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3\"/>
    </mc:Choice>
  </mc:AlternateContent>
  <bookViews>
    <workbookView xWindow="0" yWindow="0" windowWidth="28800" windowHeight="15600" activeTab="1"/>
  </bookViews>
  <sheets>
    <sheet name="测试数据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D37" i="2" l="1"/>
  <c r="E37" i="2"/>
  <c r="F37" i="2"/>
  <c r="C37" i="2"/>
  <c r="E31" i="2"/>
  <c r="F31" i="2"/>
  <c r="D31" i="2"/>
  <c r="C31" i="2"/>
  <c r="F36" i="2" l="1"/>
  <c r="E36" i="2"/>
  <c r="D36" i="2"/>
  <c r="C36" i="2"/>
  <c r="F30" i="2"/>
  <c r="E30" i="2"/>
  <c r="D30" i="2"/>
  <c r="C30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<sst xmlns="http://schemas.openxmlformats.org/spreadsheetml/2006/main" count="53" uniqueCount="52">
  <si>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</si>
  <si>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</si>
  <si>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</si>
  <si>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</si>
  <si>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</si>
  <si>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</si>
  <si>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</si>
  <si>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</si>
  <si>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</si>
  <si>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</si>
  <si>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</si>
  <si>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</si>
  <si>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</si>
  <si>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</si>
  <si>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</si>
  <si>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</si>
  <si>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</si>
  <si>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</si>
  <si>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</si>
  <si>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</si>
  <si>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</si>
  <si>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</si>
  <si>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</si>
  <si>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</si>
  <si>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</si>
  <si>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</si>
  <si>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</si>
  <si>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</si>
  <si>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</si>
  <si>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</si>
  <si>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</si>
  <si>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1" type="noConversion"/>
  </si>
  <si>
    <t>Test start time:</t>
    <phoneticPr fontId="1" type="noConversion"/>
  </si>
  <si>
    <t>Enzyme plate</t>
  </si>
  <si>
    <t>Photometric test 1</t>
  </si>
  <si>
    <t>No such function</t>
  </si>
  <si>
    <t>not</t>
    <phoneticPr fontId="1" type="noConversion"/>
  </si>
  <si>
    <t>Standard</t>
    <phoneticPr fontId="1" type="noConversion"/>
  </si>
  <si>
    <t>Mean</t>
    <phoneticPr fontId="1" type="noConversion"/>
  </si>
  <si>
    <t>OD value</t>
    <phoneticPr fontId="1" type="noConversion"/>
  </si>
  <si>
    <t>Corresponding concentration</t>
  </si>
  <si>
    <t>Study on the times of HepG2 hydroprocessing medium</t>
  </si>
  <si>
    <t>grouping</t>
    <phoneticPr fontId="1" type="noConversion"/>
  </si>
  <si>
    <t>Fluid change times</t>
    <phoneticPr fontId="1" type="noConversion"/>
  </si>
  <si>
    <t>Model group</t>
  </si>
  <si>
    <t>Mean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</si>
  <si>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</si>
  <si>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</si>
  <si>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SD</t>
    <phoneticPr fontId="1" type="noConversion"/>
  </si>
  <si>
    <t>Test group</t>
    <phoneticPr fontId="1" type="noConversion"/>
  </si>
  <si>
    <t>Mean</t>
    <phoneticPr fontId="1" type="noConversion"/>
  </si>
  <si>
    <t>SD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</si>
</sst>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4"/>
      <color rgb="FFFF0000"/>
      <name val="Times New Roman"/>
      <family val="1"/>
    </font>
    <font>
      <b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Sheet1!$C$5:$H$5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D08-42A0-AEDB-D9166BEE9E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139700</xdr:colOff>
      <xdr:row>1</xdr:row>
      <xdr:rowOff>107950</xdr:rowOff>
    </xdr:from>
    <xdr:to>
      <xdr:col>21</xdr:col>
      <xdr:colOff>571500</xdr:colOff>
      <xdr:row>17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>
      <selection activeCell="F29" sqref="F29"/>
    </sheetView>
  </sheetViews>
  <sheetFormatPr defaultColWidth="9" defaultRowHeight="13.5" x14ac:dyDescent="0.15"/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1" t="s">
        <v>46</v>
      </c>
      <c r="C2" s="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1" t="s">
        <v>25</v>
      </c>
      <c r="C3" s="1" t="s">
        <v>34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26</v>
      </c>
      <c r="C4" s="1" t="s">
        <v>36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27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 t="s">
        <v>28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29</v>
      </c>
      <c r="C7" s="1" t="s">
        <v>35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 t="s">
        <v>31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x14ac:dyDescent="0.15">
      <c r="A9" s="1"/>
      <c r="B9" s="1" t="s">
        <v>32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x14ac:dyDescent="0.15">
      <c r="A10" s="1"/>
      <c r="B10" s="1" t="s">
        <v>30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</row>
    <row r="12" spans="1:16" ht="15" x14ac:dyDescent="0.15">
      <c r="A12" s="1"/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  <c r="P12" s="1"/>
    </row>
    <row r="13" spans="1:16" ht="15" x14ac:dyDescent="0.15">
      <c r="A13" s="1"/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  <c r="P13" s="1"/>
    </row>
    <row r="14" spans="1:16" ht="15" x14ac:dyDescent="0.15">
      <c r="A14" s="1"/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  <c r="P14" s="1"/>
    </row>
    <row r="15" spans="1:16" ht="15" x14ac:dyDescent="0.15">
      <c r="A15" s="1"/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  <c r="P15" s="1"/>
    </row>
    <row r="16" spans="1:16" ht="15" x14ac:dyDescent="0.15">
      <c r="A16" s="1"/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  <c r="P16" s="1"/>
    </row>
    <row r="17" spans="1:16" ht="15" x14ac:dyDescent="0.15">
      <c r="A17" s="1"/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  <c r="P17" s="1"/>
    </row>
    <row r="18" spans="1:16" ht="15" x14ac:dyDescent="0.15">
      <c r="A18" s="1"/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  <c r="P18" s="1"/>
    </row>
    <row r="19" spans="1:16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  <c r="P19" s="1"/>
    </row>
    <row r="20" spans="1:16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workbookViewId="0">
      <selection activeCell="Q26" sqref="Q26"/>
    </sheetView>
  </sheetViews>
  <sheetFormatPr defaultColWidth="8.75" defaultRowHeight="13.5" x14ac:dyDescent="0.15"/>
  <cols>
    <col min="2" max="13" width="10.5"/>
  </cols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3.5" customHeight="1" x14ac:dyDescent="0.15">
      <c r="A2" s="1"/>
      <c r="B2" s="2" t="s">
        <v>37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  <c r="O2" s="1"/>
    </row>
    <row r="3" spans="1:15" ht="13.5" customHeight="1" x14ac:dyDescent="0.15">
      <c r="A3" s="1"/>
      <c r="B3" s="2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38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47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>
        <v>0.12609999999999999</v>
      </c>
      <c r="M8" s="1">
        <v>0.1193</v>
      </c>
      <c r="N8" s="1"/>
      <c r="O8" s="1"/>
    </row>
    <row r="9" spans="1:15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>
        <v>0.1069</v>
      </c>
      <c r="M9" s="1">
        <v>0.1144</v>
      </c>
      <c r="N9" s="1"/>
      <c r="O9" s="1"/>
    </row>
    <row r="10" spans="1:15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>
        <v>0.10979999999999999</v>
      </c>
      <c r="M10" s="1">
        <v>0.1135</v>
      </c>
      <c r="N10" s="1"/>
      <c r="O10" s="1"/>
    </row>
    <row r="11" spans="1:15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>
        <v>8.6699999999999999E-2</v>
      </c>
      <c r="M11" s="1">
        <v>8.8599999999999998E-2</v>
      </c>
      <c r="N11" s="1"/>
      <c r="O11" s="1"/>
    </row>
    <row r="12" spans="1:15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>
        <v>0.1024</v>
      </c>
      <c r="M12" s="1">
        <v>0.1017</v>
      </c>
      <c r="N12" s="1"/>
      <c r="O12" s="1"/>
    </row>
    <row r="13" spans="1:15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>
        <v>0.1114</v>
      </c>
      <c r="M13" s="1">
        <v>0.10730000000000001</v>
      </c>
      <c r="N13" s="1"/>
      <c r="O13" s="1"/>
    </row>
    <row r="14" spans="1:15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  <c r="O14" s="1"/>
    </row>
    <row r="15" spans="1:15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>
        <v>0.1071</v>
      </c>
      <c r="M15" s="1">
        <v>0.105</v>
      </c>
      <c r="N15" s="1"/>
      <c r="O15" s="1"/>
    </row>
    <row r="16" spans="1:15" ht="15" x14ac:dyDescent="0.15">
      <c r="A16" s="1"/>
      <c r="B16" s="1" t="s">
        <v>40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" x14ac:dyDescent="0.15">
      <c r="A17" s="1"/>
      <c r="B17" s="1">
        <f>5434.8*B8-320.77</f>
        <v>231.40567999999996</v>
      </c>
      <c r="C17" s="1">
        <f t="shared" ref="C17:L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>
        <f t="shared" si="1"/>
        <v>364.55827999999997</v>
      </c>
      <c r="M17" s="1">
        <f>5434.8*M8-320.77</f>
        <v>327.60164000000009</v>
      </c>
      <c r="N17" s="1"/>
      <c r="O17" s="1"/>
    </row>
    <row r="18" spans="1:15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>
        <f t="shared" ref="L18:L24" si="12">5434.8*L9-320.77</f>
        <v>260.21011999999996</v>
      </c>
      <c r="M18" s="1">
        <f t="shared" ref="M18:M24" si="13">5434.8*M9-320.77</f>
        <v>300.97112000000004</v>
      </c>
      <c r="N18" s="1"/>
      <c r="O18" s="1"/>
    </row>
    <row r="19" spans="1:15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>
        <f t="shared" si="12"/>
        <v>275.97104000000002</v>
      </c>
      <c r="M19" s="1">
        <f t="shared" si="13"/>
        <v>296.07980000000009</v>
      </c>
      <c r="N19" s="1"/>
      <c r="O19" s="1"/>
    </row>
    <row r="20" spans="1:15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>
        <f t="shared" si="12"/>
        <v>150.42716000000001</v>
      </c>
      <c r="M20" s="1">
        <f t="shared" si="13"/>
        <v>160.75328000000002</v>
      </c>
      <c r="N20" s="1"/>
      <c r="O20" s="1"/>
    </row>
    <row r="21" spans="1:15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>
        <f t="shared" si="12"/>
        <v>235.75352000000009</v>
      </c>
      <c r="M21" s="1">
        <f t="shared" si="13"/>
        <v>231.94916000000001</v>
      </c>
      <c r="N21" s="1"/>
      <c r="O21" s="1"/>
    </row>
    <row r="22" spans="1:15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>
        <f t="shared" si="12"/>
        <v>284.66672000000005</v>
      </c>
      <c r="M22" s="1">
        <f t="shared" si="13"/>
        <v>262.38404000000003</v>
      </c>
      <c r="N22" s="1"/>
      <c r="O22" s="1"/>
    </row>
    <row r="23" spans="1:15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>
        <f t="shared" si="12"/>
        <v>261.29708000000005</v>
      </c>
      <c r="M24" s="1">
        <f t="shared" si="13"/>
        <v>249.88400000000001</v>
      </c>
      <c r="N24" s="1"/>
      <c r="O24" s="1"/>
    </row>
    <row r="25" spans="1:15" ht="18.75" x14ac:dyDescent="0.15">
      <c r="A25" s="1"/>
      <c r="B25" s="3" t="s">
        <v>42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8.75" x14ac:dyDescent="0.15">
      <c r="A26" s="1"/>
      <c r="B26" s="4" t="s">
        <v>41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" x14ac:dyDescent="0.15">
      <c r="A27" s="1"/>
      <c r="B27" s="1" t="s">
        <v>43</v>
      </c>
      <c r="C27" s="1">
        <v>1</v>
      </c>
      <c r="D27" s="1">
        <v>2</v>
      </c>
      <c r="E27" s="1">
        <v>3</v>
      </c>
      <c r="F27" s="1">
        <v>4</v>
      </c>
      <c r="G27" s="1"/>
      <c r="H27" s="1"/>
      <c r="I27" s="1"/>
      <c r="J27" s="1"/>
      <c r="K27" s="1"/>
      <c r="L27" s="1"/>
      <c r="M27" s="1"/>
      <c r="N27" s="1"/>
      <c r="O27" s="1"/>
    </row>
    <row r="28" spans="1:15" ht="15" x14ac:dyDescent="0.15">
      <c r="A28" s="1"/>
      <c r="B28" s="2" t="s">
        <v>44</v>
      </c>
      <c r="C28" s="1">
        <v>179.77508</v>
      </c>
      <c r="D28" s="1">
        <v>187.92728</v>
      </c>
      <c r="E28" s="1">
        <v>202.05776</v>
      </c>
      <c r="F28" s="1">
        <v>217.81868</v>
      </c>
      <c r="G28" s="1"/>
      <c r="H28" s="1"/>
      <c r="I28" s="1"/>
      <c r="J28" s="1"/>
      <c r="K28" s="1"/>
      <c r="L28" s="1"/>
      <c r="M28" s="1"/>
      <c r="N28" s="1"/>
      <c r="O28" s="1"/>
    </row>
    <row r="29" spans="1:15" ht="15" x14ac:dyDescent="0.15">
      <c r="A29" s="1"/>
      <c r="B29" s="2"/>
      <c r="C29" s="1">
        <v>240.64483999999999</v>
      </c>
      <c r="D29" s="1">
        <v>311.29723999999999</v>
      </c>
      <c r="E29" s="1">
        <v>275.97104000000002</v>
      </c>
      <c r="F29" s="1">
        <v>296.07979999999998</v>
      </c>
      <c r="G29" s="1"/>
      <c r="H29" s="1"/>
      <c r="I29" s="1"/>
      <c r="J29" s="1"/>
      <c r="K29" s="1"/>
      <c r="L29" s="1"/>
      <c r="M29" s="1"/>
      <c r="N29" s="1"/>
      <c r="O29" s="1"/>
    </row>
    <row r="30" spans="1:15" ht="15" x14ac:dyDescent="0.15">
      <c r="A30" s="1"/>
      <c r="B30" s="5" t="s">
        <v>45</v>
      </c>
      <c r="C30" s="5">
        <f>AVERAGE(C28:C29)</f>
        <v>210.20996</v>
      </c>
      <c r="D30" s="5">
        <f>AVERAGE(D28:D29)</f>
        <v>249.61225999999999</v>
      </c>
      <c r="E30" s="5">
        <f>AVERAGE(E28:E29)</f>
        <v>239.01440000000002</v>
      </c>
      <c r="F30" s="5">
        <f>AVERAGE(F28:F29)</f>
        <v>256.94923999999997</v>
      </c>
      <c r="G30" s="1"/>
      <c r="H30" s="1"/>
      <c r="I30" s="1"/>
      <c r="J30" s="1"/>
      <c r="K30" s="1"/>
      <c r="L30" s="1"/>
      <c r="M30" s="1"/>
      <c r="N30" s="1"/>
      <c r="O30" s="1"/>
    </row>
    <row r="31" spans="1:15" ht="15" x14ac:dyDescent="0.15">
      <c r="A31" s="1"/>
      <c r="B31" s="1" t="s">
        <v>48</v>
      </c>
      <c r="C31" s="1">
        <f>STDEV(C28:C29)</f>
        <v>43.041420065197606</v>
      </c>
      <c r="D31" s="1">
        <f>STDEV(D28:D29)</f>
        <v>87.235735310713025</v>
      </c>
      <c r="E31" s="1">
        <f t="shared" ref="E31:F31" si="14">STDEV(E28:E29)</f>
        <v>52.264581507740068</v>
      </c>
      <c r="F31" s="1">
        <f t="shared" si="14"/>
        <v>55.338968655254149</v>
      </c>
      <c r="G31" s="1"/>
      <c r="H31" s="1"/>
      <c r="I31" s="1"/>
      <c r="J31" s="1"/>
      <c r="K31" s="1"/>
      <c r="L31" s="1"/>
      <c r="M31" s="1"/>
      <c r="N31" s="1"/>
      <c r="O31" s="1"/>
    </row>
    <row r="32" spans="1:15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" x14ac:dyDescent="0.15">
      <c r="A34" s="1"/>
      <c r="B34" s="2" t="s">
        <v>49</v>
      </c>
      <c r="C34" s="1">
        <v>219.44911999999999</v>
      </c>
      <c r="D34" s="1">
        <v>283.57976000000002</v>
      </c>
      <c r="E34" s="1">
        <v>231.94916000000001</v>
      </c>
      <c r="F34" s="1">
        <v>253.68835999999999</v>
      </c>
      <c r="G34" s="1"/>
      <c r="H34" s="1"/>
      <c r="I34" s="1"/>
      <c r="J34" s="1"/>
      <c r="K34" s="1"/>
      <c r="L34" s="1"/>
      <c r="M34" s="1"/>
      <c r="N34" s="1"/>
      <c r="O34" s="1"/>
    </row>
    <row r="35" spans="1:15" ht="15" x14ac:dyDescent="0.15">
      <c r="A35" s="1"/>
      <c r="B35" s="2"/>
      <c r="C35" s="1">
        <v>191.18816000000001</v>
      </c>
      <c r="D35" s="1">
        <v>228.68827999999999</v>
      </c>
      <c r="E35" s="1">
        <v>252.60140000000001</v>
      </c>
      <c r="F35" s="1">
        <v>261.29707999999999</v>
      </c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15">
      <c r="A36" s="1"/>
      <c r="B36" s="5" t="s">
        <v>50</v>
      </c>
      <c r="C36" s="5">
        <f>AVERAGE(C34:C35)</f>
        <v>205.31864000000002</v>
      </c>
      <c r="D36" s="5">
        <f>AVERAGE(D34:D35)</f>
        <v>256.13402000000002</v>
      </c>
      <c r="E36" s="5">
        <f>AVERAGE(E34:E35)</f>
        <v>242.27528000000001</v>
      </c>
      <c r="F36" s="5">
        <f>AVERAGE(F34:F35)</f>
        <v>257.49271999999996</v>
      </c>
      <c r="G36" s="1"/>
      <c r="H36" s="1"/>
      <c r="I36" s="1"/>
      <c r="J36" s="1"/>
      <c r="K36" s="1"/>
      <c r="L36" s="1"/>
      <c r="M36" s="1"/>
      <c r="N36" s="1"/>
      <c r="O36" s="1"/>
    </row>
    <row r="37" spans="1:15" ht="15" x14ac:dyDescent="0.15">
      <c r="A37" s="1"/>
      <c r="B37" s="1" t="s">
        <v>51</v>
      </c>
      <c r="C37" s="1">
        <f>STDEV(C34:C35)</f>
        <v>19.983516458841759</v>
      </c>
      <c r="D37" s="1">
        <f t="shared" ref="D37:F37" si="15">STDEV(D34:D35)</f>
        <v>38.814137737365655</v>
      </c>
      <c r="E37" s="1">
        <f t="shared" si="15"/>
        <v>14.603338950692068</v>
      </c>
      <c r="F37" s="1">
        <f t="shared" si="15"/>
        <v>5.3801775081497114</v>
      </c>
      <c r="G37" s="1"/>
      <c r="H37" s="1"/>
      <c r="I37" s="1"/>
      <c r="J37" s="1"/>
      <c r="K37" s="1"/>
      <c r="L37" s="1"/>
      <c r="M37" s="1"/>
      <c r="N37" s="1"/>
      <c r="O37" s="1"/>
    </row>
    <row r="38" spans="1:15" ht="1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5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5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</sheetData>
  <mergeCells count="3">
    <mergeCell ref="B2:B3"/>
    <mergeCell ref="B28:B29"/>
    <mergeCell ref="B34:B35"/>
  </mergeCells>
  <phoneticPr fontId="1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2021-01-29T07:05:42Z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