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1\"/>
    </mc:Choice>
  </mc:AlternateContent>
  <bookViews>
    <workbookView xWindow="0" yWindow="0" windowWidth="28800" windowHeight="15600" activeTab="1"/>
  </bookViews>
  <sheets>
    <sheet name="测试数据" sheetId="1" r:id="rId1"/>
    <sheet name="计算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4" i="2" l="1"/>
  <c r="G21" i="2"/>
  <c r="F21" i="2"/>
  <c r="E21" i="2"/>
  <c r="N21" i="2" s="1"/>
  <c r="D21" i="2"/>
  <c r="C21" i="2"/>
  <c r="B21" i="2"/>
  <c r="G20" i="2"/>
  <c r="F20" i="2"/>
  <c r="E20" i="2"/>
  <c r="N20" i="2" s="1"/>
  <c r="D20" i="2"/>
  <c r="C20" i="2"/>
  <c r="B20" i="2"/>
  <c r="G19" i="2"/>
  <c r="F19" i="2"/>
  <c r="E19" i="2"/>
  <c r="N19" i="2" s="1"/>
  <c r="D19" i="2"/>
  <c r="C19" i="2"/>
  <c r="B19" i="2"/>
  <c r="K19" i="2" s="1"/>
  <c r="G18" i="2"/>
  <c r="F18" i="2"/>
  <c r="E18" i="2"/>
  <c r="D18" i="2"/>
  <c r="C18" i="2"/>
  <c r="B18" i="2"/>
  <c r="K18" i="2" s="1"/>
  <c r="F17" i="2"/>
  <c r="E17" i="2"/>
  <c r="N17" i="2" s="1"/>
  <c r="D17" i="2"/>
  <c r="C17" i="2"/>
  <c r="B17" i="2"/>
  <c r="F16" i="2"/>
  <c r="E16" i="2"/>
  <c r="D16" i="2"/>
  <c r="C16" i="2"/>
  <c r="B16" i="2"/>
  <c r="K16" i="2" s="1"/>
  <c r="G15" i="2"/>
  <c r="F15" i="2"/>
  <c r="E15" i="2"/>
  <c r="N15" i="2" s="1"/>
  <c r="D15" i="2"/>
  <c r="C15" i="2"/>
  <c r="B15" i="2"/>
  <c r="G14" i="2"/>
  <c r="F14" i="2"/>
  <c r="E14" i="2"/>
  <c r="N14" i="2" s="1"/>
  <c r="D14" i="2"/>
  <c r="C14" i="2"/>
  <c r="B14" i="2"/>
  <c r="K14" i="2" s="1"/>
  <c r="H11" i="2"/>
  <c r="K10" i="2"/>
  <c r="J10" i="2"/>
  <c r="K9" i="2"/>
  <c r="J9" i="2"/>
  <c r="K8" i="2"/>
  <c r="J8" i="2"/>
  <c r="K7" i="2"/>
  <c r="J7" i="2"/>
  <c r="K6" i="2"/>
  <c r="J6" i="2"/>
  <c r="K5" i="2"/>
  <c r="J5" i="2"/>
  <c r="K4" i="2"/>
  <c r="J4" i="2"/>
  <c r="K3" i="2"/>
  <c r="J3" i="2"/>
  <c r="M14" i="2" l="1"/>
  <c r="M15" i="2"/>
  <c r="M19" i="2"/>
  <c r="K21" i="2"/>
  <c r="K15" i="2"/>
  <c r="K20" i="2"/>
  <c r="N16" i="2"/>
  <c r="J15" i="2"/>
  <c r="K17" i="2"/>
  <c r="N18" i="2"/>
  <c r="J20" i="2"/>
  <c r="M18" i="2"/>
  <c r="J19" i="2"/>
  <c r="J16" i="2"/>
  <c r="J17" i="2"/>
  <c r="M20" i="2"/>
  <c r="J21" i="2"/>
  <c r="M16" i="2"/>
  <c r="M17" i="2"/>
  <c r="J18" i="2"/>
  <c r="M21" i="2"/>
</calcChain>
</file>

<file path=xl/sharedStrings.xml><?xml version="1.0" encoding="utf-8"?>
<sst xmlns="http://schemas.openxmlformats.org/spreadsheetml/2006/main" count="56" uniqueCount="53">
  <si>
    <t>1</t>
  </si>
  <si>
    <t>50</t>
  </si>
  <si>
    <t>450</t>
  </si>
  <si>
    <t>2020-06-03 10:14:04</t>
  </si>
  <si>
    <t>2020-06-03 10:14:47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</si>
  <si>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</si>
  <si>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</si>
  <si>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</si>
  <si>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</si>
  <si>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</si>
  <si>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</si>
  <si>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</si>
  <si>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</si>
  <si>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</si>
  <si>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</si>
  <si>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</si>
  <si>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</si>
  <si>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</si>
  <si>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</si>
  <si>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</si>
  <si>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</si>
  <si>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</si>
  <si>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</si>
  <si>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</si>
  <si>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</si>
  <si>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SD</t>
  </si>
  <si>
    <t>Node name:</t>
  </si>
  <si>
    <t>Area scan or not:</t>
  </si>
  <si>
    <t>Repeat times:</t>
  </si>
  <si>
    <t>Integral time:</t>
  </si>
  <si>
    <t>Slit bandwidth:</t>
  </si>
  <si>
    <t>wavelength</t>
  </si>
  <si>
    <t>Test start time</t>
  </si>
  <si>
    <t>Test end time:</t>
  </si>
  <si>
    <t>Enzyme plate</t>
  </si>
  <si>
    <t>Photometric test 1</t>
  </si>
  <si>
    <t>No such function</t>
  </si>
  <si>
    <t>not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</si>
  <si>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</si>
  <si>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Blank</t>
    <phoneticPr fontId="1" type="noConversion"/>
  </si>
  <si>
    <t>Model group</t>
    <phoneticPr fontId="1" type="noConversion"/>
  </si>
  <si>
    <t>Blank</t>
    <phoneticPr fontId="1" type="noConversion"/>
  </si>
  <si>
    <t>Concentration</t>
    <phoneticPr fontId="1" type="noConversion"/>
  </si>
  <si>
    <t>Concentration</t>
    <phoneticPr fontId="1" type="noConversion"/>
  </si>
  <si>
    <t>Model group</t>
    <phoneticPr fontId="1" type="noConversion"/>
  </si>
  <si>
    <t>Test group</t>
    <phoneticPr fontId="1" type="noConversion"/>
  </si>
  <si>
    <t>All of them are the results of intervention of Lx-2 with hydrogen at different concentrations of den</t>
    <phoneticPr fontId="1" type="noConversion"/>
  </si>
  <si>
    <t>All of them are the results of Lx-2 in different concentrations of den, without hydrogen intervention</t>
    <phoneticPr fontId="1" type="noConversion"/>
  </si>
  <si>
    <t>Model group</t>
    <phoneticPr fontId="1" type="noConversion"/>
  </si>
  <si>
    <t>Test group</t>
    <phoneticPr fontId="1" type="noConversion"/>
  </si>
  <si>
    <t>Mean</t>
    <phoneticPr fontId="1" type="noConversion"/>
  </si>
  <si>
    <t>Mean</t>
    <phoneticPr fontId="1" type="noConversion"/>
  </si>
  <si>
    <t>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</si>
</sst>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_ "/>
    <numFmt numFmtId="177" formatCode="0.000000_ "/>
  </numFmts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177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2" fillId="3" borderId="0" xfId="0" applyFont="1" applyFill="1">
      <alignment vertical="center"/>
    </xf>
    <xf numFmtId="10" fontId="2" fillId="0" borderId="0" xfId="0" applyNumberFormat="1" applyFont="1">
      <alignment vertical="center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C2" sqref="C2:C8"/>
    </sheetView>
  </sheetViews>
  <sheetFormatPr defaultColWidth="9" defaultRowHeight="13.5" x14ac:dyDescent="0.15"/>
  <sheetData>
    <row r="1" spans="1:15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1"/>
      <c r="B2" s="1" t="s">
        <v>38</v>
      </c>
      <c r="C2" s="1" t="s">
        <v>34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15">
      <c r="A3" s="1"/>
      <c r="B3" s="1" t="s">
        <v>26</v>
      </c>
      <c r="C3" s="1" t="s">
        <v>35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27</v>
      </c>
      <c r="C4" s="1" t="s">
        <v>37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28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29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30</v>
      </c>
      <c r="C7" s="1" t="s">
        <v>36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 t="s">
        <v>31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1"/>
      <c r="B9" s="1" t="s">
        <v>32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1"/>
      <c r="B10" s="1" t="s">
        <v>33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</row>
    <row r="12" spans="1:15" ht="15" x14ac:dyDescent="0.15">
      <c r="A12" s="1"/>
      <c r="B12" s="1" t="s">
        <v>17</v>
      </c>
      <c r="C12" s="1"/>
      <c r="D12" s="1"/>
      <c r="E12" s="2">
        <v>0</v>
      </c>
      <c r="F12" s="2">
        <v>10</v>
      </c>
      <c r="G12" s="2">
        <v>25</v>
      </c>
      <c r="H12" s="2">
        <v>50</v>
      </c>
      <c r="I12" s="2">
        <v>80</v>
      </c>
      <c r="J12" s="2">
        <v>100</v>
      </c>
      <c r="K12" s="2">
        <v>160</v>
      </c>
      <c r="L12" s="2">
        <v>200</v>
      </c>
      <c r="M12" s="2" t="s">
        <v>39</v>
      </c>
      <c r="N12" s="1"/>
      <c r="O12" s="1"/>
    </row>
    <row r="13" spans="1:15" ht="15" x14ac:dyDescent="0.15">
      <c r="A13" s="1"/>
      <c r="B13" s="1" t="s">
        <v>18</v>
      </c>
      <c r="C13" s="1"/>
      <c r="D13" s="1"/>
      <c r="E13" s="2">
        <v>0.79790000000000005</v>
      </c>
      <c r="F13" s="2">
        <v>0.72760000000000002</v>
      </c>
      <c r="G13" s="2">
        <v>0.77659999999999996</v>
      </c>
      <c r="H13" s="2">
        <v>0.74880000000000002</v>
      </c>
      <c r="I13" s="2">
        <v>0.74580000000000002</v>
      </c>
      <c r="J13" s="2">
        <v>0.77139999999999997</v>
      </c>
      <c r="K13" s="2">
        <v>0.71350000000000002</v>
      </c>
      <c r="L13" s="2">
        <v>0.54320000000000002</v>
      </c>
      <c r="M13" s="2">
        <v>8.6800000000000002E-2</v>
      </c>
      <c r="N13" s="1"/>
      <c r="O13" s="1"/>
    </row>
    <row r="14" spans="1:15" ht="15" x14ac:dyDescent="0.15">
      <c r="A14" s="1"/>
      <c r="B14" s="1" t="s">
        <v>19</v>
      </c>
      <c r="C14" s="1"/>
      <c r="D14" s="1"/>
      <c r="E14" s="2">
        <v>0.77580000000000005</v>
      </c>
      <c r="F14" s="2">
        <v>0.75139999999999996</v>
      </c>
      <c r="G14" s="2">
        <v>0.74070000000000003</v>
      </c>
      <c r="H14" s="2">
        <v>0.74890000000000001</v>
      </c>
      <c r="I14" s="2">
        <v>0.71750000000000003</v>
      </c>
      <c r="J14" s="2">
        <v>0.70340000000000003</v>
      </c>
      <c r="K14" s="2">
        <v>0.69299999999999995</v>
      </c>
      <c r="L14" s="2">
        <v>0.62960000000000005</v>
      </c>
      <c r="M14" s="2">
        <v>8.8999999999999996E-2</v>
      </c>
      <c r="N14" s="1"/>
      <c r="O14" s="1"/>
    </row>
    <row r="15" spans="1:15" ht="15" x14ac:dyDescent="0.15">
      <c r="A15" s="1"/>
      <c r="B15" s="1" t="s">
        <v>20</v>
      </c>
      <c r="C15" s="1"/>
      <c r="D15" s="1"/>
      <c r="E15" s="2">
        <v>0.71740000000000004</v>
      </c>
      <c r="F15" s="2">
        <v>0.71040000000000003</v>
      </c>
      <c r="G15" s="2">
        <v>0.70279999999999998</v>
      </c>
      <c r="H15" s="2">
        <v>0.70169999999999999</v>
      </c>
      <c r="I15" s="2">
        <v>0.67410000000000003</v>
      </c>
      <c r="J15" s="2">
        <v>0.6532</v>
      </c>
      <c r="K15" s="2">
        <v>0.65339999999999998</v>
      </c>
      <c r="L15" s="2">
        <v>0.6331</v>
      </c>
      <c r="M15" s="2">
        <v>8.7400000000000005E-2</v>
      </c>
      <c r="N15" s="1"/>
      <c r="O15" s="1"/>
    </row>
    <row r="16" spans="1:15" ht="15" x14ac:dyDescent="0.15">
      <c r="A16" s="1"/>
      <c r="B16" s="1" t="s">
        <v>21</v>
      </c>
      <c r="C16" s="1"/>
      <c r="D16" s="1"/>
      <c r="E16" s="2">
        <v>0.76349999999999996</v>
      </c>
      <c r="F16" s="2">
        <v>0.75229999999999997</v>
      </c>
      <c r="G16" s="2">
        <v>0.7107</v>
      </c>
      <c r="H16" s="2">
        <v>0.72119999999999995</v>
      </c>
      <c r="I16" s="2">
        <v>0.7339</v>
      </c>
      <c r="J16" s="2">
        <v>0.72550000000000003</v>
      </c>
      <c r="K16" s="2">
        <v>0.69799999999999995</v>
      </c>
      <c r="L16" s="2">
        <v>0.71519999999999995</v>
      </c>
      <c r="M16" s="2">
        <v>8.9899999999999994E-2</v>
      </c>
      <c r="N16" s="1"/>
      <c r="O16" s="1"/>
    </row>
    <row r="17" spans="1:15" ht="15" x14ac:dyDescent="0.15">
      <c r="A17" s="1"/>
      <c r="B17" s="1" t="s">
        <v>22</v>
      </c>
      <c r="C17" s="1"/>
      <c r="D17" s="1"/>
      <c r="E17" s="2">
        <v>0.70740000000000003</v>
      </c>
      <c r="F17" s="2">
        <v>0.68430000000000002</v>
      </c>
      <c r="G17" s="2">
        <v>0.66979999999999995</v>
      </c>
      <c r="H17" s="2">
        <v>0.67449999999999999</v>
      </c>
      <c r="I17" s="2">
        <v>0.64259999999999995</v>
      </c>
      <c r="J17" s="2">
        <v>0.6401</v>
      </c>
      <c r="K17" s="2">
        <v>0.62380000000000002</v>
      </c>
      <c r="L17" s="2">
        <v>0.64290000000000003</v>
      </c>
      <c r="M17" s="2">
        <v>8.7800000000000003E-2</v>
      </c>
      <c r="N17" s="1"/>
      <c r="O17" s="1"/>
    </row>
    <row r="18" spans="1:15" ht="15" x14ac:dyDescent="0.15">
      <c r="A18" s="1"/>
      <c r="B18" s="1" t="s">
        <v>23</v>
      </c>
      <c r="C18" s="1"/>
      <c r="D18" s="1"/>
      <c r="E18" s="2">
        <v>0.74080000000000001</v>
      </c>
      <c r="F18" s="2">
        <v>0.74539999999999995</v>
      </c>
      <c r="G18" s="2">
        <v>0.31080000000000002</v>
      </c>
      <c r="H18" s="3">
        <v>8.3199999999999996E-2</v>
      </c>
      <c r="I18" s="2">
        <v>0.71</v>
      </c>
      <c r="J18" s="2">
        <v>0.71150000000000002</v>
      </c>
      <c r="K18" s="2">
        <v>0.69359999999999999</v>
      </c>
      <c r="L18" s="2">
        <v>0.6855</v>
      </c>
      <c r="M18" s="2">
        <v>8.5300000000000001E-2</v>
      </c>
      <c r="N18" s="1"/>
      <c r="O18" s="1"/>
    </row>
    <row r="19" spans="1:15" ht="15" x14ac:dyDescent="0.15">
      <c r="A19" s="1"/>
      <c r="B19" s="1" t="s">
        <v>24</v>
      </c>
      <c r="C19" s="1"/>
      <c r="D19" s="1"/>
      <c r="E19" s="2">
        <v>8.48E-2</v>
      </c>
      <c r="F19" s="2">
        <v>8.77E-2</v>
      </c>
      <c r="G19" s="2">
        <v>8.5599999999999996E-2</v>
      </c>
      <c r="H19" s="2">
        <v>8.4900000000000003E-2</v>
      </c>
      <c r="I19" s="2">
        <v>8.5300000000000001E-2</v>
      </c>
      <c r="J19" s="2">
        <v>8.6300000000000002E-2</v>
      </c>
      <c r="K19" s="2">
        <v>8.6699999999999999E-2</v>
      </c>
      <c r="L19" s="2">
        <v>8.6300000000000002E-2</v>
      </c>
      <c r="M19" s="2">
        <v>8.72E-2</v>
      </c>
      <c r="N19" s="1"/>
      <c r="O19" s="1"/>
    </row>
    <row r="20" spans="1:15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workbookViewId="0">
      <selection activeCell="G41" sqref="G41"/>
    </sheetView>
  </sheetViews>
  <sheetFormatPr defaultColWidth="8.75" defaultRowHeight="13.5" x14ac:dyDescent="0.15"/>
  <cols>
    <col min="2" max="7" width="12.875"/>
    <col min="8" max="8" width="15.375" customWidth="1"/>
    <col min="10" max="10" width="10.625"/>
    <col min="11" max="11" width="12.875"/>
    <col min="13" max="14" width="12.875"/>
  </cols>
  <sheetData>
    <row r="1" spans="1:16" ht="15" x14ac:dyDescent="0.15">
      <c r="A1" s="1"/>
      <c r="B1" s="1"/>
      <c r="C1" s="1"/>
      <c r="D1" s="1"/>
      <c r="E1" s="1"/>
      <c r="F1" s="1"/>
      <c r="G1" s="1"/>
      <c r="H1" s="1"/>
      <c r="I1" s="1"/>
      <c r="J1" s="1" t="s">
        <v>44</v>
      </c>
      <c r="K1" s="1"/>
      <c r="L1" s="1"/>
      <c r="M1" s="1"/>
      <c r="N1" s="1"/>
      <c r="O1" s="1"/>
      <c r="P1" s="1"/>
    </row>
    <row r="2" spans="1:16" ht="15" x14ac:dyDescent="0.15">
      <c r="A2" s="1" t="s">
        <v>42</v>
      </c>
      <c r="B2" s="12" t="s">
        <v>48</v>
      </c>
      <c r="C2" s="12"/>
      <c r="D2" s="12"/>
      <c r="E2" s="12" t="s">
        <v>49</v>
      </c>
      <c r="F2" s="12"/>
      <c r="G2" s="12"/>
      <c r="H2" s="1"/>
      <c r="I2" s="1"/>
      <c r="J2" s="1" t="s">
        <v>50</v>
      </c>
      <c r="K2" s="1" t="s">
        <v>25</v>
      </c>
      <c r="L2" s="1"/>
      <c r="M2" s="1"/>
      <c r="N2" s="1"/>
      <c r="O2" s="1"/>
      <c r="P2" s="1"/>
    </row>
    <row r="3" spans="1:16" ht="15" x14ac:dyDescent="0.15">
      <c r="A3" s="1">
        <v>0</v>
      </c>
      <c r="B3" s="1">
        <v>0.79790000000000005</v>
      </c>
      <c r="C3" s="1">
        <v>0.77580000000000005</v>
      </c>
      <c r="D3" s="1">
        <v>0.71740000000000004</v>
      </c>
      <c r="E3" s="1">
        <v>0.76349999999999996</v>
      </c>
      <c r="F3" s="1">
        <v>0.70740000000000003</v>
      </c>
      <c r="G3" s="1">
        <v>0.74080000000000001</v>
      </c>
      <c r="H3" s="1"/>
      <c r="I3" s="1"/>
      <c r="J3" s="5">
        <f>AVERAGE(B3:D3)</f>
        <v>0.76370000000000005</v>
      </c>
      <c r="K3" s="6">
        <f>_xlfn.STDEV.S(B3:D3)</f>
        <v>4.1591705903941963E-2</v>
      </c>
      <c r="L3" s="6"/>
      <c r="M3" s="6"/>
      <c r="N3" s="6"/>
      <c r="O3" s="1"/>
      <c r="P3" s="1"/>
    </row>
    <row r="4" spans="1:16" ht="15" x14ac:dyDescent="0.15">
      <c r="A4" s="1">
        <v>10</v>
      </c>
      <c r="B4" s="1">
        <v>0.72760000000000002</v>
      </c>
      <c r="C4" s="1">
        <v>0.75139999999999996</v>
      </c>
      <c r="D4" s="1">
        <v>0.71040000000000003</v>
      </c>
      <c r="E4" s="1">
        <v>0.75229999999999997</v>
      </c>
      <c r="F4" s="1">
        <v>0.68430000000000002</v>
      </c>
      <c r="G4" s="1">
        <v>0.74539999999999995</v>
      </c>
      <c r="H4" s="1"/>
      <c r="I4" s="1"/>
      <c r="J4" s="5">
        <f t="shared" ref="J4:J10" si="0">AVERAGE(B4:D4)</f>
        <v>0.7298</v>
      </c>
      <c r="K4" s="6">
        <f t="shared" ref="K4:K10" si="1">_xlfn.STDEV.S(B4:D4)</f>
        <v>2.0588346218188541E-2</v>
      </c>
      <c r="L4" s="1"/>
      <c r="M4" s="1"/>
      <c r="N4" s="1"/>
      <c r="O4" s="1"/>
      <c r="P4" s="1"/>
    </row>
    <row r="5" spans="1:16" ht="15" x14ac:dyDescent="0.15">
      <c r="A5" s="1">
        <v>25</v>
      </c>
      <c r="B5" s="1">
        <v>0.77659999999999996</v>
      </c>
      <c r="C5" s="1">
        <v>0.74070000000000003</v>
      </c>
      <c r="D5" s="1">
        <v>0.70279999999999998</v>
      </c>
      <c r="E5" s="1">
        <v>0.7107</v>
      </c>
      <c r="F5" s="1">
        <v>0.66979999999999995</v>
      </c>
      <c r="G5" s="1"/>
      <c r="H5" s="1"/>
      <c r="I5" s="1"/>
      <c r="J5" s="5">
        <f t="shared" si="0"/>
        <v>0.74003333333333332</v>
      </c>
      <c r="K5" s="6">
        <f t="shared" si="1"/>
        <v>3.6904516435435547E-2</v>
      </c>
      <c r="L5" s="1"/>
      <c r="M5" s="1"/>
      <c r="N5" s="1"/>
      <c r="O5" s="1"/>
      <c r="P5" s="1"/>
    </row>
    <row r="6" spans="1:16" ht="15" x14ac:dyDescent="0.15">
      <c r="A6" s="1">
        <v>50</v>
      </c>
      <c r="B6" s="1">
        <v>0.74880000000000002</v>
      </c>
      <c r="C6" s="1">
        <v>0.74890000000000001</v>
      </c>
      <c r="D6" s="1">
        <v>0.70169999999999999</v>
      </c>
      <c r="E6" s="1">
        <v>0.72119999999999995</v>
      </c>
      <c r="F6" s="1">
        <v>0.67449999999999999</v>
      </c>
      <c r="G6" s="1"/>
      <c r="H6" s="1"/>
      <c r="I6" s="1"/>
      <c r="J6" s="5">
        <f t="shared" si="0"/>
        <v>0.7331333333333333</v>
      </c>
      <c r="K6" s="6">
        <f t="shared" si="1"/>
        <v>2.7222111110884368E-2</v>
      </c>
      <c r="L6" s="1"/>
      <c r="M6" s="1"/>
      <c r="N6" s="1"/>
      <c r="O6" s="1"/>
      <c r="P6" s="1"/>
    </row>
    <row r="7" spans="1:16" ht="15" x14ac:dyDescent="0.15">
      <c r="A7" s="1">
        <v>80</v>
      </c>
      <c r="B7" s="1">
        <v>0.74580000000000002</v>
      </c>
      <c r="C7" s="1">
        <v>0.71750000000000003</v>
      </c>
      <c r="D7" s="1">
        <v>0.67410000000000003</v>
      </c>
      <c r="E7" s="1">
        <v>0.7339</v>
      </c>
      <c r="F7" s="1">
        <v>0.64259999999999995</v>
      </c>
      <c r="G7" s="1">
        <v>0.71</v>
      </c>
      <c r="H7" s="1"/>
      <c r="I7" s="1"/>
      <c r="J7" s="5">
        <f t="shared" si="0"/>
        <v>0.71246666666666669</v>
      </c>
      <c r="K7" s="6">
        <f t="shared" si="1"/>
        <v>3.6114032360473579E-2</v>
      </c>
      <c r="L7" s="1"/>
      <c r="M7" s="1"/>
      <c r="N7" s="1"/>
      <c r="O7" s="1"/>
      <c r="P7" s="1"/>
    </row>
    <row r="8" spans="1:16" ht="15" x14ac:dyDescent="0.15">
      <c r="A8" s="1">
        <v>100</v>
      </c>
      <c r="B8" s="1">
        <v>0.77139999999999997</v>
      </c>
      <c r="C8" s="1">
        <v>0.70340000000000003</v>
      </c>
      <c r="D8" s="1">
        <v>0.6532</v>
      </c>
      <c r="E8" s="1">
        <v>0.72550000000000003</v>
      </c>
      <c r="F8" s="1">
        <v>0.6401</v>
      </c>
      <c r="G8" s="1">
        <v>0.71150000000000002</v>
      </c>
      <c r="H8" s="1"/>
      <c r="I8" s="1"/>
      <c r="J8" s="5">
        <f t="shared" si="0"/>
        <v>0.70933333333333337</v>
      </c>
      <c r="K8" s="6">
        <f t="shared" si="1"/>
        <v>5.9322957894337433E-2</v>
      </c>
      <c r="L8" s="1"/>
      <c r="M8" s="1"/>
      <c r="N8" s="1"/>
      <c r="O8" s="1"/>
      <c r="P8" s="1"/>
    </row>
    <row r="9" spans="1:16" ht="15" x14ac:dyDescent="0.15">
      <c r="A9" s="1">
        <v>160</v>
      </c>
      <c r="B9" s="1">
        <v>0.71350000000000002</v>
      </c>
      <c r="C9" s="1">
        <v>0.69299999999999995</v>
      </c>
      <c r="D9" s="1">
        <v>0.65339999999999998</v>
      </c>
      <c r="E9" s="1">
        <v>0.69799999999999995</v>
      </c>
      <c r="F9" s="1">
        <v>0.62380000000000002</v>
      </c>
      <c r="G9" s="1">
        <v>0.69359999999999999</v>
      </c>
      <c r="H9" s="1"/>
      <c r="I9" s="1"/>
      <c r="J9" s="5">
        <f t="shared" si="0"/>
        <v>0.68663333333333332</v>
      </c>
      <c r="K9" s="6">
        <f t="shared" si="1"/>
        <v>3.0551650255482669E-2</v>
      </c>
      <c r="L9" s="1"/>
      <c r="M9" s="1"/>
      <c r="N9" s="1"/>
      <c r="O9" s="1"/>
      <c r="P9" s="1"/>
    </row>
    <row r="10" spans="1:16" ht="15" x14ac:dyDescent="0.15">
      <c r="A10" s="1">
        <v>200</v>
      </c>
      <c r="B10" s="1">
        <v>0.54320000000000002</v>
      </c>
      <c r="C10" s="1">
        <v>0.62960000000000005</v>
      </c>
      <c r="D10" s="1">
        <v>0.6331</v>
      </c>
      <c r="E10" s="1">
        <v>0.71519999999999995</v>
      </c>
      <c r="F10" s="1">
        <v>0.64290000000000003</v>
      </c>
      <c r="G10" s="1">
        <v>0.6855</v>
      </c>
      <c r="H10" s="1"/>
      <c r="I10" s="1"/>
      <c r="J10" s="5">
        <f t="shared" si="0"/>
        <v>0.60196666666666665</v>
      </c>
      <c r="K10" s="6">
        <f t="shared" si="1"/>
        <v>5.0923504723588434E-2</v>
      </c>
      <c r="L10" s="1"/>
      <c r="M10" s="1"/>
      <c r="N10" s="1"/>
      <c r="O10" s="1"/>
      <c r="P10" s="1"/>
    </row>
    <row r="11" spans="1:16" ht="15" x14ac:dyDescent="0.15">
      <c r="A11" s="4" t="s">
        <v>41</v>
      </c>
      <c r="B11" s="4">
        <v>8.6800000000000002E-2</v>
      </c>
      <c r="C11" s="4">
        <v>8.8999999999999996E-2</v>
      </c>
      <c r="D11" s="4">
        <v>8.7400000000000005E-2</v>
      </c>
      <c r="E11" s="4">
        <v>8.9899999999999994E-2</v>
      </c>
      <c r="F11" s="4">
        <v>8.7800000000000003E-2</v>
      </c>
      <c r="G11" s="4">
        <v>8.5300000000000001E-2</v>
      </c>
      <c r="H11" s="4">
        <f>AVERAGE(B11:G11)</f>
        <v>8.77E-2</v>
      </c>
      <c r="I11" s="1"/>
      <c r="J11" s="1"/>
      <c r="K11" s="1"/>
      <c r="L11" s="1"/>
      <c r="M11" s="1"/>
      <c r="N11" s="1"/>
      <c r="O11" s="1"/>
      <c r="P11" s="1"/>
    </row>
    <row r="12" spans="1:16" ht="15" x14ac:dyDescent="0.15">
      <c r="A12" s="1"/>
      <c r="B12" s="1"/>
      <c r="C12" s="1"/>
      <c r="D12" s="1"/>
      <c r="E12" s="1"/>
      <c r="F12" s="1"/>
      <c r="G12" s="1"/>
      <c r="H12" s="1"/>
      <c r="I12" s="1"/>
      <c r="J12" s="1" t="s">
        <v>40</v>
      </c>
      <c r="K12" s="1"/>
      <c r="L12" s="1"/>
      <c r="M12" s="1" t="s">
        <v>45</v>
      </c>
      <c r="N12" s="1"/>
      <c r="O12" s="1"/>
      <c r="P12" s="1"/>
    </row>
    <row r="13" spans="1:16" ht="15" x14ac:dyDescent="0.15">
      <c r="A13" s="1" t="s">
        <v>43</v>
      </c>
      <c r="B13" s="1"/>
      <c r="C13" s="1"/>
      <c r="D13" s="1"/>
      <c r="E13" s="1"/>
      <c r="F13" s="1"/>
      <c r="G13" s="1"/>
      <c r="H13" s="1"/>
      <c r="I13" s="1"/>
      <c r="J13" s="1" t="s">
        <v>51</v>
      </c>
      <c r="K13" s="1" t="s">
        <v>25</v>
      </c>
      <c r="L13" s="1"/>
      <c r="M13" s="1" t="s">
        <v>52</v>
      </c>
      <c r="N13" s="1" t="s">
        <v>25</v>
      </c>
      <c r="O13" s="1"/>
      <c r="P13" s="1"/>
    </row>
    <row r="14" spans="1:16" ht="15" x14ac:dyDescent="0.15">
      <c r="A14" s="1">
        <v>0</v>
      </c>
      <c r="B14" s="1">
        <f t="shared" ref="B14:G14" si="2">B3/0.7637</f>
        <v>1.0447819824538431</v>
      </c>
      <c r="C14" s="1">
        <f t="shared" si="2"/>
        <v>1.0158439177687573</v>
      </c>
      <c r="D14" s="1">
        <f t="shared" si="2"/>
        <v>0.9393740997773995</v>
      </c>
      <c r="E14" s="7">
        <f t="shared" si="2"/>
        <v>0.99973811706167337</v>
      </c>
      <c r="F14" s="7">
        <f t="shared" si="2"/>
        <v>0.92627995286107112</v>
      </c>
      <c r="G14" s="7">
        <f t="shared" si="2"/>
        <v>0.97001440356160795</v>
      </c>
      <c r="H14" s="1"/>
      <c r="I14" s="1"/>
      <c r="J14" s="8">
        <f>AVERAGE(B14:D14)</f>
        <v>1</v>
      </c>
      <c r="K14" s="8">
        <f>_xlfn.STDEV.S(B14:D14)</f>
        <v>5.446079076069392E-2</v>
      </c>
      <c r="L14" s="1"/>
      <c r="M14" s="8">
        <f>AVERAGE(E14:G14)</f>
        <v>0.96534415782811756</v>
      </c>
      <c r="N14" s="8">
        <f>_xlfn.STDEV.S(E14:G14)</f>
        <v>3.6951101043663774E-2</v>
      </c>
      <c r="O14" s="1"/>
      <c r="P14" s="1"/>
    </row>
    <row r="15" spans="1:16" ht="15" x14ac:dyDescent="0.15">
      <c r="A15" s="1">
        <v>10</v>
      </c>
      <c r="B15" s="1">
        <f t="shared" ref="B15:G15" si="3">B4/0.7298</f>
        <v>0.99698547547273231</v>
      </c>
      <c r="C15" s="1">
        <f t="shared" si="3"/>
        <v>1.0295971499040832</v>
      </c>
      <c r="D15" s="1">
        <f t="shared" si="3"/>
        <v>0.97341737462318445</v>
      </c>
      <c r="E15" s="7">
        <f t="shared" si="3"/>
        <v>1.03083036448342</v>
      </c>
      <c r="F15" s="7">
        <f t="shared" si="3"/>
        <v>0.93765415182241707</v>
      </c>
      <c r="G15" s="7">
        <f t="shared" si="3"/>
        <v>1.0213757193751711</v>
      </c>
      <c r="H15" s="1"/>
      <c r="I15" s="1"/>
      <c r="J15" s="8">
        <f t="shared" ref="J15:J21" si="4">AVERAGE(B15:D15)</f>
        <v>1</v>
      </c>
      <c r="K15" s="8">
        <f t="shared" ref="K15:K21" si="5">_xlfn.STDEV.S(B15:D15)</f>
        <v>2.8210943023004312E-2</v>
      </c>
      <c r="L15" s="1"/>
      <c r="M15" s="8">
        <f t="shared" ref="M15:M21" si="6">AVERAGE(E15:G15)</f>
        <v>0.99662007856033608</v>
      </c>
      <c r="N15" s="8">
        <f t="shared" ref="N15:N21" si="7">_xlfn.STDEV.S(E15:G15)</f>
        <v>5.1284334504573204E-2</v>
      </c>
      <c r="O15" s="1"/>
      <c r="P15" s="1"/>
    </row>
    <row r="16" spans="1:16" ht="15" x14ac:dyDescent="0.15">
      <c r="A16" s="1">
        <v>25</v>
      </c>
      <c r="B16" s="1">
        <f>B5/0.740033</f>
        <v>1.049412661327265</v>
      </c>
      <c r="C16" s="1">
        <f>C5/0.740033</f>
        <v>1.0009013111577456</v>
      </c>
      <c r="D16" s="1">
        <f>D5/0.740033</f>
        <v>0.94968737880608023</v>
      </c>
      <c r="E16" s="7">
        <f>E5/0.740033</f>
        <v>0.96036257842555661</v>
      </c>
      <c r="F16" s="7">
        <f>F5/0.740033</f>
        <v>0.9050947728006723</v>
      </c>
      <c r="G16" s="7"/>
      <c r="H16" s="1"/>
      <c r="I16" s="1"/>
      <c r="J16" s="8">
        <f t="shared" si="4"/>
        <v>1.0000004504303637</v>
      </c>
      <c r="K16" s="8">
        <f t="shared" si="5"/>
        <v>4.9868744279559847E-2</v>
      </c>
      <c r="L16" s="1"/>
      <c r="M16" s="8">
        <f t="shared" si="6"/>
        <v>0.93272867561311446</v>
      </c>
      <c r="N16" s="8">
        <f t="shared" si="7"/>
        <v>3.9080240138655714E-2</v>
      </c>
      <c r="O16" s="1"/>
      <c r="P16" s="1"/>
    </row>
    <row r="17" spans="1:16" ht="15" x14ac:dyDescent="0.15">
      <c r="A17" s="1">
        <v>50</v>
      </c>
      <c r="B17" s="1">
        <f>B6/0.733133</f>
        <v>1.0213699287850908</v>
      </c>
      <c r="C17" s="1">
        <f>C6/0.733133</f>
        <v>1.0215063296836999</v>
      </c>
      <c r="D17" s="1">
        <f>D6/0.733133</f>
        <v>0.95712510554019525</v>
      </c>
      <c r="E17" s="7">
        <f>E6/0.733133</f>
        <v>0.98372328076897364</v>
      </c>
      <c r="F17" s="7">
        <f>F6/0.733133</f>
        <v>0.92002406111851454</v>
      </c>
      <c r="G17" s="7"/>
      <c r="H17" s="1"/>
      <c r="I17" s="1"/>
      <c r="J17" s="8">
        <f t="shared" si="4"/>
        <v>1.0000004546696621</v>
      </c>
      <c r="K17" s="8">
        <f t="shared" si="5"/>
        <v>3.7131204175619374E-2</v>
      </c>
      <c r="L17" s="1"/>
      <c r="M17" s="8">
        <f t="shared" si="6"/>
        <v>0.95187367094374409</v>
      </c>
      <c r="N17" s="8">
        <f t="shared" si="7"/>
        <v>4.5042150171131015E-2</v>
      </c>
      <c r="O17" s="1"/>
      <c r="P17" s="1"/>
    </row>
    <row r="18" spans="1:16" ht="15" x14ac:dyDescent="0.15">
      <c r="A18" s="1">
        <v>80</v>
      </c>
      <c r="B18" s="1">
        <f t="shared" ref="B18:G18" si="8">B7/0.712467</f>
        <v>1.0467853247939904</v>
      </c>
      <c r="C18" s="1">
        <f t="shared" si="8"/>
        <v>1.007064186832513</v>
      </c>
      <c r="D18" s="1">
        <f t="shared" si="8"/>
        <v>0.94614908479971715</v>
      </c>
      <c r="E18" s="7">
        <f t="shared" si="8"/>
        <v>1.0300827968172561</v>
      </c>
      <c r="F18" s="7">
        <f t="shared" si="8"/>
        <v>0.90193651074365544</v>
      </c>
      <c r="G18" s="7">
        <f t="shared" si="8"/>
        <v>0.99653738348583165</v>
      </c>
      <c r="H18" s="1"/>
      <c r="I18" s="1"/>
      <c r="J18" s="8">
        <f t="shared" si="4"/>
        <v>0.99999953214207349</v>
      </c>
      <c r="K18" s="8">
        <f t="shared" si="5"/>
        <v>5.0688708895252045E-2</v>
      </c>
      <c r="L18" s="1"/>
      <c r="M18" s="8">
        <f t="shared" si="6"/>
        <v>0.97618556368224774</v>
      </c>
      <c r="N18" s="8">
        <f t="shared" si="7"/>
        <v>6.6453104409067598E-2</v>
      </c>
      <c r="O18" s="1"/>
      <c r="P18" s="1"/>
    </row>
    <row r="19" spans="1:16" ht="15" x14ac:dyDescent="0.15">
      <c r="A19" s="1">
        <v>100</v>
      </c>
      <c r="B19" s="1">
        <f t="shared" ref="B19:G19" si="9">B8/0.709333</f>
        <v>1.0875005110434732</v>
      </c>
      <c r="C19" s="1">
        <f t="shared" si="9"/>
        <v>0.99163580434013365</v>
      </c>
      <c r="D19" s="1">
        <f t="shared" si="9"/>
        <v>0.92086509439149178</v>
      </c>
      <c r="E19" s="7">
        <f t="shared" si="9"/>
        <v>1.022791834018719</v>
      </c>
      <c r="F19" s="7">
        <f t="shared" si="9"/>
        <v>0.90239704060011305</v>
      </c>
      <c r="G19" s="7">
        <f t="shared" si="9"/>
        <v>1.0030549826386197</v>
      </c>
      <c r="H19" s="1"/>
      <c r="I19" s="1"/>
      <c r="J19" s="8">
        <f t="shared" si="4"/>
        <v>1.0000004699250329</v>
      </c>
      <c r="K19" s="8">
        <f t="shared" si="5"/>
        <v>8.3632028813459158E-2</v>
      </c>
      <c r="L19" s="1"/>
      <c r="M19" s="8">
        <f t="shared" si="6"/>
        <v>0.97608128575248398</v>
      </c>
      <c r="N19" s="8">
        <f t="shared" si="7"/>
        <v>6.457098275042783E-2</v>
      </c>
      <c r="O19" s="1"/>
      <c r="P19" s="1"/>
    </row>
    <row r="20" spans="1:16" ht="15" x14ac:dyDescent="0.15">
      <c r="A20" s="1">
        <v>160</v>
      </c>
      <c r="B20" s="1">
        <f t="shared" ref="B20:G20" si="10">B9/0.686633</f>
        <v>1.0391286174710508</v>
      </c>
      <c r="C20" s="1">
        <f t="shared" si="10"/>
        <v>1.0092727847336203</v>
      </c>
      <c r="D20" s="1">
        <f t="shared" si="10"/>
        <v>0.95160005417741345</v>
      </c>
      <c r="E20" s="7">
        <f t="shared" si="10"/>
        <v>1.0165546951573838</v>
      </c>
      <c r="F20" s="7">
        <f t="shared" si="10"/>
        <v>0.90849114446873358</v>
      </c>
      <c r="G20" s="7">
        <f t="shared" si="10"/>
        <v>1.0101466139844719</v>
      </c>
      <c r="H20" s="1"/>
      <c r="I20" s="1"/>
      <c r="J20" s="8">
        <f t="shared" si="4"/>
        <v>1.0000004854606948</v>
      </c>
      <c r="K20" s="8">
        <f t="shared" si="5"/>
        <v>4.4494876091715208E-2</v>
      </c>
      <c r="L20" s="1"/>
      <c r="M20" s="8">
        <f t="shared" si="6"/>
        <v>0.97839748453686315</v>
      </c>
      <c r="N20" s="8">
        <f t="shared" si="7"/>
        <v>6.062539205951898E-2</v>
      </c>
      <c r="O20" s="1"/>
      <c r="P20" s="1"/>
    </row>
    <row r="21" spans="1:16" ht="15" x14ac:dyDescent="0.15">
      <c r="A21" s="1">
        <v>200</v>
      </c>
      <c r="B21" s="1">
        <f t="shared" ref="B21:G21" si="11">B10/0.601967</f>
        <v>0.90237504713713546</v>
      </c>
      <c r="C21" s="1">
        <f t="shared" si="11"/>
        <v>1.045904509715649</v>
      </c>
      <c r="D21" s="1">
        <f t="shared" si="11"/>
        <v>1.0517187819265839</v>
      </c>
      <c r="E21" s="7">
        <f t="shared" si="11"/>
        <v>1.1881049957888055</v>
      </c>
      <c r="F21" s="7">
        <f t="shared" si="11"/>
        <v>1.0679987441172025</v>
      </c>
      <c r="G21" s="7">
        <f t="shared" si="11"/>
        <v>1.1387667430274417</v>
      </c>
      <c r="H21" s="1"/>
      <c r="I21" s="1"/>
      <c r="J21" s="8">
        <f t="shared" si="4"/>
        <v>0.99999944625978943</v>
      </c>
      <c r="K21" s="8">
        <f t="shared" si="5"/>
        <v>8.4595176685081416E-2</v>
      </c>
      <c r="L21" s="1"/>
      <c r="M21" s="8">
        <f t="shared" si="6"/>
        <v>1.1316234943111498</v>
      </c>
      <c r="N21" s="8">
        <f t="shared" si="7"/>
        <v>6.0370915384129378E-2</v>
      </c>
      <c r="O21" s="1"/>
      <c r="P21" s="1"/>
    </row>
    <row r="22" spans="1:16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5" x14ac:dyDescent="0.15">
      <c r="A23" s="1"/>
      <c r="B23" s="11" t="s">
        <v>47</v>
      </c>
      <c r="C23" s="11"/>
      <c r="D23" s="11"/>
      <c r="E23" s="9" t="s">
        <v>46</v>
      </c>
      <c r="F23" s="10"/>
      <c r="G23" s="10"/>
      <c r="H23" s="1"/>
      <c r="I23" s="1"/>
      <c r="J23" s="1"/>
      <c r="K23" s="1"/>
      <c r="L23" s="1"/>
      <c r="M23" s="1"/>
      <c r="N23" s="1"/>
      <c r="O23" s="1"/>
      <c r="P23" s="1"/>
    </row>
    <row r="24" spans="1:16" ht="15" x14ac:dyDescent="0.15">
      <c r="A24" s="1"/>
      <c r="B24" s="11"/>
      <c r="C24" s="11"/>
      <c r="D24" s="11"/>
      <c r="E24" s="9"/>
      <c r="F24" s="10"/>
      <c r="G24" s="10"/>
      <c r="H24" s="1"/>
      <c r="I24" s="1"/>
      <c r="J24" s="1"/>
      <c r="K24" s="1"/>
      <c r="L24" s="1"/>
      <c r="M24" s="1"/>
      <c r="N24" s="1"/>
      <c r="O24" s="1"/>
      <c r="P24" s="1"/>
    </row>
    <row r="25" spans="1:16" ht="15" x14ac:dyDescent="0.15">
      <c r="A25" s="1"/>
      <c r="B25" s="11"/>
      <c r="C25" s="11"/>
      <c r="D25" s="11"/>
      <c r="E25" s="9"/>
      <c r="F25" s="10"/>
      <c r="G25" s="10"/>
      <c r="H25" s="1"/>
      <c r="I25" s="1"/>
      <c r="J25" s="1"/>
      <c r="K25" s="1"/>
      <c r="L25" s="1"/>
      <c r="M25" s="1"/>
      <c r="N25" s="1"/>
      <c r="O25" s="1"/>
      <c r="P25" s="1"/>
    </row>
    <row r="26" spans="1:16" ht="15" x14ac:dyDescent="0.15">
      <c r="A26" s="1"/>
      <c r="B26" s="11"/>
      <c r="C26" s="11"/>
      <c r="D26" s="11"/>
      <c r="E26" s="9"/>
      <c r="F26" s="10"/>
      <c r="G26" s="10"/>
      <c r="H26" s="1"/>
      <c r="I26" s="1"/>
      <c r="J26" s="1"/>
      <c r="K26" s="1"/>
      <c r="L26" s="1"/>
      <c r="M26" s="1"/>
      <c r="N26" s="1"/>
      <c r="O26" s="1"/>
      <c r="P26" s="1"/>
    </row>
    <row r="27" spans="1:16" ht="15" x14ac:dyDescent="0.15">
      <c r="A27" s="1"/>
      <c r="B27" s="11"/>
      <c r="C27" s="11"/>
      <c r="D27" s="11"/>
      <c r="E27" s="9"/>
      <c r="F27" s="10"/>
      <c r="G27" s="10"/>
      <c r="H27" s="1"/>
      <c r="I27" s="1"/>
      <c r="J27" s="1"/>
      <c r="K27" s="1"/>
      <c r="L27" s="1"/>
      <c r="M27" s="1"/>
      <c r="N27" s="1"/>
      <c r="O27" s="1"/>
      <c r="P27" s="1"/>
    </row>
    <row r="28" spans="1:16" ht="15" x14ac:dyDescent="0.15">
      <c r="A28" s="1"/>
      <c r="B28" s="11"/>
      <c r="C28" s="11"/>
      <c r="D28" s="11"/>
      <c r="E28" s="9"/>
      <c r="F28" s="10"/>
      <c r="G28" s="10"/>
      <c r="H28" s="1"/>
      <c r="I28" s="1"/>
      <c r="J28" s="1"/>
      <c r="K28" s="1"/>
      <c r="L28" s="1"/>
      <c r="M28" s="1"/>
      <c r="N28" s="1"/>
      <c r="O28" s="1"/>
      <c r="P28" s="1"/>
    </row>
    <row r="29" spans="1:16" ht="15" x14ac:dyDescent="0.15">
      <c r="A29" s="1"/>
      <c r="B29" s="11"/>
      <c r="C29" s="11"/>
      <c r="D29" s="11"/>
      <c r="E29" s="9"/>
      <c r="F29" s="10"/>
      <c r="G29" s="10"/>
      <c r="H29" s="1"/>
      <c r="I29" s="1"/>
      <c r="J29" s="1"/>
      <c r="K29" s="1"/>
      <c r="L29" s="1"/>
      <c r="M29" s="1"/>
      <c r="N29" s="1"/>
      <c r="O29" s="1"/>
      <c r="P29" s="1"/>
    </row>
    <row r="30" spans="1:16" ht="15" x14ac:dyDescent="0.15">
      <c r="A30" s="1"/>
      <c r="B30" s="11"/>
      <c r="C30" s="11"/>
      <c r="D30" s="11"/>
      <c r="E30" s="9"/>
      <c r="F30" s="10"/>
      <c r="G30" s="10"/>
      <c r="H30" s="1"/>
      <c r="I30" s="1"/>
      <c r="J30" s="1"/>
      <c r="K30" s="1"/>
      <c r="L30" s="1"/>
      <c r="M30" s="1"/>
      <c r="N30" s="1"/>
      <c r="O30" s="1"/>
      <c r="P30" s="1"/>
    </row>
    <row r="31" spans="1:16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</sheetData>
  <mergeCells count="4">
    <mergeCell ref="E23:G30"/>
    <mergeCell ref="B23:D30"/>
    <mergeCell ref="B2:D2"/>
    <mergeCell ref="E2:G2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计算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2020-06-03T10:15:00Z</dcterms:created>
  <dcterms:modified xsi:type="dcterms:W3CDTF">2021-02-01T08:25:58Z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2052-11.1.0.9662</vt:lpwstr>
  </property>
</Properties>
</file>