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3\"/>
    </mc:Choice>
  </mc:AlternateContent>
  <bookViews>
    <workbookView xWindow="0" yWindow="0" windowWidth="18525" windowHeight="7140"/>
  </bookViews>
  <sheets>
    <sheet name="测试数据" sheetId="1" r:id="rId1"/>
  </sheets>
  <calcPr calcId="162913"/>
</workbook>
</file>

<file path=xl/calcChain.xml><?xml version="1.0" encoding="utf-8"?>
<calcChain xmlns="http://schemas.openxmlformats.org/spreadsheetml/2006/main">
  <c r="J36" i="1" l="1"/>
  <c r="H36" i="1"/>
  <c r="J35" i="1"/>
  <c r="H33" i="1"/>
  <c r="F33" i="1"/>
  <c r="J32" i="1"/>
  <c r="H32" i="1"/>
  <c r="L31" i="1"/>
  <c r="J31" i="1"/>
  <c r="L28" i="1"/>
  <c r="L36" i="1" s="1"/>
  <c r="K28" i="1"/>
  <c r="K36" i="1" s="1"/>
  <c r="J28" i="1"/>
  <c r="I28" i="1"/>
  <c r="I36" i="1" s="1"/>
  <c r="H28" i="1"/>
  <c r="G28" i="1"/>
  <c r="G36" i="1" s="1"/>
  <c r="F28" i="1"/>
  <c r="F36" i="1" s="1"/>
  <c r="E28" i="1"/>
  <c r="N28" i="1" s="1"/>
  <c r="L27" i="1"/>
  <c r="L35" i="1" s="1"/>
  <c r="K27" i="1"/>
  <c r="K35" i="1" s="1"/>
  <c r="J27" i="1"/>
  <c r="I27" i="1"/>
  <c r="I35" i="1" s="1"/>
  <c r="H27" i="1"/>
  <c r="H35" i="1" s="1"/>
  <c r="G27" i="1"/>
  <c r="G35" i="1" s="1"/>
  <c r="F27" i="1"/>
  <c r="F35" i="1" s="1"/>
  <c r="E27" i="1"/>
  <c r="E35" i="1" s="1"/>
  <c r="L26" i="1"/>
  <c r="L34" i="1" s="1"/>
  <c r="K26" i="1"/>
  <c r="K34" i="1" s="1"/>
  <c r="J26" i="1"/>
  <c r="J34" i="1" s="1"/>
  <c r="I26" i="1"/>
  <c r="I34" i="1" s="1"/>
  <c r="H26" i="1"/>
  <c r="H34" i="1" s="1"/>
  <c r="G26" i="1"/>
  <c r="G34" i="1" s="1"/>
  <c r="F26" i="1"/>
  <c r="F34" i="1" s="1"/>
  <c r="E26" i="1"/>
  <c r="E34" i="1" s="1"/>
  <c r="L25" i="1"/>
  <c r="L33" i="1" s="1"/>
  <c r="K25" i="1"/>
  <c r="K33" i="1" s="1"/>
  <c r="J25" i="1"/>
  <c r="J33" i="1" s="1"/>
  <c r="I25" i="1"/>
  <c r="I33" i="1" s="1"/>
  <c r="H25" i="1"/>
  <c r="G25" i="1"/>
  <c r="G33" i="1" s="1"/>
  <c r="F25" i="1"/>
  <c r="E25" i="1"/>
  <c r="E33" i="1" s="1"/>
  <c r="L24" i="1"/>
  <c r="L32" i="1" s="1"/>
  <c r="K24" i="1"/>
  <c r="K32" i="1" s="1"/>
  <c r="J24" i="1"/>
  <c r="I24" i="1"/>
  <c r="I32" i="1" s="1"/>
  <c r="H24" i="1"/>
  <c r="G24" i="1"/>
  <c r="G32" i="1" s="1"/>
  <c r="F24" i="1"/>
  <c r="F32" i="1" s="1"/>
  <c r="E24" i="1"/>
  <c r="E32" i="1" s="1"/>
  <c r="L23" i="1"/>
  <c r="K23" i="1"/>
  <c r="K31" i="1" s="1"/>
  <c r="J23" i="1"/>
  <c r="I23" i="1"/>
  <c r="I31" i="1" s="1"/>
  <c r="H23" i="1"/>
  <c r="H31" i="1" s="1"/>
  <c r="G23" i="1"/>
  <c r="G31" i="1" s="1"/>
  <c r="F23" i="1"/>
  <c r="F31" i="1" s="1"/>
  <c r="E23" i="1"/>
  <c r="E31" i="1" s="1"/>
  <c r="M19" i="1"/>
  <c r="O31" i="1" l="1"/>
  <c r="N31" i="1"/>
  <c r="O34" i="1"/>
  <c r="N34" i="1"/>
  <c r="O32" i="1"/>
  <c r="N32" i="1"/>
  <c r="O33" i="1"/>
  <c r="N33" i="1"/>
  <c r="O35" i="1"/>
  <c r="N35" i="1"/>
  <c r="N25" i="1"/>
  <c r="N23" i="1"/>
  <c r="N27" i="1"/>
  <c r="E36" i="1"/>
  <c r="O36" i="1" l="1"/>
  <c r="N36" i="1"/>
</calcChain>
</file>

<file path=xl/sharedStrings.xml><?xml version="1.0" encoding="utf-8"?>
<sst xmlns="http://schemas.openxmlformats.org/spreadsheetml/2006/main" count="74" uniqueCount="57">
  <si>
    <t>1</t>
  </si>
  <si>
    <t>50</t>
  </si>
  <si>
    <t>450</t>
  </si>
  <si>
    <t>2020-07-03 16:36:53</t>
  </si>
  <si>
    <t>2020-07-03 16:37:36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</si>
  <si>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</si>
  <si>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</si>
  <si>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</si>
  <si>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</si>
  <si>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</si>
  <si>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</si>
  <si>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</si>
  <si>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</si>
  <si>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</si>
  <si>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</si>
  <si>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</si>
  <si>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</si>
  <si>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</si>
  <si>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</si>
  <si>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150ul</t>
  </si>
  <si>
    <t>C</t>
  </si>
  <si>
    <t>D</t>
  </si>
  <si>
    <t>100ul</t>
  </si>
  <si>
    <t>E</t>
  </si>
  <si>
    <t>F</t>
  </si>
  <si>
    <t>50ul</t>
  </si>
  <si>
    <t>G</t>
  </si>
  <si>
    <t>H</t>
  </si>
  <si>
    <t>SD</t>
  </si>
  <si>
    <t>Node name:</t>
  </si>
  <si>
    <t>Area scan or not:</t>
  </si>
  <si>
    <t>Repeat times:</t>
  </si>
  <si>
    <t>Integral time:</t>
  </si>
  <si>
    <t>Slit bandwidth:</t>
  </si>
  <si>
    <t>Test start time:</t>
    <phoneticPr fontId="3" type="noConversion"/>
  </si>
  <si>
    <t>Test end time:</t>
  </si>
  <si>
    <t>wavelength:</t>
    <phoneticPr fontId="3" type="noConversion"/>
  </si>
  <si>
    <t>Enzyme plate</t>
  </si>
  <si>
    <t>Photometric test 1</t>
  </si>
  <si>
    <t>No such function</t>
  </si>
  <si>
    <t>not</t>
    <phoneticPr fontId="3" type="noConversion"/>
  </si>
  <si>
    <t>Cell suspension volume</t>
    <phoneticPr fontId="3" type="noConversion"/>
  </si>
  <si>
    <t>Model group</t>
    <phoneticPr fontId="3" type="noConversion"/>
  </si>
  <si>
    <t>Test group</t>
    <phoneticPr fontId="3" type="noConversion"/>
  </si>
  <si>
    <t>Model group</t>
    <phoneticPr fontId="3" type="noConversion"/>
  </si>
  <si>
    <t>Test group</t>
    <phoneticPr fontId="3" type="noConversion"/>
  </si>
  <si>
    <t>Test group</t>
    <phoneticPr fontId="3" type="noConversion"/>
  </si>
  <si>
    <t>Model group</t>
    <phoneticPr fontId="3" type="noConversion"/>
  </si>
  <si>
    <t>Test group</t>
    <phoneticPr fontId="3" type="noConversion"/>
  </si>
  <si>
    <t>Model group</t>
    <phoneticPr fontId="3" type="noConversion"/>
  </si>
  <si>
    <t>Subtract the blank group</t>
    <phoneticPr fontId="3" type="noConversion"/>
  </si>
  <si>
    <t>Percentage of cell proliferation</t>
    <phoneticPr fontId="3" type="noConversion"/>
  </si>
  <si>
    <t>Mean</t>
    <phoneticPr fontId="3" type="noConversion"/>
  </si>
  <si>
    <t>Mean</t>
    <phoneticPr fontId="3" type="noConversion"/>
  </si>
  <si>
    <r>
      <t>Operation</t>
    </r>
    <r>
      <rPr>
        <sz val="11"/>
        <color indexed="8"/>
        <rFont val="宋体"/>
        <family val="3"/>
        <charset val="134"/>
      </rPr>
      <t>：</t>
    </r>
    <phoneticPr fontId="3" type="noConversion"/>
  </si>
  <si>
    <t>Blank</t>
    <phoneticPr fontId="3" type="noConversion"/>
  </si>
  <si>
    <r>
      <t>Cell concentration 5*10</t>
    </r>
    <r>
      <rPr>
        <vertAlign val="superscript"/>
        <sz val="9"/>
        <color rgb="FF000000"/>
        <rFont val="Times New Roman"/>
        <family val="1"/>
      </rPr>
      <t>4</t>
    </r>
    <r>
      <rPr>
        <sz val="9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cells/ml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</si>
</sst>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宋体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vertAlign val="superscript"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>
      <alignment vertical="center"/>
    </xf>
    <xf numFmtId="10" fontId="1" fillId="0" borderId="0" xfId="0" applyNumberFormat="1" applyFont="1">
      <alignment vertical="center"/>
    </xf>
    <xf numFmtId="10" fontId="1" fillId="2" borderId="0" xfId="0" applyNumberFormat="1" applyFont="1" applyFill="1">
      <alignment vertical="center"/>
    </xf>
    <xf numFmtId="10" fontId="8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tabSelected="1" workbookViewId="0">
      <selection activeCell="B2" sqref="B2:B10"/>
    </sheetView>
  </sheetViews>
  <sheetFormatPr defaultColWidth="9" defaultRowHeight="13.5" x14ac:dyDescent="0.15"/>
  <cols>
    <col min="5" max="12" width="12.875"/>
    <col min="14" max="14" width="11.75"/>
    <col min="15" max="15" width="12.875"/>
  </cols>
  <sheetData>
    <row r="1" spans="1:19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5" x14ac:dyDescent="0.15">
      <c r="A2" s="1"/>
      <c r="B2" s="1" t="s">
        <v>54</v>
      </c>
      <c r="C2" s="1" t="s">
        <v>37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5" x14ac:dyDescent="0.15">
      <c r="A3" s="1"/>
      <c r="B3" s="1" t="s">
        <v>29</v>
      </c>
      <c r="C3" s="1" t="s">
        <v>38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5" x14ac:dyDescent="0.15">
      <c r="A4" s="1"/>
      <c r="B4" s="1" t="s">
        <v>30</v>
      </c>
      <c r="C4" s="1" t="s">
        <v>40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5" x14ac:dyDescent="0.15">
      <c r="A5" s="1"/>
      <c r="B5" s="1" t="s">
        <v>31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5" x14ac:dyDescent="0.15">
      <c r="A6" s="1"/>
      <c r="B6" s="1" t="s">
        <v>32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5" x14ac:dyDescent="0.15">
      <c r="A7" s="1"/>
      <c r="B7" s="1" t="s">
        <v>33</v>
      </c>
      <c r="C7" s="1" t="s">
        <v>39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5.75" x14ac:dyDescent="0.15">
      <c r="A8" s="1"/>
      <c r="B8" s="1" t="s">
        <v>36</v>
      </c>
      <c r="C8" s="1" t="s">
        <v>2</v>
      </c>
      <c r="D8" s="1"/>
      <c r="E8" s="1"/>
      <c r="F8" s="1"/>
      <c r="G8" s="2" t="s">
        <v>56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5" x14ac:dyDescent="0.15">
      <c r="A9" s="1"/>
      <c r="B9" s="1" t="s">
        <v>34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5" x14ac:dyDescent="0.15">
      <c r="A10" s="1"/>
      <c r="B10" s="1" t="s">
        <v>35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5" x14ac:dyDescent="0.15">
      <c r="A11" s="1"/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  <c r="P11" s="1"/>
      <c r="Q11" s="1"/>
      <c r="R11" s="1"/>
      <c r="S11" s="1"/>
    </row>
    <row r="12" spans="1:19" ht="15" x14ac:dyDescent="0.15">
      <c r="A12" s="1"/>
      <c r="B12" s="1" t="s">
        <v>17</v>
      </c>
      <c r="C12" s="1" t="s">
        <v>41</v>
      </c>
      <c r="D12" s="1"/>
      <c r="E12" s="1"/>
      <c r="F12" s="1"/>
      <c r="G12" s="1"/>
      <c r="H12" s="1"/>
      <c r="I12" s="1"/>
      <c r="J12" s="1"/>
      <c r="K12" s="1"/>
      <c r="L12" s="1"/>
      <c r="M12" s="1" t="s">
        <v>55</v>
      </c>
      <c r="N12" s="1"/>
      <c r="O12" s="1"/>
      <c r="P12" s="1"/>
      <c r="Q12" s="1"/>
      <c r="R12" s="1"/>
      <c r="S12" s="1"/>
    </row>
    <row r="13" spans="1:19" ht="15" x14ac:dyDescent="0.15">
      <c r="A13" s="1"/>
      <c r="B13" s="1" t="s">
        <v>18</v>
      </c>
      <c r="C13" s="3" t="s">
        <v>19</v>
      </c>
      <c r="D13" s="1" t="s">
        <v>44</v>
      </c>
      <c r="E13" s="1">
        <v>0.70720000000000005</v>
      </c>
      <c r="F13" s="1">
        <v>0.70860000000000001</v>
      </c>
      <c r="G13" s="1">
        <v>0.78</v>
      </c>
      <c r="H13" s="1">
        <v>0.82989999999999997</v>
      </c>
      <c r="I13" s="1">
        <v>0.84</v>
      </c>
      <c r="J13" s="1">
        <v>0.83520000000000005</v>
      </c>
      <c r="K13" s="1">
        <v>0.89559999999999995</v>
      </c>
      <c r="L13" s="1">
        <v>0.8034</v>
      </c>
      <c r="M13" s="1">
        <v>4.7399999999999998E-2</v>
      </c>
      <c r="N13" s="1"/>
      <c r="O13" s="1"/>
      <c r="P13" s="1"/>
      <c r="Q13" s="1"/>
      <c r="R13" s="1"/>
      <c r="S13" s="1"/>
    </row>
    <row r="14" spans="1:19" ht="15" x14ac:dyDescent="0.15">
      <c r="A14" s="1"/>
      <c r="B14" s="1" t="s">
        <v>20</v>
      </c>
      <c r="C14" s="3"/>
      <c r="D14" s="1" t="s">
        <v>45</v>
      </c>
      <c r="E14" s="1">
        <v>0.7046</v>
      </c>
      <c r="F14" s="1">
        <v>0.82089999999999996</v>
      </c>
      <c r="G14" s="1">
        <v>0.84509999999999996</v>
      </c>
      <c r="H14" s="1">
        <v>0.77510000000000001</v>
      </c>
      <c r="I14" s="1">
        <v>0.83450000000000002</v>
      </c>
      <c r="J14" s="1">
        <v>0.77890000000000004</v>
      </c>
      <c r="K14" s="1">
        <v>0.77880000000000005</v>
      </c>
      <c r="L14" s="1">
        <v>0.67700000000000005</v>
      </c>
      <c r="M14" s="1">
        <v>4.8300000000000003E-2</v>
      </c>
      <c r="N14" s="1"/>
      <c r="O14" s="1"/>
      <c r="P14" s="1"/>
      <c r="Q14" s="1"/>
      <c r="R14" s="1"/>
      <c r="S14" s="1"/>
    </row>
    <row r="15" spans="1:19" ht="15" x14ac:dyDescent="0.15">
      <c r="A15" s="1"/>
      <c r="B15" s="1" t="s">
        <v>21</v>
      </c>
      <c r="C15" s="3" t="s">
        <v>22</v>
      </c>
      <c r="D15" s="1" t="s">
        <v>47</v>
      </c>
      <c r="E15" s="1">
        <v>0.53710000000000002</v>
      </c>
      <c r="F15" s="1">
        <v>0.64070000000000005</v>
      </c>
      <c r="G15" s="1">
        <v>0.67959999999999998</v>
      </c>
      <c r="H15" s="1">
        <v>0.45810000000000001</v>
      </c>
      <c r="I15" s="1">
        <v>0.72840000000000005</v>
      </c>
      <c r="J15" s="1">
        <v>0.63529999999999998</v>
      </c>
      <c r="K15" s="1">
        <v>0.64300000000000002</v>
      </c>
      <c r="L15" s="1">
        <v>0.66979999999999995</v>
      </c>
      <c r="M15" s="1">
        <v>4.8599999999999997E-2</v>
      </c>
      <c r="N15" s="1"/>
      <c r="O15" s="1"/>
      <c r="P15" s="1"/>
      <c r="Q15" s="1"/>
      <c r="R15" s="1"/>
      <c r="S15" s="1"/>
    </row>
    <row r="16" spans="1:19" ht="15" x14ac:dyDescent="0.15">
      <c r="A16" s="1"/>
      <c r="B16" s="1" t="s">
        <v>23</v>
      </c>
      <c r="C16" s="3"/>
      <c r="D16" s="1" t="s">
        <v>48</v>
      </c>
      <c r="E16" s="1">
        <v>0.48870000000000002</v>
      </c>
      <c r="F16" s="1">
        <v>0.48630000000000001</v>
      </c>
      <c r="G16" s="1">
        <v>0.52070000000000005</v>
      </c>
      <c r="H16" s="1">
        <v>0.4839</v>
      </c>
      <c r="I16" s="1">
        <v>0.41560000000000002</v>
      </c>
      <c r="J16" s="1">
        <v>0.56020000000000003</v>
      </c>
      <c r="K16" s="1">
        <v>0.53210000000000002</v>
      </c>
      <c r="L16" s="1">
        <v>0.46439999999999998</v>
      </c>
      <c r="M16" s="1">
        <v>4.8300000000000003E-2</v>
      </c>
      <c r="N16" s="1"/>
      <c r="O16" s="1"/>
      <c r="P16" s="1"/>
      <c r="Q16" s="1"/>
      <c r="R16" s="1"/>
      <c r="S16" s="1"/>
    </row>
    <row r="17" spans="1:19" ht="15" x14ac:dyDescent="0.15">
      <c r="A17" s="1"/>
      <c r="B17" s="1" t="s">
        <v>24</v>
      </c>
      <c r="C17" s="3" t="s">
        <v>25</v>
      </c>
      <c r="D17" s="1" t="s">
        <v>42</v>
      </c>
      <c r="E17" s="1">
        <v>0.38200000000000001</v>
      </c>
      <c r="F17" s="1">
        <v>0.39750000000000002</v>
      </c>
      <c r="G17" s="1">
        <v>0.36070000000000002</v>
      </c>
      <c r="H17" s="1">
        <v>0.37319999999999998</v>
      </c>
      <c r="I17" s="1">
        <v>0.34060000000000001</v>
      </c>
      <c r="J17" s="1">
        <v>0.3322</v>
      </c>
      <c r="K17" s="1">
        <v>0.35570000000000002</v>
      </c>
      <c r="L17" s="1">
        <v>0.36</v>
      </c>
      <c r="M17" s="1">
        <v>5.2299999999999999E-2</v>
      </c>
      <c r="N17" s="1"/>
      <c r="O17" s="1"/>
      <c r="P17" s="1"/>
      <c r="Q17" s="1"/>
      <c r="R17" s="1"/>
      <c r="S17" s="1"/>
    </row>
    <row r="18" spans="1:19" ht="15" x14ac:dyDescent="0.15">
      <c r="A18" s="1"/>
      <c r="B18" s="1" t="s">
        <v>26</v>
      </c>
      <c r="C18" s="3"/>
      <c r="D18" s="1" t="s">
        <v>48</v>
      </c>
      <c r="E18" s="1">
        <v>0.40250000000000002</v>
      </c>
      <c r="F18" s="1">
        <v>0.36620000000000003</v>
      </c>
      <c r="G18" s="1">
        <v>0.43009999999999998</v>
      </c>
      <c r="H18" s="1">
        <v>0.37030000000000002</v>
      </c>
      <c r="I18" s="1">
        <v>0.33229999999999998</v>
      </c>
      <c r="J18" s="1">
        <v>0.35039999999999999</v>
      </c>
      <c r="K18" s="1">
        <v>0.42180000000000001</v>
      </c>
      <c r="L18" s="1">
        <v>0.38119999999999998</v>
      </c>
      <c r="M18" s="1">
        <v>4.82E-2</v>
      </c>
      <c r="N18" s="1"/>
      <c r="O18" s="1"/>
      <c r="P18" s="1"/>
      <c r="Q18" s="1"/>
      <c r="R18" s="1"/>
      <c r="S18" s="1"/>
    </row>
    <row r="19" spans="1:19" ht="15" x14ac:dyDescent="0.15">
      <c r="A19" s="1"/>
      <c r="B19" s="1" t="s">
        <v>27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4">
        <f>AVERAGE(M13:M18)</f>
        <v>4.8850000000000005E-2</v>
      </c>
      <c r="N19" s="1"/>
      <c r="O19" s="1"/>
      <c r="P19" s="1"/>
      <c r="Q19" s="1"/>
      <c r="R19" s="1"/>
      <c r="S19" s="1"/>
    </row>
    <row r="20" spans="1:19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5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5" x14ac:dyDescent="0.15">
      <c r="A22" s="1"/>
      <c r="B22" s="1"/>
      <c r="C22" s="1" t="s">
        <v>50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 t="s">
        <v>53</v>
      </c>
      <c r="O22" s="1"/>
      <c r="P22" s="1"/>
      <c r="Q22" s="1"/>
      <c r="R22" s="1"/>
      <c r="S22" s="1"/>
    </row>
    <row r="23" spans="1:19" ht="15" x14ac:dyDescent="0.15">
      <c r="A23" s="1"/>
      <c r="B23" s="1"/>
      <c r="C23" s="3" t="s">
        <v>19</v>
      </c>
      <c r="D23" s="1" t="s">
        <v>42</v>
      </c>
      <c r="E23" s="1">
        <f t="shared" ref="E23:E28" si="0">E13-0.04885</f>
        <v>0.6583500000000001</v>
      </c>
      <c r="F23" s="1">
        <f t="shared" ref="F23:L23" si="1">F13-0.04885</f>
        <v>0.65975000000000006</v>
      </c>
      <c r="G23" s="1">
        <f t="shared" si="1"/>
        <v>0.73115000000000008</v>
      </c>
      <c r="H23" s="1">
        <f t="shared" si="1"/>
        <v>0.78105000000000002</v>
      </c>
      <c r="I23" s="1">
        <f t="shared" si="1"/>
        <v>0.79115000000000002</v>
      </c>
      <c r="J23" s="1">
        <f t="shared" si="1"/>
        <v>0.7863500000000001</v>
      </c>
      <c r="K23" s="1">
        <f t="shared" si="1"/>
        <v>0.84675</v>
      </c>
      <c r="L23" s="1">
        <f t="shared" si="1"/>
        <v>0.75455000000000005</v>
      </c>
      <c r="M23" s="1"/>
      <c r="N23" s="1">
        <f>AVERAGE(E23:L23)</f>
        <v>0.75113750000000001</v>
      </c>
      <c r="O23" s="1"/>
      <c r="P23" s="1"/>
      <c r="Q23" s="1"/>
      <c r="R23" s="1"/>
      <c r="S23" s="1"/>
    </row>
    <row r="24" spans="1:19" ht="15" x14ac:dyDescent="0.15">
      <c r="A24" s="1"/>
      <c r="B24" s="1"/>
      <c r="C24" s="3"/>
      <c r="D24" s="1" t="s">
        <v>46</v>
      </c>
      <c r="E24" s="1">
        <f t="shared" si="0"/>
        <v>0.65575000000000006</v>
      </c>
      <c r="F24" s="1">
        <f t="shared" ref="F24:L28" si="2">F14-0.04885</f>
        <v>0.77205000000000001</v>
      </c>
      <c r="G24" s="1">
        <f t="shared" si="2"/>
        <v>0.79625000000000001</v>
      </c>
      <c r="H24" s="1">
        <f t="shared" si="2"/>
        <v>0.72625000000000006</v>
      </c>
      <c r="I24" s="1">
        <f t="shared" si="2"/>
        <v>0.78565000000000007</v>
      </c>
      <c r="J24" s="1">
        <f t="shared" si="2"/>
        <v>0.73005000000000009</v>
      </c>
      <c r="K24" s="1">
        <f t="shared" si="2"/>
        <v>0.7299500000000001</v>
      </c>
      <c r="L24" s="1">
        <f t="shared" si="2"/>
        <v>0.6281500000000001</v>
      </c>
      <c r="M24" s="1"/>
      <c r="N24" s="1"/>
      <c r="O24" s="1"/>
      <c r="P24" s="1"/>
      <c r="Q24" s="1"/>
      <c r="R24" s="1"/>
      <c r="S24" s="1"/>
    </row>
    <row r="25" spans="1:19" ht="15" x14ac:dyDescent="0.15">
      <c r="A25" s="1"/>
      <c r="B25" s="1"/>
      <c r="C25" s="3" t="s">
        <v>22</v>
      </c>
      <c r="D25" s="1" t="s">
        <v>42</v>
      </c>
      <c r="E25" s="1">
        <f t="shared" si="0"/>
        <v>0.48825000000000002</v>
      </c>
      <c r="F25" s="1">
        <f t="shared" si="2"/>
        <v>0.5918500000000001</v>
      </c>
      <c r="G25" s="1">
        <f t="shared" si="2"/>
        <v>0.63075000000000003</v>
      </c>
      <c r="H25" s="1">
        <f t="shared" si="2"/>
        <v>0.40925</v>
      </c>
      <c r="I25" s="1">
        <f t="shared" si="2"/>
        <v>0.6795500000000001</v>
      </c>
      <c r="J25" s="1">
        <f t="shared" si="2"/>
        <v>0.58645000000000003</v>
      </c>
      <c r="K25" s="1">
        <f t="shared" si="2"/>
        <v>0.59415000000000007</v>
      </c>
      <c r="L25" s="1">
        <f t="shared" si="2"/>
        <v>0.62095</v>
      </c>
      <c r="M25" s="1"/>
      <c r="N25" s="1">
        <f>AVERAGE(E25:L25)</f>
        <v>0.57515000000000005</v>
      </c>
      <c r="O25" s="1"/>
      <c r="P25" s="1"/>
      <c r="Q25" s="1"/>
      <c r="R25" s="1"/>
      <c r="S25" s="1"/>
    </row>
    <row r="26" spans="1:19" ht="15" x14ac:dyDescent="0.15">
      <c r="A26" s="1"/>
      <c r="B26" s="1"/>
      <c r="C26" s="3"/>
      <c r="D26" s="1" t="s">
        <v>48</v>
      </c>
      <c r="E26" s="1">
        <f t="shared" si="0"/>
        <v>0.43985000000000002</v>
      </c>
      <c r="F26" s="1">
        <f t="shared" si="2"/>
        <v>0.43745000000000001</v>
      </c>
      <c r="G26" s="1">
        <f t="shared" si="2"/>
        <v>0.47185000000000005</v>
      </c>
      <c r="H26" s="1">
        <f t="shared" si="2"/>
        <v>0.43504999999999999</v>
      </c>
      <c r="I26" s="1">
        <f t="shared" si="2"/>
        <v>0.36675000000000002</v>
      </c>
      <c r="J26" s="1">
        <f t="shared" si="2"/>
        <v>0.51135000000000008</v>
      </c>
      <c r="K26" s="1">
        <f t="shared" si="2"/>
        <v>0.48325000000000001</v>
      </c>
      <c r="L26" s="1">
        <f t="shared" si="2"/>
        <v>0.41554999999999997</v>
      </c>
      <c r="M26" s="1"/>
      <c r="N26" s="1"/>
      <c r="O26" s="1"/>
      <c r="P26" s="1"/>
      <c r="Q26" s="1"/>
      <c r="R26" s="1"/>
      <c r="S26" s="1"/>
    </row>
    <row r="27" spans="1:19" ht="15" x14ac:dyDescent="0.15">
      <c r="A27" s="1"/>
      <c r="B27" s="1"/>
      <c r="C27" s="3" t="s">
        <v>25</v>
      </c>
      <c r="D27" s="1" t="s">
        <v>47</v>
      </c>
      <c r="E27" s="1">
        <f t="shared" si="0"/>
        <v>0.33315</v>
      </c>
      <c r="F27" s="1">
        <f t="shared" si="2"/>
        <v>0.34865000000000002</v>
      </c>
      <c r="G27" s="1">
        <f t="shared" si="2"/>
        <v>0.31185000000000002</v>
      </c>
      <c r="H27" s="1">
        <f t="shared" si="2"/>
        <v>0.32434999999999997</v>
      </c>
      <c r="I27" s="1">
        <f t="shared" si="2"/>
        <v>0.29175000000000001</v>
      </c>
      <c r="J27" s="1">
        <f t="shared" si="2"/>
        <v>0.28334999999999999</v>
      </c>
      <c r="K27" s="1">
        <f t="shared" si="2"/>
        <v>0.30685000000000001</v>
      </c>
      <c r="L27" s="1">
        <f t="shared" si="2"/>
        <v>0.31114999999999998</v>
      </c>
      <c r="M27" s="1"/>
      <c r="N27" s="1">
        <f>AVERAGE(E27:L27)</f>
        <v>0.31388749999999999</v>
      </c>
      <c r="O27" s="1"/>
      <c r="P27" s="1"/>
      <c r="Q27" s="1"/>
      <c r="R27" s="1"/>
      <c r="S27" s="1"/>
    </row>
    <row r="28" spans="1:19" ht="15" x14ac:dyDescent="0.15">
      <c r="A28" s="1"/>
      <c r="B28" s="1"/>
      <c r="C28" s="3"/>
      <c r="D28" s="1" t="s">
        <v>43</v>
      </c>
      <c r="E28" s="1">
        <f t="shared" si="0"/>
        <v>0.35365000000000002</v>
      </c>
      <c r="F28" s="1">
        <f t="shared" si="2"/>
        <v>0.31735000000000002</v>
      </c>
      <c r="G28" s="1">
        <f t="shared" si="2"/>
        <v>0.38124999999999998</v>
      </c>
      <c r="H28" s="1">
        <f t="shared" si="2"/>
        <v>0.32145000000000001</v>
      </c>
      <c r="I28" s="1">
        <f t="shared" si="2"/>
        <v>0.28344999999999998</v>
      </c>
      <c r="J28" s="1">
        <f t="shared" si="2"/>
        <v>0.30154999999999998</v>
      </c>
      <c r="K28" s="1">
        <f t="shared" si="2"/>
        <v>0.37295</v>
      </c>
      <c r="L28" s="1">
        <f t="shared" si="2"/>
        <v>0.33234999999999998</v>
      </c>
      <c r="M28" s="1"/>
      <c r="N28" s="1">
        <f>AVERAGE(E28:L28)</f>
        <v>0.33299999999999996</v>
      </c>
      <c r="O28" s="1"/>
      <c r="P28" s="1"/>
      <c r="Q28" s="1"/>
      <c r="R28" s="1"/>
      <c r="S28" s="1"/>
    </row>
    <row r="29" spans="1:19" ht="1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5" x14ac:dyDescent="0.15">
      <c r="A30" s="1"/>
      <c r="B30" s="1"/>
      <c r="C30" s="1" t="s">
        <v>51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 t="s">
        <v>52</v>
      </c>
      <c r="O30" s="1" t="s">
        <v>28</v>
      </c>
      <c r="P30" s="1"/>
      <c r="Q30" s="1"/>
      <c r="R30" s="1"/>
      <c r="S30" s="1"/>
    </row>
    <row r="31" spans="1:19" ht="15" x14ac:dyDescent="0.15">
      <c r="A31" s="1"/>
      <c r="B31" s="1"/>
      <c r="C31" s="3" t="s">
        <v>19</v>
      </c>
      <c r="D31" s="1" t="s">
        <v>42</v>
      </c>
      <c r="E31" s="1">
        <f>E23/0.7511375</f>
        <v>0.87647068612604229</v>
      </c>
      <c r="F31" s="1">
        <f t="shared" ref="F31:L31" si="3">F23/0.7511375</f>
        <v>0.87833452596894712</v>
      </c>
      <c r="G31" s="1">
        <f t="shared" si="3"/>
        <v>0.9733903579570985</v>
      </c>
      <c r="H31" s="1">
        <f t="shared" si="3"/>
        <v>1.039822935214924</v>
      </c>
      <c r="I31" s="1">
        <f t="shared" si="3"/>
        <v>1.0532692083673096</v>
      </c>
      <c r="J31" s="1">
        <f t="shared" si="3"/>
        <v>1.0468789003344927</v>
      </c>
      <c r="K31" s="1">
        <f t="shared" si="3"/>
        <v>1.1272902764141053</v>
      </c>
      <c r="L31" s="1">
        <f t="shared" si="3"/>
        <v>1.0045431096170807</v>
      </c>
      <c r="M31" s="1"/>
      <c r="N31" s="5">
        <f t="shared" ref="N31:N36" si="4">AVERAGE(E31:L31)</f>
        <v>1</v>
      </c>
      <c r="O31" s="5">
        <f t="shared" ref="O31:O36" si="5">_xlfn.STDEV.S(E31:L31)</f>
        <v>8.7517028830621013E-2</v>
      </c>
      <c r="P31" s="1"/>
      <c r="Q31" s="1"/>
      <c r="R31" s="1"/>
      <c r="S31" s="1"/>
    </row>
    <row r="32" spans="1:19" ht="15" x14ac:dyDescent="0.15">
      <c r="A32" s="1"/>
      <c r="B32" s="1"/>
      <c r="C32" s="3"/>
      <c r="D32" s="1" t="s">
        <v>48</v>
      </c>
      <c r="E32" s="1">
        <f>E24/0.7511375</f>
        <v>0.87300926927493305</v>
      </c>
      <c r="F32" s="1">
        <f t="shared" ref="F32:L32" si="6">F24/0.7511375</f>
        <v>1.0278411076533924</v>
      </c>
      <c r="G32" s="1">
        <f t="shared" si="6"/>
        <v>1.0600589106521776</v>
      </c>
      <c r="H32" s="1">
        <f t="shared" si="6"/>
        <v>0.96686691850693118</v>
      </c>
      <c r="I32" s="1">
        <f t="shared" si="6"/>
        <v>1.0459469804130404</v>
      </c>
      <c r="J32" s="1">
        <f t="shared" si="6"/>
        <v>0.97192591236624459</v>
      </c>
      <c r="K32" s="1">
        <f t="shared" si="6"/>
        <v>0.97179278094889432</v>
      </c>
      <c r="L32" s="1">
        <f t="shared" si="6"/>
        <v>0.836264998086236</v>
      </c>
      <c r="M32" s="1"/>
      <c r="N32" s="6">
        <f t="shared" si="4"/>
        <v>0.96921335973773126</v>
      </c>
      <c r="O32" s="6">
        <f t="shared" si="5"/>
        <v>7.975694015314054E-2</v>
      </c>
      <c r="P32" s="1"/>
      <c r="Q32" s="1"/>
      <c r="R32" s="1"/>
      <c r="S32" s="1"/>
    </row>
    <row r="33" spans="1:19" ht="15" x14ac:dyDescent="0.15">
      <c r="A33" s="1"/>
      <c r="B33" s="1"/>
      <c r="C33" s="3" t="s">
        <v>22</v>
      </c>
      <c r="D33" s="1" t="s">
        <v>47</v>
      </c>
      <c r="E33" s="1">
        <f>E25/0.57515</f>
        <v>0.84890898026601747</v>
      </c>
      <c r="F33" s="1">
        <f t="shared" ref="F33:L33" si="7">F25/0.57515</f>
        <v>1.0290359036773016</v>
      </c>
      <c r="G33" s="1">
        <f t="shared" si="7"/>
        <v>1.0966704337998783</v>
      </c>
      <c r="H33" s="1">
        <f t="shared" si="7"/>
        <v>0.71155350778057891</v>
      </c>
      <c r="I33" s="1">
        <f t="shared" si="7"/>
        <v>1.1815178649048075</v>
      </c>
      <c r="J33" s="1">
        <f t="shared" si="7"/>
        <v>1.0196470485960183</v>
      </c>
      <c r="K33" s="1">
        <f t="shared" si="7"/>
        <v>1.0330348604711814</v>
      </c>
      <c r="L33" s="1">
        <f t="shared" si="7"/>
        <v>1.0796314005042162</v>
      </c>
      <c r="M33" s="1"/>
      <c r="N33" s="5">
        <f t="shared" si="4"/>
        <v>0.99999999999999989</v>
      </c>
      <c r="O33" s="5">
        <f t="shared" si="5"/>
        <v>0.14975472105227119</v>
      </c>
      <c r="P33" s="1"/>
      <c r="Q33" s="1"/>
      <c r="R33" s="1"/>
      <c r="S33" s="1"/>
    </row>
    <row r="34" spans="1:19" ht="15" x14ac:dyDescent="0.15">
      <c r="A34" s="1"/>
      <c r="B34" s="1"/>
      <c r="C34" s="3"/>
      <c r="D34" s="1" t="s">
        <v>43</v>
      </c>
      <c r="E34" s="1">
        <f>E26/0.57515</f>
        <v>0.76475701990785006</v>
      </c>
      <c r="F34" s="1">
        <f t="shared" ref="F34:L34" si="8">F26/0.57515</f>
        <v>0.76058419542727973</v>
      </c>
      <c r="G34" s="1">
        <f t="shared" si="8"/>
        <v>0.82039467964878732</v>
      </c>
      <c r="H34" s="1">
        <f t="shared" si="8"/>
        <v>0.75641137094670952</v>
      </c>
      <c r="I34" s="1">
        <f t="shared" si="8"/>
        <v>0.63765974093714684</v>
      </c>
      <c r="J34" s="1">
        <f t="shared" si="8"/>
        <v>0.88907241589150665</v>
      </c>
      <c r="K34" s="1">
        <f t="shared" si="8"/>
        <v>0.84021559593149608</v>
      </c>
      <c r="L34" s="1">
        <f t="shared" si="8"/>
        <v>0.72250717204207593</v>
      </c>
      <c r="M34" s="1"/>
      <c r="N34" s="6">
        <f t="shared" si="4"/>
        <v>0.77395027384160642</v>
      </c>
      <c r="O34" s="6">
        <f t="shared" si="5"/>
        <v>7.70839676675283E-2</v>
      </c>
      <c r="P34" s="1"/>
      <c r="Q34" s="1"/>
      <c r="R34" s="1"/>
      <c r="S34" s="1"/>
    </row>
    <row r="35" spans="1:19" ht="15" x14ac:dyDescent="0.15">
      <c r="A35" s="1"/>
      <c r="B35" s="1"/>
      <c r="C35" s="3" t="s">
        <v>25</v>
      </c>
      <c r="D35" s="1" t="s">
        <v>49</v>
      </c>
      <c r="E35" s="1">
        <f>E27/0.3138875</f>
        <v>1.0613675281749035</v>
      </c>
      <c r="F35" s="1">
        <f t="shared" ref="F35:L35" si="9">F27/0.3138875</f>
        <v>1.1107482776472464</v>
      </c>
      <c r="G35" s="1">
        <f t="shared" si="9"/>
        <v>0.99350882083549052</v>
      </c>
      <c r="H35" s="1">
        <f t="shared" si="9"/>
        <v>1.0333320058938313</v>
      </c>
      <c r="I35" s="1">
        <f t="shared" si="9"/>
        <v>0.92947313926167818</v>
      </c>
      <c r="J35" s="1">
        <f t="shared" si="9"/>
        <v>0.90271195890247302</v>
      </c>
      <c r="K35" s="1">
        <f t="shared" si="9"/>
        <v>0.97757954681215409</v>
      </c>
      <c r="L35" s="1">
        <f t="shared" si="9"/>
        <v>0.99127872247222326</v>
      </c>
      <c r="M35" s="1"/>
      <c r="N35" s="5">
        <f t="shared" si="4"/>
        <v>1</v>
      </c>
      <c r="O35" s="5">
        <f t="shared" si="5"/>
        <v>6.7825459788913814E-2</v>
      </c>
      <c r="P35" s="1"/>
      <c r="Q35" s="1"/>
      <c r="R35" s="1"/>
      <c r="S35" s="1"/>
    </row>
    <row r="36" spans="1:19" ht="15" x14ac:dyDescent="0.15">
      <c r="A36" s="1"/>
      <c r="B36" s="1"/>
      <c r="C36" s="3"/>
      <c r="D36" s="1" t="s">
        <v>48</v>
      </c>
      <c r="E36" s="1">
        <f>E28/0.3138875</f>
        <v>1.1266775516705827</v>
      </c>
      <c r="F36" s="1">
        <f t="shared" ref="F36:L36" si="10">F28/0.3138875</f>
        <v>1.0110310222611605</v>
      </c>
      <c r="G36" s="1">
        <f t="shared" si="10"/>
        <v>1.2146071442793995</v>
      </c>
      <c r="H36" s="1">
        <f t="shared" si="10"/>
        <v>1.0240930269602964</v>
      </c>
      <c r="I36" s="1">
        <f t="shared" si="10"/>
        <v>0.90303054438293973</v>
      </c>
      <c r="J36" s="1">
        <f t="shared" si="10"/>
        <v>0.96069451634741743</v>
      </c>
      <c r="K36" s="1">
        <f t="shared" si="10"/>
        <v>1.1881645494006612</v>
      </c>
      <c r="L36" s="1">
        <f t="shared" si="10"/>
        <v>1.0588188443311697</v>
      </c>
      <c r="M36" s="1"/>
      <c r="N36" s="7">
        <f t="shared" si="4"/>
        <v>1.0608896499542033</v>
      </c>
      <c r="O36" s="7">
        <f t="shared" si="5"/>
        <v>0.10886344038573233</v>
      </c>
      <c r="P36" s="1"/>
      <c r="Q36" s="1"/>
      <c r="R36" s="1"/>
      <c r="S36" s="1"/>
    </row>
    <row r="37" spans="1:19" ht="15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5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15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</sheetData>
  <mergeCells count="9">
    <mergeCell ref="C27:C28"/>
    <mergeCell ref="C31:C32"/>
    <mergeCell ref="C33:C34"/>
    <mergeCell ref="C35:C36"/>
    <mergeCell ref="C13:C14"/>
    <mergeCell ref="C15:C16"/>
    <mergeCell ref="C17:C18"/>
    <mergeCell ref="C23:C24"/>
    <mergeCell ref="C25:C26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测试数据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2020-07-03T16:54:00Z</dcterms:created>
  <dcterms:modified xsi:type="dcterms:W3CDTF">2021-01-29T07:50:30Z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2052-11.1.0.9739</vt:lpwstr>
  </property>
</Properties>
</file>