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D:\宁波晶点\论文\氢气\20210126\Given Data\Fig1\"/>
    </mc:Choice>
  </mc:AlternateContent>
  <bookViews>
    <workbookView xWindow="0" yWindow="0" windowWidth="28800" windowHeight="15600" activeTab="1"/>
  </bookViews>
  <sheets>
    <sheet name="测试数据" sheetId="1" r:id="rId1"/>
    <sheet name="Sheet1" sheetId="2" r:id="rId2"/>
  </sheets>
  <calcPr calcId="162913"/>
</workbook>
</file>

<file path=xl/calcChain.xml><?xml version="1.0" encoding="utf-8"?>
<calcChain xmlns="http://schemas.openxmlformats.org/spreadsheetml/2006/main">
  <c r="H28" i="2" l="1"/>
  <c r="H27" i="2"/>
  <c r="G28" i="2" l="1"/>
  <c r="G27" i="2"/>
  <c r="M24" i="2"/>
  <c r="L24" i="2"/>
  <c r="K24" i="2"/>
  <c r="J24" i="2"/>
  <c r="I24" i="2"/>
  <c r="G23" i="2"/>
  <c r="F23" i="2"/>
  <c r="E23" i="2"/>
  <c r="D23" i="2"/>
  <c r="C23" i="2"/>
  <c r="B23" i="2"/>
  <c r="M22" i="2"/>
  <c r="L22" i="2"/>
  <c r="K22" i="2"/>
  <c r="J22" i="2"/>
  <c r="I22" i="2"/>
  <c r="H22" i="2"/>
  <c r="G22" i="2"/>
  <c r="F22" i="2"/>
  <c r="E22" i="2"/>
  <c r="D22" i="2"/>
  <c r="C22" i="2"/>
  <c r="B22" i="2"/>
  <c r="M21" i="2"/>
  <c r="L21" i="2"/>
  <c r="K21" i="2"/>
  <c r="J21" i="2"/>
  <c r="I21" i="2"/>
  <c r="H21" i="2"/>
  <c r="G21" i="2"/>
  <c r="F21" i="2"/>
  <c r="E21" i="2"/>
  <c r="D21" i="2"/>
  <c r="C21" i="2"/>
  <c r="B21" i="2"/>
  <c r="M20" i="2"/>
  <c r="L20" i="2"/>
  <c r="K20" i="2"/>
  <c r="J20" i="2"/>
  <c r="I20" i="2"/>
  <c r="H20" i="2"/>
  <c r="G20" i="2"/>
  <c r="F20" i="2"/>
  <c r="E20" i="2"/>
  <c r="D20" i="2"/>
  <c r="C20" i="2"/>
  <c r="B20" i="2"/>
  <c r="M19" i="2"/>
  <c r="L19" i="2"/>
  <c r="K19" i="2"/>
  <c r="J19" i="2"/>
  <c r="I19" i="2"/>
  <c r="H19" i="2"/>
  <c r="G19" i="2"/>
  <c r="F19" i="2"/>
  <c r="E19" i="2"/>
  <c r="D19" i="2"/>
  <c r="C19" i="2"/>
  <c r="B19" i="2"/>
  <c r="M18" i="2"/>
  <c r="L18" i="2"/>
  <c r="K18" i="2"/>
  <c r="J18" i="2"/>
  <c r="I18" i="2"/>
  <c r="H18" i="2"/>
  <c r="G18" i="2"/>
  <c r="F18" i="2"/>
  <c r="E18" i="2"/>
  <c r="D18" i="2"/>
  <c r="C18" i="2"/>
  <c r="B18" i="2"/>
  <c r="M17" i="2"/>
  <c r="L17" i="2"/>
  <c r="K17" i="2"/>
  <c r="J17" i="2"/>
  <c r="I17" i="2"/>
  <c r="H17" i="2"/>
  <c r="G17" i="2"/>
  <c r="F17" i="2"/>
  <c r="E17" i="2"/>
  <c r="D17" i="2"/>
  <c r="C17" i="2"/>
  <c r="B17" i="2"/>
  <c r="E5" i="2"/>
  <c r="F5" i="2" s="1"/>
  <c r="G5" i="2" s="1"/>
  <c r="H5" i="2" s="1"/>
  <c r="H4" i="2"/>
  <c r="G4" i="2"/>
  <c r="F4" i="2"/>
  <c r="E4" i="2"/>
  <c r="D4" i="2"/>
  <c r="C4" i="2"/>
</calcChain>
</file>

<file path=xl/sharedStrings.xml><?xml version="1.0" encoding="utf-8"?>
<sst xmlns="http://schemas.openxmlformats.org/spreadsheetml/2006/main" count="49" uniqueCount="48">
  <si>
    <t>1</t>
  </si>
  <si>
    <t>50</t>
  </si>
  <si>
    <t>450</t>
  </si>
  <si>
    <t>2020-06-30 15:31:15</t>
  </si>
  <si>
    <t>2020-06-30 15:32:13</t>
  </si>
  <si>
    <t>@</t>
  </si>
  <si>
    <t>2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</si>
  <si>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</si>
  <si>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</si>
  <si>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</si>
  <si>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</si>
  <si>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</si>
  <si>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</si>
  <si>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</si>
  <si>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</si>
  <si>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</si>
  <si>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</si>
  <si>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A</t>
  </si>
  <si>
    <t>B</t>
  </si>
  <si>
    <t>C</t>
  </si>
  <si>
    <t>D</t>
  </si>
  <si>
    <t>E</t>
  </si>
  <si>
    <t>F</t>
  </si>
  <si>
    <t>G</t>
  </si>
  <si>
    <t>H</t>
  </si>
  <si>
    <t>Node name:</t>
  </si>
  <si>
    <t>Area scan or not:</t>
  </si>
  <si>
    <t>Repeat times:</t>
  </si>
  <si>
    <t>Integral time:</t>
  </si>
  <si>
    <t>Slit bandwidth:</t>
  </si>
  <si>
    <t>wavelength</t>
  </si>
  <si>
    <t>Test start time</t>
  </si>
  <si>
    <t>Test end time:</t>
  </si>
  <si>
    <t>Enzyme plate</t>
  </si>
  <si>
    <t>Photometric test 1</t>
  </si>
  <si>
    <t>No such function</t>
  </si>
  <si>
    <t>not</t>
    <phoneticPr fontId="1" type="noConversion"/>
  </si>
  <si>
    <r>
      <t>Operation</t>
    </r>
    <r>
      <rPr>
        <sz val="11"/>
        <color indexed="8"/>
        <rFont val="宋体"/>
        <family val="3"/>
        <charset val="134"/>
      </rPr>
      <t>：</t>
    </r>
    <phoneticPr fontId="1" type="noConversion"/>
  </si>
  <si>
    <t>Standard</t>
    <phoneticPr fontId="1" type="noConversion"/>
  </si>
  <si>
    <t>Model group</t>
    <phoneticPr fontId="1" type="noConversion"/>
  </si>
  <si>
    <t>Test group</t>
    <phoneticPr fontId="1" type="noConversion"/>
  </si>
  <si>
    <t>Experimental results after hydrogenation</t>
  </si>
  <si>
    <t>Mean</t>
    <phoneticPr fontId="1" type="noConversion"/>
  </si>
  <si>
    <t>Mean</t>
    <phoneticPr fontId="1" type="noConversion"/>
  </si>
  <si>
    <t>SD</t>
    <phoneticPr fontId="1" type="noConversion"/>
  </si>
  <si>
    <t>Corresponding concentration</t>
    <phoneticPr fontId="1" type="noConversion"/>
  </si>
  <si>
    <r>
      <t>Concentration</t>
    </r>
    <r>
      <rPr>
        <sz val="11"/>
        <color indexed="8"/>
        <rFont val="宋体"/>
        <family val="3"/>
        <charset val="134"/>
      </rPr>
      <t>（</t>
    </r>
    <r>
      <rPr>
        <sz val="11"/>
        <color indexed="8"/>
        <rFont val="Times New Roman"/>
        <family val="1"/>
      </rPr>
      <t>pg/mL</t>
    </r>
    <r>
      <rPr>
        <sz val="11"/>
        <color indexed="8"/>
        <rFont val="宋体"/>
        <family val="3"/>
        <charset val="134"/>
      </rPr>
      <t>）</t>
    </r>
    <phoneticPr fontId="1" type="noConversion"/>
  </si>
  <si>
    <t>OD value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</si>
</sst>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宋体"/>
      <charset val="134"/>
      <scheme val="minor"/>
    </font>
    <font>
      <sz val="9"/>
      <name val="宋体"/>
      <family val="3"/>
      <charset val="134"/>
      <scheme val="minor"/>
    </font>
    <font>
      <sz val="11"/>
      <color indexed="8"/>
      <name val="Times New Roman"/>
      <family val="1"/>
    </font>
    <font>
      <sz val="11"/>
      <color indexed="8"/>
      <name val="宋体"/>
      <family val="3"/>
      <charset val="134"/>
    </font>
    <font>
      <b/>
      <sz val="12"/>
      <color rgb="FF000000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5">
    <xf numFmtId="0" fontId="0" fillId="0" borderId="0" xfId="0" applyFont="1">
      <alignment vertical="center"/>
    </xf>
    <xf numFmtId="0" fontId="2" fillId="0" borderId="0" xfId="0" applyFont="1">
      <alignment vertical="center"/>
    </xf>
    <xf numFmtId="0" fontId="4" fillId="0" borderId="0" xfId="0" applyFont="1">
      <alignment vertical="center"/>
    </xf>
    <xf numFmtId="0" fontId="2" fillId="2" borderId="0" xfId="0" applyFont="1" applyFill="1">
      <alignment vertical="center"/>
    </xf>
    <xf numFmtId="0" fontId="2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layout>
        <c:manualLayout>
          <c:xMode val="edge"/>
          <c:yMode val="edge"/>
          <c:x val="0.40472222222222198"/>
          <c:y val="3.9351851851851902E-2"/>
        </c:manualLayout>
      </c:layout>
      <c:overlay val="0"/>
      <c:spPr>
        <a:noFill/>
        <a:ln>
          <a:noFill/>
        </a:ln>
        <a:effectLst/>
      </c:spPr>
      <c:txPr>
        <a:bodyPr rot="0" spcFirstLastPara="0" vertOverflow="ellipsis" vert="horz" wrap="square" anchor="ctr" anchorCtr="1"/>
        <a:lstStyle/>
        <a:p>
          <a:pPr>
            <a:defRPr lang="zh-CN"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zh-CN"/>
        </a:p>
      </c:txPr>
    </c:title>
    <c:autoTitleDeleted val="0"/>
    <c:plotArea>
      <c:layout/>
      <c:scatterChart>
        <c:scatterStyle val="lineMarker"/>
        <c:varyColors val="0"/>
        <c:ser>
          <c:idx val="0"/>
          <c:order val="0"/>
          <c:spPr>
            <a:ln w="1905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trendline>
            <c:spPr>
              <a:ln w="19050" cap="rnd">
                <a:solidFill>
                  <a:schemeClr val="accent1"/>
                </a:solidFill>
                <a:prstDash val="sysDot"/>
              </a:ln>
              <a:effectLst/>
            </c:spPr>
            <c:trendlineType val="linear"/>
            <c:dispRSqr val="1"/>
            <c:dispEq val="1"/>
            <c:trendlineLbl>
              <c:layout/>
              <c:numFmt formatCode="General" sourceLinked="0"/>
              <c:spPr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anchor="ctr" anchorCtr="1"/>
                <a:lstStyle/>
                <a:p>
                  <a:pPr>
                    <a:defRPr lang="zh-CN" sz="900" b="0" i="0" u="none" strike="noStrike" kern="1200" baseline="0">
                      <a:solidFill>
                        <a:schemeClr val="tx1">
                          <a:lumMod val="65000"/>
                          <a:lumOff val="35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zh-CN"/>
                </a:p>
              </c:txPr>
            </c:trendlineLbl>
          </c:trendline>
          <c:xVal>
            <c:numRef>
              <c:f>Sheet1!$C$4:$H$4</c:f>
              <c:numCache>
                <c:formatCode>General</c:formatCode>
                <c:ptCount val="6"/>
                <c:pt idx="0">
                  <c:v>1.5576500000000002</c:v>
                </c:pt>
                <c:pt idx="1">
                  <c:v>0.74045000000000005</c:v>
                </c:pt>
                <c:pt idx="2">
                  <c:v>0.39855000000000002</c:v>
                </c:pt>
                <c:pt idx="3">
                  <c:v>0.26219999999999999</c:v>
                </c:pt>
                <c:pt idx="4">
                  <c:v>0.16194999999999998</c:v>
                </c:pt>
                <c:pt idx="5">
                  <c:v>0.1313</c:v>
                </c:pt>
              </c:numCache>
            </c:numRef>
          </c:xVal>
          <c:yVal>
            <c:numRef>
              <c:f>Sheet1!$C$5:$H$5</c:f>
              <c:numCache>
                <c:formatCode>General</c:formatCode>
                <c:ptCount val="6"/>
                <c:pt idx="0">
                  <c:v>8000</c:v>
                </c:pt>
                <c:pt idx="1">
                  <c:v>4000</c:v>
                </c:pt>
                <c:pt idx="2">
                  <c:v>2000</c:v>
                </c:pt>
                <c:pt idx="3">
                  <c:v>1000</c:v>
                </c:pt>
                <c:pt idx="4">
                  <c:v>500</c:v>
                </c:pt>
                <c:pt idx="5">
                  <c:v>250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1-5374-4CDE-8484-F42330F1461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458675552"/>
        <c:axId val="762108862"/>
      </c:scatterChart>
      <c:valAx>
        <c:axId val="458675552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0" vertOverflow="ellipsis" vert="horz" wrap="square" anchor="ctr" anchorCtr="1"/>
          <a:lstStyle/>
          <a:p>
            <a:pPr>
              <a:defRPr lang="zh-CN"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762108862"/>
        <c:crosses val="autoZero"/>
        <c:crossBetween val="midCat"/>
      </c:valAx>
      <c:valAx>
        <c:axId val="762108862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0" vertOverflow="ellipsis" vert="horz" wrap="square" anchor="ctr" anchorCtr="1"/>
          <a:lstStyle/>
          <a:p>
            <a:pPr>
              <a:defRPr lang="zh-CN"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458675552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 lang="zh-CN"/>
      </a:pPr>
      <a:endParaRPr lang="zh-CN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14</xdr:col>
      <xdr:colOff>139700</xdr:colOff>
      <xdr:row>1</xdr:row>
      <xdr:rowOff>107950</xdr:rowOff>
    </xdr:from>
    <xdr:to>
      <xdr:col>21</xdr:col>
      <xdr:colOff>571500</xdr:colOff>
      <xdr:row>17</xdr:row>
      <xdr:rowOff>6350</xdr:rowOff>
    </xdr:to>
    <xdr:graphicFrame macro="">
      <xdr:nvGraphicFramePr>
        <xdr:cNvPr id="2" name="图表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20"/>
  <sheetViews>
    <sheetView workbookViewId="0">
      <selection activeCell="C2" sqref="C2:C8"/>
    </sheetView>
  </sheetViews>
  <sheetFormatPr defaultColWidth="9" defaultRowHeight="13.5" x14ac:dyDescent="0.15"/>
  <sheetData>
    <row r="1" spans="1:15" ht="15" x14ac:dyDescent="0.15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</row>
    <row r="2" spans="1:15" ht="15" x14ac:dyDescent="0.15">
      <c r="A2" s="1"/>
      <c r="B2" s="1" t="s">
        <v>37</v>
      </c>
      <c r="C2" s="1" t="s">
        <v>33</v>
      </c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</row>
    <row r="3" spans="1:15" ht="15" x14ac:dyDescent="0.15">
      <c r="A3" s="1"/>
      <c r="B3" s="1" t="s">
        <v>25</v>
      </c>
      <c r="C3" s="1" t="s">
        <v>34</v>
      </c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</row>
    <row r="4" spans="1:15" ht="15" x14ac:dyDescent="0.15">
      <c r="A4" s="1"/>
      <c r="B4" s="1" t="s">
        <v>26</v>
      </c>
      <c r="C4" s="1" t="s">
        <v>36</v>
      </c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</row>
    <row r="5" spans="1:15" ht="15" x14ac:dyDescent="0.15">
      <c r="A5" s="1"/>
      <c r="B5" s="1" t="s">
        <v>27</v>
      </c>
      <c r="C5" s="1" t="s">
        <v>0</v>
      </c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</row>
    <row r="6" spans="1:15" ht="15" x14ac:dyDescent="0.15">
      <c r="A6" s="1"/>
      <c r="B6" s="1" t="s">
        <v>28</v>
      </c>
      <c r="C6" s="1" t="s">
        <v>1</v>
      </c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</row>
    <row r="7" spans="1:15" ht="15" x14ac:dyDescent="0.15">
      <c r="A7" s="1"/>
      <c r="B7" s="1" t="s">
        <v>29</v>
      </c>
      <c r="C7" s="1" t="s">
        <v>35</v>
      </c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</row>
    <row r="8" spans="1:15" ht="15" x14ac:dyDescent="0.15">
      <c r="A8" s="1"/>
      <c r="B8" s="1" t="s">
        <v>30</v>
      </c>
      <c r="C8" s="1" t="s">
        <v>2</v>
      </c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</row>
    <row r="9" spans="1:15" ht="15" x14ac:dyDescent="0.15">
      <c r="A9" s="1"/>
      <c r="B9" s="1" t="s">
        <v>31</v>
      </c>
      <c r="C9" s="1" t="s">
        <v>3</v>
      </c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</row>
    <row r="10" spans="1:15" ht="15" x14ac:dyDescent="0.15">
      <c r="A10" s="1"/>
      <c r="B10" s="1" t="s">
        <v>32</v>
      </c>
      <c r="C10" s="1" t="s">
        <v>4</v>
      </c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</row>
    <row r="11" spans="1:15" ht="15" x14ac:dyDescent="0.15">
      <c r="A11" s="1"/>
      <c r="B11" s="1" t="s">
        <v>5</v>
      </c>
      <c r="C11" s="1" t="s">
        <v>0</v>
      </c>
      <c r="D11" s="1" t="s">
        <v>6</v>
      </c>
      <c r="E11" s="1" t="s">
        <v>7</v>
      </c>
      <c r="F11" s="1" t="s">
        <v>8</v>
      </c>
      <c r="G11" s="1" t="s">
        <v>9</v>
      </c>
      <c r="H11" s="1" t="s">
        <v>10</v>
      </c>
      <c r="I11" s="1" t="s">
        <v>11</v>
      </c>
      <c r="J11" s="1" t="s">
        <v>12</v>
      </c>
      <c r="K11" s="1" t="s">
        <v>13</v>
      </c>
      <c r="L11" s="1" t="s">
        <v>14</v>
      </c>
      <c r="M11" s="1" t="s">
        <v>15</v>
      </c>
      <c r="N11" s="1" t="s">
        <v>16</v>
      </c>
      <c r="O11" s="1"/>
    </row>
    <row r="12" spans="1:15" ht="15" x14ac:dyDescent="0.15">
      <c r="A12" s="1"/>
      <c r="B12" s="1" t="s">
        <v>17</v>
      </c>
      <c r="C12" s="1">
        <v>0.1016</v>
      </c>
      <c r="D12" s="1">
        <v>0.1052</v>
      </c>
      <c r="E12" s="1">
        <v>0.1002</v>
      </c>
      <c r="F12" s="1">
        <v>0.1095</v>
      </c>
      <c r="G12" s="1">
        <v>0.10589999999999999</v>
      </c>
      <c r="H12" s="1">
        <v>9.8599999999999993E-2</v>
      </c>
      <c r="I12" s="1">
        <v>0.1132</v>
      </c>
      <c r="J12" s="1">
        <v>0.1111</v>
      </c>
      <c r="K12" s="1">
        <v>0.1133</v>
      </c>
      <c r="L12" s="1">
        <v>0.1195</v>
      </c>
      <c r="M12" s="1">
        <v>0.12609999999999999</v>
      </c>
      <c r="N12" s="1">
        <v>0.1193</v>
      </c>
      <c r="O12" s="1"/>
    </row>
    <row r="13" spans="1:15" ht="15" x14ac:dyDescent="0.15">
      <c r="A13" s="1"/>
      <c r="B13" s="1" t="s">
        <v>18</v>
      </c>
      <c r="C13" s="1">
        <v>9.6799999999999997E-2</v>
      </c>
      <c r="D13" s="1">
        <v>9.5299999999999996E-2</v>
      </c>
      <c r="E13" s="1">
        <v>9.5299999999999996E-2</v>
      </c>
      <c r="F13" s="1">
        <v>9.8900000000000002E-2</v>
      </c>
      <c r="G13" s="1">
        <v>9.7299999999999998E-2</v>
      </c>
      <c r="H13" s="1">
        <v>0.1024</v>
      </c>
      <c r="I13" s="1">
        <v>9.8199999999999996E-2</v>
      </c>
      <c r="J13" s="1">
        <v>9.3700000000000006E-2</v>
      </c>
      <c r="K13" s="1">
        <v>9.7799999999999998E-2</v>
      </c>
      <c r="L13" s="1">
        <v>0.1024</v>
      </c>
      <c r="M13" s="1">
        <v>0.1069</v>
      </c>
      <c r="N13" s="1">
        <v>0.1144</v>
      </c>
      <c r="O13" s="1"/>
    </row>
    <row r="14" spans="1:15" ht="15" x14ac:dyDescent="0.15">
      <c r="A14" s="1"/>
      <c r="B14" s="1" t="s">
        <v>19</v>
      </c>
      <c r="C14" s="1">
        <v>9.2100000000000001E-2</v>
      </c>
      <c r="D14" s="1">
        <v>9.3600000000000003E-2</v>
      </c>
      <c r="E14" s="1">
        <v>9.6199999999999994E-2</v>
      </c>
      <c r="F14" s="1">
        <v>9.9099999999999994E-2</v>
      </c>
      <c r="G14" s="1">
        <v>9.9400000000000002E-2</v>
      </c>
      <c r="H14" s="1">
        <v>0.11119999999999999</v>
      </c>
      <c r="I14" s="1">
        <v>0.1017</v>
      </c>
      <c r="J14" s="1">
        <v>0.1057</v>
      </c>
      <c r="K14" s="1">
        <v>0.1033</v>
      </c>
      <c r="L14" s="1">
        <v>0.1163</v>
      </c>
      <c r="M14" s="1">
        <v>0.10979999999999999</v>
      </c>
      <c r="N14" s="1">
        <v>0.1135</v>
      </c>
      <c r="O14" s="1"/>
    </row>
    <row r="15" spans="1:15" ht="15" x14ac:dyDescent="0.15">
      <c r="A15" s="1"/>
      <c r="B15" s="1" t="s">
        <v>20</v>
      </c>
      <c r="C15" s="1">
        <v>9.3799999999999994E-2</v>
      </c>
      <c r="D15" s="1">
        <v>9.6299999999999997E-2</v>
      </c>
      <c r="E15" s="1">
        <v>9.4500000000000001E-2</v>
      </c>
      <c r="F15" s="1">
        <v>0.11799999999999999</v>
      </c>
      <c r="G15" s="1">
        <v>0.10580000000000001</v>
      </c>
      <c r="H15" s="1">
        <v>0.1031</v>
      </c>
      <c r="I15" s="1">
        <v>9.5000000000000001E-2</v>
      </c>
      <c r="J15" s="1">
        <v>0.1087</v>
      </c>
      <c r="K15" s="1">
        <v>0.1019</v>
      </c>
      <c r="L15" s="1">
        <v>8.5300000000000001E-2</v>
      </c>
      <c r="M15" s="1">
        <v>8.6699999999999999E-2</v>
      </c>
      <c r="N15" s="1">
        <v>8.8599999999999998E-2</v>
      </c>
      <c r="O15" s="1"/>
    </row>
    <row r="16" spans="1:15" ht="15" x14ac:dyDescent="0.15">
      <c r="A16" s="1"/>
      <c r="B16" s="1" t="s">
        <v>21</v>
      </c>
      <c r="C16" s="1">
        <v>9.1999999999999998E-2</v>
      </c>
      <c r="D16" s="1">
        <v>0.12520000000000001</v>
      </c>
      <c r="E16" s="1">
        <v>9.7500000000000003E-2</v>
      </c>
      <c r="F16" s="1">
        <v>0.107</v>
      </c>
      <c r="G16" s="1">
        <v>0.1072</v>
      </c>
      <c r="H16" s="1">
        <v>0.10349999999999999</v>
      </c>
      <c r="I16" s="1">
        <v>0.1045</v>
      </c>
      <c r="J16" s="1">
        <v>0.1047</v>
      </c>
      <c r="K16" s="1">
        <v>0.1038</v>
      </c>
      <c r="L16" s="1">
        <v>0.1086</v>
      </c>
      <c r="M16" s="1">
        <v>0.1024</v>
      </c>
      <c r="N16" s="1">
        <v>0.1017</v>
      </c>
      <c r="O16" s="1"/>
    </row>
    <row r="17" spans="1:15" ht="15" x14ac:dyDescent="0.15">
      <c r="A17" s="1"/>
      <c r="B17" s="1" t="s">
        <v>22</v>
      </c>
      <c r="C17" s="1">
        <v>9.3799999999999994E-2</v>
      </c>
      <c r="D17" s="1">
        <v>8.7999999999999995E-2</v>
      </c>
      <c r="E17" s="1">
        <v>9.9000000000000005E-2</v>
      </c>
      <c r="F17" s="1">
        <v>0.10580000000000001</v>
      </c>
      <c r="G17" s="1">
        <v>9.98E-2</v>
      </c>
      <c r="H17" s="1">
        <v>0.11119999999999999</v>
      </c>
      <c r="I17" s="1">
        <v>0.10009999999999999</v>
      </c>
      <c r="J17" s="1">
        <v>9.8699999999999996E-2</v>
      </c>
      <c r="K17" s="1">
        <v>0.1085</v>
      </c>
      <c r="L17" s="1">
        <v>0.1018</v>
      </c>
      <c r="M17" s="1">
        <v>0.1114</v>
      </c>
      <c r="N17" s="1">
        <v>0.10730000000000001</v>
      </c>
      <c r="O17" s="1"/>
    </row>
    <row r="18" spans="1:15" ht="15" x14ac:dyDescent="0.15">
      <c r="A18" s="1"/>
      <c r="B18" s="1" t="s">
        <v>23</v>
      </c>
      <c r="C18" s="1">
        <v>0.1067</v>
      </c>
      <c r="D18" s="1">
        <v>8.8800000000000004E-2</v>
      </c>
      <c r="E18" s="1">
        <v>9.8900000000000002E-2</v>
      </c>
      <c r="F18" s="1">
        <v>0.1094</v>
      </c>
      <c r="G18" s="1">
        <v>0.1018</v>
      </c>
      <c r="H18" s="1">
        <v>0.10680000000000001</v>
      </c>
      <c r="I18" s="1"/>
      <c r="J18" s="1"/>
      <c r="K18" s="1"/>
      <c r="L18" s="1"/>
      <c r="M18" s="1"/>
      <c r="N18" s="1"/>
      <c r="O18" s="1"/>
    </row>
    <row r="19" spans="1:15" ht="15" x14ac:dyDescent="0.15">
      <c r="A19" s="1"/>
      <c r="B19" s="1" t="s">
        <v>24</v>
      </c>
      <c r="C19" s="1"/>
      <c r="D19" s="1"/>
      <c r="E19" s="1"/>
      <c r="F19" s="1"/>
      <c r="G19" s="1"/>
      <c r="H19" s="1"/>
      <c r="I19" s="1"/>
      <c r="J19" s="1">
        <v>9.4200000000000006E-2</v>
      </c>
      <c r="K19" s="1">
        <v>0.1011</v>
      </c>
      <c r="L19" s="1">
        <v>0.1055</v>
      </c>
      <c r="M19" s="1">
        <v>0.1071</v>
      </c>
      <c r="N19" s="1">
        <v>0.105</v>
      </c>
      <c r="O19" s="1"/>
    </row>
    <row r="20" spans="1:15" ht="15" x14ac:dyDescent="0.15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</row>
  </sheetData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2"/>
  <sheetViews>
    <sheetView tabSelected="1" workbookViewId="0">
      <selection activeCell="B16" sqref="B16"/>
    </sheetView>
  </sheetViews>
  <sheetFormatPr defaultColWidth="8.75" defaultRowHeight="13.5" x14ac:dyDescent="0.15"/>
  <cols>
    <col min="2" max="13" width="10.5"/>
  </cols>
  <sheetData>
    <row r="1" spans="1:14" ht="15" x14ac:dyDescent="0.15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spans="1:14" ht="13.5" customHeight="1" x14ac:dyDescent="0.15">
      <c r="A2" s="1"/>
      <c r="B2" s="4" t="s">
        <v>38</v>
      </c>
      <c r="C2" s="1">
        <v>1.5212000000000001</v>
      </c>
      <c r="D2" s="1">
        <v>0.64749999999999996</v>
      </c>
      <c r="E2" s="1">
        <v>0.33150000000000002</v>
      </c>
      <c r="F2" s="1">
        <v>0.2445</v>
      </c>
      <c r="G2" s="1">
        <v>0.14899999999999999</v>
      </c>
      <c r="H2" s="1">
        <v>0.12820000000000001</v>
      </c>
      <c r="I2" s="1"/>
      <c r="J2" s="1"/>
      <c r="K2" s="1"/>
      <c r="L2" s="1"/>
      <c r="M2" s="1"/>
      <c r="N2" s="1"/>
    </row>
    <row r="3" spans="1:14" ht="13.5" customHeight="1" x14ac:dyDescent="0.15">
      <c r="A3" s="1"/>
      <c r="B3" s="4"/>
      <c r="C3" s="1">
        <v>1.5941000000000001</v>
      </c>
      <c r="D3" s="1">
        <v>0.83340000000000003</v>
      </c>
      <c r="E3" s="1">
        <v>0.46560000000000001</v>
      </c>
      <c r="F3" s="1">
        <v>0.27989999999999998</v>
      </c>
      <c r="G3" s="1">
        <v>0.1749</v>
      </c>
      <c r="H3" s="1">
        <v>0.13439999999999999</v>
      </c>
      <c r="I3" s="1"/>
      <c r="J3" s="1"/>
      <c r="K3" s="1"/>
      <c r="L3" s="1"/>
      <c r="M3" s="1"/>
      <c r="N3" s="1"/>
    </row>
    <row r="4" spans="1:14" ht="15" x14ac:dyDescent="0.15">
      <c r="A4" s="1"/>
      <c r="B4" s="1" t="s">
        <v>43</v>
      </c>
      <c r="C4" s="1">
        <f t="shared" ref="C4:H4" si="0">AVERAGE(C2:C3)</f>
        <v>1.5576500000000002</v>
      </c>
      <c r="D4" s="1">
        <f t="shared" si="0"/>
        <v>0.74045000000000005</v>
      </c>
      <c r="E4" s="1">
        <f t="shared" si="0"/>
        <v>0.39855000000000002</v>
      </c>
      <c r="F4" s="1">
        <f t="shared" si="0"/>
        <v>0.26219999999999999</v>
      </c>
      <c r="G4" s="1">
        <f t="shared" si="0"/>
        <v>0.16194999999999998</v>
      </c>
      <c r="H4" s="1">
        <f t="shared" si="0"/>
        <v>0.1313</v>
      </c>
      <c r="I4" s="1"/>
      <c r="J4" s="1"/>
      <c r="K4" s="1"/>
      <c r="L4" s="1"/>
      <c r="M4" s="1"/>
      <c r="N4" s="1"/>
    </row>
    <row r="5" spans="1:14" ht="15" x14ac:dyDescent="0.15">
      <c r="A5" s="1"/>
      <c r="B5" s="1" t="s">
        <v>46</v>
      </c>
      <c r="C5" s="1">
        <v>8000</v>
      </c>
      <c r="D5" s="1">
        <v>4000</v>
      </c>
      <c r="E5" s="1">
        <f>D5/2</f>
        <v>2000</v>
      </c>
      <c r="F5" s="1">
        <f>E5/2</f>
        <v>1000</v>
      </c>
      <c r="G5" s="1">
        <f>F5/2</f>
        <v>500</v>
      </c>
      <c r="H5" s="1">
        <f>G5/2</f>
        <v>250</v>
      </c>
      <c r="I5" s="1"/>
      <c r="J5" s="1"/>
      <c r="K5" s="1"/>
      <c r="L5" s="1"/>
      <c r="M5" s="1"/>
      <c r="N5" s="1"/>
    </row>
    <row r="6" spans="1:14" ht="15" x14ac:dyDescent="0.1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</row>
    <row r="7" spans="1:14" ht="15" x14ac:dyDescent="0.15">
      <c r="A7" s="1"/>
      <c r="B7" s="1" t="s">
        <v>47</v>
      </c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</row>
    <row r="8" spans="1:14" ht="15" x14ac:dyDescent="0.15">
      <c r="A8" s="1"/>
      <c r="B8" s="1">
        <v>0.1016</v>
      </c>
      <c r="C8" s="1">
        <v>0.1052</v>
      </c>
      <c r="D8" s="1">
        <v>0.1002</v>
      </c>
      <c r="E8" s="1">
        <v>0.1095</v>
      </c>
      <c r="F8" s="1">
        <v>0.10589999999999999</v>
      </c>
      <c r="G8" s="1">
        <v>9.8599999999999993E-2</v>
      </c>
      <c r="H8" s="1">
        <v>0.1132</v>
      </c>
      <c r="I8" s="1">
        <v>0.1111</v>
      </c>
      <c r="J8" s="1">
        <v>0.1133</v>
      </c>
      <c r="K8" s="1">
        <v>0.1195</v>
      </c>
      <c r="L8" s="1">
        <v>0.12609999999999999</v>
      </c>
      <c r="M8" s="1">
        <v>0.1193</v>
      </c>
      <c r="N8" s="1"/>
    </row>
    <row r="9" spans="1:14" ht="15" x14ac:dyDescent="0.15">
      <c r="A9" s="1"/>
      <c r="B9" s="1">
        <v>9.6799999999999997E-2</v>
      </c>
      <c r="C9" s="1">
        <v>9.5299999999999996E-2</v>
      </c>
      <c r="D9" s="1">
        <v>9.5299999999999996E-2</v>
      </c>
      <c r="E9" s="1">
        <v>9.8900000000000002E-2</v>
      </c>
      <c r="F9" s="1">
        <v>9.7299999999999998E-2</v>
      </c>
      <c r="G9" s="1">
        <v>0.1024</v>
      </c>
      <c r="H9" s="1">
        <v>9.8199999999999996E-2</v>
      </c>
      <c r="I9" s="1">
        <v>9.3700000000000006E-2</v>
      </c>
      <c r="J9" s="1">
        <v>9.7799999999999998E-2</v>
      </c>
      <c r="K9" s="1">
        <v>0.1024</v>
      </c>
      <c r="L9" s="1">
        <v>0.1069</v>
      </c>
      <c r="M9" s="1">
        <v>0.1144</v>
      </c>
      <c r="N9" s="1"/>
    </row>
    <row r="10" spans="1:14" ht="15" x14ac:dyDescent="0.15">
      <c r="A10" s="1"/>
      <c r="B10" s="1">
        <v>9.2100000000000001E-2</v>
      </c>
      <c r="C10" s="1">
        <v>9.3600000000000003E-2</v>
      </c>
      <c r="D10" s="1">
        <v>9.6199999999999994E-2</v>
      </c>
      <c r="E10" s="1">
        <v>9.9099999999999994E-2</v>
      </c>
      <c r="F10" s="1">
        <v>9.9400000000000002E-2</v>
      </c>
      <c r="G10" s="1">
        <v>0.11119999999999999</v>
      </c>
      <c r="H10" s="1">
        <v>0.1017</v>
      </c>
      <c r="I10" s="1">
        <v>0.1057</v>
      </c>
      <c r="J10" s="1">
        <v>0.1033</v>
      </c>
      <c r="K10" s="1">
        <v>0.1163</v>
      </c>
      <c r="L10" s="1">
        <v>0.10979999999999999</v>
      </c>
      <c r="M10" s="1">
        <v>0.1135</v>
      </c>
      <c r="N10" s="1"/>
    </row>
    <row r="11" spans="1:14" ht="15" x14ac:dyDescent="0.15">
      <c r="A11" s="1"/>
      <c r="B11" s="1">
        <v>9.3799999999999994E-2</v>
      </c>
      <c r="C11" s="1">
        <v>9.6299999999999997E-2</v>
      </c>
      <c r="D11" s="1">
        <v>9.4500000000000001E-2</v>
      </c>
      <c r="E11" s="1">
        <v>0.11799999999999999</v>
      </c>
      <c r="F11" s="1">
        <v>0.10580000000000001</v>
      </c>
      <c r="G11" s="1">
        <v>0.1031</v>
      </c>
      <c r="H11" s="1">
        <v>9.5000000000000001E-2</v>
      </c>
      <c r="I11" s="1">
        <v>0.1087</v>
      </c>
      <c r="J11" s="1">
        <v>0.1019</v>
      </c>
      <c r="K11" s="1">
        <v>8.5300000000000001E-2</v>
      </c>
      <c r="L11" s="1">
        <v>8.6699999999999999E-2</v>
      </c>
      <c r="M11" s="1">
        <v>8.8599999999999998E-2</v>
      </c>
      <c r="N11" s="1"/>
    </row>
    <row r="12" spans="1:14" ht="15" x14ac:dyDescent="0.15">
      <c r="A12" s="1"/>
      <c r="B12" s="1">
        <v>9.1999999999999998E-2</v>
      </c>
      <c r="C12" s="1">
        <v>0.12520000000000001</v>
      </c>
      <c r="D12" s="1">
        <v>9.7500000000000003E-2</v>
      </c>
      <c r="E12" s="1">
        <v>0.107</v>
      </c>
      <c r="F12" s="1">
        <v>0.1072</v>
      </c>
      <c r="G12" s="1">
        <v>0.10349999999999999</v>
      </c>
      <c r="H12" s="1">
        <v>0.1045</v>
      </c>
      <c r="I12" s="1">
        <v>0.1047</v>
      </c>
      <c r="J12" s="1">
        <v>0.1038</v>
      </c>
      <c r="K12" s="1">
        <v>0.1086</v>
      </c>
      <c r="L12" s="1">
        <v>0.1024</v>
      </c>
      <c r="M12" s="1">
        <v>0.1017</v>
      </c>
      <c r="N12" s="1"/>
    </row>
    <row r="13" spans="1:14" ht="15" x14ac:dyDescent="0.15">
      <c r="A13" s="1"/>
      <c r="B13" s="1">
        <v>9.3799999999999994E-2</v>
      </c>
      <c r="C13" s="1">
        <v>8.7999999999999995E-2</v>
      </c>
      <c r="D13" s="1">
        <v>9.9000000000000005E-2</v>
      </c>
      <c r="E13" s="1">
        <v>0.10580000000000001</v>
      </c>
      <c r="F13" s="1">
        <v>9.98E-2</v>
      </c>
      <c r="G13" s="1">
        <v>0.11119999999999999</v>
      </c>
      <c r="H13" s="1">
        <v>0.10009999999999999</v>
      </c>
      <c r="I13" s="1">
        <v>9.8699999999999996E-2</v>
      </c>
      <c r="J13" s="1">
        <v>0.1085</v>
      </c>
      <c r="K13" s="1">
        <v>0.1018</v>
      </c>
      <c r="L13" s="1">
        <v>0.1114</v>
      </c>
      <c r="M13" s="1">
        <v>0.10730000000000001</v>
      </c>
      <c r="N13" s="1"/>
    </row>
    <row r="14" spans="1:14" ht="15" x14ac:dyDescent="0.15">
      <c r="A14" s="1"/>
      <c r="B14" s="1">
        <v>0.1067</v>
      </c>
      <c r="C14" s="1">
        <v>8.8800000000000004E-2</v>
      </c>
      <c r="D14" s="1">
        <v>9.8900000000000002E-2</v>
      </c>
      <c r="E14" s="1">
        <v>0.1094</v>
      </c>
      <c r="F14" s="1">
        <v>0.1018</v>
      </c>
      <c r="G14" s="1">
        <v>0.10680000000000001</v>
      </c>
      <c r="H14" s="1"/>
      <c r="I14" s="1"/>
      <c r="J14" s="1"/>
      <c r="K14" s="1"/>
      <c r="L14" s="1"/>
      <c r="M14" s="1"/>
      <c r="N14" s="1"/>
    </row>
    <row r="15" spans="1:14" ht="15" x14ac:dyDescent="0.15">
      <c r="A15" s="1"/>
      <c r="B15" s="1"/>
      <c r="C15" s="1"/>
      <c r="D15" s="1"/>
      <c r="E15" s="1"/>
      <c r="F15" s="1"/>
      <c r="G15" s="1"/>
      <c r="H15" s="1"/>
      <c r="I15" s="1">
        <v>9.4200000000000006E-2</v>
      </c>
      <c r="J15" s="1">
        <v>0.1011</v>
      </c>
      <c r="K15" s="1">
        <v>0.1055</v>
      </c>
      <c r="L15" s="1">
        <v>0.1071</v>
      </c>
      <c r="M15" s="1">
        <v>0.105</v>
      </c>
      <c r="N15" s="1"/>
    </row>
    <row r="16" spans="1:14" ht="15" x14ac:dyDescent="0.15">
      <c r="A16" s="1"/>
      <c r="B16" s="1" t="s">
        <v>45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</row>
    <row r="17" spans="1:14" ht="15" x14ac:dyDescent="0.15">
      <c r="A17" s="1"/>
      <c r="B17" s="1">
        <f>5434.8*B8-320.77</f>
        <v>231.40567999999996</v>
      </c>
      <c r="C17" s="1">
        <f t="shared" ref="C17:L17" si="1">5434.8*C8-320.77</f>
        <v>250.97095999999999</v>
      </c>
      <c r="D17" s="1">
        <f t="shared" si="1"/>
        <v>223.79696000000001</v>
      </c>
      <c r="E17" s="1">
        <f t="shared" si="1"/>
        <v>274.34059999999999</v>
      </c>
      <c r="F17" s="1">
        <f t="shared" si="1"/>
        <v>254.77531999999997</v>
      </c>
      <c r="G17" s="1">
        <f t="shared" si="1"/>
        <v>215.10127999999997</v>
      </c>
      <c r="H17" s="1">
        <f t="shared" si="1"/>
        <v>294.44935999999996</v>
      </c>
      <c r="I17" s="1">
        <f t="shared" si="1"/>
        <v>283.03628000000003</v>
      </c>
      <c r="J17" s="1">
        <f t="shared" si="1"/>
        <v>294.99284</v>
      </c>
      <c r="K17" s="1">
        <f t="shared" si="1"/>
        <v>328.68860000000006</v>
      </c>
      <c r="L17" s="1">
        <f t="shared" si="1"/>
        <v>364.55827999999997</v>
      </c>
      <c r="M17" s="1">
        <f>5434.8*M8-320.77</f>
        <v>327.60164000000009</v>
      </c>
      <c r="N17" s="1"/>
    </row>
    <row r="18" spans="1:14" ht="15" x14ac:dyDescent="0.15">
      <c r="A18" s="1"/>
      <c r="B18" s="1">
        <f t="shared" ref="B18:B23" si="2">5434.8*B9-320.77</f>
        <v>205.31864000000007</v>
      </c>
      <c r="C18" s="1">
        <f t="shared" ref="C18:C23" si="3">5434.8*C9-320.77</f>
        <v>197.16643999999997</v>
      </c>
      <c r="D18" s="1">
        <f t="shared" ref="D18:D23" si="4">5434.8*D9-320.77</f>
        <v>197.16643999999997</v>
      </c>
      <c r="E18" s="1">
        <f t="shared" ref="E18:E23" si="5">5434.8*E9-320.77</f>
        <v>216.73172</v>
      </c>
      <c r="F18" s="1">
        <f t="shared" ref="F18:F23" si="6">5434.8*F9-320.77</f>
        <v>208.03604000000007</v>
      </c>
      <c r="G18" s="1">
        <f t="shared" ref="G18:G23" si="7">5434.8*G9-320.77</f>
        <v>235.75352000000009</v>
      </c>
      <c r="H18" s="1">
        <f t="shared" ref="H18:H22" si="8">5434.8*H9-320.77</f>
        <v>212.92736000000002</v>
      </c>
      <c r="I18" s="1">
        <f t="shared" ref="I18:I24" si="9">5434.8*I9-320.77</f>
        <v>188.47076000000004</v>
      </c>
      <c r="J18" s="1">
        <f t="shared" ref="J18:J24" si="10">5434.8*J9-320.77</f>
        <v>210.75344000000007</v>
      </c>
      <c r="K18" s="1">
        <f t="shared" ref="K18:K24" si="11">5434.8*K9-320.77</f>
        <v>235.75352000000009</v>
      </c>
      <c r="L18" s="1">
        <f t="shared" ref="L18:L24" si="12">5434.8*L9-320.77</f>
        <v>260.21011999999996</v>
      </c>
      <c r="M18" s="1">
        <f t="shared" ref="M18:M24" si="13">5434.8*M9-320.77</f>
        <v>300.97112000000004</v>
      </c>
      <c r="N18" s="1"/>
    </row>
    <row r="19" spans="1:14" ht="15" x14ac:dyDescent="0.15">
      <c r="A19" s="1"/>
      <c r="B19" s="1">
        <f t="shared" si="2"/>
        <v>179.77508000000006</v>
      </c>
      <c r="C19" s="1">
        <f t="shared" si="3"/>
        <v>187.92728000000005</v>
      </c>
      <c r="D19" s="1">
        <f t="shared" si="4"/>
        <v>202.05776000000003</v>
      </c>
      <c r="E19" s="1">
        <f t="shared" si="5"/>
        <v>217.81867999999997</v>
      </c>
      <c r="F19" s="1">
        <f t="shared" si="6"/>
        <v>219.44911999999999</v>
      </c>
      <c r="G19" s="1">
        <f t="shared" si="7"/>
        <v>283.57975999999996</v>
      </c>
      <c r="H19" s="1">
        <f t="shared" si="8"/>
        <v>231.94916000000001</v>
      </c>
      <c r="I19" s="1">
        <f t="shared" si="9"/>
        <v>253.6883600000001</v>
      </c>
      <c r="J19" s="1">
        <f t="shared" si="10"/>
        <v>240.64484000000004</v>
      </c>
      <c r="K19" s="1">
        <f t="shared" si="11"/>
        <v>311.29723999999999</v>
      </c>
      <c r="L19" s="1">
        <f t="shared" si="12"/>
        <v>275.97104000000002</v>
      </c>
      <c r="M19" s="1">
        <f t="shared" si="13"/>
        <v>296.07980000000009</v>
      </c>
      <c r="N19" s="1"/>
    </row>
    <row r="20" spans="1:14" ht="15" x14ac:dyDescent="0.15">
      <c r="A20" s="1"/>
      <c r="B20" s="1">
        <f t="shared" si="2"/>
        <v>189.01424000000003</v>
      </c>
      <c r="C20" s="1">
        <f t="shared" si="3"/>
        <v>202.60123999999996</v>
      </c>
      <c r="D20" s="1">
        <f t="shared" si="4"/>
        <v>192.81860000000006</v>
      </c>
      <c r="E20" s="1">
        <f t="shared" si="5"/>
        <v>320.53639999999996</v>
      </c>
      <c r="F20" s="1">
        <f t="shared" si="6"/>
        <v>254.23184000000003</v>
      </c>
      <c r="G20" s="1">
        <f t="shared" si="7"/>
        <v>239.55788000000007</v>
      </c>
      <c r="H20" s="1">
        <f t="shared" si="8"/>
        <v>195.53600000000006</v>
      </c>
      <c r="I20" s="1">
        <f t="shared" si="9"/>
        <v>269.99276000000009</v>
      </c>
      <c r="J20" s="1">
        <f t="shared" si="10"/>
        <v>233.0361200000001</v>
      </c>
      <c r="K20" s="1">
        <f t="shared" si="11"/>
        <v>142.81844000000007</v>
      </c>
      <c r="L20" s="1">
        <f t="shared" si="12"/>
        <v>150.42716000000001</v>
      </c>
      <c r="M20" s="1">
        <f t="shared" si="13"/>
        <v>160.75328000000002</v>
      </c>
      <c r="N20" s="1"/>
    </row>
    <row r="21" spans="1:14" ht="15" x14ac:dyDescent="0.15">
      <c r="A21" s="1"/>
      <c r="B21" s="1">
        <f t="shared" si="2"/>
        <v>179.23160000000001</v>
      </c>
      <c r="C21" s="1">
        <f t="shared" si="3"/>
        <v>359.66696000000002</v>
      </c>
      <c r="D21" s="1">
        <f t="shared" si="4"/>
        <v>209.12300000000005</v>
      </c>
      <c r="E21" s="1">
        <f t="shared" si="5"/>
        <v>260.75360000000001</v>
      </c>
      <c r="F21" s="1">
        <f t="shared" si="6"/>
        <v>261.8405600000001</v>
      </c>
      <c r="G21" s="1">
        <f t="shared" si="7"/>
        <v>241.73180000000002</v>
      </c>
      <c r="H21" s="1">
        <f t="shared" si="8"/>
        <v>247.16660000000002</v>
      </c>
      <c r="I21" s="1">
        <f t="shared" si="9"/>
        <v>248.25355999999999</v>
      </c>
      <c r="J21" s="1">
        <f t="shared" si="10"/>
        <v>243.36224000000004</v>
      </c>
      <c r="K21" s="1">
        <f t="shared" si="11"/>
        <v>269.44928000000004</v>
      </c>
      <c r="L21" s="1">
        <f t="shared" si="12"/>
        <v>235.75352000000009</v>
      </c>
      <c r="M21" s="1">
        <f t="shared" si="13"/>
        <v>231.94916000000001</v>
      </c>
      <c r="N21" s="1"/>
    </row>
    <row r="22" spans="1:14" ht="15" x14ac:dyDescent="0.15">
      <c r="A22" s="1"/>
      <c r="B22" s="1">
        <f t="shared" si="2"/>
        <v>189.01424000000003</v>
      </c>
      <c r="C22" s="1">
        <f t="shared" si="3"/>
        <v>157.49240000000003</v>
      </c>
      <c r="D22" s="1">
        <f t="shared" si="4"/>
        <v>217.27520000000004</v>
      </c>
      <c r="E22" s="1">
        <f t="shared" si="5"/>
        <v>254.23184000000003</v>
      </c>
      <c r="F22" s="1">
        <f t="shared" si="6"/>
        <v>221.62304000000006</v>
      </c>
      <c r="G22" s="1">
        <f t="shared" si="7"/>
        <v>283.57975999999996</v>
      </c>
      <c r="H22" s="1">
        <f t="shared" si="8"/>
        <v>223.25347999999997</v>
      </c>
      <c r="I22" s="1">
        <f t="shared" si="9"/>
        <v>215.64476000000002</v>
      </c>
      <c r="J22" s="1">
        <f t="shared" si="10"/>
        <v>268.9058</v>
      </c>
      <c r="K22" s="1">
        <f t="shared" si="11"/>
        <v>232.49264000000005</v>
      </c>
      <c r="L22" s="1">
        <f t="shared" si="12"/>
        <v>284.66672000000005</v>
      </c>
      <c r="M22" s="1">
        <f t="shared" si="13"/>
        <v>262.38404000000003</v>
      </c>
      <c r="N22" s="1"/>
    </row>
    <row r="23" spans="1:14" ht="15" x14ac:dyDescent="0.15">
      <c r="A23" s="1"/>
      <c r="B23" s="1">
        <f t="shared" si="2"/>
        <v>259.1231600000001</v>
      </c>
      <c r="C23" s="1">
        <f t="shared" si="3"/>
        <v>161.84024000000005</v>
      </c>
      <c r="D23" s="1">
        <f t="shared" si="4"/>
        <v>216.73172</v>
      </c>
      <c r="E23" s="1">
        <f t="shared" si="5"/>
        <v>273.79712000000006</v>
      </c>
      <c r="F23" s="1">
        <f t="shared" si="6"/>
        <v>232.49264000000005</v>
      </c>
      <c r="G23" s="1">
        <f t="shared" si="7"/>
        <v>259.66664000000003</v>
      </c>
      <c r="H23" s="1"/>
      <c r="I23" s="1"/>
      <c r="J23" s="1"/>
      <c r="K23" s="1"/>
      <c r="L23" s="1"/>
      <c r="M23" s="1"/>
      <c r="N23" s="1"/>
    </row>
    <row r="24" spans="1:14" ht="15" x14ac:dyDescent="0.15">
      <c r="A24" s="1"/>
      <c r="B24" s="1"/>
      <c r="C24" s="1"/>
      <c r="D24" s="1"/>
      <c r="E24" s="1"/>
      <c r="F24" s="1"/>
      <c r="G24" s="1"/>
      <c r="H24" s="1"/>
      <c r="I24" s="1">
        <f t="shared" si="9"/>
        <v>191.1881600000001</v>
      </c>
      <c r="J24" s="1">
        <f t="shared" si="10"/>
        <v>228.68827999999996</v>
      </c>
      <c r="K24" s="1">
        <f t="shared" si="11"/>
        <v>252.60140000000001</v>
      </c>
      <c r="L24" s="1">
        <f t="shared" si="12"/>
        <v>261.29708000000005</v>
      </c>
      <c r="M24" s="1">
        <f t="shared" si="13"/>
        <v>249.88400000000001</v>
      </c>
      <c r="N24" s="1"/>
    </row>
    <row r="25" spans="1:14" ht="15" x14ac:dyDescent="0.15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</row>
    <row r="26" spans="1:14" ht="15.75" x14ac:dyDescent="0.15">
      <c r="A26" s="1"/>
      <c r="B26" s="2" t="s">
        <v>41</v>
      </c>
      <c r="C26" s="1"/>
      <c r="D26" s="1"/>
      <c r="E26" s="1"/>
      <c r="F26" s="1"/>
      <c r="G26" s="3" t="s">
        <v>42</v>
      </c>
      <c r="H26" s="1" t="s">
        <v>44</v>
      </c>
      <c r="I26" s="1"/>
      <c r="J26" s="1"/>
      <c r="K26" s="1"/>
      <c r="L26" s="1"/>
      <c r="M26" s="1"/>
      <c r="N26" s="1"/>
    </row>
    <row r="27" spans="1:14" ht="15" x14ac:dyDescent="0.15">
      <c r="A27" s="1"/>
      <c r="B27" s="1" t="s">
        <v>39</v>
      </c>
      <c r="C27" s="1">
        <v>179.23159999999999</v>
      </c>
      <c r="D27" s="1">
        <v>359.66696000000002</v>
      </c>
      <c r="E27" s="1">
        <v>209.12299999999999</v>
      </c>
      <c r="F27" s="1"/>
      <c r="G27" s="3">
        <f>AVERAGE(C27:E27)</f>
        <v>249.34051999999997</v>
      </c>
      <c r="H27" s="1">
        <f>STDEV(C27:E27)</f>
        <v>96.707375472583394</v>
      </c>
      <c r="I27" s="1"/>
      <c r="J27" s="1"/>
      <c r="K27" s="1"/>
      <c r="L27" s="1"/>
      <c r="M27" s="1"/>
      <c r="N27" s="1"/>
    </row>
    <row r="28" spans="1:14" ht="15" x14ac:dyDescent="0.15">
      <c r="A28" s="1"/>
      <c r="B28" s="1" t="s">
        <v>40</v>
      </c>
      <c r="C28" s="1">
        <v>260.75360000000001</v>
      </c>
      <c r="D28" s="1">
        <v>261.84055999999998</v>
      </c>
      <c r="E28" s="1">
        <v>241.73179999999999</v>
      </c>
      <c r="F28" s="1"/>
      <c r="G28" s="3">
        <f>AVERAGE(C28:E28)</f>
        <v>254.77531999999999</v>
      </c>
      <c r="H28" s="1">
        <f>STDEV(C28:E28)</f>
        <v>11.309086214332261</v>
      </c>
      <c r="I28" s="1"/>
      <c r="J28" s="1"/>
      <c r="K28" s="1"/>
      <c r="L28" s="1"/>
      <c r="M28" s="1"/>
      <c r="N28" s="1"/>
    </row>
    <row r="29" spans="1:14" ht="15" x14ac:dyDescent="0.15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</row>
    <row r="30" spans="1:14" ht="15" x14ac:dyDescent="0.15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</row>
    <row r="31" spans="1:14" ht="15" x14ac:dyDescent="0.15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</row>
    <row r="32" spans="1:14" ht="15" x14ac:dyDescent="0.15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</row>
  </sheetData>
  <mergeCells count="1">
    <mergeCell ref="B2:B3"/>
  </mergeCells>
  <phoneticPr fontId="1" type="noConversion"/>
  <pageMargins left="0.75" right="0.75" top="1" bottom="1" header="0.5" footer="0.5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测试数据</vt:lpstr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NPOI</dc:creator>
  <cp:lastModifiedBy>yangy</cp:lastModifiedBy>
  <dcterms:created xsi:type="dcterms:W3CDTF">2020-06-30T15:32:00Z</dcterms:created>
  <dcterms:modified xsi:type="dcterms:W3CDTF">2021-02-01T08:26:27Z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Generator">
    <vt:lpwstr>NPOI</vt:lpwstr>
  </property>
  <property fmtid="{D5CDD505-2E9C-101B-9397-08002B2CF9AE}" pid="3" name="Generator Version">
    <vt:lpwstr>2.2.1</vt:lpwstr>
  </property>
  <property fmtid="{D5CDD505-2E9C-101B-9397-08002B2CF9AE}" pid="4" name="KSOProductBuildVer">
    <vt:lpwstr>2052-11.1.0.9739</vt:lpwstr>
  </property>
</Properties>
</file>