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81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<sst xmlns="http://schemas.openxmlformats.org/spreadsheetml/2006/main" count="79" uniqueCount="40">
  <si>
    <r>
      <t>Table S3</t>
    </r>
    <r>
      <rPr>
        <sz val="11"/>
        <color theme="1"/>
        <rFont val="Calibri"/>
        <charset val="134"/>
        <scheme val="minor"/>
      </rPr>
      <t>. Effect of plant growth regulator i.e., gibberellic acid on the shoot elongation via</t>
    </r>
    <r>
      <rPr>
        <i/>
        <sz val="11"/>
        <color theme="1"/>
        <rFont val="Calibri"/>
        <charset val="134"/>
        <scheme val="minor"/>
      </rPr>
      <t xml:space="preserve"> in vitro</t>
    </r>
    <r>
      <rPr>
        <sz val="11"/>
        <color theme="1"/>
        <rFont val="Calibri"/>
        <charset val="134"/>
        <scheme val="minor"/>
      </rPr>
      <t xml:space="preserve"> system of pigeonpea</t>
    </r>
  </si>
  <si>
    <t>Media (MS salts + 3 % sucrose+ 4g/L Phytagel)</t>
  </si>
  <si>
    <t>Conc. Of GA3(mg/L)</t>
  </si>
  <si>
    <t>No of regenerated plants cultured for elongation</t>
  </si>
  <si>
    <t>No of plants elongated</t>
  </si>
  <si>
    <t>Frequency of elongation (%)</t>
  </si>
  <si>
    <t>Mean</t>
  </si>
  <si>
    <t>SD</t>
  </si>
  <si>
    <t>SE</t>
  </si>
  <si>
    <t>Shoot Length (cm)</t>
  </si>
  <si>
    <t>Average Shoot length (cm)</t>
  </si>
  <si>
    <t>CN</t>
  </si>
  <si>
    <t>EX</t>
  </si>
  <si>
    <t>EMM1</t>
  </si>
  <si>
    <t>R1</t>
  </si>
  <si>
    <t>59±0.05</t>
  </si>
  <si>
    <t>62±0.02</t>
  </si>
  <si>
    <t>4.4±0.06</t>
  </si>
  <si>
    <t>4.8±0.09</t>
  </si>
  <si>
    <t>R2</t>
  </si>
  <si>
    <t>R3</t>
  </si>
  <si>
    <t>EMM2</t>
  </si>
  <si>
    <t>74±0.03</t>
  </si>
  <si>
    <t>78±0.06</t>
  </si>
  <si>
    <t>5.1±0.09</t>
  </si>
  <si>
    <t>5.2±0.12</t>
  </si>
  <si>
    <t>EMM3</t>
  </si>
  <si>
    <t>40±0.05</t>
  </si>
  <si>
    <t>45±0.05</t>
  </si>
  <si>
    <t>4.9±0.09</t>
  </si>
  <si>
    <t>5.0±0.07</t>
  </si>
  <si>
    <t>EMM4</t>
  </si>
  <si>
    <t>38±0.04</t>
  </si>
  <si>
    <t>4.8±0.07</t>
  </si>
  <si>
    <t>4.9±0.06</t>
  </si>
  <si>
    <t>EMM5</t>
  </si>
  <si>
    <t>35±0.03</t>
  </si>
  <si>
    <t>37±0.03</t>
  </si>
  <si>
    <t>4.5±0.06</t>
  </si>
  <si>
    <t>4.6±0.09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</si>
</sst>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_ &quot;₹&quot;* #,##0_ ;_ &quot;₹&quot;* \-#,##0_ ;_ &quot;₹&quot;* &quot;-&quot;_ ;_ @_ "/>
    <numFmt numFmtId="178" formatCode="_ * #,##0.00_ ;_ * \-#,##0.00_ ;_ * &quot;-&quot;??_ ;_ @_ "/>
    <numFmt numFmtId="179" formatCode="_ &quot;₹&quot;* #,##0.00_ ;_ &quot;₹&quot;* \-#,##0.00_ ;_ &quot;₹&quot;* &quot;-&quot;??_ ;_ @_ "/>
  </numFmts>
  <fonts count="25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9C0006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i/>
      <sz val="11"/>
      <color theme="1"/>
      <name val="Calibri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6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14" borderId="13" applyNumberFormat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0" fillId="15" borderId="15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21" borderId="1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18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4" borderId="17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44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4" fillId="0" borderId="7" xfId="0" applyFont="1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C21"/>
  <sheetViews>
    <sheetView tabSelected="1" workbookViewId="0">
      <selection activeCell="A2" sqref="A2:AC2"/>
    </sheetView>
  </sheetViews>
  <sheetFormatPr defaultColWidth="9" defaultRowHeight="15"/>
  <sheetData>
    <row r="2" spans="1:29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4" ht="15.75" spans="1:29">
      <c r="A4" s="3" t="s">
        <v>1</v>
      </c>
      <c r="B4" s="4" t="s">
        <v>2</v>
      </c>
      <c r="C4" s="4"/>
      <c r="D4" s="5" t="s">
        <v>3</v>
      </c>
      <c r="E4" s="6"/>
      <c r="F4" s="6"/>
      <c r="G4" s="7"/>
      <c r="H4" s="5" t="s">
        <v>4</v>
      </c>
      <c r="I4" s="7"/>
      <c r="J4" s="5" t="s">
        <v>5</v>
      </c>
      <c r="K4" s="7"/>
      <c r="L4" s="5" t="s">
        <v>6</v>
      </c>
      <c r="M4" s="7"/>
      <c r="N4" s="5" t="s">
        <v>7</v>
      </c>
      <c r="O4" s="7"/>
      <c r="P4" s="5" t="s">
        <v>8</v>
      </c>
      <c r="Q4" s="7"/>
      <c r="R4" s="4" t="s">
        <v>5</v>
      </c>
      <c r="S4" s="4"/>
      <c r="T4" s="5" t="s">
        <v>9</v>
      </c>
      <c r="U4" s="7"/>
      <c r="V4" s="5" t="s">
        <v>6</v>
      </c>
      <c r="W4" s="7"/>
      <c r="X4" s="5" t="s">
        <v>7</v>
      </c>
      <c r="Y4" s="7"/>
      <c r="Z4" s="5" t="s">
        <v>8</v>
      </c>
      <c r="AA4" s="7"/>
      <c r="AB4" s="4" t="s">
        <v>10</v>
      </c>
      <c r="AC4" s="4"/>
    </row>
    <row r="5" ht="15.75" spans="1:29">
      <c r="A5" s="3"/>
      <c r="B5" s="4"/>
      <c r="C5" s="4"/>
      <c r="D5" s="8"/>
      <c r="E5" s="9"/>
      <c r="F5" s="9"/>
      <c r="G5" s="10"/>
      <c r="H5" s="8"/>
      <c r="I5" s="10"/>
      <c r="J5" s="8"/>
      <c r="K5" s="10"/>
      <c r="L5" s="8"/>
      <c r="M5" s="10"/>
      <c r="N5" s="8"/>
      <c r="O5" s="10"/>
      <c r="P5" s="8"/>
      <c r="Q5" s="10"/>
      <c r="R5" s="4"/>
      <c r="S5" s="4"/>
      <c r="T5" s="8"/>
      <c r="U5" s="10"/>
      <c r="V5" s="8"/>
      <c r="W5" s="10"/>
      <c r="X5" s="8"/>
      <c r="Y5" s="10"/>
      <c r="Z5" s="8"/>
      <c r="AA5" s="10"/>
      <c r="AB5" s="4"/>
      <c r="AC5" s="4"/>
    </row>
    <row r="6" ht="16.5" spans="1:29">
      <c r="A6" s="11"/>
      <c r="B6" s="12"/>
      <c r="C6" s="12"/>
      <c r="D6" s="13" t="s">
        <v>11</v>
      </c>
      <c r="E6" s="14"/>
      <c r="F6" s="13" t="s">
        <v>12</v>
      </c>
      <c r="G6" s="14"/>
      <c r="H6" s="15" t="s">
        <v>11</v>
      </c>
      <c r="I6" s="15" t="s">
        <v>12</v>
      </c>
      <c r="J6" s="15" t="s">
        <v>11</v>
      </c>
      <c r="K6" s="15" t="s">
        <v>12</v>
      </c>
      <c r="L6" s="15" t="s">
        <v>11</v>
      </c>
      <c r="M6" s="15" t="s">
        <v>12</v>
      </c>
      <c r="N6" s="15" t="s">
        <v>11</v>
      </c>
      <c r="O6" s="15" t="s">
        <v>12</v>
      </c>
      <c r="P6" s="15" t="s">
        <v>11</v>
      </c>
      <c r="Q6" s="15" t="s">
        <v>12</v>
      </c>
      <c r="R6" s="40" t="s">
        <v>11</v>
      </c>
      <c r="S6" s="15" t="s">
        <v>12</v>
      </c>
      <c r="T6" s="15" t="s">
        <v>11</v>
      </c>
      <c r="U6" s="15" t="s">
        <v>12</v>
      </c>
      <c r="V6" s="15" t="s">
        <v>11</v>
      </c>
      <c r="W6" s="15" t="s">
        <v>12</v>
      </c>
      <c r="X6" s="15" t="s">
        <v>11</v>
      </c>
      <c r="Y6" s="15" t="s">
        <v>12</v>
      </c>
      <c r="Z6" s="15" t="s">
        <v>11</v>
      </c>
      <c r="AA6" s="15" t="s">
        <v>12</v>
      </c>
      <c r="AB6" s="40" t="s">
        <v>11</v>
      </c>
      <c r="AC6" s="15" t="s">
        <v>12</v>
      </c>
    </row>
    <row r="7" ht="15.75" spans="1:29">
      <c r="A7" s="16" t="s">
        <v>13</v>
      </c>
      <c r="B7" s="17">
        <v>0.1</v>
      </c>
      <c r="C7" s="18" t="s">
        <v>14</v>
      </c>
      <c r="D7" s="19">
        <v>650</v>
      </c>
      <c r="E7" s="20">
        <f>AVERAGE(D7:D9)</f>
        <v>660</v>
      </c>
      <c r="F7" s="19">
        <v>690</v>
      </c>
      <c r="G7" s="20">
        <f>AVERAGE(F7:F9)</f>
        <v>680</v>
      </c>
      <c r="H7" s="21">
        <v>385</v>
      </c>
      <c r="I7" s="21">
        <v>428</v>
      </c>
      <c r="J7" s="19">
        <f>H7/D7*100</f>
        <v>59.2307692307692</v>
      </c>
      <c r="K7" s="20">
        <f>I7/F7*100</f>
        <v>62.0289855072464</v>
      </c>
      <c r="L7" s="19">
        <f>AVERAGE(J7:J9)</f>
        <v>59.191803221654</v>
      </c>
      <c r="M7" s="20">
        <f>AVERAGE(K7:K9)</f>
        <v>62.0591204251547</v>
      </c>
      <c r="N7" s="34">
        <f>STDEV(J7:J9)</f>
        <v>0.0881279403302559</v>
      </c>
      <c r="O7" s="35">
        <f>STDEV(K7:K9)</f>
        <v>0.0302844572885871</v>
      </c>
      <c r="P7" s="34">
        <f>STDEV(J7:J9)/SQRT(3)</f>
        <v>0.0508806900728005</v>
      </c>
      <c r="Q7" s="35">
        <f>STDEV(K7:K9)/SQRT(3)</f>
        <v>0.0174847395678275</v>
      </c>
      <c r="R7" s="41" t="s">
        <v>15</v>
      </c>
      <c r="S7" s="20" t="s">
        <v>16</v>
      </c>
      <c r="T7" s="19">
        <v>4.5</v>
      </c>
      <c r="U7" s="21">
        <v>4.6</v>
      </c>
      <c r="V7" s="19">
        <f>AVERAGE(T7:T9)</f>
        <v>4.4</v>
      </c>
      <c r="W7" s="20">
        <f>AVERAGE(U7:U9)</f>
        <v>4.76666666666667</v>
      </c>
      <c r="X7" s="34">
        <f>STDEV(T7:T9)</f>
        <v>0.1</v>
      </c>
      <c r="Y7" s="35">
        <f>STDEV(U7:U9)</f>
        <v>0.152752523165195</v>
      </c>
      <c r="Z7" s="34">
        <f>STDEV(T7:T9)/SQRT(3)</f>
        <v>0.0577350269189626</v>
      </c>
      <c r="AA7" s="35">
        <f>STDEV(U7:U9)/SQRT(3)</f>
        <v>0.0881917103688199</v>
      </c>
      <c r="AB7" s="41" t="s">
        <v>17</v>
      </c>
      <c r="AC7" s="20" t="s">
        <v>18</v>
      </c>
    </row>
    <row r="8" ht="15.75" spans="1:29">
      <c r="A8" s="22"/>
      <c r="B8" s="23"/>
      <c r="C8" s="24" t="s">
        <v>19</v>
      </c>
      <c r="D8" s="25">
        <v>660</v>
      </c>
      <c r="E8" s="26"/>
      <c r="F8" s="25">
        <v>680</v>
      </c>
      <c r="G8" s="26"/>
      <c r="H8" s="27">
        <v>390</v>
      </c>
      <c r="I8" s="27">
        <v>422</v>
      </c>
      <c r="J8" s="25">
        <f t="shared" ref="J8:J21" si="0">H8/D8*100</f>
        <v>59.0909090909091</v>
      </c>
      <c r="K8" s="26">
        <f t="shared" ref="K8:K21" si="1">I8/F8*100</f>
        <v>62.0588235294118</v>
      </c>
      <c r="L8" s="25"/>
      <c r="M8" s="26"/>
      <c r="N8" s="36"/>
      <c r="O8" s="37"/>
      <c r="P8" s="36"/>
      <c r="Q8" s="37"/>
      <c r="R8" s="42"/>
      <c r="S8" s="26"/>
      <c r="T8" s="25">
        <v>4.4</v>
      </c>
      <c r="U8" s="27">
        <v>4.9</v>
      </c>
      <c r="V8" s="25"/>
      <c r="W8" s="26"/>
      <c r="X8" s="36"/>
      <c r="Y8" s="37"/>
      <c r="Z8" s="36"/>
      <c r="AA8" s="37"/>
      <c r="AB8" s="42"/>
      <c r="AC8" s="26"/>
    </row>
    <row r="9" ht="15.75" spans="1:29">
      <c r="A9" s="22"/>
      <c r="B9" s="23"/>
      <c r="C9" s="24" t="s">
        <v>20</v>
      </c>
      <c r="D9" s="25">
        <v>670</v>
      </c>
      <c r="E9" s="26"/>
      <c r="F9" s="25">
        <v>670</v>
      </c>
      <c r="G9" s="26"/>
      <c r="H9" s="27">
        <v>397</v>
      </c>
      <c r="I9" s="27">
        <v>416</v>
      </c>
      <c r="J9" s="25">
        <f t="shared" si="0"/>
        <v>59.2537313432836</v>
      </c>
      <c r="K9" s="26">
        <f t="shared" si="1"/>
        <v>62.089552238806</v>
      </c>
      <c r="L9" s="25"/>
      <c r="M9" s="26"/>
      <c r="N9" s="36"/>
      <c r="O9" s="37"/>
      <c r="P9" s="36"/>
      <c r="Q9" s="37"/>
      <c r="R9" s="42"/>
      <c r="S9" s="26"/>
      <c r="T9" s="25">
        <v>4.3</v>
      </c>
      <c r="U9" s="27">
        <v>4.8</v>
      </c>
      <c r="V9" s="25"/>
      <c r="W9" s="26"/>
      <c r="X9" s="36"/>
      <c r="Y9" s="37"/>
      <c r="Z9" s="36"/>
      <c r="AA9" s="37"/>
      <c r="AB9" s="42"/>
      <c r="AC9" s="26"/>
    </row>
    <row r="10" ht="15.75" spans="1:29">
      <c r="A10" s="22" t="s">
        <v>21</v>
      </c>
      <c r="B10" s="23">
        <v>0.2</v>
      </c>
      <c r="C10" s="24" t="s">
        <v>14</v>
      </c>
      <c r="D10" s="25">
        <v>640</v>
      </c>
      <c r="E10" s="26">
        <f t="shared" ref="E10" si="2">AVERAGE(D10:D12)</f>
        <v>630</v>
      </c>
      <c r="F10" s="25">
        <v>610</v>
      </c>
      <c r="G10" s="26">
        <f t="shared" ref="G10" si="3">AVERAGE(F10:F12)</f>
        <v>620</v>
      </c>
      <c r="H10" s="27">
        <v>475</v>
      </c>
      <c r="I10" s="27">
        <v>476</v>
      </c>
      <c r="J10" s="25">
        <f t="shared" si="0"/>
        <v>74.21875</v>
      </c>
      <c r="K10" s="26">
        <f t="shared" si="1"/>
        <v>78.0327868852459</v>
      </c>
      <c r="L10" s="25">
        <f t="shared" ref="L10:M10" si="4">AVERAGE(J10:J12)</f>
        <v>74.179760838027</v>
      </c>
      <c r="M10" s="26">
        <f t="shared" si="4"/>
        <v>78.117943810699</v>
      </c>
      <c r="N10" s="36">
        <f t="shared" ref="N10:O10" si="5">STDEV(J10:J12)</f>
        <v>0.0474111405115458</v>
      </c>
      <c r="O10" s="37">
        <f t="shared" si="5"/>
        <v>0.0984926412787695</v>
      </c>
      <c r="P10" s="36">
        <f t="shared" ref="P10:Q10" si="6">STDEV(J10:J12)/SQRT(3)</f>
        <v>0.0273728347369281</v>
      </c>
      <c r="Q10" s="37">
        <f t="shared" si="6"/>
        <v>0.0568647529554948</v>
      </c>
      <c r="R10" s="42" t="s">
        <v>22</v>
      </c>
      <c r="S10" s="26" t="s">
        <v>23</v>
      </c>
      <c r="T10" s="25">
        <v>5.2</v>
      </c>
      <c r="U10" s="27">
        <v>5</v>
      </c>
      <c r="V10" s="25">
        <f t="shared" ref="V10:W10" si="7">AVERAGE(T10:T12)</f>
        <v>5.06666666666667</v>
      </c>
      <c r="W10" s="26">
        <f t="shared" si="7"/>
        <v>5.2</v>
      </c>
      <c r="X10" s="36">
        <f t="shared" ref="X10:Y10" si="8">STDEV(T10:T12)</f>
        <v>0.152752523165195</v>
      </c>
      <c r="Y10" s="37">
        <f t="shared" si="8"/>
        <v>0.2</v>
      </c>
      <c r="Z10" s="36">
        <f t="shared" ref="Z10:AA10" si="9">STDEV(T10:T12)/SQRT(3)</f>
        <v>0.0881917103688196</v>
      </c>
      <c r="AA10" s="37">
        <f t="shared" si="9"/>
        <v>0.115470053837925</v>
      </c>
      <c r="AB10" s="42" t="s">
        <v>24</v>
      </c>
      <c r="AC10" s="26" t="s">
        <v>25</v>
      </c>
    </row>
    <row r="11" ht="15.75" spans="1:29">
      <c r="A11" s="22"/>
      <c r="B11" s="23"/>
      <c r="C11" s="24" t="s">
        <v>19</v>
      </c>
      <c r="D11" s="25">
        <v>630</v>
      </c>
      <c r="E11" s="26"/>
      <c r="F11" s="25">
        <v>620</v>
      </c>
      <c r="G11" s="26"/>
      <c r="H11" s="27">
        <v>467</v>
      </c>
      <c r="I11" s="27">
        <v>485</v>
      </c>
      <c r="J11" s="25">
        <f t="shared" si="0"/>
        <v>74.1269841269841</v>
      </c>
      <c r="K11" s="26">
        <f t="shared" si="1"/>
        <v>78.2258064516129</v>
      </c>
      <c r="L11" s="25"/>
      <c r="M11" s="26"/>
      <c r="N11" s="36"/>
      <c r="O11" s="37"/>
      <c r="P11" s="36"/>
      <c r="Q11" s="37"/>
      <c r="R11" s="42"/>
      <c r="S11" s="26"/>
      <c r="T11" s="25">
        <v>5.1</v>
      </c>
      <c r="U11" s="27">
        <v>5.4</v>
      </c>
      <c r="V11" s="25"/>
      <c r="W11" s="26"/>
      <c r="X11" s="36"/>
      <c r="Y11" s="37"/>
      <c r="Z11" s="36"/>
      <c r="AA11" s="37"/>
      <c r="AB11" s="42"/>
      <c r="AC11" s="26"/>
    </row>
    <row r="12" ht="15.75" spans="1:29">
      <c r="A12" s="22"/>
      <c r="B12" s="23"/>
      <c r="C12" s="24" t="s">
        <v>20</v>
      </c>
      <c r="D12" s="25">
        <v>620</v>
      </c>
      <c r="E12" s="26"/>
      <c r="F12" s="25">
        <v>630</v>
      </c>
      <c r="G12" s="26"/>
      <c r="H12" s="27">
        <v>460</v>
      </c>
      <c r="I12" s="27">
        <v>492</v>
      </c>
      <c r="J12" s="25">
        <f t="shared" si="0"/>
        <v>74.1935483870968</v>
      </c>
      <c r="K12" s="26">
        <f t="shared" si="1"/>
        <v>78.0952380952381</v>
      </c>
      <c r="L12" s="25"/>
      <c r="M12" s="26"/>
      <c r="N12" s="36"/>
      <c r="O12" s="37"/>
      <c r="P12" s="36"/>
      <c r="Q12" s="37"/>
      <c r="R12" s="42"/>
      <c r="S12" s="26"/>
      <c r="T12" s="25">
        <v>4.9</v>
      </c>
      <c r="U12" s="27">
        <v>5.2</v>
      </c>
      <c r="V12" s="25"/>
      <c r="W12" s="26"/>
      <c r="X12" s="36"/>
      <c r="Y12" s="37"/>
      <c r="Z12" s="36"/>
      <c r="AA12" s="37"/>
      <c r="AB12" s="42"/>
      <c r="AC12" s="26"/>
    </row>
    <row r="13" ht="15.75" spans="1:29">
      <c r="A13" s="22" t="s">
        <v>26</v>
      </c>
      <c r="B13" s="23">
        <v>0.3</v>
      </c>
      <c r="C13" s="24" t="s">
        <v>14</v>
      </c>
      <c r="D13" s="25">
        <v>640</v>
      </c>
      <c r="E13" s="26">
        <f t="shared" ref="E13" si="10">AVERAGE(D13:D15)</f>
        <v>650</v>
      </c>
      <c r="F13" s="25">
        <v>650</v>
      </c>
      <c r="G13" s="26">
        <f t="shared" ref="G13" si="11">AVERAGE(F13:F15)</f>
        <v>660</v>
      </c>
      <c r="H13" s="27">
        <v>257</v>
      </c>
      <c r="I13" s="27">
        <v>294</v>
      </c>
      <c r="J13" s="25">
        <f t="shared" si="0"/>
        <v>40.15625</v>
      </c>
      <c r="K13" s="26">
        <f t="shared" si="1"/>
        <v>45.2307692307692</v>
      </c>
      <c r="L13" s="25">
        <f t="shared" ref="L13:M13" si="12">AVERAGE(J13:J15)</f>
        <v>40.1025883838384</v>
      </c>
      <c r="M13" s="26">
        <f t="shared" si="12"/>
        <v>45.1523037493187</v>
      </c>
      <c r="N13" s="36">
        <f t="shared" ref="N13:O13" si="13">STDEV(J13:J15)</f>
        <v>0.0888756832405364</v>
      </c>
      <c r="O13" s="37">
        <f t="shared" si="13"/>
        <v>0.0780741696045421</v>
      </c>
      <c r="P13" s="36">
        <f t="shared" ref="P13:Q13" si="14">STDEV(J13:J15)/SQRT(3)</f>
        <v>0.0513123996433356</v>
      </c>
      <c r="Q13" s="37">
        <f t="shared" si="14"/>
        <v>0.0450761428379389</v>
      </c>
      <c r="R13" s="42" t="s">
        <v>27</v>
      </c>
      <c r="S13" s="26" t="s">
        <v>28</v>
      </c>
      <c r="T13" s="25">
        <v>4.8</v>
      </c>
      <c r="U13" s="27">
        <v>4.9</v>
      </c>
      <c r="V13" s="25">
        <f t="shared" ref="V13:W13" si="15">AVERAGE(T13:T15)</f>
        <v>4.93333333333333</v>
      </c>
      <c r="W13" s="26">
        <f t="shared" si="15"/>
        <v>4.96666666666667</v>
      </c>
      <c r="X13" s="36">
        <f t="shared" ref="X13:Y13" si="16">STDEV(T13:T15)</f>
        <v>0.152752523165195</v>
      </c>
      <c r="Y13" s="37">
        <f t="shared" si="16"/>
        <v>0.115470053837925</v>
      </c>
      <c r="Z13" s="36">
        <f t="shared" ref="Z13:AA13" si="17">STDEV(T13:T15)/SQRT(3)</f>
        <v>0.0881917103688196</v>
      </c>
      <c r="AA13" s="37">
        <f t="shared" si="17"/>
        <v>0.0666666666666664</v>
      </c>
      <c r="AB13" s="42" t="s">
        <v>29</v>
      </c>
      <c r="AC13" s="26" t="s">
        <v>30</v>
      </c>
    </row>
    <row r="14" ht="15.75" spans="1:29">
      <c r="A14" s="22"/>
      <c r="B14" s="23"/>
      <c r="C14" s="24" t="s">
        <v>19</v>
      </c>
      <c r="D14" s="25">
        <v>660</v>
      </c>
      <c r="E14" s="26"/>
      <c r="F14" s="25">
        <v>670</v>
      </c>
      <c r="G14" s="26"/>
      <c r="H14" s="27">
        <v>265</v>
      </c>
      <c r="I14" s="27">
        <v>302</v>
      </c>
      <c r="J14" s="25">
        <f t="shared" si="0"/>
        <v>40.1515151515151</v>
      </c>
      <c r="K14" s="26">
        <f t="shared" si="1"/>
        <v>45.0746268656716</v>
      </c>
      <c r="L14" s="25"/>
      <c r="M14" s="26"/>
      <c r="N14" s="36"/>
      <c r="O14" s="37"/>
      <c r="P14" s="36"/>
      <c r="Q14" s="37"/>
      <c r="R14" s="42"/>
      <c r="S14" s="26"/>
      <c r="T14" s="25">
        <v>4.9</v>
      </c>
      <c r="U14" s="27">
        <v>4.9</v>
      </c>
      <c r="V14" s="25"/>
      <c r="W14" s="26"/>
      <c r="X14" s="36"/>
      <c r="Y14" s="37"/>
      <c r="Z14" s="36"/>
      <c r="AA14" s="37"/>
      <c r="AB14" s="42"/>
      <c r="AC14" s="26"/>
    </row>
    <row r="15" ht="15.75" spans="1:29">
      <c r="A15" s="22"/>
      <c r="B15" s="23"/>
      <c r="C15" s="24" t="s">
        <v>20</v>
      </c>
      <c r="D15" s="25">
        <v>650</v>
      </c>
      <c r="E15" s="26"/>
      <c r="F15" s="25">
        <v>660</v>
      </c>
      <c r="G15" s="26"/>
      <c r="H15" s="27">
        <v>260</v>
      </c>
      <c r="I15" s="27">
        <v>298</v>
      </c>
      <c r="J15" s="25">
        <f t="shared" si="0"/>
        <v>40</v>
      </c>
      <c r="K15" s="26">
        <f t="shared" si="1"/>
        <v>45.1515151515152</v>
      </c>
      <c r="L15" s="25"/>
      <c r="M15" s="26"/>
      <c r="N15" s="36"/>
      <c r="O15" s="37"/>
      <c r="P15" s="36"/>
      <c r="Q15" s="37"/>
      <c r="R15" s="42"/>
      <c r="S15" s="26"/>
      <c r="T15" s="25">
        <v>5.1</v>
      </c>
      <c r="U15" s="27">
        <v>5.1</v>
      </c>
      <c r="V15" s="25"/>
      <c r="W15" s="26"/>
      <c r="X15" s="36"/>
      <c r="Y15" s="37"/>
      <c r="Z15" s="36"/>
      <c r="AA15" s="37"/>
      <c r="AB15" s="42"/>
      <c r="AC15" s="26"/>
    </row>
    <row r="16" ht="15.75" spans="1:29">
      <c r="A16" s="22" t="s">
        <v>31</v>
      </c>
      <c r="B16" s="23">
        <v>0.4</v>
      </c>
      <c r="C16" s="24" t="s">
        <v>14</v>
      </c>
      <c r="D16" s="25">
        <v>660</v>
      </c>
      <c r="E16" s="26">
        <f t="shared" ref="E16" si="18">AVERAGE(D16:D18)</f>
        <v>670</v>
      </c>
      <c r="F16" s="25">
        <v>630</v>
      </c>
      <c r="G16" s="26">
        <f t="shared" ref="G16" si="19">AVERAGE(F16:F18)</f>
        <v>640</v>
      </c>
      <c r="H16" s="27">
        <v>252</v>
      </c>
      <c r="I16" s="27">
        <v>253</v>
      </c>
      <c r="J16" s="25">
        <f t="shared" si="0"/>
        <v>38.1818181818182</v>
      </c>
      <c r="K16" s="26">
        <f t="shared" si="1"/>
        <v>40.1587301587302</v>
      </c>
      <c r="L16" s="25">
        <f t="shared" ref="L16:M16" si="20">AVERAGE(J16:J18)</f>
        <v>38.1099183228244</v>
      </c>
      <c r="M16" s="26">
        <f t="shared" si="20"/>
        <v>40.1041921041921</v>
      </c>
      <c r="N16" s="36">
        <f t="shared" ref="N16:O16" si="21">STDEV(J16:J18)</f>
        <v>0.0638806445698005</v>
      </c>
      <c r="O16" s="37">
        <f t="shared" si="21"/>
        <v>0.0902660473705945</v>
      </c>
      <c r="P16" s="36">
        <f t="shared" ref="P16:Q16" si="22">STDEV(J16:J18)/SQRT(3)</f>
        <v>0.0368815073383811</v>
      </c>
      <c r="Q16" s="37">
        <f t="shared" si="22"/>
        <v>0.0521151267480962</v>
      </c>
      <c r="R16" s="42" t="s">
        <v>32</v>
      </c>
      <c r="S16" s="26" t="s">
        <v>27</v>
      </c>
      <c r="T16" s="25">
        <v>4.7</v>
      </c>
      <c r="U16" s="27">
        <v>4.8</v>
      </c>
      <c r="V16" s="25">
        <f t="shared" ref="V16:W16" si="23">AVERAGE(T16:T18)</f>
        <v>4.83333333333333</v>
      </c>
      <c r="W16" s="26">
        <f t="shared" si="23"/>
        <v>4.9</v>
      </c>
      <c r="X16" s="36">
        <f t="shared" ref="X16:Y16" si="24">STDEV(T16:T18)</f>
        <v>0.115470053837925</v>
      </c>
      <c r="Y16" s="37">
        <f t="shared" si="24"/>
        <v>0.1</v>
      </c>
      <c r="Z16" s="36">
        <f t="shared" ref="Z16:AA16" si="25">STDEV(T16:T18)/SQRT(3)</f>
        <v>0.0666666666666667</v>
      </c>
      <c r="AA16" s="37">
        <f t="shared" si="25"/>
        <v>0.0577350269189626</v>
      </c>
      <c r="AB16" s="42" t="s">
        <v>33</v>
      </c>
      <c r="AC16" s="26" t="s">
        <v>34</v>
      </c>
    </row>
    <row r="17" ht="15.75" spans="1:29">
      <c r="A17" s="22"/>
      <c r="B17" s="23"/>
      <c r="C17" s="24" t="s">
        <v>19</v>
      </c>
      <c r="D17" s="25">
        <v>670</v>
      </c>
      <c r="E17" s="26"/>
      <c r="F17" s="25">
        <v>640</v>
      </c>
      <c r="G17" s="26"/>
      <c r="H17" s="27">
        <v>255</v>
      </c>
      <c r="I17" s="27">
        <v>256</v>
      </c>
      <c r="J17" s="25">
        <f t="shared" si="0"/>
        <v>38.0597014925373</v>
      </c>
      <c r="K17" s="26">
        <f t="shared" si="1"/>
        <v>40</v>
      </c>
      <c r="L17" s="25"/>
      <c r="M17" s="26"/>
      <c r="N17" s="36"/>
      <c r="O17" s="37"/>
      <c r="P17" s="36"/>
      <c r="Q17" s="37"/>
      <c r="R17" s="42"/>
      <c r="S17" s="26"/>
      <c r="T17" s="25">
        <v>4.9</v>
      </c>
      <c r="U17" s="27">
        <v>4.9</v>
      </c>
      <c r="V17" s="25"/>
      <c r="W17" s="26"/>
      <c r="X17" s="36"/>
      <c r="Y17" s="37"/>
      <c r="Z17" s="36"/>
      <c r="AA17" s="37"/>
      <c r="AB17" s="42"/>
      <c r="AC17" s="26"/>
    </row>
    <row r="18" ht="15.75" spans="1:29">
      <c r="A18" s="22"/>
      <c r="B18" s="23"/>
      <c r="C18" s="24" t="s">
        <v>20</v>
      </c>
      <c r="D18" s="25">
        <v>680</v>
      </c>
      <c r="E18" s="26"/>
      <c r="F18" s="25">
        <v>650</v>
      </c>
      <c r="G18" s="26"/>
      <c r="H18" s="27">
        <v>259</v>
      </c>
      <c r="I18" s="27">
        <v>261</v>
      </c>
      <c r="J18" s="25">
        <f t="shared" si="0"/>
        <v>38.0882352941176</v>
      </c>
      <c r="K18" s="26">
        <f t="shared" si="1"/>
        <v>40.1538461538462</v>
      </c>
      <c r="L18" s="25"/>
      <c r="M18" s="26"/>
      <c r="N18" s="36"/>
      <c r="O18" s="37"/>
      <c r="P18" s="36"/>
      <c r="Q18" s="37"/>
      <c r="R18" s="42"/>
      <c r="S18" s="26"/>
      <c r="T18" s="25">
        <v>4.9</v>
      </c>
      <c r="U18" s="27">
        <v>5</v>
      </c>
      <c r="V18" s="25"/>
      <c r="W18" s="26"/>
      <c r="X18" s="36"/>
      <c r="Y18" s="37"/>
      <c r="Z18" s="36"/>
      <c r="AA18" s="37"/>
      <c r="AB18" s="42"/>
      <c r="AC18" s="26"/>
    </row>
    <row r="19" ht="15.75" spans="1:29">
      <c r="A19" s="22" t="s">
        <v>35</v>
      </c>
      <c r="B19" s="23">
        <v>0.5</v>
      </c>
      <c r="C19" s="24" t="s">
        <v>14</v>
      </c>
      <c r="D19" s="25">
        <v>650</v>
      </c>
      <c r="E19" s="26">
        <f t="shared" ref="E19" si="26">AVERAGE(D19:D21)</f>
        <v>660</v>
      </c>
      <c r="F19" s="25">
        <v>640</v>
      </c>
      <c r="G19" s="26">
        <f t="shared" ref="G19" si="27">AVERAGE(F19:F21)</f>
        <v>650</v>
      </c>
      <c r="H19" s="27">
        <v>228</v>
      </c>
      <c r="I19" s="27">
        <v>237</v>
      </c>
      <c r="J19" s="25">
        <f t="shared" si="0"/>
        <v>35.0769230769231</v>
      </c>
      <c r="K19" s="26">
        <f t="shared" si="1"/>
        <v>37.03125</v>
      </c>
      <c r="L19" s="25">
        <f t="shared" ref="L19:M19" si="28">AVERAGE(J19:J21)</f>
        <v>35.1010216980366</v>
      </c>
      <c r="M19" s="26">
        <f t="shared" si="28"/>
        <v>37.0764617327117</v>
      </c>
      <c r="N19" s="36">
        <f t="shared" ref="N19:O19" si="29">STDEV(J19:J21)</f>
        <v>0.0437436827401245</v>
      </c>
      <c r="O19" s="37">
        <f t="shared" si="29"/>
        <v>0.0449828349718785</v>
      </c>
      <c r="P19" s="36">
        <f t="shared" ref="P19:Q19" si="30">STDEV(J19:J21)/SQRT(3)</f>
        <v>0.0252554270053565</v>
      </c>
      <c r="Q19" s="37">
        <f t="shared" si="30"/>
        <v>0.0259708518799266</v>
      </c>
      <c r="R19" s="42" t="s">
        <v>36</v>
      </c>
      <c r="S19" s="26" t="s">
        <v>37</v>
      </c>
      <c r="T19" s="25">
        <v>4.4</v>
      </c>
      <c r="U19" s="27">
        <v>4.4</v>
      </c>
      <c r="V19" s="25">
        <f t="shared" ref="V19:W19" si="31">AVERAGE(T19:T21)</f>
        <v>4.5</v>
      </c>
      <c r="W19" s="26">
        <f t="shared" si="31"/>
        <v>4.56666666666667</v>
      </c>
      <c r="X19" s="36">
        <f t="shared" ref="X19:Y19" si="32">STDEV(T19:T21)</f>
        <v>0.0999999999999996</v>
      </c>
      <c r="Y19" s="37">
        <f t="shared" si="32"/>
        <v>0.152752523165194</v>
      </c>
      <c r="Z19" s="36">
        <f t="shared" ref="Z19:AA19" si="33">STDEV(T19:T21)/SQRT(3)</f>
        <v>0.0577350269189624</v>
      </c>
      <c r="AA19" s="37">
        <f t="shared" si="33"/>
        <v>0.0881917103688196</v>
      </c>
      <c r="AB19" s="42" t="s">
        <v>38</v>
      </c>
      <c r="AC19" s="26" t="s">
        <v>39</v>
      </c>
    </row>
    <row r="20" ht="15.75" spans="1:29">
      <c r="A20" s="22"/>
      <c r="B20" s="23"/>
      <c r="C20" s="24" t="s">
        <v>19</v>
      </c>
      <c r="D20" s="25">
        <v>670</v>
      </c>
      <c r="E20" s="26"/>
      <c r="F20" s="25">
        <v>660</v>
      </c>
      <c r="G20" s="26"/>
      <c r="H20" s="27">
        <v>235</v>
      </c>
      <c r="I20" s="27">
        <v>245</v>
      </c>
      <c r="J20" s="25">
        <f t="shared" si="0"/>
        <v>35.0746268656716</v>
      </c>
      <c r="K20" s="26">
        <f t="shared" si="1"/>
        <v>37.1212121212121</v>
      </c>
      <c r="L20" s="25"/>
      <c r="M20" s="26"/>
      <c r="N20" s="36"/>
      <c r="O20" s="37"/>
      <c r="P20" s="36"/>
      <c r="Q20" s="37"/>
      <c r="R20" s="42"/>
      <c r="S20" s="26"/>
      <c r="T20" s="25">
        <v>4.6</v>
      </c>
      <c r="U20" s="27">
        <v>4.7</v>
      </c>
      <c r="V20" s="25"/>
      <c r="W20" s="26"/>
      <c r="X20" s="36"/>
      <c r="Y20" s="37"/>
      <c r="Z20" s="36"/>
      <c r="AA20" s="37"/>
      <c r="AB20" s="42"/>
      <c r="AC20" s="26"/>
    </row>
    <row r="21" ht="16.5" spans="1:29">
      <c r="A21" s="28"/>
      <c r="B21" s="29"/>
      <c r="C21" s="30" t="s">
        <v>20</v>
      </c>
      <c r="D21" s="31">
        <v>660</v>
      </c>
      <c r="E21" s="32"/>
      <c r="F21" s="31">
        <v>650</v>
      </c>
      <c r="G21" s="33"/>
      <c r="H21" s="32">
        <v>232</v>
      </c>
      <c r="I21" s="32">
        <v>241</v>
      </c>
      <c r="J21" s="31">
        <f t="shared" si="0"/>
        <v>35.1515151515151</v>
      </c>
      <c r="K21" s="33">
        <f t="shared" si="1"/>
        <v>37.0769230769231</v>
      </c>
      <c r="L21" s="31"/>
      <c r="M21" s="33"/>
      <c r="N21" s="38"/>
      <c r="O21" s="39"/>
      <c r="P21" s="38"/>
      <c r="Q21" s="39"/>
      <c r="R21" s="43"/>
      <c r="S21" s="33"/>
      <c r="T21" s="31">
        <v>4.5</v>
      </c>
      <c r="U21" s="32">
        <v>4.6</v>
      </c>
      <c r="V21" s="31"/>
      <c r="W21" s="33"/>
      <c r="X21" s="38"/>
      <c r="Y21" s="39"/>
      <c r="Z21" s="38"/>
      <c r="AA21" s="39"/>
      <c r="AB21" s="43"/>
      <c r="AC21" s="33"/>
    </row>
  </sheetData>
  <mergeCells count="112">
    <mergeCell ref="A2:AC2"/>
    <mergeCell ref="D6:E6"/>
    <mergeCell ref="F6:G6"/>
    <mergeCell ref="A4:A6"/>
    <mergeCell ref="A7:A9"/>
    <mergeCell ref="A10:A12"/>
    <mergeCell ref="A13:A15"/>
    <mergeCell ref="A16:A18"/>
    <mergeCell ref="A19:A21"/>
    <mergeCell ref="E7:E9"/>
    <mergeCell ref="E10:E12"/>
    <mergeCell ref="E13:E15"/>
    <mergeCell ref="E16:E18"/>
    <mergeCell ref="E19:E21"/>
    <mergeCell ref="G7:G9"/>
    <mergeCell ref="G10:G12"/>
    <mergeCell ref="G13:G15"/>
    <mergeCell ref="G16:G18"/>
    <mergeCell ref="G19:G21"/>
    <mergeCell ref="L7:L9"/>
    <mergeCell ref="L10:L12"/>
    <mergeCell ref="L13:L15"/>
    <mergeCell ref="L16:L18"/>
    <mergeCell ref="L19:L21"/>
    <mergeCell ref="M7:M9"/>
    <mergeCell ref="M10:M12"/>
    <mergeCell ref="M13:M15"/>
    <mergeCell ref="M16:M18"/>
    <mergeCell ref="M19:M21"/>
    <mergeCell ref="N7:N9"/>
    <mergeCell ref="N10:N12"/>
    <mergeCell ref="N13:N15"/>
    <mergeCell ref="N16:N18"/>
    <mergeCell ref="N19:N21"/>
    <mergeCell ref="O7:O9"/>
    <mergeCell ref="O10:O12"/>
    <mergeCell ref="O13:O15"/>
    <mergeCell ref="O16:O18"/>
    <mergeCell ref="O19:O21"/>
    <mergeCell ref="P7:P9"/>
    <mergeCell ref="P10:P12"/>
    <mergeCell ref="P13:P15"/>
    <mergeCell ref="P16:P18"/>
    <mergeCell ref="P19:P21"/>
    <mergeCell ref="Q7:Q9"/>
    <mergeCell ref="Q10:Q12"/>
    <mergeCell ref="Q13:Q15"/>
    <mergeCell ref="Q16:Q18"/>
    <mergeCell ref="Q19:Q21"/>
    <mergeCell ref="R7:R9"/>
    <mergeCell ref="R10:R12"/>
    <mergeCell ref="R13:R15"/>
    <mergeCell ref="R16:R18"/>
    <mergeCell ref="R19:R21"/>
    <mergeCell ref="S7:S9"/>
    <mergeCell ref="S10:S12"/>
    <mergeCell ref="S13:S15"/>
    <mergeCell ref="S16:S18"/>
    <mergeCell ref="S19:S21"/>
    <mergeCell ref="V7:V9"/>
    <mergeCell ref="V10:V12"/>
    <mergeCell ref="V13:V15"/>
    <mergeCell ref="V16:V18"/>
    <mergeCell ref="V19:V21"/>
    <mergeCell ref="W7:W9"/>
    <mergeCell ref="W10:W12"/>
    <mergeCell ref="W13:W15"/>
    <mergeCell ref="W16:W18"/>
    <mergeCell ref="W19:W21"/>
    <mergeCell ref="X7:X9"/>
    <mergeCell ref="X10:X12"/>
    <mergeCell ref="X13:X15"/>
    <mergeCell ref="X16:X18"/>
    <mergeCell ref="X19:X21"/>
    <mergeCell ref="Y7:Y9"/>
    <mergeCell ref="Y10:Y12"/>
    <mergeCell ref="Y13:Y15"/>
    <mergeCell ref="Y16:Y18"/>
    <mergeCell ref="Y19:Y21"/>
    <mergeCell ref="Z7:Z9"/>
    <mergeCell ref="Z10:Z12"/>
    <mergeCell ref="Z13:Z15"/>
    <mergeCell ref="Z16:Z18"/>
    <mergeCell ref="Z19:Z21"/>
    <mergeCell ref="AA7:AA9"/>
    <mergeCell ref="AA10:AA12"/>
    <mergeCell ref="AA13:AA15"/>
    <mergeCell ref="AA16:AA18"/>
    <mergeCell ref="AA19:AA21"/>
    <mergeCell ref="AB7:AB9"/>
    <mergeCell ref="AB10:AB12"/>
    <mergeCell ref="AB13:AB15"/>
    <mergeCell ref="AB16:AB18"/>
    <mergeCell ref="AB19:AB21"/>
    <mergeCell ref="AC7:AC9"/>
    <mergeCell ref="AC10:AC12"/>
    <mergeCell ref="AC13:AC15"/>
    <mergeCell ref="AC16:AC18"/>
    <mergeCell ref="AC19:AC21"/>
    <mergeCell ref="H4:I5"/>
    <mergeCell ref="J4:K5"/>
    <mergeCell ref="L4:M5"/>
    <mergeCell ref="N4:O5"/>
    <mergeCell ref="P4:Q5"/>
    <mergeCell ref="R4:S5"/>
    <mergeCell ref="T4:U5"/>
    <mergeCell ref="V4:W5"/>
    <mergeCell ref="X4:Y5"/>
    <mergeCell ref="Z4:AA5"/>
    <mergeCell ref="AB4:AC5"/>
    <mergeCell ref="B4:C6"/>
    <mergeCell ref="D4:G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user1</cp:lastModifiedBy>
  <dcterms:created xsi:type="dcterms:W3CDTF">2006-09-16T00:00:00Z</dcterms:created>
  <dcterms:modified xsi:type="dcterms:W3CDTF">2022-08-18T10:09:47Z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6356200BCAE84F3587B7E748E9981EE6</vt:lpwstr>
  </property>
  <property fmtid="{D5CDD505-2E9C-101B-9397-08002B2CF9AE}" pid="3" name="KSOProductBuildVer">
    <vt:lpwstr>1033-11.2.0.11254</vt:lpwstr>
  </property>
</Properties>
</file>