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8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<sst xmlns="http://schemas.openxmlformats.org/spreadsheetml/2006/main" count="91" uniqueCount="49">
  <si>
    <r>
      <t>Table S1</t>
    </r>
    <r>
      <rPr>
        <sz val="11"/>
        <color theme="1"/>
        <rFont val="Calibri"/>
        <charset val="134"/>
        <scheme val="minor"/>
      </rPr>
      <t>. Effect of explants type on callus induction frequency through in-vitro culture system of pigeonpea</t>
    </r>
  </si>
  <si>
    <t>Medium (MS salts + 3 % sucrose+ 4g/L Phytagel)</t>
  </si>
  <si>
    <t>No of explant cultured</t>
  </si>
  <si>
    <t xml:space="preserve">No of embryogenic calli formed </t>
  </si>
  <si>
    <t>Callus induction frequency (%)</t>
  </si>
  <si>
    <t>Mean</t>
  </si>
  <si>
    <t>Standard Deviation</t>
  </si>
  <si>
    <t>Standard Error</t>
  </si>
  <si>
    <t xml:space="preserve">Days to callus induction </t>
  </si>
  <si>
    <t>Callus induction duration (days)</t>
  </si>
  <si>
    <t>CN</t>
  </si>
  <si>
    <t>EX</t>
  </si>
  <si>
    <t>CIM1</t>
  </si>
  <si>
    <t>R1</t>
  </si>
  <si>
    <t>26.2±0.03</t>
  </si>
  <si>
    <t>22.3±0.05</t>
  </si>
  <si>
    <t>26±0.03</t>
  </si>
  <si>
    <t>22±0.03</t>
  </si>
  <si>
    <t>20±0.33</t>
  </si>
  <si>
    <t>18±0.33</t>
  </si>
  <si>
    <t>R2</t>
  </si>
  <si>
    <t>R3</t>
  </si>
  <si>
    <t>CIM2</t>
  </si>
  <si>
    <t>28.1±0.06</t>
  </si>
  <si>
    <t>36.3±0.04</t>
  </si>
  <si>
    <t>28±0.06</t>
  </si>
  <si>
    <t>36±0.04</t>
  </si>
  <si>
    <t>16±0.33</t>
  </si>
  <si>
    <t>CIM3</t>
  </si>
  <si>
    <t>34.3±0.03</t>
  </si>
  <si>
    <t>43.3±0.11</t>
  </si>
  <si>
    <t>34±0.03</t>
  </si>
  <si>
    <t>43±0.11</t>
  </si>
  <si>
    <t>16±0.58</t>
  </si>
  <si>
    <t>14±0.33</t>
  </si>
  <si>
    <t>CIM4</t>
  </si>
  <si>
    <t>56.1±0.03</t>
  </si>
  <si>
    <t>66.2±0.04</t>
  </si>
  <si>
    <t>56±0.03</t>
  </si>
  <si>
    <t>66±0.04</t>
  </si>
  <si>
    <t>13±0.33</t>
  </si>
  <si>
    <t>12±0.58</t>
  </si>
  <si>
    <t>CIM5</t>
  </si>
  <si>
    <t>76.1±0.04</t>
  </si>
  <si>
    <t>86.1±0.04</t>
  </si>
  <si>
    <t>76±0.04</t>
  </si>
  <si>
    <t>86±0.04</t>
  </si>
  <si>
    <t>12±0.33</t>
  </si>
  <si>
    <t>8±0.33</t>
  </si>
</sst>
</file>

<file path=xl/styles.xml><?xml version="1.0" encoding="utf-8"?>
<styleSheet xmlns="http://schemas.openxmlformats.org/spreadsheetml/2006/main">
  <numFmts count="4">
    <numFmt numFmtId="176" formatCode="_ &quot;₹&quot;* #,##0.00_ ;_ &quot;₹&quot;* \-#,##0.00_ ;_ &quot;₹&quot;* &quot;-&quot;??_ ;_ @_ "/>
    <numFmt numFmtId="177" formatCode="_ * #,##0_ ;_ * \-#,##0_ ;_ * &quot;-&quot;_ ;_ @_ "/>
    <numFmt numFmtId="178" formatCode="_ * #,##0.00_ ;_ * \-#,##0.00_ ;_ * &quot;-&quot;??_ ;_ @_ "/>
    <numFmt numFmtId="179" formatCode="_ &quot;₹&quot;* #,##0_ ;_ &quot;₹&quot;* \-#,##0_ ;_ &quot;₹&quot;* &quot;-&quot;_ ;_ @_ "/>
  </numFmts>
  <fonts count="2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0"/>
      <color indexed="8"/>
      <name val="Times New Roman"/>
      <charset val="134"/>
    </font>
    <font>
      <sz val="10"/>
      <color indexed="8"/>
      <name val="Times New Roman"/>
      <charset val="134"/>
    </font>
    <font>
      <b/>
      <sz val="11"/>
      <color indexed="8"/>
      <name val="Calibri"/>
      <charset val="134"/>
    </font>
    <font>
      <sz val="11"/>
      <color indexed="8"/>
      <name val="Calibri"/>
      <charset val="134"/>
    </font>
    <font>
      <sz val="11"/>
      <color theme="1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3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9" fillId="5" borderId="0" applyNumberFormat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1" borderId="29" applyNumberFormat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6" fillId="14" borderId="30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28" applyNumberFormat="0" applyFill="0" applyAlignment="0" applyProtection="0">
      <alignment vertical="center"/>
    </xf>
    <xf numFmtId="0" fontId="7" fillId="0" borderId="31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24" borderId="27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4" borderId="33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4" borderId="27" applyNumberFormat="0" applyAlignment="0" applyProtection="0">
      <alignment vertical="center"/>
    </xf>
    <xf numFmtId="0" fontId="22" fillId="0" borderId="32" applyNumberFormat="0" applyFill="0" applyAlignment="0" applyProtection="0">
      <alignment vertical="center"/>
    </xf>
    <xf numFmtId="0" fontId="24" fillId="0" borderId="34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73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0" fontId="2" fillId="0" borderId="7" xfId="0" applyNumberFormat="1" applyFont="1" applyFill="1" applyBorder="1" applyAlignment="1" applyProtection="1">
      <alignment horizontal="center" vertical="center" wrapText="1"/>
    </xf>
    <xf numFmtId="0" fontId="2" fillId="0" borderId="8" xfId="0" applyNumberFormat="1" applyFont="1" applyFill="1" applyBorder="1" applyAlignment="1" applyProtection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center" vertical="center" wrapText="1"/>
    </xf>
    <xf numFmtId="0" fontId="2" fillId="0" borderId="10" xfId="0" applyNumberFormat="1" applyFont="1" applyFill="1" applyBorder="1" applyAlignment="1" applyProtection="1">
      <alignment horizontal="center" vertical="center" wrapText="1"/>
    </xf>
    <xf numFmtId="0" fontId="2" fillId="0" borderId="11" xfId="0" applyNumberFormat="1" applyFont="1" applyFill="1" applyBorder="1" applyAlignment="1" applyProtection="1">
      <alignment horizontal="center" vertical="center" wrapText="1"/>
    </xf>
    <xf numFmtId="0" fontId="3" fillId="2" borderId="12" xfId="0" applyNumberFormat="1" applyFont="1" applyFill="1" applyBorder="1" applyAlignment="1" applyProtection="1">
      <alignment horizontal="center" vertical="center" wrapText="1"/>
    </xf>
    <xf numFmtId="0" fontId="3" fillId="2" borderId="13" xfId="0" applyNumberFormat="1" applyFont="1" applyFill="1" applyBorder="1" applyAlignment="1" applyProtection="1">
      <alignment horizontal="center" vertical="center" wrapText="1"/>
    </xf>
    <xf numFmtId="0" fontId="3" fillId="2" borderId="14" xfId="0" applyNumberFormat="1" applyFont="1" applyFill="1" applyBorder="1" applyAlignment="1" applyProtection="1">
      <alignment horizontal="center" vertical="center" wrapText="1"/>
    </xf>
    <xf numFmtId="0" fontId="3" fillId="2" borderId="15" xfId="0" applyNumberFormat="1" applyFont="1" applyFill="1" applyBorder="1" applyAlignment="1" applyProtection="1">
      <alignment horizontal="center" vertical="center" wrapText="1"/>
    </xf>
    <xf numFmtId="0" fontId="3" fillId="2" borderId="13" xfId="0" applyNumberFormat="1" applyFont="1" applyFill="1" applyBorder="1" applyAlignment="1" applyProtection="1">
      <alignment vertical="center" wrapText="1"/>
    </xf>
    <xf numFmtId="0" fontId="3" fillId="2" borderId="16" xfId="0" applyNumberFormat="1" applyFont="1" applyFill="1" applyBorder="1" applyAlignment="1" applyProtection="1">
      <alignment horizontal="center" vertical="center" wrapText="1"/>
    </xf>
    <xf numFmtId="0" fontId="3" fillId="2" borderId="17" xfId="0" applyNumberFormat="1" applyFont="1" applyFill="1" applyBorder="1" applyAlignment="1" applyProtection="1">
      <alignment horizontal="center" vertical="center" wrapText="1"/>
    </xf>
    <xf numFmtId="0" fontId="3" fillId="2" borderId="18" xfId="0" applyNumberFormat="1" applyFont="1" applyFill="1" applyBorder="1" applyAlignment="1" applyProtection="1">
      <alignment horizontal="center" vertical="center" wrapText="1"/>
    </xf>
    <xf numFmtId="0" fontId="3" fillId="2" borderId="17" xfId="0" applyNumberFormat="1" applyFont="1" applyFill="1" applyBorder="1" applyAlignment="1" applyProtection="1">
      <alignment vertical="center" wrapText="1"/>
    </xf>
    <xf numFmtId="0" fontId="3" fillId="2" borderId="19" xfId="0" applyNumberFormat="1" applyFont="1" applyFill="1" applyBorder="1" applyAlignment="1" applyProtection="1">
      <alignment horizontal="center" vertical="center" wrapText="1"/>
    </xf>
    <xf numFmtId="0" fontId="3" fillId="2" borderId="20" xfId="0" applyNumberFormat="1" applyFont="1" applyFill="1" applyBorder="1" applyAlignment="1" applyProtection="1">
      <alignment horizontal="center" vertical="center" wrapText="1"/>
    </xf>
    <xf numFmtId="0" fontId="3" fillId="2" borderId="0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center" vertical="center" wrapText="1"/>
    </xf>
    <xf numFmtId="0" fontId="3" fillId="2" borderId="0" xfId="0" applyNumberFormat="1" applyFont="1" applyFill="1" applyBorder="1" applyAlignment="1" applyProtection="1">
      <alignment vertical="center" wrapText="1"/>
    </xf>
    <xf numFmtId="0" fontId="3" fillId="0" borderId="15" xfId="0" applyNumberFormat="1" applyFont="1" applyFill="1" applyBorder="1" applyAlignment="1" applyProtection="1">
      <alignment horizontal="center" vertical="center" wrapText="1"/>
    </xf>
    <xf numFmtId="0" fontId="3" fillId="3" borderId="17" xfId="0" applyNumberFormat="1" applyFont="1" applyFill="1" applyBorder="1" applyAlignment="1" applyProtection="1">
      <alignment horizontal="center" vertical="center" wrapText="1"/>
    </xf>
    <xf numFmtId="0" fontId="3" fillId="0" borderId="18" xfId="0" applyNumberFormat="1" applyFont="1" applyFill="1" applyBorder="1" applyAlignment="1" applyProtection="1">
      <alignment horizontal="center" vertical="center" wrapText="1"/>
    </xf>
    <xf numFmtId="0" fontId="3" fillId="0" borderId="17" xfId="0" applyNumberFormat="1" applyFont="1" applyFill="1" applyBorder="1" applyAlignment="1" applyProtection="1">
      <alignment vertical="center" wrapText="1"/>
    </xf>
    <xf numFmtId="0" fontId="3" fillId="0" borderId="17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3" fillId="3" borderId="0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20" xfId="0" applyNumberFormat="1" applyFont="1" applyFill="1" applyBorder="1" applyAlignment="1" applyProtection="1">
      <alignment horizontal="center" vertical="center" wrapText="1"/>
    </xf>
    <xf numFmtId="0" fontId="3" fillId="3" borderId="15" xfId="0" applyNumberFormat="1" applyFont="1" applyFill="1" applyBorder="1" applyAlignment="1" applyProtection="1">
      <alignment horizontal="center" vertical="center" wrapText="1"/>
    </xf>
    <xf numFmtId="0" fontId="3" fillId="3" borderId="4" xfId="0" applyNumberFormat="1" applyFont="1" applyFill="1" applyBorder="1" applyAlignment="1" applyProtection="1">
      <alignment horizontal="center" vertical="center" wrapText="1"/>
    </xf>
    <xf numFmtId="0" fontId="3" fillId="3" borderId="0" xfId="0" applyNumberFormat="1" applyFont="1" applyFill="1" applyBorder="1" applyAlignment="1" applyProtection="1">
      <alignment vertical="center" wrapText="1"/>
    </xf>
    <xf numFmtId="0" fontId="3" fillId="3" borderId="19" xfId="0" applyNumberFormat="1" applyFont="1" applyFill="1" applyBorder="1" applyAlignment="1" applyProtection="1">
      <alignment horizontal="center" vertical="center" wrapText="1"/>
    </xf>
    <xf numFmtId="0" fontId="3" fillId="3" borderId="12" xfId="0" applyNumberFormat="1" applyFont="1" applyFill="1" applyBorder="1" applyAlignment="1" applyProtection="1">
      <alignment horizontal="center" vertical="center" wrapText="1"/>
    </xf>
    <xf numFmtId="0" fontId="3" fillId="3" borderId="18" xfId="0" applyNumberFormat="1" applyFont="1" applyFill="1" applyBorder="1" applyAlignment="1" applyProtection="1">
      <alignment horizontal="center" vertical="center" wrapText="1"/>
    </xf>
    <xf numFmtId="0" fontId="3" fillId="3" borderId="17" xfId="0" applyNumberFormat="1" applyFont="1" applyFill="1" applyBorder="1" applyAlignment="1" applyProtection="1">
      <alignment vertical="center" wrapText="1"/>
    </xf>
    <xf numFmtId="0" fontId="3" fillId="3" borderId="20" xfId="0" applyNumberFormat="1" applyFont="1" applyFill="1" applyBorder="1" applyAlignment="1" applyProtection="1">
      <alignment horizontal="center" vertical="center" wrapText="1"/>
    </xf>
    <xf numFmtId="0" fontId="3" fillId="2" borderId="7" xfId="0" applyNumberFormat="1" applyFont="1" applyFill="1" applyBorder="1" applyAlignment="1" applyProtection="1">
      <alignment horizontal="center" vertical="center" wrapText="1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3" fillId="2" borderId="21" xfId="0" applyNumberFormat="1" applyFont="1" applyFill="1" applyBorder="1" applyAlignment="1" applyProtection="1">
      <alignment horizontal="center" vertical="center" wrapText="1"/>
    </xf>
    <xf numFmtId="0" fontId="3" fillId="2" borderId="7" xfId="0" applyNumberFormat="1" applyFont="1" applyFill="1" applyBorder="1" applyAlignment="1" applyProtection="1">
      <alignment vertical="center" wrapText="1"/>
    </xf>
    <xf numFmtId="0" fontId="3" fillId="2" borderId="22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6" xfId="0" applyNumberFormat="1" applyFont="1" applyFill="1" applyBorder="1" applyAlignment="1" applyProtection="1">
      <alignment horizontal="center" vertical="center"/>
    </xf>
    <xf numFmtId="0" fontId="4" fillId="0" borderId="8" xfId="0" applyNumberFormat="1" applyFont="1" applyFill="1" applyBorder="1" applyAlignment="1" applyProtection="1">
      <alignment horizontal="center" vertical="center"/>
    </xf>
    <xf numFmtId="0" fontId="3" fillId="2" borderId="15" xfId="0" applyNumberFormat="1" applyFont="1" applyFill="1" applyBorder="1" applyAlignment="1" applyProtection="1">
      <alignment vertical="center" wrapText="1"/>
    </xf>
    <xf numFmtId="0" fontId="5" fillId="2" borderId="15" xfId="0" applyNumberFormat="1" applyFont="1" applyFill="1" applyBorder="1" applyAlignment="1" applyProtection="1">
      <alignment horizontal="center" vertical="center"/>
    </xf>
    <xf numFmtId="0" fontId="5" fillId="2" borderId="12" xfId="0" applyNumberFormat="1" applyFont="1" applyFill="1" applyBorder="1" applyAlignment="1" applyProtection="1">
      <alignment horizontal="center" vertical="center"/>
    </xf>
    <xf numFmtId="0" fontId="5" fillId="2" borderId="20" xfId="0" applyNumberFormat="1" applyFont="1" applyFill="1" applyBorder="1" applyAlignment="1" applyProtection="1">
      <alignment horizontal="center" vertical="center"/>
    </xf>
    <xf numFmtId="0" fontId="3" fillId="0" borderId="15" xfId="0" applyNumberFormat="1" applyFont="1" applyFill="1" applyBorder="1" applyAlignment="1" applyProtection="1">
      <alignment vertical="center" wrapText="1"/>
    </xf>
    <xf numFmtId="0" fontId="5" fillId="0" borderId="15" xfId="0" applyNumberFormat="1" applyFont="1" applyFill="1" applyBorder="1" applyAlignment="1" applyProtection="1">
      <alignment horizontal="center" vertical="center"/>
    </xf>
    <xf numFmtId="0" fontId="5" fillId="0" borderId="12" xfId="0" applyNumberFormat="1" applyFont="1" applyFill="1" applyBorder="1" applyAlignment="1" applyProtection="1">
      <alignment horizontal="center" vertical="center"/>
    </xf>
    <xf numFmtId="0" fontId="5" fillId="0" borderId="20" xfId="0" applyNumberFormat="1" applyFont="1" applyFill="1" applyBorder="1" applyAlignment="1" applyProtection="1">
      <alignment horizontal="center" vertical="center"/>
    </xf>
    <xf numFmtId="0" fontId="3" fillId="2" borderId="11" xfId="0" applyNumberFormat="1" applyFont="1" applyFill="1" applyBorder="1" applyAlignment="1" applyProtection="1">
      <alignment vertical="center" wrapText="1"/>
    </xf>
    <xf numFmtId="0" fontId="5" fillId="2" borderId="23" xfId="0" applyNumberFormat="1" applyFont="1" applyFill="1" applyBorder="1" applyAlignment="1" applyProtection="1">
      <alignment horizontal="center" vertical="center"/>
    </xf>
    <xf numFmtId="0" fontId="5" fillId="2" borderId="24" xfId="0" applyNumberFormat="1" applyFont="1" applyFill="1" applyBorder="1" applyAlignment="1" applyProtection="1">
      <alignment horizontal="center" vertical="center"/>
    </xf>
    <xf numFmtId="0" fontId="5" fillId="2" borderId="25" xfId="0" applyNumberFormat="1" applyFont="1" applyFill="1" applyBorder="1" applyAlignment="1" applyProtection="1">
      <alignment horizontal="center" vertical="center"/>
    </xf>
    <xf numFmtId="0" fontId="5" fillId="0" borderId="23" xfId="0" applyNumberFormat="1" applyFont="1" applyFill="1" applyBorder="1" applyAlignment="1" applyProtection="1">
      <alignment horizontal="center" vertical="center"/>
    </xf>
    <xf numFmtId="0" fontId="5" fillId="0" borderId="24" xfId="0" applyNumberFormat="1" applyFont="1" applyFill="1" applyBorder="1" applyAlignment="1" applyProtection="1">
      <alignment horizontal="center" vertical="center"/>
    </xf>
    <xf numFmtId="0" fontId="5" fillId="0" borderId="25" xfId="0" applyNumberFormat="1" applyFont="1" applyFill="1" applyBorder="1" applyAlignment="1" applyProtection="1">
      <alignment horizontal="center" vertical="center"/>
    </xf>
    <xf numFmtId="0" fontId="3" fillId="0" borderId="26" xfId="0" applyNumberFormat="1" applyFont="1" applyFill="1" applyBorder="1" applyAlignment="1" applyProtection="1">
      <alignment horizontal="center" vertical="center" wrapText="1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D21"/>
  <sheetViews>
    <sheetView tabSelected="1" workbookViewId="0">
      <selection activeCell="A3" sqref="A3"/>
    </sheetView>
  </sheetViews>
  <sheetFormatPr defaultColWidth="9" defaultRowHeight="15"/>
  <sheetData>
    <row r="2" spans="1:30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</row>
    <row r="4" spans="1:30">
      <c r="A4" s="3" t="s">
        <v>1</v>
      </c>
      <c r="B4" s="4"/>
      <c r="C4" s="3" t="s">
        <v>2</v>
      </c>
      <c r="D4" s="5"/>
      <c r="E4" s="5"/>
      <c r="F4" s="4"/>
      <c r="G4" s="3" t="s">
        <v>3</v>
      </c>
      <c r="H4" s="4"/>
      <c r="I4" s="3" t="s">
        <v>4</v>
      </c>
      <c r="J4" s="4"/>
      <c r="K4" s="53" t="s">
        <v>5</v>
      </c>
      <c r="L4" s="54"/>
      <c r="M4" s="53" t="s">
        <v>6</v>
      </c>
      <c r="N4" s="54"/>
      <c r="O4" s="53" t="s">
        <v>7</v>
      </c>
      <c r="P4" s="54"/>
      <c r="Q4" s="3" t="s">
        <v>4</v>
      </c>
      <c r="R4" s="4"/>
      <c r="S4" s="3" t="s">
        <v>4</v>
      </c>
      <c r="T4" s="4"/>
      <c r="U4" s="3" t="s">
        <v>8</v>
      </c>
      <c r="V4" s="4"/>
      <c r="W4" s="53" t="s">
        <v>5</v>
      </c>
      <c r="X4" s="54"/>
      <c r="Y4" s="53" t="s">
        <v>6</v>
      </c>
      <c r="Z4" s="54"/>
      <c r="AA4" s="53" t="s">
        <v>7</v>
      </c>
      <c r="AB4" s="54"/>
      <c r="AC4" s="3" t="s">
        <v>9</v>
      </c>
      <c r="AD4" s="4"/>
    </row>
    <row r="5" ht="15.75" spans="1:30">
      <c r="A5" s="6"/>
      <c r="B5" s="7"/>
      <c r="C5" s="8"/>
      <c r="D5" s="9"/>
      <c r="E5" s="9"/>
      <c r="F5" s="10"/>
      <c r="G5" s="8"/>
      <c r="H5" s="10"/>
      <c r="I5" s="8"/>
      <c r="J5" s="10"/>
      <c r="K5" s="55"/>
      <c r="L5" s="56"/>
      <c r="M5" s="55"/>
      <c r="N5" s="56"/>
      <c r="O5" s="55"/>
      <c r="P5" s="56"/>
      <c r="Q5" s="8"/>
      <c r="R5" s="10"/>
      <c r="S5" s="8"/>
      <c r="T5" s="10"/>
      <c r="U5" s="8"/>
      <c r="V5" s="10"/>
      <c r="W5" s="55"/>
      <c r="X5" s="56"/>
      <c r="Y5" s="55"/>
      <c r="Z5" s="56"/>
      <c r="AA5" s="55"/>
      <c r="AB5" s="56"/>
      <c r="AC5" s="8"/>
      <c r="AD5" s="10"/>
    </row>
    <row r="6" ht="15.75" spans="1:30">
      <c r="A6" s="8"/>
      <c r="B6" s="10"/>
      <c r="C6" s="11" t="s">
        <v>10</v>
      </c>
      <c r="D6" s="12"/>
      <c r="E6" s="11" t="s">
        <v>11</v>
      </c>
      <c r="F6" s="12"/>
      <c r="G6" s="10" t="s">
        <v>10</v>
      </c>
      <c r="H6" s="13" t="s">
        <v>11</v>
      </c>
      <c r="I6" s="10" t="s">
        <v>10</v>
      </c>
      <c r="J6" s="10" t="s">
        <v>11</v>
      </c>
      <c r="K6" s="13" t="s">
        <v>10</v>
      </c>
      <c r="L6" s="12" t="s">
        <v>11</v>
      </c>
      <c r="M6" s="13" t="s">
        <v>10</v>
      </c>
      <c r="N6" s="10" t="s">
        <v>11</v>
      </c>
      <c r="O6" s="10" t="s">
        <v>10</v>
      </c>
      <c r="P6" s="10" t="s">
        <v>11</v>
      </c>
      <c r="Q6" s="10" t="s">
        <v>10</v>
      </c>
      <c r="R6" s="10" t="s">
        <v>11</v>
      </c>
      <c r="S6" s="10" t="s">
        <v>10</v>
      </c>
      <c r="T6" s="10" t="s">
        <v>11</v>
      </c>
      <c r="U6" s="10" t="s">
        <v>10</v>
      </c>
      <c r="V6" s="13" t="s">
        <v>11</v>
      </c>
      <c r="W6" s="13" t="s">
        <v>10</v>
      </c>
      <c r="X6" s="12" t="s">
        <v>11</v>
      </c>
      <c r="Y6" s="13" t="s">
        <v>10</v>
      </c>
      <c r="Z6" s="10" t="s">
        <v>11</v>
      </c>
      <c r="AA6" s="10" t="s">
        <v>10</v>
      </c>
      <c r="AB6" s="10" t="s">
        <v>11</v>
      </c>
      <c r="AC6" s="10" t="s">
        <v>10</v>
      </c>
      <c r="AD6" s="10" t="s">
        <v>11</v>
      </c>
    </row>
    <row r="7" ht="15.75" spans="1:30">
      <c r="A7" s="14" t="s">
        <v>12</v>
      </c>
      <c r="B7" s="15" t="s">
        <v>13</v>
      </c>
      <c r="C7" s="16">
        <v>450</v>
      </c>
      <c r="D7" s="17">
        <f>AVERAGE(C7:C9)</f>
        <v>450</v>
      </c>
      <c r="E7" s="18">
        <v>500</v>
      </c>
      <c r="F7" s="17">
        <f>AVERAGE(E7:E9)</f>
        <v>500</v>
      </c>
      <c r="G7" s="15">
        <v>118</v>
      </c>
      <c r="H7" s="19">
        <v>111</v>
      </c>
      <c r="I7" s="57">
        <f t="shared" ref="I7:I21" si="0">G7/C7*100</f>
        <v>26.2222222222222</v>
      </c>
      <c r="J7" s="57">
        <f t="shared" ref="J7:J21" si="1">H7/E7*100</f>
        <v>22.2</v>
      </c>
      <c r="K7" s="58">
        <f>AVERAGE(I7:I9)</f>
        <v>26.2238349185405</v>
      </c>
      <c r="L7" s="58">
        <f>AVERAGE(J7:J9)</f>
        <v>22.2659463785514</v>
      </c>
      <c r="M7" s="58">
        <f>STDEV(I7:I9)</f>
        <v>0.0544464166415553</v>
      </c>
      <c r="N7" s="58">
        <f>STDEV(J7:J9)</f>
        <v>0.0786131530563591</v>
      </c>
      <c r="O7" s="58">
        <f>STDEV(I7:I9)/SQRT(3)</f>
        <v>0.0314346533044125</v>
      </c>
      <c r="P7" s="58">
        <f>STDEV(J7:J9)/SQRT(3)</f>
        <v>0.0453873250789342</v>
      </c>
      <c r="Q7" s="17" t="s">
        <v>14</v>
      </c>
      <c r="R7" s="17" t="s">
        <v>15</v>
      </c>
      <c r="S7" s="17" t="s">
        <v>16</v>
      </c>
      <c r="T7" s="17" t="s">
        <v>17</v>
      </c>
      <c r="U7" s="15">
        <v>20</v>
      </c>
      <c r="V7" s="19">
        <v>19</v>
      </c>
      <c r="W7" s="66">
        <f>AVERAGE(U7:U9)</f>
        <v>20.3333333333333</v>
      </c>
      <c r="X7" s="58">
        <f>AVERAGE(V7:V9)</f>
        <v>18.6666666666667</v>
      </c>
      <c r="Y7" s="58">
        <f>STDEV(U7:U9)</f>
        <v>0.577350269189626</v>
      </c>
      <c r="Z7" s="58">
        <f>STDEV(V7:V9)</f>
        <v>0.577350269189626</v>
      </c>
      <c r="AA7" s="58">
        <f>STDEV(U7:U9)/SQRT(3)</f>
        <v>0.333333333333333</v>
      </c>
      <c r="AB7" s="58">
        <f>STDEV(V7:V9)/SQRT(3)</f>
        <v>0.333333333333333</v>
      </c>
      <c r="AC7" s="17" t="s">
        <v>18</v>
      </c>
      <c r="AD7" s="17" t="s">
        <v>19</v>
      </c>
    </row>
    <row r="8" ht="15.75" spans="1:30">
      <c r="A8" s="14"/>
      <c r="B8" s="20" t="s">
        <v>20</v>
      </c>
      <c r="C8" s="21">
        <v>430</v>
      </c>
      <c r="D8" s="14"/>
      <c r="E8" s="22">
        <v>510</v>
      </c>
      <c r="F8" s="14"/>
      <c r="G8" s="20">
        <v>113</v>
      </c>
      <c r="H8" s="23">
        <v>114</v>
      </c>
      <c r="I8" s="57">
        <f t="shared" si="0"/>
        <v>26.2790697674419</v>
      </c>
      <c r="J8" s="57">
        <f t="shared" si="1"/>
        <v>22.3529411764706</v>
      </c>
      <c r="K8" s="59"/>
      <c r="L8" s="59"/>
      <c r="M8" s="59"/>
      <c r="N8" s="59"/>
      <c r="O8" s="59"/>
      <c r="P8" s="59"/>
      <c r="Q8" s="14"/>
      <c r="R8" s="14"/>
      <c r="S8" s="14"/>
      <c r="T8" s="14"/>
      <c r="U8" s="20">
        <v>20</v>
      </c>
      <c r="V8" s="23">
        <v>18</v>
      </c>
      <c r="W8" s="67"/>
      <c r="X8" s="59"/>
      <c r="Y8" s="59"/>
      <c r="Z8" s="59"/>
      <c r="AA8" s="59"/>
      <c r="AB8" s="59"/>
      <c r="AC8" s="14"/>
      <c r="AD8" s="14"/>
    </row>
    <row r="9" ht="15.75" spans="1:30">
      <c r="A9" s="24"/>
      <c r="B9" s="25" t="s">
        <v>21</v>
      </c>
      <c r="C9" s="26">
        <v>470</v>
      </c>
      <c r="D9" s="24"/>
      <c r="E9" s="27">
        <v>490</v>
      </c>
      <c r="F9" s="24"/>
      <c r="G9" s="25">
        <v>123</v>
      </c>
      <c r="H9" s="23">
        <v>109</v>
      </c>
      <c r="I9" s="57">
        <f t="shared" si="0"/>
        <v>26.1702127659574</v>
      </c>
      <c r="J9" s="57">
        <f t="shared" si="1"/>
        <v>22.2448979591837</v>
      </c>
      <c r="K9" s="60"/>
      <c r="L9" s="60"/>
      <c r="M9" s="60"/>
      <c r="N9" s="60"/>
      <c r="O9" s="60"/>
      <c r="P9" s="60"/>
      <c r="Q9" s="24"/>
      <c r="R9" s="24"/>
      <c r="S9" s="24"/>
      <c r="T9" s="24"/>
      <c r="U9" s="25">
        <v>21</v>
      </c>
      <c r="V9" s="23">
        <v>19</v>
      </c>
      <c r="W9" s="68"/>
      <c r="X9" s="60"/>
      <c r="Y9" s="60"/>
      <c r="Z9" s="60"/>
      <c r="AA9" s="60"/>
      <c r="AB9" s="60"/>
      <c r="AC9" s="24"/>
      <c r="AD9" s="24"/>
    </row>
    <row r="10" ht="15.75" spans="1:30">
      <c r="A10" s="28" t="s">
        <v>22</v>
      </c>
      <c r="B10" s="29" t="s">
        <v>13</v>
      </c>
      <c r="C10" s="30">
        <v>500</v>
      </c>
      <c r="D10" s="17">
        <f>AVERAGE(C10:C12)</f>
        <v>520</v>
      </c>
      <c r="E10" s="31">
        <v>410</v>
      </c>
      <c r="F10" s="17">
        <f>AVERAGE(E10:E12)</f>
        <v>410</v>
      </c>
      <c r="G10" s="32">
        <v>140</v>
      </c>
      <c r="H10" s="33">
        <v>149</v>
      </c>
      <c r="I10" s="61">
        <f t="shared" si="0"/>
        <v>28</v>
      </c>
      <c r="J10" s="61">
        <f t="shared" si="1"/>
        <v>36.3414634146341</v>
      </c>
      <c r="K10" s="62">
        <f>AVERAGE(I10:I12)</f>
        <v>28.0736779560309</v>
      </c>
      <c r="L10" s="62">
        <f>AVERAGE(J10:J12)</f>
        <v>36.2606465350368</v>
      </c>
      <c r="M10" s="62">
        <f>STDEV(I10:I12)</f>
        <v>0.0956828032484856</v>
      </c>
      <c r="N10" s="62">
        <f>STDEV(J10:J12)</f>
        <v>0.0760545659112485</v>
      </c>
      <c r="O10" s="62">
        <f>STDEV(I10:I12)/SQRT(3)</f>
        <v>0.0552424922123311</v>
      </c>
      <c r="P10" s="62">
        <f>STDEV(J10:J12)/SQRT(3)</f>
        <v>0.0439101241019594</v>
      </c>
      <c r="Q10" s="28" t="s">
        <v>23</v>
      </c>
      <c r="R10" s="28" t="s">
        <v>24</v>
      </c>
      <c r="S10" s="28" t="s">
        <v>25</v>
      </c>
      <c r="T10" s="28" t="s">
        <v>26</v>
      </c>
      <c r="U10" s="32">
        <v>18</v>
      </c>
      <c r="V10" s="33">
        <v>17</v>
      </c>
      <c r="W10" s="69">
        <f>AVERAGE(U10:U12)</f>
        <v>18.3333333333333</v>
      </c>
      <c r="X10" s="62">
        <f>AVERAGE(V10:V12)</f>
        <v>16.6666666666667</v>
      </c>
      <c r="Y10" s="62">
        <f>STDEV(U10:U12)</f>
        <v>0.577350269189626</v>
      </c>
      <c r="Z10" s="62">
        <f>STDEV(V10:V12)</f>
        <v>0.577350269189626</v>
      </c>
      <c r="AA10" s="62">
        <f>STDEV(U10:U12)/SQRT(3)</f>
        <v>0.333333333333333</v>
      </c>
      <c r="AB10" s="62">
        <f>STDEV(V10:V12)/SQRT(3)</f>
        <v>0.333333333333333</v>
      </c>
      <c r="AC10" s="34" t="s">
        <v>19</v>
      </c>
      <c r="AD10" s="34" t="s">
        <v>27</v>
      </c>
    </row>
    <row r="11" ht="15.75" spans="1:30">
      <c r="A11" s="34"/>
      <c r="B11" s="35" t="s">
        <v>20</v>
      </c>
      <c r="C11" s="36">
        <v>550</v>
      </c>
      <c r="D11" s="14"/>
      <c r="E11" s="37">
        <v>420</v>
      </c>
      <c r="F11" s="14"/>
      <c r="G11" s="38">
        <v>155</v>
      </c>
      <c r="H11" s="33">
        <v>152</v>
      </c>
      <c r="I11" s="61">
        <f t="shared" si="0"/>
        <v>28.1818181818182</v>
      </c>
      <c r="J11" s="61">
        <f t="shared" si="1"/>
        <v>36.1904761904762</v>
      </c>
      <c r="K11" s="63"/>
      <c r="L11" s="63"/>
      <c r="M11" s="63"/>
      <c r="N11" s="63"/>
      <c r="O11" s="63"/>
      <c r="P11" s="63"/>
      <c r="Q11" s="34"/>
      <c r="R11" s="34"/>
      <c r="S11" s="34"/>
      <c r="T11" s="34"/>
      <c r="U11" s="38">
        <v>19</v>
      </c>
      <c r="V11" s="33">
        <v>16</v>
      </c>
      <c r="W11" s="70"/>
      <c r="X11" s="63"/>
      <c r="Y11" s="63"/>
      <c r="Z11" s="63"/>
      <c r="AA11" s="63"/>
      <c r="AB11" s="63"/>
      <c r="AC11" s="34"/>
      <c r="AD11" s="34"/>
    </row>
    <row r="12" ht="15.75" spans="1:30">
      <c r="A12" s="39"/>
      <c r="B12" s="29" t="s">
        <v>21</v>
      </c>
      <c r="C12" s="30">
        <v>510</v>
      </c>
      <c r="D12" s="24"/>
      <c r="E12" s="31">
        <v>400</v>
      </c>
      <c r="F12" s="24"/>
      <c r="G12" s="32">
        <v>143</v>
      </c>
      <c r="H12" s="33">
        <v>145</v>
      </c>
      <c r="I12" s="61">
        <f t="shared" si="0"/>
        <v>28.0392156862745</v>
      </c>
      <c r="J12" s="61">
        <f t="shared" si="1"/>
        <v>36.25</v>
      </c>
      <c r="K12" s="64"/>
      <c r="L12" s="64"/>
      <c r="M12" s="64"/>
      <c r="N12" s="64"/>
      <c r="O12" s="64"/>
      <c r="P12" s="64"/>
      <c r="Q12" s="39"/>
      <c r="R12" s="39"/>
      <c r="S12" s="39"/>
      <c r="T12" s="39"/>
      <c r="U12" s="32">
        <v>18</v>
      </c>
      <c r="V12" s="33">
        <v>17</v>
      </c>
      <c r="W12" s="71"/>
      <c r="X12" s="64"/>
      <c r="Y12" s="64"/>
      <c r="Z12" s="64"/>
      <c r="AA12" s="64"/>
      <c r="AB12" s="64"/>
      <c r="AC12" s="34"/>
      <c r="AD12" s="34"/>
    </row>
    <row r="13" ht="15.75" spans="1:30">
      <c r="A13" s="17" t="s">
        <v>28</v>
      </c>
      <c r="B13" s="20" t="s">
        <v>13</v>
      </c>
      <c r="C13" s="21">
        <v>510</v>
      </c>
      <c r="D13" s="17">
        <f>AVERAGE(C13:C15)</f>
        <v>510</v>
      </c>
      <c r="E13" s="22">
        <v>450</v>
      </c>
      <c r="F13" s="17">
        <f>AVERAGE(E13:E15)</f>
        <v>460</v>
      </c>
      <c r="G13" s="20">
        <v>174</v>
      </c>
      <c r="H13" s="23">
        <v>194</v>
      </c>
      <c r="I13" s="57">
        <f t="shared" si="0"/>
        <v>34.1176470588235</v>
      </c>
      <c r="J13" s="57">
        <f t="shared" si="1"/>
        <v>43.1111111111111</v>
      </c>
      <c r="K13" s="58">
        <f>AVERAGE(I13:I15)</f>
        <v>34.1828054298643</v>
      </c>
      <c r="L13" s="58">
        <f>AVERAGE(J13:J15)</f>
        <v>43.2602871141262</v>
      </c>
      <c r="M13" s="58">
        <f>STDEV(I13:I15)</f>
        <v>0.0584884294373105</v>
      </c>
      <c r="N13" s="58">
        <f>STDEV(J13:J15)</f>
        <v>0.19300151382094</v>
      </c>
      <c r="O13" s="58">
        <f>STDEV(I13:I15)/SQRT(3)</f>
        <v>0.0337683104801096</v>
      </c>
      <c r="P13" s="58">
        <f>STDEV(J13:J15)/SQRT(3)</f>
        <v>0.111429475958525</v>
      </c>
      <c r="Q13" s="17" t="s">
        <v>29</v>
      </c>
      <c r="R13" s="17" t="s">
        <v>30</v>
      </c>
      <c r="S13" s="17" t="s">
        <v>31</v>
      </c>
      <c r="T13" s="17" t="s">
        <v>32</v>
      </c>
      <c r="U13" s="20">
        <v>16</v>
      </c>
      <c r="V13" s="23">
        <v>15</v>
      </c>
      <c r="W13" s="66">
        <f>AVERAGE(U13:U15)</f>
        <v>16</v>
      </c>
      <c r="X13" s="58">
        <f>AVERAGE(V13:V15)</f>
        <v>14.3333333333333</v>
      </c>
      <c r="Y13" s="58">
        <f>STDEV(U13:U15)</f>
        <v>1</v>
      </c>
      <c r="Z13" s="58">
        <f>STDEV(V13:V15)</f>
        <v>0.577350269189626</v>
      </c>
      <c r="AA13" s="58">
        <f>STDEV(U13:U15)/SQRT(3)</f>
        <v>0.577350269189626</v>
      </c>
      <c r="AB13" s="58">
        <f>STDEV(V13:V15)/SQRT(3)</f>
        <v>0.333333333333333</v>
      </c>
      <c r="AC13" s="17" t="s">
        <v>33</v>
      </c>
      <c r="AD13" s="17" t="s">
        <v>34</v>
      </c>
    </row>
    <row r="14" ht="15.75" spans="1:30">
      <c r="A14" s="14"/>
      <c r="B14" s="25" t="s">
        <v>20</v>
      </c>
      <c r="C14" s="26">
        <v>520</v>
      </c>
      <c r="D14" s="14"/>
      <c r="E14" s="27">
        <v>470</v>
      </c>
      <c r="F14" s="14"/>
      <c r="G14" s="25">
        <v>178</v>
      </c>
      <c r="H14" s="23">
        <v>203</v>
      </c>
      <c r="I14" s="57">
        <f t="shared" si="0"/>
        <v>34.2307692307692</v>
      </c>
      <c r="J14" s="57">
        <f t="shared" si="1"/>
        <v>43.1914893617021</v>
      </c>
      <c r="K14" s="59"/>
      <c r="L14" s="59"/>
      <c r="M14" s="59"/>
      <c r="N14" s="59"/>
      <c r="O14" s="59"/>
      <c r="P14" s="59"/>
      <c r="Q14" s="14"/>
      <c r="R14" s="14"/>
      <c r="S14" s="14"/>
      <c r="T14" s="14"/>
      <c r="U14" s="25">
        <v>15</v>
      </c>
      <c r="V14" s="23">
        <v>14</v>
      </c>
      <c r="W14" s="67"/>
      <c r="X14" s="59"/>
      <c r="Y14" s="59"/>
      <c r="Z14" s="59"/>
      <c r="AA14" s="59"/>
      <c r="AB14" s="59"/>
      <c r="AC14" s="14"/>
      <c r="AD14" s="14"/>
    </row>
    <row r="15" ht="15.75" spans="1:30">
      <c r="A15" s="24"/>
      <c r="B15" s="20" t="s">
        <v>21</v>
      </c>
      <c r="C15" s="21">
        <v>500</v>
      </c>
      <c r="D15" s="24"/>
      <c r="E15" s="22">
        <v>460</v>
      </c>
      <c r="F15" s="24"/>
      <c r="G15" s="20">
        <v>171</v>
      </c>
      <c r="H15" s="23">
        <v>200</v>
      </c>
      <c r="I15" s="57">
        <f t="shared" si="0"/>
        <v>34.2</v>
      </c>
      <c r="J15" s="57">
        <f t="shared" si="1"/>
        <v>43.4782608695652</v>
      </c>
      <c r="K15" s="60"/>
      <c r="L15" s="60"/>
      <c r="M15" s="60"/>
      <c r="N15" s="60"/>
      <c r="O15" s="60"/>
      <c r="P15" s="60"/>
      <c r="Q15" s="24"/>
      <c r="R15" s="24"/>
      <c r="S15" s="24"/>
      <c r="T15" s="24"/>
      <c r="U15" s="20">
        <v>17</v>
      </c>
      <c r="V15" s="23">
        <v>14</v>
      </c>
      <c r="W15" s="68"/>
      <c r="X15" s="60"/>
      <c r="Y15" s="60"/>
      <c r="Z15" s="60"/>
      <c r="AA15" s="60"/>
      <c r="AB15" s="60"/>
      <c r="AC15" s="24"/>
      <c r="AD15" s="24"/>
    </row>
    <row r="16" ht="15.75" spans="1:30">
      <c r="A16" s="40" t="s">
        <v>35</v>
      </c>
      <c r="B16" s="35" t="s">
        <v>13</v>
      </c>
      <c r="C16" s="41">
        <v>480</v>
      </c>
      <c r="D16" s="17">
        <f>AVERAGE(C16:C18)</f>
        <v>460</v>
      </c>
      <c r="E16" s="42">
        <v>490</v>
      </c>
      <c r="F16" s="17">
        <f>AVERAGE(E16:E18)</f>
        <v>480</v>
      </c>
      <c r="G16" s="35">
        <v>269</v>
      </c>
      <c r="H16" s="43">
        <v>324</v>
      </c>
      <c r="I16" s="61">
        <f t="shared" si="0"/>
        <v>56.0416666666667</v>
      </c>
      <c r="J16" s="61">
        <f t="shared" si="1"/>
        <v>66.1224489795918</v>
      </c>
      <c r="K16" s="62">
        <f>AVERAGE(I16:I18)</f>
        <v>56.0883289415898</v>
      </c>
      <c r="L16" s="62">
        <f>AVERAGE(J16:J18)</f>
        <v>66.1808872485164</v>
      </c>
      <c r="M16" s="62">
        <f>STDEV(I16:I18)</f>
        <v>0.0473634001063312</v>
      </c>
      <c r="N16" s="62">
        <f>STDEV(J16:J18)</f>
        <v>0.0644420215016367</v>
      </c>
      <c r="O16" s="62">
        <f>STDEV(I16:I18)/SQRT(3)</f>
        <v>0.0273452718011262</v>
      </c>
      <c r="P16" s="62">
        <f>STDEV(J16:J18)/SQRT(3)</f>
        <v>0.0372056184610936</v>
      </c>
      <c r="Q16" s="28" t="s">
        <v>36</v>
      </c>
      <c r="R16" s="28" t="s">
        <v>37</v>
      </c>
      <c r="S16" s="28" t="s">
        <v>38</v>
      </c>
      <c r="T16" s="28" t="s">
        <v>39</v>
      </c>
      <c r="U16" s="38">
        <v>13</v>
      </c>
      <c r="V16" s="33">
        <v>12</v>
      </c>
      <c r="W16" s="69">
        <f>AVERAGE(U16:U18)</f>
        <v>13.3333333333333</v>
      </c>
      <c r="X16" s="62">
        <f>AVERAGE(V16:V18)</f>
        <v>12</v>
      </c>
      <c r="Y16" s="62">
        <f>STDEV(U16:U18)</f>
        <v>0.577350269189626</v>
      </c>
      <c r="Z16" s="62">
        <f>STDEV(V16:V18)</f>
        <v>1</v>
      </c>
      <c r="AA16" s="62">
        <f>STDEV(U16:U18)/SQRT(3)</f>
        <v>0.333333333333333</v>
      </c>
      <c r="AB16" s="62">
        <f>STDEV(V16:V18)/SQRT(3)</f>
        <v>0.577350269189626</v>
      </c>
      <c r="AC16" s="28" t="s">
        <v>40</v>
      </c>
      <c r="AD16" s="28" t="s">
        <v>41</v>
      </c>
    </row>
    <row r="17" ht="15.75" spans="1:30">
      <c r="A17" s="44"/>
      <c r="B17" s="29" t="s">
        <v>20</v>
      </c>
      <c r="C17" s="45">
        <v>460</v>
      </c>
      <c r="D17" s="14"/>
      <c r="E17" s="46">
        <v>470</v>
      </c>
      <c r="F17" s="14"/>
      <c r="G17" s="29">
        <v>258</v>
      </c>
      <c r="H17" s="43">
        <v>311</v>
      </c>
      <c r="I17" s="61">
        <f t="shared" si="0"/>
        <v>56.0869565217391</v>
      </c>
      <c r="J17" s="61">
        <f t="shared" si="1"/>
        <v>66.1702127659574</v>
      </c>
      <c r="K17" s="63"/>
      <c r="L17" s="63"/>
      <c r="M17" s="63"/>
      <c r="N17" s="63"/>
      <c r="O17" s="63"/>
      <c r="P17" s="63"/>
      <c r="Q17" s="34"/>
      <c r="R17" s="34"/>
      <c r="S17" s="34"/>
      <c r="T17" s="34"/>
      <c r="U17" s="32">
        <v>14</v>
      </c>
      <c r="V17" s="33">
        <v>11</v>
      </c>
      <c r="W17" s="70"/>
      <c r="X17" s="63"/>
      <c r="Y17" s="63"/>
      <c r="Z17" s="63"/>
      <c r="AA17" s="63"/>
      <c r="AB17" s="63"/>
      <c r="AC17" s="34"/>
      <c r="AD17" s="34"/>
    </row>
    <row r="18" ht="15.75" spans="1:30">
      <c r="A18" s="47"/>
      <c r="B18" s="35" t="s">
        <v>21</v>
      </c>
      <c r="C18" s="41">
        <v>440</v>
      </c>
      <c r="D18" s="24"/>
      <c r="E18" s="42">
        <v>480</v>
      </c>
      <c r="F18" s="24"/>
      <c r="G18" s="35">
        <v>247</v>
      </c>
      <c r="H18" s="43">
        <v>318</v>
      </c>
      <c r="I18" s="61">
        <f t="shared" si="0"/>
        <v>56.1363636363636</v>
      </c>
      <c r="J18" s="61">
        <f t="shared" si="1"/>
        <v>66.25</v>
      </c>
      <c r="K18" s="64"/>
      <c r="L18" s="64"/>
      <c r="M18" s="64"/>
      <c r="N18" s="64"/>
      <c r="O18" s="64"/>
      <c r="P18" s="64"/>
      <c r="Q18" s="39"/>
      <c r="R18" s="39"/>
      <c r="S18" s="39"/>
      <c r="T18" s="39"/>
      <c r="U18" s="72">
        <v>13</v>
      </c>
      <c r="V18" s="33">
        <v>13</v>
      </c>
      <c r="W18" s="71"/>
      <c r="X18" s="64"/>
      <c r="Y18" s="64"/>
      <c r="Z18" s="64"/>
      <c r="AA18" s="64"/>
      <c r="AB18" s="64"/>
      <c r="AC18" s="39"/>
      <c r="AD18" s="39"/>
    </row>
    <row r="19" ht="15.75" spans="1:30">
      <c r="A19" s="14" t="s">
        <v>42</v>
      </c>
      <c r="B19" s="25" t="s">
        <v>13</v>
      </c>
      <c r="C19" s="26">
        <v>480</v>
      </c>
      <c r="D19" s="17">
        <f>AVERAGE(C19:C21)</f>
        <v>470</v>
      </c>
      <c r="E19" s="27">
        <v>460</v>
      </c>
      <c r="F19" s="17">
        <f>AVERAGE(E19:E21)</f>
        <v>470</v>
      </c>
      <c r="G19" s="25">
        <v>365</v>
      </c>
      <c r="H19" s="23">
        <v>396</v>
      </c>
      <c r="I19" s="57">
        <f t="shared" si="0"/>
        <v>76.0416666666667</v>
      </c>
      <c r="J19" s="57">
        <f t="shared" si="1"/>
        <v>86.0869565217391</v>
      </c>
      <c r="K19" s="58">
        <f>AVERAGE(I19:I21)</f>
        <v>76.0996119847878</v>
      </c>
      <c r="L19" s="58">
        <f>AVERAGE(J19:J21)</f>
        <v>86.0996119847878</v>
      </c>
      <c r="M19" s="58">
        <f>STDEV(I19:I21)</f>
        <v>0.0652008088097857</v>
      </c>
      <c r="N19" s="58">
        <f>STDEV(J19:J21)</f>
        <v>0.0652008088097794</v>
      </c>
      <c r="O19" s="58">
        <f>STDEV(I19:I21)/SQRT(3)</f>
        <v>0.0376437045177111</v>
      </c>
      <c r="P19" s="58">
        <f>STDEV(J19:J21)/SQRT(3)</f>
        <v>0.0376437045177075</v>
      </c>
      <c r="Q19" s="17" t="s">
        <v>43</v>
      </c>
      <c r="R19" s="17" t="s">
        <v>44</v>
      </c>
      <c r="S19" s="17" t="s">
        <v>45</v>
      </c>
      <c r="T19" s="17" t="s">
        <v>46</v>
      </c>
      <c r="U19" s="25">
        <v>12</v>
      </c>
      <c r="V19" s="23">
        <v>9</v>
      </c>
      <c r="W19" s="66">
        <f>AVERAGE(U19:U21)</f>
        <v>11.6666666666667</v>
      </c>
      <c r="X19" s="58">
        <f>AVERAGE(V19:V21)</f>
        <v>8.33333333333333</v>
      </c>
      <c r="Y19" s="58">
        <f>STDEV(U19:U21)</f>
        <v>0.577350269189626</v>
      </c>
      <c r="Z19" s="58">
        <f>STDEV(V19:V21)</f>
        <v>0.577350269189626</v>
      </c>
      <c r="AA19" s="58">
        <f>STDEV(U19:U21)/SQRT(3)</f>
        <v>0.333333333333333</v>
      </c>
      <c r="AB19" s="58">
        <f>STDEV(V19:V21)/SQRT(3)</f>
        <v>0.333333333333333</v>
      </c>
      <c r="AC19" s="17" t="s">
        <v>47</v>
      </c>
      <c r="AD19" s="17" t="s">
        <v>48</v>
      </c>
    </row>
    <row r="20" ht="15.75" spans="1:30">
      <c r="A20" s="14"/>
      <c r="B20" s="20" t="s">
        <v>20</v>
      </c>
      <c r="C20" s="21">
        <v>460</v>
      </c>
      <c r="D20" s="14"/>
      <c r="E20" s="22">
        <v>470</v>
      </c>
      <c r="F20" s="14"/>
      <c r="G20" s="20">
        <v>350</v>
      </c>
      <c r="H20" s="23">
        <v>405</v>
      </c>
      <c r="I20" s="57">
        <f t="shared" si="0"/>
        <v>76.0869565217391</v>
      </c>
      <c r="J20" s="57">
        <f t="shared" si="1"/>
        <v>86.1702127659574</v>
      </c>
      <c r="K20" s="59"/>
      <c r="L20" s="59"/>
      <c r="M20" s="59"/>
      <c r="N20" s="59"/>
      <c r="O20" s="59"/>
      <c r="P20" s="59"/>
      <c r="Q20" s="14"/>
      <c r="R20" s="14"/>
      <c r="S20" s="14"/>
      <c r="T20" s="14"/>
      <c r="U20" s="20">
        <v>11</v>
      </c>
      <c r="V20" s="23">
        <v>8</v>
      </c>
      <c r="W20" s="67"/>
      <c r="X20" s="59"/>
      <c r="Y20" s="59"/>
      <c r="Z20" s="59"/>
      <c r="AA20" s="59"/>
      <c r="AB20" s="59"/>
      <c r="AC20" s="14"/>
      <c r="AD20" s="14"/>
    </row>
    <row r="21" ht="15.75" spans="1:30">
      <c r="A21" s="24"/>
      <c r="B21" s="48" t="s">
        <v>21</v>
      </c>
      <c r="C21" s="49">
        <v>470</v>
      </c>
      <c r="D21" s="50"/>
      <c r="E21" s="51">
        <v>480</v>
      </c>
      <c r="F21" s="50"/>
      <c r="G21" s="48">
        <v>358</v>
      </c>
      <c r="H21" s="52">
        <v>413</v>
      </c>
      <c r="I21" s="65">
        <f t="shared" si="0"/>
        <v>76.1702127659574</v>
      </c>
      <c r="J21" s="65">
        <f t="shared" si="1"/>
        <v>86.0416666666667</v>
      </c>
      <c r="K21" s="60"/>
      <c r="L21" s="60"/>
      <c r="M21" s="60"/>
      <c r="N21" s="60"/>
      <c r="O21" s="60"/>
      <c r="P21" s="60"/>
      <c r="Q21" s="24"/>
      <c r="R21" s="24"/>
      <c r="S21" s="24"/>
      <c r="T21" s="24"/>
      <c r="U21" s="48">
        <v>12</v>
      </c>
      <c r="V21" s="52">
        <v>8</v>
      </c>
      <c r="W21" s="68"/>
      <c r="X21" s="60"/>
      <c r="Y21" s="60"/>
      <c r="Z21" s="60"/>
      <c r="AA21" s="60"/>
      <c r="AB21" s="60"/>
      <c r="AC21" s="24"/>
      <c r="AD21" s="24"/>
    </row>
  </sheetData>
  <mergeCells count="117">
    <mergeCell ref="A2:AD2"/>
    <mergeCell ref="C6:D6"/>
    <mergeCell ref="E6:F6"/>
    <mergeCell ref="D7:D9"/>
    <mergeCell ref="D10:D12"/>
    <mergeCell ref="D13:D15"/>
    <mergeCell ref="D16:D18"/>
    <mergeCell ref="D19:D21"/>
    <mergeCell ref="F7:F9"/>
    <mergeCell ref="F10:F12"/>
    <mergeCell ref="F13:F15"/>
    <mergeCell ref="F16:F18"/>
    <mergeCell ref="F19:F21"/>
    <mergeCell ref="K7:K9"/>
    <mergeCell ref="K10:K12"/>
    <mergeCell ref="K13:K15"/>
    <mergeCell ref="K16:K18"/>
    <mergeCell ref="K19:K21"/>
    <mergeCell ref="L7:L9"/>
    <mergeCell ref="L10:L12"/>
    <mergeCell ref="L13:L15"/>
    <mergeCell ref="L16:L18"/>
    <mergeCell ref="L19:L21"/>
    <mergeCell ref="M7:M9"/>
    <mergeCell ref="M10:M12"/>
    <mergeCell ref="M13:M15"/>
    <mergeCell ref="M16:M18"/>
    <mergeCell ref="M19:M21"/>
    <mergeCell ref="N7:N9"/>
    <mergeCell ref="N10:N12"/>
    <mergeCell ref="N13:N15"/>
    <mergeCell ref="N16:N18"/>
    <mergeCell ref="N19:N21"/>
    <mergeCell ref="O7:O9"/>
    <mergeCell ref="O10:O12"/>
    <mergeCell ref="O13:O15"/>
    <mergeCell ref="O16:O18"/>
    <mergeCell ref="O19:O21"/>
    <mergeCell ref="P7:P9"/>
    <mergeCell ref="P10:P12"/>
    <mergeCell ref="P13:P15"/>
    <mergeCell ref="P16:P18"/>
    <mergeCell ref="P19:P21"/>
    <mergeCell ref="Q7:Q9"/>
    <mergeCell ref="Q10:Q12"/>
    <mergeCell ref="Q13:Q15"/>
    <mergeCell ref="Q16:Q18"/>
    <mergeCell ref="Q19:Q21"/>
    <mergeCell ref="R7:R9"/>
    <mergeCell ref="R10:R12"/>
    <mergeCell ref="R13:R15"/>
    <mergeCell ref="R16:R18"/>
    <mergeCell ref="R19:R21"/>
    <mergeCell ref="S7:S9"/>
    <mergeCell ref="S10:S12"/>
    <mergeCell ref="S13:S15"/>
    <mergeCell ref="S16:S18"/>
    <mergeCell ref="S19:S21"/>
    <mergeCell ref="T7:T9"/>
    <mergeCell ref="T10:T12"/>
    <mergeCell ref="T13:T15"/>
    <mergeCell ref="T16:T18"/>
    <mergeCell ref="T19:T21"/>
    <mergeCell ref="W7:W9"/>
    <mergeCell ref="W10:W12"/>
    <mergeCell ref="W13:W15"/>
    <mergeCell ref="W16:W18"/>
    <mergeCell ref="W19:W21"/>
    <mergeCell ref="X7:X9"/>
    <mergeCell ref="X10:X12"/>
    <mergeCell ref="X13:X15"/>
    <mergeCell ref="X16:X18"/>
    <mergeCell ref="X19:X21"/>
    <mergeCell ref="Y7:Y9"/>
    <mergeCell ref="Y10:Y12"/>
    <mergeCell ref="Y13:Y15"/>
    <mergeCell ref="Y16:Y18"/>
    <mergeCell ref="Y19:Y21"/>
    <mergeCell ref="Z7:Z9"/>
    <mergeCell ref="Z10:Z12"/>
    <mergeCell ref="Z13:Z15"/>
    <mergeCell ref="Z16:Z18"/>
    <mergeCell ref="Z19:Z21"/>
    <mergeCell ref="AA7:AA9"/>
    <mergeCell ref="AA10:AA12"/>
    <mergeCell ref="AA13:AA15"/>
    <mergeCell ref="AA16:AA18"/>
    <mergeCell ref="AA19:AA21"/>
    <mergeCell ref="AB7:AB9"/>
    <mergeCell ref="AB10:AB12"/>
    <mergeCell ref="AB13:AB15"/>
    <mergeCell ref="AB16:AB18"/>
    <mergeCell ref="AB19:AB21"/>
    <mergeCell ref="AC7:AC9"/>
    <mergeCell ref="AC10:AC12"/>
    <mergeCell ref="AC13:AC15"/>
    <mergeCell ref="AC16:AC18"/>
    <mergeCell ref="AC19:AC21"/>
    <mergeCell ref="AD7:AD9"/>
    <mergeCell ref="AD10:AD12"/>
    <mergeCell ref="AD13:AD15"/>
    <mergeCell ref="AD16:AD18"/>
    <mergeCell ref="AD19:AD21"/>
    <mergeCell ref="G4:H5"/>
    <mergeCell ref="I4:J5"/>
    <mergeCell ref="K4:L5"/>
    <mergeCell ref="M4:N5"/>
    <mergeCell ref="O4:P5"/>
    <mergeCell ref="Q4:R5"/>
    <mergeCell ref="S4:T5"/>
    <mergeCell ref="U4:V5"/>
    <mergeCell ref="W4:X5"/>
    <mergeCell ref="Y4:Z5"/>
    <mergeCell ref="AA4:AB5"/>
    <mergeCell ref="AC4:AD5"/>
    <mergeCell ref="A4:B6"/>
    <mergeCell ref="C4:F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user1</cp:lastModifiedBy>
  <dcterms:created xsi:type="dcterms:W3CDTF">2022-08-18T10:01:00Z</dcterms:created>
  <dcterms:modified xsi:type="dcterms:W3CDTF">2022-08-18T10:07:39Z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FA23379226CC49F29807835FEF93D8A8</vt:lpwstr>
  </property>
  <property fmtid="{D5CDD505-2E9C-101B-9397-08002B2CF9AE}" pid="3" name="KSOProductBuildVer">
    <vt:lpwstr>1033-11.2.0.11254</vt:lpwstr>
  </property>
</Properties>
</file>