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15"/>
  </bookViews>
  <sheets>
    <sheet name="Sheet2" sheetId="16" r:id="rId1"/>
  </sheets>
  <calcPr calcId="144525"/>
</workbook>
</file>

<file path=xl/sharedStrings.xml><?xml version="1.0" encoding="utf-8"?>
<sst xmlns="http://schemas.openxmlformats.org/spreadsheetml/2006/main" count="235" uniqueCount="134">
  <si>
    <r>
      <rPr>
        <b/>
        <sz val="11"/>
        <color theme="1"/>
        <rFont val="Calibri"/>
        <charset val="134"/>
        <scheme val="minor"/>
      </rPr>
      <t>Table S2</t>
    </r>
    <r>
      <rPr>
        <sz val="11"/>
        <color theme="1"/>
        <rFont val="Calibri"/>
        <charset val="134"/>
        <scheme val="minor"/>
      </rPr>
      <t>. Effect of diffrent concentration and combinations o0f plant growth hormones on regeneration frequency through in-vitro culture system of pigeonpea</t>
    </r>
  </si>
  <si>
    <t>Media ((MS salts + 3 % sucrose+ 4g/L Phytagel))</t>
  </si>
  <si>
    <t xml:space="preserve">No. of calli cultured </t>
  </si>
  <si>
    <t xml:space="preserve">Response
Number of Shoot formed/ cultured calli </t>
  </si>
  <si>
    <t>Freequency of shoot bud induction  (%)</t>
  </si>
  <si>
    <t>Mean Frequency</t>
  </si>
  <si>
    <t>Sd</t>
  </si>
  <si>
    <t>SE</t>
  </si>
  <si>
    <t>Shoot Regeneration Frequency</t>
  </si>
  <si>
    <t>Days to shoot bud initiation</t>
  </si>
  <si>
    <t>Mean</t>
  </si>
  <si>
    <t>Standard Deviation</t>
  </si>
  <si>
    <t>Standard Error</t>
  </si>
  <si>
    <t>Shoot Regeneration duration (days)</t>
  </si>
  <si>
    <t>Shoot Length (cm)</t>
  </si>
  <si>
    <t>SD</t>
  </si>
  <si>
    <t>Shoot length (cm)</t>
  </si>
  <si>
    <t>EX</t>
  </si>
  <si>
    <t>CN</t>
  </si>
  <si>
    <t>A1</t>
  </si>
  <si>
    <t>R1</t>
  </si>
  <si>
    <t>64.15±0.08</t>
  </si>
  <si>
    <t>60.21±0.12</t>
  </si>
  <si>
    <t>64±0.08</t>
  </si>
  <si>
    <t>60±0.12</t>
  </si>
  <si>
    <t>20±0.33</t>
  </si>
  <si>
    <t>21±0.33</t>
  </si>
  <si>
    <t>2.2±0.06</t>
  </si>
  <si>
    <t>1.8±0.07</t>
  </si>
  <si>
    <t>R2</t>
  </si>
  <si>
    <t>R3</t>
  </si>
  <si>
    <t>A2</t>
  </si>
  <si>
    <t>65.07±0.12</t>
  </si>
  <si>
    <t>62.34±0.24</t>
  </si>
  <si>
    <t>65±0.12</t>
  </si>
  <si>
    <t>62±0.24</t>
  </si>
  <si>
    <t>19±0.33</t>
  </si>
  <si>
    <t>2.8±0.06</t>
  </si>
  <si>
    <t>2.0±0.06</t>
  </si>
  <si>
    <t>A3</t>
  </si>
  <si>
    <t>66.34±0.19</t>
  </si>
  <si>
    <t>64.20±0.10</t>
  </si>
  <si>
    <t>66±0.19</t>
  </si>
  <si>
    <t>64±0.10</t>
  </si>
  <si>
    <t>18±0.33</t>
  </si>
  <si>
    <t>2.5±0.03</t>
  </si>
  <si>
    <t>1.9±0.03</t>
  </si>
  <si>
    <t>A4</t>
  </si>
  <si>
    <t>60.20±0.11</t>
  </si>
  <si>
    <t>59.20±0.11</t>
  </si>
  <si>
    <t>60±0.11</t>
  </si>
  <si>
    <t>58±0.11</t>
  </si>
  <si>
    <t>2.0±0.09</t>
  </si>
  <si>
    <t>1.5±0.09</t>
  </si>
  <si>
    <t>A5</t>
  </si>
  <si>
    <t>61.28±0.13</t>
  </si>
  <si>
    <t>57.35±0.10</t>
  </si>
  <si>
    <t>61±0.13</t>
  </si>
  <si>
    <t>57±0.10</t>
  </si>
  <si>
    <t>17±0.33</t>
  </si>
  <si>
    <t>1.9±0.06</t>
  </si>
  <si>
    <t>1.4±0.07</t>
  </si>
  <si>
    <t>B1</t>
  </si>
  <si>
    <t>79.14±0.05</t>
  </si>
  <si>
    <t>69.14±0.04</t>
  </si>
  <si>
    <t>78±0.01</t>
  </si>
  <si>
    <t>69±0.04</t>
  </si>
  <si>
    <t>16±0.33</t>
  </si>
  <si>
    <t>4.0±0.12</t>
  </si>
  <si>
    <t>3.5±0.07</t>
  </si>
  <si>
    <t>B2</t>
  </si>
  <si>
    <t>78.13±0.08</t>
  </si>
  <si>
    <t>71.31±0.11</t>
  </si>
  <si>
    <t>78±0.08</t>
  </si>
  <si>
    <t>71±0.11</t>
  </si>
  <si>
    <t>15±0.33</t>
  </si>
  <si>
    <t>4.2±0.12</t>
  </si>
  <si>
    <t>3.6±0.03</t>
  </si>
  <si>
    <t>B3</t>
  </si>
  <si>
    <t>89.13±0.05</t>
  </si>
  <si>
    <t>76.21±0.19</t>
  </si>
  <si>
    <t>89±0.05</t>
  </si>
  <si>
    <t>76±0.19</t>
  </si>
  <si>
    <t>4.6±0.15</t>
  </si>
  <si>
    <t>3.8±0.06</t>
  </si>
  <si>
    <t>B4</t>
  </si>
  <si>
    <t>76.03±0.01</t>
  </si>
  <si>
    <t>68.15±0.10</t>
  </si>
  <si>
    <t>76±0.01</t>
  </si>
  <si>
    <t>68±0.10</t>
  </si>
  <si>
    <t>4.1±0.15</t>
  </si>
  <si>
    <t>3.4±0.03</t>
  </si>
  <si>
    <t>B5</t>
  </si>
  <si>
    <t>74.44±0.05</t>
  </si>
  <si>
    <t>65.21±0.01</t>
  </si>
  <si>
    <t>74±0.05</t>
  </si>
  <si>
    <t>65±0.01</t>
  </si>
  <si>
    <t>3.9±0.06</t>
  </si>
  <si>
    <t>3.0±0.12</t>
  </si>
  <si>
    <t>C1</t>
  </si>
  <si>
    <t>66.30±0.04</t>
  </si>
  <si>
    <t>56.17±0.11</t>
  </si>
  <si>
    <t>66±0.04</t>
  </si>
  <si>
    <t>56±0.11</t>
  </si>
  <si>
    <t>3.1±0.12</t>
  </si>
  <si>
    <t>2.7±0.12</t>
  </si>
  <si>
    <t>C2</t>
  </si>
  <si>
    <t>68.06±0.06</t>
  </si>
  <si>
    <t>54.18±0.18</t>
  </si>
  <si>
    <t>68±0.06</t>
  </si>
  <si>
    <t>54±0.18</t>
  </si>
  <si>
    <t>3.2±0.12</t>
  </si>
  <si>
    <t>2.8±0.07</t>
  </si>
  <si>
    <t>C3</t>
  </si>
  <si>
    <t>70.27±0.17</t>
  </si>
  <si>
    <t>59.34±0.26</t>
  </si>
  <si>
    <t>70±0.17</t>
  </si>
  <si>
    <t>59±0.26</t>
  </si>
  <si>
    <t>3.6±0.09</t>
  </si>
  <si>
    <t>3.0±0.06</t>
  </si>
  <si>
    <t>C4</t>
  </si>
  <si>
    <t>65.30±0.13</t>
  </si>
  <si>
    <t>58.11±0.05</t>
  </si>
  <si>
    <t>65±0.13</t>
  </si>
  <si>
    <t>58±0.05</t>
  </si>
  <si>
    <t>18±0.58</t>
  </si>
  <si>
    <t>2.9±0.12</t>
  </si>
  <si>
    <t>C5</t>
  </si>
  <si>
    <t>64.29±0.17</t>
  </si>
  <si>
    <t>56.39±0.16</t>
  </si>
  <si>
    <t>64±0.17</t>
  </si>
  <si>
    <t>56±0.16</t>
  </si>
  <si>
    <t>3.1±0.09</t>
  </si>
  <si>
    <t>2.8±0.03</t>
  </si>
</sst>
</file>

<file path=xl/styles.xml><?xml version="1.0" encoding="utf-8"?>
<styleSheet xmlns="http://schemas.openxmlformats.org/spreadsheetml/2006/main">
  <numFmts count="5">
    <numFmt numFmtId="176" formatCode="_ * #,##0.00_ ;_ * \-#,##0.00_ ;_ * &quot;-&quot;??_ ;_ @_ "/>
    <numFmt numFmtId="177" formatCode="_ * #,##0_ ;_ * \-#,##0_ ;_ * &quot;-&quot;_ ;_ @_ "/>
    <numFmt numFmtId="178" formatCode="_ &quot;₹&quot;* #,##0_ ;_ &quot;₹&quot;* \-#,##0_ ;_ &quot;₹&quot;* &quot;-&quot;_ ;_ @_ "/>
    <numFmt numFmtId="179" formatCode="_ &quot;₹&quot;* #,##0.00_ ;_ &quot;₹&quot;* \-#,##0.00_ ;_ &quot;₹&quot;* &quot;-&quot;??_ ;_ @_ "/>
    <numFmt numFmtId="180" formatCode="_(* #,##0.00_);_(* \(#,##0.00\);_(* &quot;-&quot;??_);_(@_)"/>
  </numFmts>
  <fonts count="25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b/>
      <sz val="10"/>
      <color theme="1"/>
      <name val="Times New Roman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7" fillId="4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12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8" borderId="15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1" borderId="20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7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176" fontId="2" fillId="0" borderId="1" xfId="2" applyFont="1" applyBorder="1" applyAlignment="1">
      <alignment vertical="center" wrapText="1"/>
    </xf>
    <xf numFmtId="176" fontId="2" fillId="0" borderId="2" xfId="2" applyFont="1" applyBorder="1" applyAlignment="1">
      <alignment vertical="center" wrapText="1"/>
    </xf>
    <xf numFmtId="176" fontId="0" fillId="0" borderId="1" xfId="2" applyFont="1" applyBorder="1" applyAlignment="1">
      <alignment horizontal="center" vertical="center" wrapText="1"/>
    </xf>
    <xf numFmtId="176" fontId="0" fillId="0" borderId="2" xfId="2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 wrapText="1"/>
    </xf>
    <xf numFmtId="180" fontId="0" fillId="0" borderId="2" xfId="0" applyNumberFormat="1" applyBorder="1" applyAlignment="1">
      <alignment horizontal="center" vertical="center" wrapText="1"/>
    </xf>
    <xf numFmtId="176" fontId="2" fillId="0" borderId="9" xfId="2" applyFont="1" applyBorder="1" applyAlignment="1">
      <alignment vertical="center" wrapText="1"/>
    </xf>
    <xf numFmtId="176" fontId="2" fillId="0" borderId="10" xfId="2" applyFont="1" applyBorder="1" applyAlignment="1">
      <alignment vertical="center" wrapText="1"/>
    </xf>
    <xf numFmtId="176" fontId="0" fillId="0" borderId="9" xfId="2" applyFont="1" applyBorder="1" applyAlignment="1">
      <alignment horizontal="center" vertical="center" wrapText="1"/>
    </xf>
    <xf numFmtId="176" fontId="0" fillId="0" borderId="10" xfId="2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80" fontId="0" fillId="0" borderId="9" xfId="0" applyNumberFormat="1" applyBorder="1" applyAlignment="1">
      <alignment horizontal="center" vertical="center" wrapText="1"/>
    </xf>
    <xf numFmtId="180" fontId="0" fillId="0" borderId="10" xfId="0" applyNumberFormat="1" applyBorder="1" applyAlignment="1">
      <alignment horizontal="center" vertical="center" wrapText="1"/>
    </xf>
    <xf numFmtId="176" fontId="0" fillId="0" borderId="9" xfId="2" applyFont="1" applyBorder="1" applyAlignment="1">
      <alignment vertical="center" wrapText="1"/>
    </xf>
    <xf numFmtId="176" fontId="0" fillId="0" borderId="9" xfId="0" applyNumberFormat="1" applyBorder="1" applyAlignment="1">
      <alignment horizontal="center" vertical="center" wrapText="1"/>
    </xf>
    <xf numFmtId="176" fontId="2" fillId="0" borderId="9" xfId="2" applyNumberFormat="1" applyFont="1" applyBorder="1" applyAlignment="1">
      <alignment vertical="center" wrapText="1"/>
    </xf>
    <xf numFmtId="176" fontId="0" fillId="0" borderId="9" xfId="2" applyNumberFormat="1" applyFont="1" applyBorder="1" applyAlignment="1">
      <alignment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76" fontId="0" fillId="0" borderId="9" xfId="0" applyNumberFormat="1" applyBorder="1" applyAlignment="1">
      <alignment vertical="center" wrapText="1"/>
    </xf>
    <xf numFmtId="176" fontId="0" fillId="0" borderId="10" xfId="2" applyFont="1" applyBorder="1" applyAlignment="1">
      <alignment vertical="center" wrapText="1"/>
    </xf>
    <xf numFmtId="0" fontId="0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180" fontId="0" fillId="0" borderId="9" xfId="0" applyNumberFormat="1" applyBorder="1" applyAlignment="1">
      <alignment vertical="center" wrapText="1"/>
    </xf>
    <xf numFmtId="180" fontId="0" fillId="0" borderId="10" xfId="0" applyNumberFormat="1" applyBorder="1" applyAlignment="1">
      <alignment vertical="center" wrapText="1"/>
    </xf>
    <xf numFmtId="176" fontId="0" fillId="0" borderId="6" xfId="2" applyNumberFormat="1" applyFont="1" applyBorder="1" applyAlignment="1">
      <alignment vertical="center" wrapText="1"/>
    </xf>
    <xf numFmtId="176" fontId="2" fillId="0" borderId="7" xfId="2" applyFont="1" applyBorder="1" applyAlignment="1">
      <alignment vertical="center" wrapText="1"/>
    </xf>
    <xf numFmtId="176" fontId="0" fillId="0" borderId="6" xfId="0" applyNumberFormat="1" applyBorder="1" applyAlignment="1">
      <alignment vertical="center" wrapText="1"/>
    </xf>
    <xf numFmtId="176" fontId="0" fillId="0" borderId="7" xfId="2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180" fontId="0" fillId="0" borderId="6" xfId="0" applyNumberFormat="1" applyBorder="1" applyAlignment="1">
      <alignment vertical="center" wrapText="1"/>
    </xf>
    <xf numFmtId="180" fontId="0" fillId="0" borderId="7" xfId="0" applyNumberForma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N54"/>
  <sheetViews>
    <sheetView tabSelected="1" topLeftCell="J1" workbookViewId="0">
      <selection activeCell="Q24" sqref="Q24:Q26"/>
    </sheetView>
  </sheetViews>
  <sheetFormatPr defaultColWidth="8.85714285714286" defaultRowHeight="15"/>
  <cols>
    <col min="2" max="2" width="3.28571428571429" customWidth="1"/>
    <col min="13" max="14" width="12" customWidth="1"/>
    <col min="17" max="17" width="11.7142857142857" customWidth="1"/>
    <col min="18" max="18" width="11" customWidth="1"/>
    <col min="23" max="23" width="11.7142857142857" customWidth="1"/>
    <col min="25" max="25" width="11.7142857142857" customWidth="1"/>
    <col min="27" max="27" width="11.7142857142857" customWidth="1"/>
    <col min="33" max="33" width="11.7142857142857" customWidth="1"/>
    <col min="37" max="37" width="11.7142857142857" customWidth="1"/>
  </cols>
  <sheetData>
    <row r="2" customFormat="1" spans="1:40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</row>
    <row r="3" ht="15.75"/>
    <row r="4" s="1" customFormat="1" ht="96" customHeight="1" spans="1:40">
      <c r="A4" s="4" t="s">
        <v>1</v>
      </c>
      <c r="B4" s="5"/>
      <c r="C4" s="6" t="s">
        <v>2</v>
      </c>
      <c r="D4" s="7"/>
      <c r="E4" s="7"/>
      <c r="F4" s="8"/>
      <c r="G4" s="6" t="s">
        <v>3</v>
      </c>
      <c r="H4" s="8"/>
      <c r="I4" s="6" t="s">
        <v>4</v>
      </c>
      <c r="J4" s="8"/>
      <c r="K4" s="7" t="s">
        <v>5</v>
      </c>
      <c r="L4" s="7"/>
      <c r="M4" s="6" t="s">
        <v>6</v>
      </c>
      <c r="N4" s="8"/>
      <c r="O4" s="6" t="s">
        <v>7</v>
      </c>
      <c r="P4" s="8"/>
      <c r="Q4" s="7" t="s">
        <v>8</v>
      </c>
      <c r="R4" s="7"/>
      <c r="S4" s="7"/>
      <c r="T4" s="7"/>
      <c r="U4" s="56" t="s">
        <v>9</v>
      </c>
      <c r="V4" s="57"/>
      <c r="W4" s="58" t="s">
        <v>10</v>
      </c>
      <c r="X4" s="59"/>
      <c r="Y4" s="58" t="s">
        <v>11</v>
      </c>
      <c r="Z4" s="59"/>
      <c r="AA4" s="58" t="s">
        <v>12</v>
      </c>
      <c r="AB4" s="59"/>
      <c r="AC4" s="56" t="s">
        <v>13</v>
      </c>
      <c r="AD4" s="72"/>
      <c r="AE4" s="73" t="s">
        <v>14</v>
      </c>
      <c r="AF4" s="73"/>
      <c r="AG4" s="76" t="s">
        <v>10</v>
      </c>
      <c r="AH4" s="76"/>
      <c r="AI4" s="76" t="s">
        <v>15</v>
      </c>
      <c r="AJ4" s="76"/>
      <c r="AK4" s="76" t="s">
        <v>7</v>
      </c>
      <c r="AL4" s="76"/>
      <c r="AM4" s="76" t="s">
        <v>16</v>
      </c>
      <c r="AN4" s="76"/>
    </row>
    <row r="5" s="1" customFormat="1" ht="15.75" spans="1:40">
      <c r="A5" s="9"/>
      <c r="B5" s="10"/>
      <c r="C5" s="7" t="s">
        <v>17</v>
      </c>
      <c r="D5" s="11"/>
      <c r="E5" s="11" t="s">
        <v>18</v>
      </c>
      <c r="F5" s="11"/>
      <c r="G5" s="7" t="s">
        <v>17</v>
      </c>
      <c r="H5" s="7" t="s">
        <v>18</v>
      </c>
      <c r="I5" s="7" t="s">
        <v>17</v>
      </c>
      <c r="J5" s="7" t="s">
        <v>18</v>
      </c>
      <c r="K5" s="7" t="s">
        <v>17</v>
      </c>
      <c r="L5" s="7" t="s">
        <v>18</v>
      </c>
      <c r="M5" s="6" t="s">
        <v>17</v>
      </c>
      <c r="N5" s="8" t="s">
        <v>18</v>
      </c>
      <c r="O5" s="7" t="s">
        <v>17</v>
      </c>
      <c r="P5" s="19" t="s">
        <v>18</v>
      </c>
      <c r="Q5" s="7" t="s">
        <v>17</v>
      </c>
      <c r="R5" s="7" t="s">
        <v>18</v>
      </c>
      <c r="S5" s="7" t="s">
        <v>17</v>
      </c>
      <c r="T5" s="8" t="s">
        <v>18</v>
      </c>
      <c r="U5" s="60" t="s">
        <v>17</v>
      </c>
      <c r="V5" s="60" t="s">
        <v>18</v>
      </c>
      <c r="W5" s="61" t="s">
        <v>17</v>
      </c>
      <c r="X5" s="61" t="s">
        <v>18</v>
      </c>
      <c r="Y5" s="61" t="s">
        <v>17</v>
      </c>
      <c r="Z5" s="61" t="s">
        <v>18</v>
      </c>
      <c r="AA5" s="61" t="s">
        <v>17</v>
      </c>
      <c r="AB5" s="61" t="s">
        <v>18</v>
      </c>
      <c r="AC5" s="60" t="s">
        <v>17</v>
      </c>
      <c r="AD5" s="56" t="s">
        <v>18</v>
      </c>
      <c r="AE5" s="74" t="s">
        <v>17</v>
      </c>
      <c r="AF5" s="74" t="s">
        <v>18</v>
      </c>
      <c r="AG5" s="77" t="s">
        <v>17</v>
      </c>
      <c r="AH5" s="77" t="s">
        <v>18</v>
      </c>
      <c r="AI5" s="77" t="s">
        <v>17</v>
      </c>
      <c r="AJ5" s="77" t="s">
        <v>18</v>
      </c>
      <c r="AK5" s="77" t="s">
        <v>17</v>
      </c>
      <c r="AL5" s="77" t="s">
        <v>18</v>
      </c>
      <c r="AM5" s="77" t="s">
        <v>17</v>
      </c>
      <c r="AN5" s="77" t="s">
        <v>18</v>
      </c>
    </row>
    <row r="6" s="1" customFormat="1" customHeight="1" spans="1:40">
      <c r="A6" s="12" t="s">
        <v>19</v>
      </c>
      <c r="B6" s="13" t="s">
        <v>20</v>
      </c>
      <c r="C6" s="4">
        <v>500</v>
      </c>
      <c r="D6" s="5">
        <f>AVERAGE(C6:C8)</f>
        <v>490</v>
      </c>
      <c r="E6" s="4">
        <v>500</v>
      </c>
      <c r="F6" s="5">
        <f>AVERAGE(E6:E8)</f>
        <v>490</v>
      </c>
      <c r="G6" s="11">
        <v>320</v>
      </c>
      <c r="H6" s="5">
        <v>300</v>
      </c>
      <c r="I6" s="20">
        <f>(G6/C6)*100</f>
        <v>64</v>
      </c>
      <c r="J6" s="21">
        <f>(H6/E6)*100</f>
        <v>60</v>
      </c>
      <c r="K6" s="22">
        <f>(AVERAGE(I6:I8))</f>
        <v>64.1507936507937</v>
      </c>
      <c r="L6" s="23">
        <f>(AVERAGE(J6:J8))</f>
        <v>60.2069160997732</v>
      </c>
      <c r="M6" s="24">
        <f>STDEV(I6,I7,I8)</f>
        <v>0.143516994603377</v>
      </c>
      <c r="N6" s="25">
        <f>STDEV(J6,J7,J8)</f>
        <v>0.208347794398378</v>
      </c>
      <c r="O6" s="26">
        <f>STDEV(I6:I8)/SQRT(3)</f>
        <v>0.0828595754675459</v>
      </c>
      <c r="P6" s="27">
        <f>STDEV(J6:J8)/SQRT(3)</f>
        <v>0.120289655180968</v>
      </c>
      <c r="Q6" s="62" t="s">
        <v>21</v>
      </c>
      <c r="R6" s="63" t="s">
        <v>22</v>
      </c>
      <c r="S6" s="63" t="s">
        <v>23</v>
      </c>
      <c r="T6" s="64" t="s">
        <v>24</v>
      </c>
      <c r="U6" s="4">
        <v>20</v>
      </c>
      <c r="V6" s="11">
        <v>21</v>
      </c>
      <c r="W6" s="62">
        <f>AVERAGE(U6:U8)</f>
        <v>19.6666666666667</v>
      </c>
      <c r="X6" s="64">
        <f>AVERAGE(V6:V8)</f>
        <v>20.6666666666667</v>
      </c>
      <c r="Y6" s="62">
        <f>STDEV(U6:U8)</f>
        <v>0.577350269189626</v>
      </c>
      <c r="Z6" s="64">
        <f>STDEV(V6:V8)</f>
        <v>0.577350269189626</v>
      </c>
      <c r="AA6" s="63">
        <f>STDEV(U6:U8)/SQRT(3)</f>
        <v>0.333333333333333</v>
      </c>
      <c r="AB6" s="64">
        <f>STDEV(V6:V8)/SQRT(3)</f>
        <v>0.333333333333333</v>
      </c>
      <c r="AC6" s="63" t="s">
        <v>25</v>
      </c>
      <c r="AD6" s="64" t="s">
        <v>26</v>
      </c>
      <c r="AE6" s="4">
        <v>2.2</v>
      </c>
      <c r="AF6" s="11">
        <v>1.7</v>
      </c>
      <c r="AG6" s="62">
        <f>AVERAGE(AE6:AE8)</f>
        <v>2.2</v>
      </c>
      <c r="AH6" s="64">
        <f>AVERAGE(AF6:AF8)</f>
        <v>1.76666666666667</v>
      </c>
      <c r="AI6" s="62">
        <f>STDEV(AE6:AE8)</f>
        <v>0.0999999999999999</v>
      </c>
      <c r="AJ6" s="64">
        <f>STDEV(AF6:AF8)</f>
        <v>0.115470053837925</v>
      </c>
      <c r="AK6" s="62">
        <f>STDEV(AE6:AE8)/SQRT(3)</f>
        <v>0.0577350269189625</v>
      </c>
      <c r="AL6" s="64">
        <f>STDEV(AF6:AF8)/SQRT(3)</f>
        <v>0.0666666666666667</v>
      </c>
      <c r="AM6" s="63" t="s">
        <v>27</v>
      </c>
      <c r="AN6" s="64" t="s">
        <v>28</v>
      </c>
    </row>
    <row r="7" s="1" customFormat="1" spans="1:40">
      <c r="A7" s="14"/>
      <c r="B7" s="13" t="s">
        <v>29</v>
      </c>
      <c r="C7" s="15">
        <v>490</v>
      </c>
      <c r="D7" s="16"/>
      <c r="E7" s="15">
        <v>490</v>
      </c>
      <c r="F7" s="16"/>
      <c r="G7" s="13">
        <v>315</v>
      </c>
      <c r="H7" s="16">
        <v>295</v>
      </c>
      <c r="I7" s="28">
        <f>(G7/C7)*100</f>
        <v>64.2857142857143</v>
      </c>
      <c r="J7" s="29">
        <f>(H7/E7)*100</f>
        <v>60.2040816326531</v>
      </c>
      <c r="K7" s="30"/>
      <c r="L7" s="31"/>
      <c r="M7" s="32"/>
      <c r="N7" s="33"/>
      <c r="O7" s="34"/>
      <c r="P7" s="35"/>
      <c r="Q7" s="65"/>
      <c r="R7" s="66"/>
      <c r="S7" s="66"/>
      <c r="T7" s="67"/>
      <c r="U7" s="15">
        <v>20</v>
      </c>
      <c r="V7" s="13">
        <v>20</v>
      </c>
      <c r="W7" s="65"/>
      <c r="X7" s="67"/>
      <c r="Y7" s="65"/>
      <c r="Z7" s="67"/>
      <c r="AA7" s="66"/>
      <c r="AB7" s="67"/>
      <c r="AC7" s="66"/>
      <c r="AD7" s="67"/>
      <c r="AE7" s="15">
        <v>2.1</v>
      </c>
      <c r="AF7" s="13">
        <v>1.9</v>
      </c>
      <c r="AG7" s="65"/>
      <c r="AH7" s="67"/>
      <c r="AI7" s="65"/>
      <c r="AJ7" s="67"/>
      <c r="AK7" s="65"/>
      <c r="AL7" s="67"/>
      <c r="AM7" s="66"/>
      <c r="AN7" s="67"/>
    </row>
    <row r="8" s="1" customFormat="1" spans="1:40">
      <c r="A8" s="14"/>
      <c r="B8" s="13" t="s">
        <v>30</v>
      </c>
      <c r="C8" s="15">
        <v>480</v>
      </c>
      <c r="D8" s="16"/>
      <c r="E8" s="15">
        <v>480</v>
      </c>
      <c r="F8" s="16"/>
      <c r="G8" s="13">
        <v>308</v>
      </c>
      <c r="H8" s="16">
        <v>290</v>
      </c>
      <c r="I8" s="28">
        <f t="shared" ref="I8:I15" si="0">(G8/C8)*100</f>
        <v>64.1666666666667</v>
      </c>
      <c r="J8" s="29">
        <f t="shared" ref="J8:J50" si="1">(H8/E8)*100</f>
        <v>60.4166666666667</v>
      </c>
      <c r="K8" s="30"/>
      <c r="L8" s="31"/>
      <c r="M8" s="32"/>
      <c r="N8" s="33"/>
      <c r="O8" s="34"/>
      <c r="P8" s="35"/>
      <c r="Q8" s="65"/>
      <c r="R8" s="66"/>
      <c r="S8" s="66"/>
      <c r="T8" s="67"/>
      <c r="U8" s="15">
        <v>19</v>
      </c>
      <c r="V8" s="13">
        <v>21</v>
      </c>
      <c r="W8" s="65"/>
      <c r="X8" s="67"/>
      <c r="Y8" s="65"/>
      <c r="Z8" s="67"/>
      <c r="AA8" s="66"/>
      <c r="AB8" s="67"/>
      <c r="AC8" s="66"/>
      <c r="AD8" s="67"/>
      <c r="AE8" s="15">
        <v>2.3</v>
      </c>
      <c r="AF8" s="13">
        <v>1.7</v>
      </c>
      <c r="AG8" s="65"/>
      <c r="AH8" s="67"/>
      <c r="AI8" s="65"/>
      <c r="AJ8" s="67"/>
      <c r="AK8" s="65"/>
      <c r="AL8" s="67"/>
      <c r="AM8" s="66"/>
      <c r="AN8" s="67"/>
    </row>
    <row r="9" s="1" customFormat="1" ht="12.95" customHeight="1" spans="1:40">
      <c r="A9" s="14" t="s">
        <v>31</v>
      </c>
      <c r="B9" s="13" t="s">
        <v>20</v>
      </c>
      <c r="C9" s="15">
        <v>450</v>
      </c>
      <c r="D9" s="16">
        <f t="shared" ref="D9" si="2">AVERAGE(C9:C11)</f>
        <v>460</v>
      </c>
      <c r="E9" s="15">
        <v>450</v>
      </c>
      <c r="F9" s="16">
        <f t="shared" ref="F9" si="3">AVERAGE(E9:E11)</f>
        <v>460</v>
      </c>
      <c r="G9" s="13">
        <v>292</v>
      </c>
      <c r="H9" s="16">
        <v>280</v>
      </c>
      <c r="I9" s="28">
        <f t="shared" si="0"/>
        <v>64.8888888888889</v>
      </c>
      <c r="J9" s="29">
        <f t="shared" si="1"/>
        <v>62.2222222222222</v>
      </c>
      <c r="K9" s="30">
        <f>AVERAGE(I9:I11)</f>
        <v>65.0650037792895</v>
      </c>
      <c r="L9" s="31">
        <f>(AVERAGE(J9:J11))</f>
        <v>62.3376399655469</v>
      </c>
      <c r="M9" s="32">
        <f t="shared" ref="M9:M45" si="4">STDEV(I9,I10,I11)</f>
        <v>0.216078873117964</v>
      </c>
      <c r="N9" s="33">
        <f>STDEV(J9,J10,J11)</f>
        <v>0.407788725553288</v>
      </c>
      <c r="O9" s="34">
        <f>STDEV(I9:I11)/SQRT(3)</f>
        <v>0.124753195560848</v>
      </c>
      <c r="P9" s="35">
        <f>STDEV(J9:J11)/SQRT(3)</f>
        <v>0.235436930470685</v>
      </c>
      <c r="Q9" s="65" t="s">
        <v>32</v>
      </c>
      <c r="R9" s="66" t="s">
        <v>33</v>
      </c>
      <c r="S9" s="66" t="s">
        <v>34</v>
      </c>
      <c r="T9" s="67" t="s">
        <v>35</v>
      </c>
      <c r="U9" s="15">
        <v>19</v>
      </c>
      <c r="V9" s="13">
        <v>20</v>
      </c>
      <c r="W9" s="65">
        <f t="shared" ref="W9:X9" si="5">AVERAGE(U9:U11)</f>
        <v>18.6666666666667</v>
      </c>
      <c r="X9" s="67">
        <f t="shared" si="5"/>
        <v>19.6666666666667</v>
      </c>
      <c r="Y9" s="65">
        <f t="shared" ref="Y9:Z9" si="6">STDEV(U9:U11)</f>
        <v>0.577350269189626</v>
      </c>
      <c r="Z9" s="67">
        <f t="shared" si="6"/>
        <v>0.577350269189626</v>
      </c>
      <c r="AA9" s="66">
        <f t="shared" ref="AA9:AB9" si="7">STDEV(U9:U11)/SQRT(3)</f>
        <v>0.333333333333333</v>
      </c>
      <c r="AB9" s="67">
        <f t="shared" si="7"/>
        <v>0.333333333333333</v>
      </c>
      <c r="AC9" s="66" t="s">
        <v>36</v>
      </c>
      <c r="AD9" s="67" t="s">
        <v>25</v>
      </c>
      <c r="AE9" s="15">
        <v>2.8</v>
      </c>
      <c r="AF9" s="13">
        <v>2</v>
      </c>
      <c r="AG9" s="65">
        <f>AVERAGE(AE9:AE11)</f>
        <v>2.8</v>
      </c>
      <c r="AH9" s="67">
        <f t="shared" ref="AH9" si="8">AVERAGE(AF9:AF11)</f>
        <v>2</v>
      </c>
      <c r="AI9" s="65">
        <f t="shared" ref="AI9:AJ9" si="9">STDEV(AE9:AE11)</f>
        <v>0.0999999999999999</v>
      </c>
      <c r="AJ9" s="67">
        <f t="shared" si="9"/>
        <v>0.1</v>
      </c>
      <c r="AK9" s="65">
        <f t="shared" ref="AK9:AL9" si="10">STDEV(AE9:AE11)/SQRT(3)</f>
        <v>0.0577350269189625</v>
      </c>
      <c r="AL9" s="67">
        <f t="shared" si="10"/>
        <v>0.0577350269189626</v>
      </c>
      <c r="AM9" s="66" t="s">
        <v>37</v>
      </c>
      <c r="AN9" s="67" t="s">
        <v>38</v>
      </c>
    </row>
    <row r="10" s="1" customFormat="1" spans="1:40">
      <c r="A10" s="14"/>
      <c r="B10" s="13" t="s">
        <v>29</v>
      </c>
      <c r="C10" s="15">
        <v>490</v>
      </c>
      <c r="D10" s="16"/>
      <c r="E10" s="15">
        <v>500</v>
      </c>
      <c r="F10" s="16"/>
      <c r="G10" s="13">
        <v>320</v>
      </c>
      <c r="H10" s="16">
        <v>310</v>
      </c>
      <c r="I10" s="28">
        <f t="shared" si="0"/>
        <v>65.3061224489796</v>
      </c>
      <c r="J10" s="29">
        <f t="shared" si="1"/>
        <v>62</v>
      </c>
      <c r="K10" s="30"/>
      <c r="L10" s="31"/>
      <c r="M10" s="32"/>
      <c r="N10" s="33"/>
      <c r="O10" s="34"/>
      <c r="P10" s="35"/>
      <c r="Q10" s="65"/>
      <c r="R10" s="66"/>
      <c r="S10" s="66"/>
      <c r="T10" s="67"/>
      <c r="U10" s="15">
        <v>18</v>
      </c>
      <c r="V10" s="13">
        <v>19</v>
      </c>
      <c r="W10" s="65"/>
      <c r="X10" s="67"/>
      <c r="Y10" s="65"/>
      <c r="Z10" s="67"/>
      <c r="AA10" s="66"/>
      <c r="AB10" s="67"/>
      <c r="AC10" s="66"/>
      <c r="AD10" s="67"/>
      <c r="AE10" s="15">
        <v>2.7</v>
      </c>
      <c r="AF10" s="13">
        <v>2.1</v>
      </c>
      <c r="AG10" s="65"/>
      <c r="AH10" s="67"/>
      <c r="AI10" s="65"/>
      <c r="AJ10" s="67"/>
      <c r="AK10" s="65"/>
      <c r="AL10" s="67"/>
      <c r="AM10" s="66"/>
      <c r="AN10" s="67"/>
    </row>
    <row r="11" s="1" customFormat="1" spans="1:40">
      <c r="A11" s="14"/>
      <c r="B11" s="13" t="s">
        <v>30</v>
      </c>
      <c r="C11" s="15">
        <v>440</v>
      </c>
      <c r="D11" s="16"/>
      <c r="E11" s="15">
        <v>430</v>
      </c>
      <c r="F11" s="16"/>
      <c r="G11" s="13">
        <v>286</v>
      </c>
      <c r="H11" s="16">
        <v>270</v>
      </c>
      <c r="I11" s="28">
        <f t="shared" si="0"/>
        <v>65</v>
      </c>
      <c r="J11" s="29">
        <f t="shared" si="1"/>
        <v>62.7906976744186</v>
      </c>
      <c r="K11" s="30"/>
      <c r="L11" s="31"/>
      <c r="M11" s="32"/>
      <c r="N11" s="33"/>
      <c r="O11" s="34"/>
      <c r="P11" s="35"/>
      <c r="Q11" s="65"/>
      <c r="R11" s="66"/>
      <c r="S11" s="66"/>
      <c r="T11" s="67"/>
      <c r="U11" s="15">
        <v>19</v>
      </c>
      <c r="V11" s="13">
        <v>20</v>
      </c>
      <c r="W11" s="65"/>
      <c r="X11" s="67"/>
      <c r="Y11" s="65"/>
      <c r="Z11" s="67"/>
      <c r="AA11" s="66"/>
      <c r="AB11" s="67"/>
      <c r="AC11" s="66"/>
      <c r="AD11" s="67"/>
      <c r="AE11" s="15">
        <v>2.9</v>
      </c>
      <c r="AF11" s="13">
        <v>1.9</v>
      </c>
      <c r="AG11" s="65"/>
      <c r="AH11" s="67"/>
      <c r="AI11" s="65"/>
      <c r="AJ11" s="67"/>
      <c r="AK11" s="65"/>
      <c r="AL11" s="67"/>
      <c r="AM11" s="66"/>
      <c r="AN11" s="67"/>
    </row>
    <row r="12" s="1" customFormat="1" ht="17.1" customHeight="1" spans="1:40">
      <c r="A12" s="14" t="s">
        <v>39</v>
      </c>
      <c r="B12" s="13" t="s">
        <v>20</v>
      </c>
      <c r="C12" s="15">
        <v>520</v>
      </c>
      <c r="D12" s="16">
        <f t="shared" ref="D12" si="11">AVERAGE(C12:C14)</f>
        <v>510</v>
      </c>
      <c r="E12" s="15">
        <v>510</v>
      </c>
      <c r="F12" s="16">
        <f t="shared" ref="F12" si="12">AVERAGE(E12:E14)</f>
        <v>500</v>
      </c>
      <c r="G12" s="13">
        <v>345</v>
      </c>
      <c r="H12" s="16">
        <v>328</v>
      </c>
      <c r="I12" s="28">
        <f t="shared" si="0"/>
        <v>66.3461538461538</v>
      </c>
      <c r="J12" s="29">
        <f t="shared" si="1"/>
        <v>64.3137254901961</v>
      </c>
      <c r="K12" s="30">
        <f>AVERAGE(I12:I14)</f>
        <v>66.3376068376068</v>
      </c>
      <c r="L12" s="31">
        <f>(AVERAGE(J12:J14))</f>
        <v>64.1998132586368</v>
      </c>
      <c r="M12" s="32">
        <f t="shared" si="4"/>
        <v>0.333415505979303</v>
      </c>
      <c r="N12" s="33">
        <f>STDEV(J12,J13,J14)</f>
        <v>0.173609218186764</v>
      </c>
      <c r="O12" s="34">
        <f>STDEV(I12:I14)/SQRT(3)</f>
        <v>0.192497532129146</v>
      </c>
      <c r="P12" s="35">
        <f>STDEV(J12:J14)/SQRT(3)</f>
        <v>0.100233328853929</v>
      </c>
      <c r="Q12" s="65" t="s">
        <v>40</v>
      </c>
      <c r="R12" s="66" t="s">
        <v>41</v>
      </c>
      <c r="S12" s="66" t="s">
        <v>42</v>
      </c>
      <c r="T12" s="67" t="s">
        <v>43</v>
      </c>
      <c r="U12" s="15">
        <v>18</v>
      </c>
      <c r="V12" s="13">
        <v>18</v>
      </c>
      <c r="W12" s="65">
        <f t="shared" ref="W12:X12" si="13">AVERAGE(U12:U14)</f>
        <v>18.6666666666667</v>
      </c>
      <c r="X12" s="67">
        <f t="shared" si="13"/>
        <v>18.3333333333333</v>
      </c>
      <c r="Y12" s="65">
        <f t="shared" ref="Y12:Z12" si="14">STDEV(U12:U14)</f>
        <v>0.577350269189626</v>
      </c>
      <c r="Z12" s="67">
        <f t="shared" si="14"/>
        <v>0.577350269189626</v>
      </c>
      <c r="AA12" s="66">
        <f t="shared" ref="AA12:AB12" si="15">STDEV(U12:U14)/SQRT(3)</f>
        <v>0.333333333333333</v>
      </c>
      <c r="AB12" s="67">
        <f t="shared" si="15"/>
        <v>0.333333333333333</v>
      </c>
      <c r="AC12" s="66" t="s">
        <v>36</v>
      </c>
      <c r="AD12" s="67" t="s">
        <v>44</v>
      </c>
      <c r="AE12" s="15">
        <v>2.5</v>
      </c>
      <c r="AF12" s="13">
        <v>1.8</v>
      </c>
      <c r="AG12" s="65">
        <f>AVERAGE(AE12:AE14)</f>
        <v>2.53333333333333</v>
      </c>
      <c r="AH12" s="67">
        <f t="shared" ref="AH12" si="16">AVERAGE(AF12:AF14)</f>
        <v>1.93333333333333</v>
      </c>
      <c r="AI12" s="65">
        <f t="shared" ref="AI12:AJ12" si="17">STDEV(AE12:AE14)</f>
        <v>0.0577350269189626</v>
      </c>
      <c r="AJ12" s="67">
        <f t="shared" si="17"/>
        <v>0.152752523165195</v>
      </c>
      <c r="AK12" s="65">
        <f t="shared" ref="AK12:AL12" si="18">STDEV(AE12:AE14)/SQRT(3)</f>
        <v>0.0333333333333334</v>
      </c>
      <c r="AL12" s="67">
        <f t="shared" si="18"/>
        <v>0.0881917103688197</v>
      </c>
      <c r="AM12" s="66" t="s">
        <v>45</v>
      </c>
      <c r="AN12" s="67" t="s">
        <v>46</v>
      </c>
    </row>
    <row r="13" s="1" customFormat="1" spans="1:40">
      <c r="A13" s="14"/>
      <c r="B13" s="13" t="s">
        <v>29</v>
      </c>
      <c r="C13" s="15">
        <v>510</v>
      </c>
      <c r="D13" s="16"/>
      <c r="E13" s="15">
        <v>500</v>
      </c>
      <c r="F13" s="16"/>
      <c r="G13" s="13">
        <v>340</v>
      </c>
      <c r="H13" s="16">
        <v>320</v>
      </c>
      <c r="I13" s="28">
        <f t="shared" si="0"/>
        <v>66.6666666666667</v>
      </c>
      <c r="J13" s="29">
        <f t="shared" si="1"/>
        <v>64</v>
      </c>
      <c r="K13" s="30"/>
      <c r="L13" s="31"/>
      <c r="M13" s="32"/>
      <c r="N13" s="33"/>
      <c r="O13" s="34"/>
      <c r="P13" s="35"/>
      <c r="Q13" s="65"/>
      <c r="R13" s="66"/>
      <c r="S13" s="66"/>
      <c r="T13" s="67"/>
      <c r="U13" s="15">
        <v>19</v>
      </c>
      <c r="V13" s="13">
        <v>19</v>
      </c>
      <c r="W13" s="65"/>
      <c r="X13" s="67"/>
      <c r="Y13" s="65"/>
      <c r="Z13" s="67"/>
      <c r="AA13" s="66"/>
      <c r="AB13" s="67"/>
      <c r="AC13" s="66"/>
      <c r="AD13" s="67"/>
      <c r="AE13" s="15">
        <v>2.6</v>
      </c>
      <c r="AF13" s="13">
        <v>2.1</v>
      </c>
      <c r="AG13" s="65"/>
      <c r="AH13" s="67"/>
      <c r="AI13" s="65"/>
      <c r="AJ13" s="67"/>
      <c r="AK13" s="65"/>
      <c r="AL13" s="67"/>
      <c r="AM13" s="66"/>
      <c r="AN13" s="67"/>
    </row>
    <row r="14" s="1" customFormat="1" spans="1:40">
      <c r="A14" s="14"/>
      <c r="B14" s="13" t="s">
        <v>30</v>
      </c>
      <c r="C14" s="15">
        <v>500</v>
      </c>
      <c r="D14" s="16"/>
      <c r="E14" s="15">
        <v>490</v>
      </c>
      <c r="F14" s="16"/>
      <c r="G14" s="13">
        <v>330</v>
      </c>
      <c r="H14" s="16">
        <v>315</v>
      </c>
      <c r="I14" s="28">
        <f t="shared" si="0"/>
        <v>66</v>
      </c>
      <c r="J14" s="29">
        <f t="shared" si="1"/>
        <v>64.2857142857143</v>
      </c>
      <c r="K14" s="30"/>
      <c r="L14" s="31"/>
      <c r="M14" s="32"/>
      <c r="N14" s="33"/>
      <c r="O14" s="34"/>
      <c r="P14" s="35"/>
      <c r="Q14" s="65"/>
      <c r="R14" s="66"/>
      <c r="S14" s="66"/>
      <c r="T14" s="67"/>
      <c r="U14" s="15">
        <v>19</v>
      </c>
      <c r="V14" s="13">
        <v>18</v>
      </c>
      <c r="W14" s="65"/>
      <c r="X14" s="67"/>
      <c r="Y14" s="65"/>
      <c r="Z14" s="67"/>
      <c r="AA14" s="66"/>
      <c r="AB14" s="67"/>
      <c r="AC14" s="66"/>
      <c r="AD14" s="67"/>
      <c r="AE14" s="15">
        <v>2.5</v>
      </c>
      <c r="AF14" s="13">
        <v>1.9</v>
      </c>
      <c r="AG14" s="65"/>
      <c r="AH14" s="67"/>
      <c r="AI14" s="65"/>
      <c r="AJ14" s="67"/>
      <c r="AK14" s="65"/>
      <c r="AL14" s="67"/>
      <c r="AM14" s="66"/>
      <c r="AN14" s="67"/>
    </row>
    <row r="15" s="1" customFormat="1" ht="18.95" customHeight="1" spans="1:40">
      <c r="A15" s="14" t="s">
        <v>47</v>
      </c>
      <c r="B15" s="13" t="s">
        <v>20</v>
      </c>
      <c r="C15" s="15">
        <v>490</v>
      </c>
      <c r="D15" s="16">
        <f t="shared" ref="D15" si="19">AVERAGE(C15:C17)</f>
        <v>500</v>
      </c>
      <c r="E15" s="15">
        <v>480</v>
      </c>
      <c r="F15" s="16">
        <f t="shared" ref="F15" si="20">AVERAGE(E15:E17)</f>
        <v>500</v>
      </c>
      <c r="G15" s="13">
        <v>295</v>
      </c>
      <c r="H15" s="16">
        <v>285</v>
      </c>
      <c r="I15" s="36">
        <f t="shared" si="0"/>
        <v>60.2040816326531</v>
      </c>
      <c r="J15" s="29">
        <f t="shared" si="1"/>
        <v>59.375</v>
      </c>
      <c r="K15" s="30">
        <f>AVERAGE(I15:I17)</f>
        <v>60.1987461651327</v>
      </c>
      <c r="L15" s="31">
        <f>(AVERAGE(J15:J17))</f>
        <v>59.2019230769231</v>
      </c>
      <c r="M15" s="32">
        <f t="shared" si="4"/>
        <v>0.196132867362318</v>
      </c>
      <c r="N15" s="33">
        <f>STDEV(J15,J16,J17)</f>
        <v>0.189156880508712</v>
      </c>
      <c r="O15" s="34">
        <f>STDEV(I15:I17)/SQRT(3)</f>
        <v>0.113237363768567</v>
      </c>
      <c r="P15" s="35">
        <f>STDEV(J15:J17)/SQRT(3)</f>
        <v>0.109209775880775</v>
      </c>
      <c r="Q15" s="65" t="s">
        <v>48</v>
      </c>
      <c r="R15" s="66" t="s">
        <v>49</v>
      </c>
      <c r="S15" s="66" t="s">
        <v>50</v>
      </c>
      <c r="T15" s="67" t="s">
        <v>51</v>
      </c>
      <c r="U15" s="15">
        <v>18</v>
      </c>
      <c r="V15" s="13">
        <v>18</v>
      </c>
      <c r="W15" s="65">
        <f t="shared" ref="W15:X15" si="21">AVERAGE(U15:U17)</f>
        <v>17.6666666666667</v>
      </c>
      <c r="X15" s="67">
        <f t="shared" si="21"/>
        <v>18.3333333333333</v>
      </c>
      <c r="Y15" s="65">
        <f t="shared" ref="Y15:Z15" si="22">STDEV(U15:U17)</f>
        <v>0.577350269189626</v>
      </c>
      <c r="Z15" s="67">
        <f t="shared" si="22"/>
        <v>0.577350269189626</v>
      </c>
      <c r="AA15" s="66">
        <f t="shared" ref="AA15:AB15" si="23">STDEV(U15:U17)/SQRT(3)</f>
        <v>0.333333333333333</v>
      </c>
      <c r="AB15" s="67">
        <f t="shared" si="23"/>
        <v>0.333333333333333</v>
      </c>
      <c r="AC15" s="66" t="s">
        <v>44</v>
      </c>
      <c r="AD15" s="67" t="s">
        <v>44</v>
      </c>
      <c r="AE15" s="15">
        <v>1.9</v>
      </c>
      <c r="AF15" s="13">
        <v>1.5</v>
      </c>
      <c r="AG15" s="65">
        <f>AVERAGE(AE15:AE17)</f>
        <v>2.03333333333333</v>
      </c>
      <c r="AH15" s="67">
        <f t="shared" ref="AH15" si="24">AVERAGE(AF15:AF17)</f>
        <v>1.53333333333333</v>
      </c>
      <c r="AI15" s="65">
        <f t="shared" ref="AI15:AJ15" si="25">STDEV(AE15:AE17)</f>
        <v>0.152752523165195</v>
      </c>
      <c r="AJ15" s="67">
        <f t="shared" si="25"/>
        <v>0.152752523165195</v>
      </c>
      <c r="AK15" s="65">
        <f t="shared" ref="AK15:AL15" si="26">STDEV(AE15:AE17)/SQRT(3)</f>
        <v>0.0881917103688198</v>
      </c>
      <c r="AL15" s="67">
        <f t="shared" si="26"/>
        <v>0.0881917103688197</v>
      </c>
      <c r="AM15" s="66" t="s">
        <v>52</v>
      </c>
      <c r="AN15" s="67" t="s">
        <v>53</v>
      </c>
    </row>
    <row r="16" s="1" customFormat="1" spans="1:40">
      <c r="A16" s="14"/>
      <c r="B16" s="13" t="s">
        <v>29</v>
      </c>
      <c r="C16" s="15">
        <v>510</v>
      </c>
      <c r="D16" s="16"/>
      <c r="E16" s="15">
        <v>500</v>
      </c>
      <c r="F16" s="16"/>
      <c r="G16" s="13">
        <v>308</v>
      </c>
      <c r="H16" s="16">
        <v>295</v>
      </c>
      <c r="I16" s="36">
        <f t="shared" ref="I16:I50" si="27">(G16/C16)*100</f>
        <v>60.3921568627451</v>
      </c>
      <c r="J16" s="29">
        <f t="shared" si="1"/>
        <v>59</v>
      </c>
      <c r="K16" s="30"/>
      <c r="L16" s="31"/>
      <c r="M16" s="32"/>
      <c r="N16" s="33"/>
      <c r="O16" s="34"/>
      <c r="P16" s="35"/>
      <c r="Q16" s="65"/>
      <c r="R16" s="66"/>
      <c r="S16" s="66"/>
      <c r="T16" s="67"/>
      <c r="U16" s="15">
        <v>18</v>
      </c>
      <c r="V16" s="13">
        <v>19</v>
      </c>
      <c r="W16" s="65"/>
      <c r="X16" s="67"/>
      <c r="Y16" s="65"/>
      <c r="Z16" s="67"/>
      <c r="AA16" s="66"/>
      <c r="AB16" s="67"/>
      <c r="AC16" s="66"/>
      <c r="AD16" s="67"/>
      <c r="AE16" s="15">
        <v>2</v>
      </c>
      <c r="AF16" s="13">
        <v>1.7</v>
      </c>
      <c r="AG16" s="65"/>
      <c r="AH16" s="67"/>
      <c r="AI16" s="65"/>
      <c r="AJ16" s="67"/>
      <c r="AK16" s="65"/>
      <c r="AL16" s="67"/>
      <c r="AM16" s="66"/>
      <c r="AN16" s="67"/>
    </row>
    <row r="17" s="1" customFormat="1" spans="1:40">
      <c r="A17" s="14"/>
      <c r="B17" s="13" t="s">
        <v>30</v>
      </c>
      <c r="C17" s="15">
        <v>500</v>
      </c>
      <c r="D17" s="16"/>
      <c r="E17" s="15">
        <v>520</v>
      </c>
      <c r="F17" s="16"/>
      <c r="G17" s="13">
        <v>300</v>
      </c>
      <c r="H17" s="16">
        <v>308</v>
      </c>
      <c r="I17" s="36">
        <f t="shared" si="27"/>
        <v>60</v>
      </c>
      <c r="J17" s="29">
        <f t="shared" si="1"/>
        <v>59.2307692307692</v>
      </c>
      <c r="K17" s="30"/>
      <c r="L17" s="31"/>
      <c r="M17" s="32"/>
      <c r="N17" s="33"/>
      <c r="O17" s="34"/>
      <c r="P17" s="35"/>
      <c r="Q17" s="65"/>
      <c r="R17" s="66"/>
      <c r="S17" s="66"/>
      <c r="T17" s="67"/>
      <c r="U17" s="15">
        <v>17</v>
      </c>
      <c r="V17" s="13">
        <v>18</v>
      </c>
      <c r="W17" s="65"/>
      <c r="X17" s="67"/>
      <c r="Y17" s="65"/>
      <c r="Z17" s="67"/>
      <c r="AA17" s="66"/>
      <c r="AB17" s="67"/>
      <c r="AC17" s="66"/>
      <c r="AD17" s="67"/>
      <c r="AE17" s="15">
        <v>2.2</v>
      </c>
      <c r="AF17" s="13">
        <v>1.4</v>
      </c>
      <c r="AG17" s="65"/>
      <c r="AH17" s="67"/>
      <c r="AI17" s="65"/>
      <c r="AJ17" s="67"/>
      <c r="AK17" s="65"/>
      <c r="AL17" s="67"/>
      <c r="AM17" s="66"/>
      <c r="AN17" s="67"/>
    </row>
    <row r="18" s="1" customFormat="1" customHeight="1" spans="1:40">
      <c r="A18" s="14" t="s">
        <v>54</v>
      </c>
      <c r="B18" s="13" t="s">
        <v>20</v>
      </c>
      <c r="C18" s="15">
        <v>460</v>
      </c>
      <c r="D18" s="16">
        <f t="shared" ref="D18" si="28">AVERAGE(C18:C20)</f>
        <v>490</v>
      </c>
      <c r="E18" s="15">
        <v>470</v>
      </c>
      <c r="F18" s="16">
        <f t="shared" ref="F18" si="29">AVERAGE(E18:E20)</f>
        <v>490</v>
      </c>
      <c r="G18" s="13">
        <v>281</v>
      </c>
      <c r="H18" s="16">
        <v>270</v>
      </c>
      <c r="I18" s="36">
        <f t="shared" si="27"/>
        <v>61.0869565217391</v>
      </c>
      <c r="J18" s="29">
        <f t="shared" si="1"/>
        <v>57.4468085106383</v>
      </c>
      <c r="K18" s="37">
        <f>AVERAGE(I18:I20)</f>
        <v>61.2833026187064</v>
      </c>
      <c r="L18" s="31">
        <f>(AVERAGE(J18:J20))</f>
        <v>57.3468820152174</v>
      </c>
      <c r="M18" s="32">
        <f t="shared" si="4"/>
        <v>0.231426891532927</v>
      </c>
      <c r="N18" s="33">
        <f>STDEV(J18,J19,J20)</f>
        <v>0.17670303493454</v>
      </c>
      <c r="O18" s="34">
        <f>STDEV(I18:I20)/SQRT(3)</f>
        <v>0.133614378124254</v>
      </c>
      <c r="P18" s="35">
        <f>STDEV(J18:J20)/SQRT(3)</f>
        <v>0.102019544786081</v>
      </c>
      <c r="Q18" s="65" t="s">
        <v>55</v>
      </c>
      <c r="R18" s="66" t="s">
        <v>56</v>
      </c>
      <c r="S18" s="66" t="s">
        <v>57</v>
      </c>
      <c r="T18" s="67" t="s">
        <v>58</v>
      </c>
      <c r="U18" s="15">
        <v>17</v>
      </c>
      <c r="V18" s="13">
        <v>18</v>
      </c>
      <c r="W18" s="65">
        <f t="shared" ref="W18:X18" si="30">AVERAGE(U18:U20)</f>
        <v>16.6666666666667</v>
      </c>
      <c r="X18" s="67">
        <f t="shared" si="30"/>
        <v>17.6666666666667</v>
      </c>
      <c r="Y18" s="65">
        <f t="shared" ref="Y18:Z18" si="31">STDEV(U18:U20)</f>
        <v>0.577350269189626</v>
      </c>
      <c r="Z18" s="67">
        <f t="shared" si="31"/>
        <v>0.577350269189626</v>
      </c>
      <c r="AA18" s="66">
        <f t="shared" ref="AA18:AB18" si="32">STDEV(U18:U20)/SQRT(3)</f>
        <v>0.333333333333333</v>
      </c>
      <c r="AB18" s="67">
        <f t="shared" si="32"/>
        <v>0.333333333333333</v>
      </c>
      <c r="AC18" s="66" t="s">
        <v>59</v>
      </c>
      <c r="AD18" s="67" t="s">
        <v>44</v>
      </c>
      <c r="AE18" s="15">
        <v>1.9</v>
      </c>
      <c r="AF18" s="13">
        <v>1.3</v>
      </c>
      <c r="AG18" s="65">
        <f t="shared" ref="AG18:AH18" si="33">AVERAGE(AE18:AE20)</f>
        <v>1.9</v>
      </c>
      <c r="AH18" s="67">
        <f t="shared" si="33"/>
        <v>1.36666666666667</v>
      </c>
      <c r="AI18" s="65">
        <f t="shared" ref="AI18:AJ18" si="34">STDEV(AE18:AE20)</f>
        <v>0.1</v>
      </c>
      <c r="AJ18" s="67">
        <f t="shared" si="34"/>
        <v>0.115470053837925</v>
      </c>
      <c r="AK18" s="65">
        <f t="shared" ref="AK18:AL18" si="35">STDEV(AE18:AE20)/SQRT(3)</f>
        <v>0.0577350269189626</v>
      </c>
      <c r="AL18" s="67">
        <f t="shared" si="35"/>
        <v>0.0666666666666667</v>
      </c>
      <c r="AM18" s="66" t="s">
        <v>60</v>
      </c>
      <c r="AN18" s="67" t="s">
        <v>61</v>
      </c>
    </row>
    <row r="19" s="1" customFormat="1" spans="1:40">
      <c r="A19" s="14"/>
      <c r="B19" s="13" t="s">
        <v>29</v>
      </c>
      <c r="C19" s="15">
        <v>490</v>
      </c>
      <c r="D19" s="16"/>
      <c r="E19" s="15">
        <v>490</v>
      </c>
      <c r="F19" s="16"/>
      <c r="G19" s="13">
        <v>300</v>
      </c>
      <c r="H19" s="16">
        <v>280</v>
      </c>
      <c r="I19" s="36">
        <f t="shared" si="27"/>
        <v>61.2244897959184</v>
      </c>
      <c r="J19" s="29">
        <f t="shared" si="1"/>
        <v>57.1428571428571</v>
      </c>
      <c r="K19" s="37"/>
      <c r="L19" s="31"/>
      <c r="M19" s="32"/>
      <c r="N19" s="33"/>
      <c r="O19" s="34"/>
      <c r="P19" s="35"/>
      <c r="Q19" s="65"/>
      <c r="R19" s="66"/>
      <c r="S19" s="66"/>
      <c r="T19" s="67"/>
      <c r="U19" s="15">
        <v>17</v>
      </c>
      <c r="V19" s="13">
        <v>18</v>
      </c>
      <c r="W19" s="65"/>
      <c r="X19" s="67"/>
      <c r="Y19" s="65"/>
      <c r="Z19" s="67"/>
      <c r="AA19" s="66"/>
      <c r="AB19" s="67"/>
      <c r="AC19" s="66"/>
      <c r="AD19" s="67"/>
      <c r="AE19" s="15">
        <v>1.8</v>
      </c>
      <c r="AF19" s="13">
        <v>1.3</v>
      </c>
      <c r="AG19" s="65"/>
      <c r="AH19" s="67"/>
      <c r="AI19" s="65"/>
      <c r="AJ19" s="67"/>
      <c r="AK19" s="65"/>
      <c r="AL19" s="67"/>
      <c r="AM19" s="66"/>
      <c r="AN19" s="67"/>
    </row>
    <row r="20" s="1" customFormat="1" spans="1:40">
      <c r="A20" s="14"/>
      <c r="B20" s="13" t="s">
        <v>30</v>
      </c>
      <c r="C20" s="15">
        <v>520</v>
      </c>
      <c r="D20" s="16"/>
      <c r="E20" s="15">
        <v>510</v>
      </c>
      <c r="F20" s="16"/>
      <c r="G20" s="13">
        <v>320</v>
      </c>
      <c r="H20" s="16">
        <v>293</v>
      </c>
      <c r="I20" s="36">
        <f t="shared" si="27"/>
        <v>61.5384615384615</v>
      </c>
      <c r="J20" s="29">
        <f t="shared" si="1"/>
        <v>57.4509803921569</v>
      </c>
      <c r="K20" s="37"/>
      <c r="L20" s="31"/>
      <c r="M20" s="32"/>
      <c r="N20" s="33"/>
      <c r="O20" s="34"/>
      <c r="P20" s="35"/>
      <c r="Q20" s="65"/>
      <c r="R20" s="66"/>
      <c r="S20" s="66"/>
      <c r="T20" s="67"/>
      <c r="U20" s="15">
        <v>16</v>
      </c>
      <c r="V20" s="13">
        <v>17</v>
      </c>
      <c r="W20" s="65"/>
      <c r="X20" s="67"/>
      <c r="Y20" s="65"/>
      <c r="Z20" s="67"/>
      <c r="AA20" s="66"/>
      <c r="AB20" s="67"/>
      <c r="AC20" s="66"/>
      <c r="AD20" s="67"/>
      <c r="AE20" s="15">
        <v>2</v>
      </c>
      <c r="AF20" s="13">
        <v>1.5</v>
      </c>
      <c r="AG20" s="65"/>
      <c r="AH20" s="67"/>
      <c r="AI20" s="65"/>
      <c r="AJ20" s="67"/>
      <c r="AK20" s="65"/>
      <c r="AL20" s="67"/>
      <c r="AM20" s="66"/>
      <c r="AN20" s="67"/>
    </row>
    <row r="21" s="1" customFormat="1" ht="15.95" customHeight="1" spans="1:40">
      <c r="A21" s="14" t="s">
        <v>62</v>
      </c>
      <c r="B21" s="13" t="s">
        <v>20</v>
      </c>
      <c r="C21" s="15">
        <v>520</v>
      </c>
      <c r="D21" s="16">
        <f t="shared" ref="D21" si="36">AVERAGE(C21:C23)</f>
        <v>470</v>
      </c>
      <c r="E21" s="15">
        <v>510</v>
      </c>
      <c r="F21" s="16">
        <f t="shared" ref="F21" si="37">AVERAGE(E21:E23)</f>
        <v>470</v>
      </c>
      <c r="G21" s="13">
        <v>412</v>
      </c>
      <c r="H21" s="16">
        <v>353</v>
      </c>
      <c r="I21" s="38">
        <f t="shared" si="27"/>
        <v>79.2307692307692</v>
      </c>
      <c r="J21" s="29">
        <f t="shared" si="1"/>
        <v>69.2156862745098</v>
      </c>
      <c r="K21" s="37">
        <f>AVERAGE(I21:I23)</f>
        <v>79.142441482867</v>
      </c>
      <c r="L21" s="31">
        <f>(AVERAGE(J21:J23))</f>
        <v>69.144796628861</v>
      </c>
      <c r="M21" s="32">
        <f t="shared" si="4"/>
        <v>0.0917476600234305</v>
      </c>
      <c r="N21" s="33">
        <f>STDEV(J21,J22,J23)</f>
        <v>0.0730474385751408</v>
      </c>
      <c r="O21" s="34">
        <f>STDEV(I21:I23)/SQRT(3)</f>
        <v>0.0529705362120459</v>
      </c>
      <c r="P21" s="35">
        <f>STDEV(J21:J23)/SQRT(3)</f>
        <v>0.0421739583249702</v>
      </c>
      <c r="Q21" s="65" t="s">
        <v>63</v>
      </c>
      <c r="R21" s="66" t="s">
        <v>64</v>
      </c>
      <c r="S21" s="66" t="s">
        <v>65</v>
      </c>
      <c r="T21" s="67" t="s">
        <v>66</v>
      </c>
      <c r="U21" s="15">
        <v>16</v>
      </c>
      <c r="V21" s="13">
        <v>17</v>
      </c>
      <c r="W21" s="65">
        <f t="shared" ref="W21:X21" si="38">AVERAGE(U21:U23)</f>
        <v>15.6666666666667</v>
      </c>
      <c r="X21" s="67">
        <f t="shared" si="38"/>
        <v>16.6666666666667</v>
      </c>
      <c r="Y21" s="65">
        <f t="shared" ref="Y21:Z21" si="39">STDEV(U21:U23)</f>
        <v>0.577350269189626</v>
      </c>
      <c r="Z21" s="67">
        <f t="shared" si="39"/>
        <v>0.577350269189626</v>
      </c>
      <c r="AA21" s="66">
        <f t="shared" ref="AA21:AB21" si="40">STDEV(U21:U23)/SQRT(3)</f>
        <v>0.333333333333333</v>
      </c>
      <c r="AB21" s="67">
        <f t="shared" si="40"/>
        <v>0.333333333333333</v>
      </c>
      <c r="AC21" s="66" t="s">
        <v>67</v>
      </c>
      <c r="AD21" s="67" t="s">
        <v>59</v>
      </c>
      <c r="AE21" s="15">
        <v>3.8</v>
      </c>
      <c r="AF21" s="13">
        <v>3.4</v>
      </c>
      <c r="AG21" s="65">
        <f t="shared" ref="AG21:AH21" si="41">AVERAGE(AE21:AE23)</f>
        <v>4</v>
      </c>
      <c r="AH21" s="67">
        <f t="shared" si="41"/>
        <v>3.46666666666667</v>
      </c>
      <c r="AI21" s="65">
        <f t="shared" ref="AI21:AJ21" si="42">STDEV(AE21:AE23)</f>
        <v>0.2</v>
      </c>
      <c r="AJ21" s="67">
        <f t="shared" si="42"/>
        <v>0.115470053837925</v>
      </c>
      <c r="AK21" s="65">
        <f t="shared" ref="AK21:AL21" si="43">STDEV(AE21:AE23)/SQRT(3)</f>
        <v>0.115470053837925</v>
      </c>
      <c r="AL21" s="67">
        <f t="shared" si="43"/>
        <v>0.0666666666666667</v>
      </c>
      <c r="AM21" s="66" t="s">
        <v>68</v>
      </c>
      <c r="AN21" s="67" t="s">
        <v>69</v>
      </c>
    </row>
    <row r="22" s="1" customFormat="1" spans="1:40">
      <c r="A22" s="14"/>
      <c r="B22" s="13" t="s">
        <v>29</v>
      </c>
      <c r="C22" s="15">
        <v>470</v>
      </c>
      <c r="D22" s="16"/>
      <c r="E22" s="15">
        <v>470</v>
      </c>
      <c r="F22" s="16"/>
      <c r="G22" s="13">
        <v>372</v>
      </c>
      <c r="H22" s="16">
        <v>325</v>
      </c>
      <c r="I22" s="38">
        <f t="shared" si="27"/>
        <v>79.1489361702128</v>
      </c>
      <c r="J22" s="29">
        <f t="shared" si="1"/>
        <v>69.1489361702128</v>
      </c>
      <c r="K22" s="37"/>
      <c r="L22" s="31"/>
      <c r="M22" s="32"/>
      <c r="N22" s="33"/>
      <c r="O22" s="34"/>
      <c r="P22" s="35"/>
      <c r="Q22" s="65"/>
      <c r="R22" s="66"/>
      <c r="S22" s="66"/>
      <c r="T22" s="67"/>
      <c r="U22" s="15">
        <v>16</v>
      </c>
      <c r="V22" s="13">
        <v>17</v>
      </c>
      <c r="W22" s="65"/>
      <c r="X22" s="67"/>
      <c r="Y22" s="65"/>
      <c r="Z22" s="67"/>
      <c r="AA22" s="66"/>
      <c r="AB22" s="67"/>
      <c r="AC22" s="66"/>
      <c r="AD22" s="67"/>
      <c r="AE22" s="15">
        <v>4</v>
      </c>
      <c r="AF22" s="13">
        <v>3.4</v>
      </c>
      <c r="AG22" s="65"/>
      <c r="AH22" s="67"/>
      <c r="AI22" s="65"/>
      <c r="AJ22" s="67"/>
      <c r="AK22" s="65"/>
      <c r="AL22" s="67"/>
      <c r="AM22" s="66"/>
      <c r="AN22" s="67"/>
    </row>
    <row r="23" s="1" customFormat="1" spans="1:40">
      <c r="A23" s="14"/>
      <c r="B23" s="13" t="s">
        <v>30</v>
      </c>
      <c r="C23" s="15">
        <v>420</v>
      </c>
      <c r="D23" s="16"/>
      <c r="E23" s="15">
        <v>430</v>
      </c>
      <c r="F23" s="16"/>
      <c r="G23" s="13">
        <v>332</v>
      </c>
      <c r="H23" s="16">
        <v>297</v>
      </c>
      <c r="I23" s="38">
        <f t="shared" si="27"/>
        <v>79.0476190476191</v>
      </c>
      <c r="J23" s="29">
        <f t="shared" si="1"/>
        <v>69.0697674418605</v>
      </c>
      <c r="K23" s="37"/>
      <c r="L23" s="31"/>
      <c r="M23" s="32"/>
      <c r="N23" s="33"/>
      <c r="O23" s="34"/>
      <c r="P23" s="35"/>
      <c r="Q23" s="65"/>
      <c r="R23" s="66"/>
      <c r="S23" s="66"/>
      <c r="T23" s="67"/>
      <c r="U23" s="15">
        <v>15</v>
      </c>
      <c r="V23" s="13">
        <v>16</v>
      </c>
      <c r="W23" s="65"/>
      <c r="X23" s="67"/>
      <c r="Y23" s="65"/>
      <c r="Z23" s="67"/>
      <c r="AA23" s="66"/>
      <c r="AB23" s="67"/>
      <c r="AC23" s="66"/>
      <c r="AD23" s="67"/>
      <c r="AE23" s="15">
        <v>4.2</v>
      </c>
      <c r="AF23" s="13">
        <v>3.6</v>
      </c>
      <c r="AG23" s="65"/>
      <c r="AH23" s="67"/>
      <c r="AI23" s="65"/>
      <c r="AJ23" s="67"/>
      <c r="AK23" s="65"/>
      <c r="AL23" s="67"/>
      <c r="AM23" s="66"/>
      <c r="AN23" s="67"/>
    </row>
    <row r="24" s="1" customFormat="1" ht="17.1" customHeight="1" spans="1:40">
      <c r="A24" s="14" t="s">
        <v>70</v>
      </c>
      <c r="B24" s="13" t="s">
        <v>20</v>
      </c>
      <c r="C24" s="15">
        <v>500</v>
      </c>
      <c r="D24" s="16">
        <f t="shared" ref="D24" si="44">AVERAGE(C24:C26)</f>
        <v>480</v>
      </c>
      <c r="E24" s="15">
        <v>490</v>
      </c>
      <c r="F24" s="16">
        <f t="shared" ref="F24" si="45">AVERAGE(E24:E26)</f>
        <v>480</v>
      </c>
      <c r="G24" s="13">
        <v>390</v>
      </c>
      <c r="H24" s="16">
        <v>350</v>
      </c>
      <c r="I24" s="39">
        <f t="shared" si="27"/>
        <v>78</v>
      </c>
      <c r="J24" s="29">
        <f t="shared" si="1"/>
        <v>71.4285714285714</v>
      </c>
      <c r="K24" s="37">
        <f>AVERAGE(I24:I26)</f>
        <v>78.1286231884058</v>
      </c>
      <c r="L24" s="31">
        <f>(AVERAGE(J24:J26))</f>
        <v>71.3146997929607</v>
      </c>
      <c r="M24" s="32">
        <f t="shared" si="4"/>
        <v>0.130472518695875</v>
      </c>
      <c r="N24" s="33">
        <f>STDEV(J24,J25,J26)</f>
        <v>0.19723145841882</v>
      </c>
      <c r="O24" s="34">
        <f>STDEV(I24:I26)/SQRT(3)</f>
        <v>0.0753283437909121</v>
      </c>
      <c r="P24" s="35">
        <f>STDEV(J24:J26)/SQRT(3)</f>
        <v>0.113871635610768</v>
      </c>
      <c r="Q24" s="65" t="s">
        <v>71</v>
      </c>
      <c r="R24" s="66" t="s">
        <v>72</v>
      </c>
      <c r="S24" s="66" t="s">
        <v>73</v>
      </c>
      <c r="T24" s="67" t="s">
        <v>74</v>
      </c>
      <c r="U24" s="15">
        <v>15</v>
      </c>
      <c r="V24" s="13">
        <v>17</v>
      </c>
      <c r="W24" s="65">
        <f t="shared" ref="W24:X24" si="46">AVERAGE(U24:U26)</f>
        <v>15.3333333333333</v>
      </c>
      <c r="X24" s="67">
        <f t="shared" si="46"/>
        <v>16.3333333333333</v>
      </c>
      <c r="Y24" s="65">
        <f t="shared" ref="Y24:Z24" si="47">STDEV(U24:U26)</f>
        <v>0.577350269189626</v>
      </c>
      <c r="Z24" s="67">
        <f t="shared" si="47"/>
        <v>0.577350269189626</v>
      </c>
      <c r="AA24" s="66">
        <f t="shared" ref="AA24:AB24" si="48">STDEV(U24:U26)/SQRT(3)</f>
        <v>0.333333333333333</v>
      </c>
      <c r="AB24" s="67">
        <f t="shared" si="48"/>
        <v>0.333333333333333</v>
      </c>
      <c r="AC24" s="66" t="s">
        <v>75</v>
      </c>
      <c r="AD24" s="67" t="s">
        <v>67</v>
      </c>
      <c r="AE24" s="15">
        <v>4</v>
      </c>
      <c r="AF24" s="13">
        <v>3.6</v>
      </c>
      <c r="AG24" s="65">
        <f t="shared" ref="AG24:AH24" si="49">AVERAGE(AE24:AE26)</f>
        <v>4.2</v>
      </c>
      <c r="AH24" s="67">
        <f t="shared" si="49"/>
        <v>3.56666666666667</v>
      </c>
      <c r="AI24" s="65">
        <f t="shared" ref="AI24:AJ24" si="50">STDEV(AE24:AE26)</f>
        <v>0.2</v>
      </c>
      <c r="AJ24" s="67">
        <f t="shared" si="50"/>
        <v>0.0577350269189626</v>
      </c>
      <c r="AK24" s="65">
        <f t="shared" ref="AK24:AL24" si="51">STDEV(AE24:AE26)/SQRT(3)</f>
        <v>0.115470053837925</v>
      </c>
      <c r="AL24" s="67">
        <f t="shared" si="51"/>
        <v>0.0333333333333334</v>
      </c>
      <c r="AM24" s="66" t="s">
        <v>76</v>
      </c>
      <c r="AN24" s="67" t="s">
        <v>77</v>
      </c>
    </row>
    <row r="25" s="1" customFormat="1" spans="1:40">
      <c r="A25" s="14"/>
      <c r="B25" s="13" t="s">
        <v>29</v>
      </c>
      <c r="C25" s="15">
        <v>460</v>
      </c>
      <c r="D25" s="16"/>
      <c r="E25" s="15">
        <v>460</v>
      </c>
      <c r="F25" s="16"/>
      <c r="G25" s="13">
        <v>360</v>
      </c>
      <c r="H25" s="16">
        <v>327</v>
      </c>
      <c r="I25" s="39">
        <f t="shared" si="27"/>
        <v>78.2608695652174</v>
      </c>
      <c r="J25" s="29">
        <f t="shared" si="1"/>
        <v>71.0869565217391</v>
      </c>
      <c r="K25" s="37"/>
      <c r="L25" s="31"/>
      <c r="M25" s="32"/>
      <c r="N25" s="33"/>
      <c r="O25" s="34"/>
      <c r="P25" s="35"/>
      <c r="Q25" s="65"/>
      <c r="R25" s="66"/>
      <c r="S25" s="66"/>
      <c r="T25" s="67"/>
      <c r="U25" s="15">
        <v>16</v>
      </c>
      <c r="V25" s="13">
        <v>16</v>
      </c>
      <c r="W25" s="65"/>
      <c r="X25" s="67"/>
      <c r="Y25" s="65"/>
      <c r="Z25" s="67"/>
      <c r="AA25" s="66"/>
      <c r="AB25" s="67"/>
      <c r="AC25" s="66"/>
      <c r="AD25" s="67"/>
      <c r="AE25" s="15">
        <v>4.2</v>
      </c>
      <c r="AF25" s="13">
        <v>3.6</v>
      </c>
      <c r="AG25" s="65"/>
      <c r="AH25" s="67"/>
      <c r="AI25" s="65"/>
      <c r="AJ25" s="67"/>
      <c r="AK25" s="65"/>
      <c r="AL25" s="67"/>
      <c r="AM25" s="66"/>
      <c r="AN25" s="67"/>
    </row>
    <row r="26" s="1" customFormat="1" spans="1:40">
      <c r="A26" s="14"/>
      <c r="B26" s="13" t="s">
        <v>30</v>
      </c>
      <c r="C26" s="15">
        <v>480</v>
      </c>
      <c r="D26" s="16"/>
      <c r="E26" s="15">
        <v>490</v>
      </c>
      <c r="F26" s="16"/>
      <c r="G26" s="13">
        <v>375</v>
      </c>
      <c r="H26" s="16">
        <v>350</v>
      </c>
      <c r="I26" s="39">
        <f t="shared" si="27"/>
        <v>78.125</v>
      </c>
      <c r="J26" s="29">
        <f t="shared" si="1"/>
        <v>71.4285714285714</v>
      </c>
      <c r="K26" s="37"/>
      <c r="L26" s="31"/>
      <c r="M26" s="32"/>
      <c r="N26" s="33"/>
      <c r="O26" s="34"/>
      <c r="P26" s="35"/>
      <c r="Q26" s="65"/>
      <c r="R26" s="66"/>
      <c r="S26" s="66"/>
      <c r="T26" s="67"/>
      <c r="U26" s="15">
        <v>15</v>
      </c>
      <c r="V26" s="13">
        <v>16</v>
      </c>
      <c r="W26" s="65"/>
      <c r="X26" s="67"/>
      <c r="Y26" s="65"/>
      <c r="Z26" s="67"/>
      <c r="AA26" s="66"/>
      <c r="AB26" s="67"/>
      <c r="AC26" s="66"/>
      <c r="AD26" s="67"/>
      <c r="AE26" s="15">
        <v>4.4</v>
      </c>
      <c r="AF26" s="13">
        <v>3.5</v>
      </c>
      <c r="AG26" s="65"/>
      <c r="AH26" s="67"/>
      <c r="AI26" s="65"/>
      <c r="AJ26" s="67"/>
      <c r="AK26" s="65"/>
      <c r="AL26" s="67"/>
      <c r="AM26" s="66"/>
      <c r="AN26" s="67"/>
    </row>
    <row r="27" s="1" customFormat="1" ht="18" customHeight="1" spans="1:40">
      <c r="A27" s="14" t="s">
        <v>78</v>
      </c>
      <c r="B27" s="13" t="s">
        <v>20</v>
      </c>
      <c r="C27" s="15">
        <v>460</v>
      </c>
      <c r="D27" s="16">
        <f t="shared" ref="D27" si="52">AVERAGE(C27:C29)</f>
        <v>500</v>
      </c>
      <c r="E27" s="15">
        <v>470</v>
      </c>
      <c r="F27" s="16">
        <f t="shared" ref="F27" si="53">AVERAGE(E27:E29)</f>
        <v>500</v>
      </c>
      <c r="G27" s="13">
        <v>410</v>
      </c>
      <c r="H27" s="16">
        <v>360</v>
      </c>
      <c r="I27" s="39">
        <f t="shared" si="27"/>
        <v>89.1304347826087</v>
      </c>
      <c r="J27" s="29">
        <f t="shared" si="1"/>
        <v>76.5957446808511</v>
      </c>
      <c r="K27" s="40">
        <f>AVERAGE(I27:I29)</f>
        <v>89.1342416102345</v>
      </c>
      <c r="L27" s="31">
        <f>(AVERAGE(J27:J29))</f>
        <v>76.2111601766359</v>
      </c>
      <c r="M27" s="32">
        <f t="shared" si="4"/>
        <v>0.0796095438848834</v>
      </c>
      <c r="N27" s="33">
        <f>STDEV(J27,J28,J29)</f>
        <v>0.333593958635093</v>
      </c>
      <c r="O27" s="34">
        <f>STDEV(I27:I29)/SQRT(3)</f>
        <v>0.0459625915920008</v>
      </c>
      <c r="P27" s="35">
        <f>STDEV(J27:J29)/SQRT(3)</f>
        <v>0.192600561818004</v>
      </c>
      <c r="Q27" s="65" t="s">
        <v>79</v>
      </c>
      <c r="R27" s="66" t="s">
        <v>80</v>
      </c>
      <c r="S27" s="68" t="s">
        <v>81</v>
      </c>
      <c r="T27" s="69" t="s">
        <v>82</v>
      </c>
      <c r="U27" s="15">
        <v>15</v>
      </c>
      <c r="V27" s="13">
        <v>16</v>
      </c>
      <c r="W27" s="65">
        <f t="shared" ref="W27:X27" si="54">AVERAGE(U27:U29)</f>
        <v>14.6666666666667</v>
      </c>
      <c r="X27" s="67">
        <f t="shared" si="54"/>
        <v>16.3333333333333</v>
      </c>
      <c r="Y27" s="65">
        <f t="shared" ref="Y27:Z27" si="55">STDEV(U27:U29)</f>
        <v>0.577350269189626</v>
      </c>
      <c r="Z27" s="67">
        <f t="shared" si="55"/>
        <v>0.577350269189626</v>
      </c>
      <c r="AA27" s="66">
        <f t="shared" ref="AA27:AB27" si="56">STDEV(U27:U29)/SQRT(3)</f>
        <v>0.333333333333333</v>
      </c>
      <c r="AB27" s="67">
        <f t="shared" si="56"/>
        <v>0.333333333333333</v>
      </c>
      <c r="AC27" s="66" t="s">
        <v>75</v>
      </c>
      <c r="AD27" s="67" t="s">
        <v>67</v>
      </c>
      <c r="AE27" s="15">
        <v>4.3</v>
      </c>
      <c r="AF27" s="13">
        <v>3.8</v>
      </c>
      <c r="AG27" s="65">
        <f t="shared" ref="AG27:AH27" si="57">AVERAGE(AE27:AE29)</f>
        <v>4.6</v>
      </c>
      <c r="AH27" s="67">
        <f t="shared" si="57"/>
        <v>3.8</v>
      </c>
      <c r="AI27" s="65">
        <f t="shared" ref="AI27:AJ27" si="58">STDEV(AE27:AE29)</f>
        <v>0.264575131106459</v>
      </c>
      <c r="AJ27" s="67">
        <f t="shared" si="58"/>
        <v>0.0999999999999999</v>
      </c>
      <c r="AK27" s="65">
        <f t="shared" ref="AK27:AL27" si="59">STDEV(AE27:AE29)/SQRT(3)</f>
        <v>0.152752523165195</v>
      </c>
      <c r="AL27" s="67">
        <f t="shared" si="59"/>
        <v>0.0577350269189625</v>
      </c>
      <c r="AM27" s="66" t="s">
        <v>83</v>
      </c>
      <c r="AN27" s="67" t="s">
        <v>84</v>
      </c>
    </row>
    <row r="28" s="1" customFormat="1" spans="1:40">
      <c r="A28" s="14"/>
      <c r="B28" s="13" t="s">
        <v>29</v>
      </c>
      <c r="C28" s="15">
        <v>530</v>
      </c>
      <c r="D28" s="16"/>
      <c r="E28" s="15">
        <v>530</v>
      </c>
      <c r="F28" s="16"/>
      <c r="G28" s="13">
        <v>472</v>
      </c>
      <c r="H28" s="16">
        <v>403</v>
      </c>
      <c r="I28" s="39">
        <f t="shared" si="27"/>
        <v>89.0566037735849</v>
      </c>
      <c r="J28" s="29">
        <f t="shared" si="1"/>
        <v>76.0377358490566</v>
      </c>
      <c r="K28" s="40"/>
      <c r="L28" s="31"/>
      <c r="M28" s="32"/>
      <c r="N28" s="33"/>
      <c r="O28" s="34"/>
      <c r="P28" s="35"/>
      <c r="Q28" s="65"/>
      <c r="R28" s="66"/>
      <c r="S28" s="68"/>
      <c r="T28" s="69"/>
      <c r="U28" s="15">
        <v>15</v>
      </c>
      <c r="V28" s="13">
        <v>17</v>
      </c>
      <c r="W28" s="65"/>
      <c r="X28" s="67"/>
      <c r="Y28" s="65"/>
      <c r="Z28" s="67"/>
      <c r="AA28" s="66"/>
      <c r="AB28" s="67"/>
      <c r="AC28" s="66"/>
      <c r="AD28" s="67"/>
      <c r="AE28" s="15">
        <v>4.8</v>
      </c>
      <c r="AF28" s="13">
        <v>3.7</v>
      </c>
      <c r="AG28" s="65"/>
      <c r="AH28" s="67"/>
      <c r="AI28" s="65"/>
      <c r="AJ28" s="67"/>
      <c r="AK28" s="65"/>
      <c r="AL28" s="67"/>
      <c r="AM28" s="66"/>
      <c r="AN28" s="67"/>
    </row>
    <row r="29" s="1" customFormat="1" spans="1:40">
      <c r="A29" s="14"/>
      <c r="B29" s="13" t="s">
        <v>30</v>
      </c>
      <c r="C29" s="15">
        <v>510</v>
      </c>
      <c r="D29" s="16"/>
      <c r="E29" s="15">
        <v>500</v>
      </c>
      <c r="F29" s="16"/>
      <c r="G29" s="13">
        <v>455</v>
      </c>
      <c r="H29" s="16">
        <v>380</v>
      </c>
      <c r="I29" s="39">
        <f t="shared" si="27"/>
        <v>89.2156862745098</v>
      </c>
      <c r="J29" s="29">
        <f t="shared" si="1"/>
        <v>76</v>
      </c>
      <c r="K29" s="40"/>
      <c r="L29" s="31"/>
      <c r="M29" s="32"/>
      <c r="N29" s="33"/>
      <c r="O29" s="34"/>
      <c r="P29" s="35"/>
      <c r="Q29" s="65"/>
      <c r="R29" s="66"/>
      <c r="S29" s="68"/>
      <c r="T29" s="69"/>
      <c r="U29" s="15">
        <v>14</v>
      </c>
      <c r="V29" s="13">
        <v>16</v>
      </c>
      <c r="W29" s="65"/>
      <c r="X29" s="67"/>
      <c r="Y29" s="65"/>
      <c r="Z29" s="67"/>
      <c r="AA29" s="66"/>
      <c r="AB29" s="67"/>
      <c r="AC29" s="66"/>
      <c r="AD29" s="67"/>
      <c r="AE29" s="15">
        <v>4.7</v>
      </c>
      <c r="AF29" s="13">
        <v>3.9</v>
      </c>
      <c r="AG29" s="65"/>
      <c r="AH29" s="67"/>
      <c r="AI29" s="65"/>
      <c r="AJ29" s="67"/>
      <c r="AK29" s="65"/>
      <c r="AL29" s="67"/>
      <c r="AM29" s="66"/>
      <c r="AN29" s="67"/>
    </row>
    <row r="30" s="1" customFormat="1" customHeight="1" spans="1:40">
      <c r="A30" s="14" t="s">
        <v>85</v>
      </c>
      <c r="B30" s="13" t="s">
        <v>20</v>
      </c>
      <c r="C30" s="15">
        <v>480</v>
      </c>
      <c r="D30" s="16">
        <f t="shared" ref="D30" si="60">AVERAGE(C30:C32)</f>
        <v>470</v>
      </c>
      <c r="E30" s="15">
        <v>480</v>
      </c>
      <c r="F30" s="16">
        <f t="shared" ref="F30" si="61">AVERAGE(E30:E32)</f>
        <v>470</v>
      </c>
      <c r="G30" s="13">
        <v>365</v>
      </c>
      <c r="H30" s="16">
        <v>327</v>
      </c>
      <c r="I30" s="39">
        <f t="shared" si="27"/>
        <v>76.0416666666667</v>
      </c>
      <c r="J30" s="29">
        <f t="shared" si="1"/>
        <v>68.125</v>
      </c>
      <c r="K30" s="37">
        <f>AVERAGE(I30:I32)</f>
        <v>76.0277777777778</v>
      </c>
      <c r="L30" s="31">
        <f>(AVERAGE(J30:J32))</f>
        <v>68.1527777777778</v>
      </c>
      <c r="M30" s="32">
        <f t="shared" si="4"/>
        <v>0.0240562612162289</v>
      </c>
      <c r="N30" s="33">
        <f>STDEV(J30,J31,J32)</f>
        <v>0.168393828513638</v>
      </c>
      <c r="O30" s="34">
        <f>STDEV(I30:I32)/SQRT(3)</f>
        <v>0.0138888888888857</v>
      </c>
      <c r="P30" s="35">
        <f>STDEV(J30:J32)/SQRT(3)</f>
        <v>0.0972222222222208</v>
      </c>
      <c r="Q30" s="65" t="s">
        <v>86</v>
      </c>
      <c r="R30" s="66" t="s">
        <v>87</v>
      </c>
      <c r="S30" s="66" t="s">
        <v>88</v>
      </c>
      <c r="T30" s="67" t="s">
        <v>89</v>
      </c>
      <c r="U30" s="15">
        <v>16</v>
      </c>
      <c r="V30" s="13">
        <v>17</v>
      </c>
      <c r="W30" s="65">
        <f t="shared" ref="W30:X30" si="62">AVERAGE(U30:U32)</f>
        <v>15.6666666666667</v>
      </c>
      <c r="X30" s="67">
        <f t="shared" si="62"/>
        <v>16.6666666666667</v>
      </c>
      <c r="Y30" s="65">
        <f t="shared" ref="Y30:Z30" si="63">STDEV(U30:U32)</f>
        <v>0.577350269189626</v>
      </c>
      <c r="Z30" s="67">
        <f t="shared" si="63"/>
        <v>0.577350269189626</v>
      </c>
      <c r="AA30" s="66">
        <f t="shared" ref="AA30:AB30" si="64">STDEV(U30:U32)/SQRT(3)</f>
        <v>0.333333333333333</v>
      </c>
      <c r="AB30" s="67">
        <f t="shared" si="64"/>
        <v>0.333333333333333</v>
      </c>
      <c r="AC30" s="66" t="s">
        <v>67</v>
      </c>
      <c r="AD30" s="67" t="s">
        <v>59</v>
      </c>
      <c r="AE30" s="15">
        <v>4</v>
      </c>
      <c r="AF30" s="13">
        <v>3.4</v>
      </c>
      <c r="AG30" s="65">
        <f t="shared" ref="AG30:AH30" si="65">AVERAGE(AE30:AE32)</f>
        <v>4.1</v>
      </c>
      <c r="AH30" s="67">
        <f t="shared" si="65"/>
        <v>3.43333333333333</v>
      </c>
      <c r="AI30" s="65">
        <f t="shared" ref="AI30:AJ30" si="66">STDEV(AE30:AE32)</f>
        <v>0.264575131106459</v>
      </c>
      <c r="AJ30" s="67">
        <f t="shared" si="66"/>
        <v>0.0577350269189626</v>
      </c>
      <c r="AK30" s="65">
        <f t="shared" ref="AK30:AL30" si="67">STDEV(AE30:AE32)/SQRT(3)</f>
        <v>0.152752523165195</v>
      </c>
      <c r="AL30" s="67">
        <f t="shared" si="67"/>
        <v>0.0333333333333334</v>
      </c>
      <c r="AM30" s="66" t="s">
        <v>90</v>
      </c>
      <c r="AN30" s="67" t="s">
        <v>91</v>
      </c>
    </row>
    <row r="31" s="1" customFormat="1" spans="1:40">
      <c r="A31" s="14"/>
      <c r="B31" s="13" t="s">
        <v>29</v>
      </c>
      <c r="C31" s="15">
        <v>450</v>
      </c>
      <c r="D31" s="16"/>
      <c r="E31" s="15">
        <v>450</v>
      </c>
      <c r="F31" s="16"/>
      <c r="G31" s="13">
        <v>342</v>
      </c>
      <c r="H31" s="16">
        <v>306</v>
      </c>
      <c r="I31" s="39">
        <f t="shared" si="27"/>
        <v>76</v>
      </c>
      <c r="J31" s="29">
        <f t="shared" si="1"/>
        <v>68</v>
      </c>
      <c r="K31" s="37"/>
      <c r="L31" s="31"/>
      <c r="M31" s="32"/>
      <c r="N31" s="33"/>
      <c r="O31" s="34"/>
      <c r="P31" s="35"/>
      <c r="Q31" s="65"/>
      <c r="R31" s="66"/>
      <c r="S31" s="66"/>
      <c r="T31" s="67"/>
      <c r="U31" s="15">
        <v>16</v>
      </c>
      <c r="V31" s="13">
        <v>16</v>
      </c>
      <c r="W31" s="65"/>
      <c r="X31" s="67"/>
      <c r="Y31" s="65"/>
      <c r="Z31" s="67"/>
      <c r="AA31" s="66"/>
      <c r="AB31" s="67"/>
      <c r="AC31" s="66"/>
      <c r="AD31" s="67"/>
      <c r="AE31" s="15">
        <v>3.9</v>
      </c>
      <c r="AF31" s="13">
        <v>3.4</v>
      </c>
      <c r="AG31" s="65"/>
      <c r="AH31" s="67"/>
      <c r="AI31" s="65"/>
      <c r="AJ31" s="67"/>
      <c r="AK31" s="65"/>
      <c r="AL31" s="67"/>
      <c r="AM31" s="66"/>
      <c r="AN31" s="67"/>
    </row>
    <row r="32" s="1" customFormat="1" spans="1:40">
      <c r="A32" s="14"/>
      <c r="B32" s="13" t="s">
        <v>30</v>
      </c>
      <c r="C32" s="15">
        <v>480</v>
      </c>
      <c r="D32" s="16"/>
      <c r="E32" s="15">
        <v>480</v>
      </c>
      <c r="F32" s="16"/>
      <c r="G32" s="13">
        <v>365</v>
      </c>
      <c r="H32" s="16">
        <v>328</v>
      </c>
      <c r="I32" s="39">
        <f t="shared" si="27"/>
        <v>76.0416666666667</v>
      </c>
      <c r="J32" s="29">
        <f t="shared" si="1"/>
        <v>68.3333333333333</v>
      </c>
      <c r="K32" s="37"/>
      <c r="L32" s="31"/>
      <c r="M32" s="32"/>
      <c r="N32" s="33"/>
      <c r="O32" s="34"/>
      <c r="P32" s="35"/>
      <c r="Q32" s="65"/>
      <c r="R32" s="66"/>
      <c r="S32" s="66"/>
      <c r="T32" s="67"/>
      <c r="U32" s="15">
        <v>15</v>
      </c>
      <c r="V32" s="13">
        <v>17</v>
      </c>
      <c r="W32" s="65"/>
      <c r="X32" s="67"/>
      <c r="Y32" s="65"/>
      <c r="Z32" s="67"/>
      <c r="AA32" s="66"/>
      <c r="AB32" s="67"/>
      <c r="AC32" s="66"/>
      <c r="AD32" s="67"/>
      <c r="AE32" s="15">
        <v>4.4</v>
      </c>
      <c r="AF32" s="13">
        <v>3.5</v>
      </c>
      <c r="AG32" s="65"/>
      <c r="AH32" s="67"/>
      <c r="AI32" s="65"/>
      <c r="AJ32" s="67"/>
      <c r="AK32" s="65"/>
      <c r="AL32" s="67"/>
      <c r="AM32" s="66"/>
      <c r="AN32" s="67"/>
    </row>
    <row r="33" s="1" customFormat="1" customHeight="1" spans="1:40">
      <c r="A33" s="14" t="s">
        <v>92</v>
      </c>
      <c r="B33" s="13" t="s">
        <v>20</v>
      </c>
      <c r="C33" s="15">
        <v>450</v>
      </c>
      <c r="D33" s="16">
        <f t="shared" ref="D33" si="68">AVERAGE(C33:C35)</f>
        <v>480</v>
      </c>
      <c r="E33" s="15">
        <v>440</v>
      </c>
      <c r="F33" s="16">
        <f t="shared" ref="F33" si="69">AVERAGE(E33:E35)</f>
        <v>480</v>
      </c>
      <c r="G33" s="13">
        <v>335</v>
      </c>
      <c r="H33" s="16">
        <v>287</v>
      </c>
      <c r="I33" s="39">
        <f t="shared" si="27"/>
        <v>74.4444444444444</v>
      </c>
      <c r="J33" s="29">
        <f t="shared" si="1"/>
        <v>65.2272727272727</v>
      </c>
      <c r="K33" s="37">
        <f>AVERAGE(I33:I35)</f>
        <v>74.4401908060645</v>
      </c>
      <c r="L33" s="31">
        <f>(AVERAGE(J33:J35))</f>
        <v>65.2099497389352</v>
      </c>
      <c r="M33" s="32">
        <f t="shared" si="4"/>
        <v>0.0903130591952472</v>
      </c>
      <c r="N33" s="33">
        <f>STDEV(J33,J34,J35)</f>
        <v>0.0220084749945262</v>
      </c>
      <c r="O33" s="34">
        <f>STDEV(I33:I35)/SQRT(3)</f>
        <v>0.0521422690377146</v>
      </c>
      <c r="P33" s="35">
        <f>STDEV(J33:J35)/SQRT(3)</f>
        <v>0.0127065989625429</v>
      </c>
      <c r="Q33" s="65" t="s">
        <v>93</v>
      </c>
      <c r="R33" s="66" t="s">
        <v>94</v>
      </c>
      <c r="S33" s="66" t="s">
        <v>95</v>
      </c>
      <c r="T33" s="67" t="s">
        <v>96</v>
      </c>
      <c r="U33" s="15">
        <v>17</v>
      </c>
      <c r="V33" s="13">
        <v>17</v>
      </c>
      <c r="W33" s="65">
        <f t="shared" ref="W33:X33" si="70">AVERAGE(U33:U35)</f>
        <v>16.3333333333333</v>
      </c>
      <c r="X33" s="67">
        <f t="shared" si="70"/>
        <v>16.3333333333333</v>
      </c>
      <c r="Y33" s="65">
        <f t="shared" ref="Y33:Z33" si="71">STDEV(U33:U35)</f>
        <v>0.577350269189626</v>
      </c>
      <c r="Z33" s="67">
        <f t="shared" si="71"/>
        <v>0.577350269189626</v>
      </c>
      <c r="AA33" s="66">
        <f t="shared" ref="AA33:AB33" si="72">STDEV(U33:U35)/SQRT(3)</f>
        <v>0.333333333333333</v>
      </c>
      <c r="AB33" s="67">
        <f t="shared" si="72"/>
        <v>0.333333333333333</v>
      </c>
      <c r="AC33" s="66" t="s">
        <v>67</v>
      </c>
      <c r="AD33" s="67" t="s">
        <v>67</v>
      </c>
      <c r="AE33" s="15">
        <v>3.9</v>
      </c>
      <c r="AF33" s="13">
        <v>2.9</v>
      </c>
      <c r="AG33" s="65">
        <f t="shared" ref="AG33:AH33" si="73">AVERAGE(AE33:AE35)</f>
        <v>3.9</v>
      </c>
      <c r="AH33" s="67">
        <f t="shared" si="73"/>
        <v>2.96666666666667</v>
      </c>
      <c r="AI33" s="65">
        <f t="shared" ref="AI33:AJ33" si="74">STDEV(AE33:AE35)</f>
        <v>0.1</v>
      </c>
      <c r="AJ33" s="67">
        <f t="shared" si="74"/>
        <v>0.208166599946613</v>
      </c>
      <c r="AK33" s="65">
        <f t="shared" ref="AK33:AL33" si="75">STDEV(AE33:AE35)/SQRT(3)</f>
        <v>0.0577350269189626</v>
      </c>
      <c r="AL33" s="67">
        <f t="shared" si="75"/>
        <v>0.120185042515466</v>
      </c>
      <c r="AM33" s="66" t="s">
        <v>97</v>
      </c>
      <c r="AN33" s="67" t="s">
        <v>98</v>
      </c>
    </row>
    <row r="34" s="1" customFormat="1" spans="1:40">
      <c r="A34" s="14"/>
      <c r="B34" s="13" t="s">
        <v>29</v>
      </c>
      <c r="C34" s="15">
        <v>530</v>
      </c>
      <c r="D34" s="16"/>
      <c r="E34" s="15">
        <v>540</v>
      </c>
      <c r="F34" s="16"/>
      <c r="G34" s="13">
        <v>395</v>
      </c>
      <c r="H34" s="16">
        <v>352</v>
      </c>
      <c r="I34" s="39">
        <f t="shared" si="27"/>
        <v>74.5283018867924</v>
      </c>
      <c r="J34" s="29">
        <f t="shared" si="1"/>
        <v>65.1851851851852</v>
      </c>
      <c r="K34" s="37"/>
      <c r="L34" s="31"/>
      <c r="M34" s="32"/>
      <c r="N34" s="33"/>
      <c r="O34" s="34"/>
      <c r="P34" s="35"/>
      <c r="Q34" s="65"/>
      <c r="R34" s="66"/>
      <c r="S34" s="66"/>
      <c r="T34" s="67"/>
      <c r="U34" s="15">
        <v>16</v>
      </c>
      <c r="V34" s="13">
        <v>16</v>
      </c>
      <c r="W34" s="65"/>
      <c r="X34" s="67"/>
      <c r="Y34" s="65"/>
      <c r="Z34" s="67"/>
      <c r="AA34" s="66"/>
      <c r="AB34" s="67"/>
      <c r="AC34" s="66"/>
      <c r="AD34" s="67"/>
      <c r="AE34" s="15">
        <v>3.8</v>
      </c>
      <c r="AF34" s="13">
        <v>2.8</v>
      </c>
      <c r="AG34" s="65"/>
      <c r="AH34" s="67"/>
      <c r="AI34" s="65"/>
      <c r="AJ34" s="67"/>
      <c r="AK34" s="65"/>
      <c r="AL34" s="67"/>
      <c r="AM34" s="66"/>
      <c r="AN34" s="67"/>
    </row>
    <row r="35" s="1" customFormat="1" spans="1:40">
      <c r="A35" s="14"/>
      <c r="B35" s="13" t="s">
        <v>30</v>
      </c>
      <c r="C35" s="15">
        <v>460</v>
      </c>
      <c r="D35" s="16"/>
      <c r="E35" s="15">
        <v>460</v>
      </c>
      <c r="F35" s="16"/>
      <c r="G35" s="13">
        <v>342</v>
      </c>
      <c r="H35" s="16">
        <v>300</v>
      </c>
      <c r="I35" s="39">
        <f t="shared" si="27"/>
        <v>74.3478260869565</v>
      </c>
      <c r="J35" s="29">
        <f t="shared" si="1"/>
        <v>65.2173913043478</v>
      </c>
      <c r="K35" s="37"/>
      <c r="L35" s="31"/>
      <c r="M35" s="32"/>
      <c r="N35" s="33"/>
      <c r="O35" s="34"/>
      <c r="P35" s="35"/>
      <c r="Q35" s="65"/>
      <c r="R35" s="66"/>
      <c r="S35" s="66"/>
      <c r="T35" s="67"/>
      <c r="U35" s="15">
        <v>16</v>
      </c>
      <c r="V35" s="13">
        <v>16</v>
      </c>
      <c r="W35" s="65"/>
      <c r="X35" s="67"/>
      <c r="Y35" s="65"/>
      <c r="Z35" s="67"/>
      <c r="AA35" s="66"/>
      <c r="AB35" s="67"/>
      <c r="AC35" s="66"/>
      <c r="AD35" s="67"/>
      <c r="AE35" s="15">
        <v>4</v>
      </c>
      <c r="AF35" s="13">
        <v>3.2</v>
      </c>
      <c r="AG35" s="65"/>
      <c r="AH35" s="67"/>
      <c r="AI35" s="65"/>
      <c r="AJ35" s="67"/>
      <c r="AK35" s="65"/>
      <c r="AL35" s="67"/>
      <c r="AM35" s="66"/>
      <c r="AN35" s="67"/>
    </row>
    <row r="36" s="1" customFormat="1" customHeight="1" spans="1:40">
      <c r="A36" s="14" t="s">
        <v>99</v>
      </c>
      <c r="B36" s="13" t="s">
        <v>20</v>
      </c>
      <c r="C36" s="15">
        <v>460</v>
      </c>
      <c r="D36" s="16">
        <f t="shared" ref="D36" si="76">AVERAGE(C36:C38)</f>
        <v>450</v>
      </c>
      <c r="E36" s="15">
        <v>490</v>
      </c>
      <c r="F36" s="16">
        <f t="shared" ref="F36" si="77">AVERAGE(E36:E38)</f>
        <v>470</v>
      </c>
      <c r="G36" s="13">
        <v>305</v>
      </c>
      <c r="H36" s="16">
        <v>275</v>
      </c>
      <c r="I36" s="39">
        <f t="shared" si="27"/>
        <v>66.304347826087</v>
      </c>
      <c r="J36" s="29">
        <f t="shared" si="1"/>
        <v>56.1224489795918</v>
      </c>
      <c r="K36" s="37">
        <f>AVERAGE(I36:I38)</f>
        <v>66.2967354706485</v>
      </c>
      <c r="L36" s="31">
        <f>(AVERAGE(J36:J38))</f>
        <v>56.1684759009987</v>
      </c>
      <c r="M36" s="32">
        <f t="shared" si="4"/>
        <v>0.0710137368011695</v>
      </c>
      <c r="N36" s="33">
        <f>STDEV(J36,J37,J38)</f>
        <v>0.195594053502992</v>
      </c>
      <c r="O36" s="34">
        <f>STDEV(I36:I38)/SQRT(3)</f>
        <v>0.0409998000583165</v>
      </c>
      <c r="P36" s="35">
        <f>STDEV(J36:J38)/SQRT(3)</f>
        <v>0.112926279441842</v>
      </c>
      <c r="Q36" s="65" t="s">
        <v>100</v>
      </c>
      <c r="R36" s="66" t="s">
        <v>101</v>
      </c>
      <c r="S36" s="66" t="s">
        <v>102</v>
      </c>
      <c r="T36" s="67" t="s">
        <v>103</v>
      </c>
      <c r="U36" s="15">
        <v>16</v>
      </c>
      <c r="V36" s="13">
        <v>16</v>
      </c>
      <c r="W36" s="65">
        <f t="shared" ref="W36:X36" si="78">AVERAGE(U36:U38)</f>
        <v>16.3333333333333</v>
      </c>
      <c r="X36" s="67">
        <f t="shared" si="78"/>
        <v>16.6666666666667</v>
      </c>
      <c r="Y36" s="65">
        <f t="shared" ref="Y36:Z36" si="79">STDEV(U36:U38)</f>
        <v>0.577350269189626</v>
      </c>
      <c r="Z36" s="67">
        <f t="shared" si="79"/>
        <v>0.577350269189626</v>
      </c>
      <c r="AA36" s="66">
        <f t="shared" ref="AA36:AB36" si="80">STDEV(U36:U38)/SQRT(3)</f>
        <v>0.333333333333333</v>
      </c>
      <c r="AB36" s="67">
        <f t="shared" si="80"/>
        <v>0.333333333333333</v>
      </c>
      <c r="AC36" s="66" t="s">
        <v>67</v>
      </c>
      <c r="AD36" s="67" t="s">
        <v>59</v>
      </c>
      <c r="AE36" s="15">
        <v>3.1</v>
      </c>
      <c r="AF36" s="13">
        <v>2.5</v>
      </c>
      <c r="AG36" s="65">
        <f t="shared" ref="AG36:AH36" si="81">AVERAGE(AE36:AE38)</f>
        <v>3.1</v>
      </c>
      <c r="AH36" s="67">
        <f t="shared" si="81"/>
        <v>2.7</v>
      </c>
      <c r="AI36" s="65">
        <f t="shared" ref="AI36:AJ36" si="82">STDEV(AE36:AE38)</f>
        <v>0.2</v>
      </c>
      <c r="AJ36" s="67">
        <f t="shared" si="82"/>
        <v>0.2</v>
      </c>
      <c r="AK36" s="65">
        <f t="shared" ref="AK36:AL36" si="83">STDEV(AE36:AE38)/SQRT(3)</f>
        <v>0.115470053837925</v>
      </c>
      <c r="AL36" s="67">
        <f t="shared" si="83"/>
        <v>0.115470053837925</v>
      </c>
      <c r="AM36" s="66" t="s">
        <v>104</v>
      </c>
      <c r="AN36" s="67" t="s">
        <v>105</v>
      </c>
    </row>
    <row r="37" s="1" customFormat="1" spans="1:40">
      <c r="A37" s="14"/>
      <c r="B37" s="13" t="s">
        <v>29</v>
      </c>
      <c r="C37" s="15">
        <v>440</v>
      </c>
      <c r="D37" s="16"/>
      <c r="E37" s="15">
        <v>470</v>
      </c>
      <c r="F37" s="16"/>
      <c r="G37" s="13">
        <v>292</v>
      </c>
      <c r="H37" s="16">
        <v>265</v>
      </c>
      <c r="I37" s="39">
        <f t="shared" si="27"/>
        <v>66.3636363636364</v>
      </c>
      <c r="J37" s="29">
        <f t="shared" si="1"/>
        <v>56.3829787234042</v>
      </c>
      <c r="K37" s="37"/>
      <c r="L37" s="31"/>
      <c r="M37" s="32"/>
      <c r="N37" s="33"/>
      <c r="O37" s="34"/>
      <c r="P37" s="35"/>
      <c r="Q37" s="65"/>
      <c r="R37" s="66"/>
      <c r="S37" s="66"/>
      <c r="T37" s="67"/>
      <c r="U37" s="15">
        <v>17</v>
      </c>
      <c r="V37" s="13">
        <v>17</v>
      </c>
      <c r="W37" s="65"/>
      <c r="X37" s="67"/>
      <c r="Y37" s="65"/>
      <c r="Z37" s="67"/>
      <c r="AA37" s="66"/>
      <c r="AB37" s="67"/>
      <c r="AC37" s="66"/>
      <c r="AD37" s="67"/>
      <c r="AE37" s="15">
        <v>3.3</v>
      </c>
      <c r="AF37" s="13">
        <v>2.7</v>
      </c>
      <c r="AG37" s="65"/>
      <c r="AH37" s="67"/>
      <c r="AI37" s="65"/>
      <c r="AJ37" s="67"/>
      <c r="AK37" s="65"/>
      <c r="AL37" s="67"/>
      <c r="AM37" s="66"/>
      <c r="AN37" s="67"/>
    </row>
    <row r="38" s="1" customFormat="1" spans="1:40">
      <c r="A38" s="14"/>
      <c r="B38" s="13" t="s">
        <v>30</v>
      </c>
      <c r="C38" s="15">
        <v>450</v>
      </c>
      <c r="D38" s="16"/>
      <c r="E38" s="15">
        <v>450</v>
      </c>
      <c r="F38" s="16"/>
      <c r="G38" s="13">
        <v>298</v>
      </c>
      <c r="H38" s="16">
        <v>252</v>
      </c>
      <c r="I38" s="39">
        <f t="shared" si="27"/>
        <v>66.2222222222222</v>
      </c>
      <c r="J38" s="29">
        <f t="shared" si="1"/>
        <v>56</v>
      </c>
      <c r="K38" s="37"/>
      <c r="L38" s="31"/>
      <c r="M38" s="32"/>
      <c r="N38" s="33"/>
      <c r="O38" s="34"/>
      <c r="P38" s="35"/>
      <c r="Q38" s="65"/>
      <c r="R38" s="66"/>
      <c r="S38" s="66"/>
      <c r="T38" s="67"/>
      <c r="U38" s="15">
        <v>16</v>
      </c>
      <c r="V38" s="13">
        <v>17</v>
      </c>
      <c r="W38" s="65"/>
      <c r="X38" s="67"/>
      <c r="Y38" s="65"/>
      <c r="Z38" s="67"/>
      <c r="AA38" s="66"/>
      <c r="AB38" s="67"/>
      <c r="AC38" s="66"/>
      <c r="AD38" s="67"/>
      <c r="AE38" s="15">
        <v>2.9</v>
      </c>
      <c r="AF38" s="13">
        <v>2.9</v>
      </c>
      <c r="AG38" s="65"/>
      <c r="AH38" s="67"/>
      <c r="AI38" s="65"/>
      <c r="AJ38" s="67"/>
      <c r="AK38" s="65"/>
      <c r="AL38" s="67"/>
      <c r="AM38" s="66"/>
      <c r="AN38" s="67"/>
    </row>
    <row r="39" s="1" customFormat="1" ht="12.95" customHeight="1" spans="1:40">
      <c r="A39" s="14" t="s">
        <v>106</v>
      </c>
      <c r="B39" s="13" t="s">
        <v>20</v>
      </c>
      <c r="C39" s="15">
        <v>500</v>
      </c>
      <c r="D39" s="16">
        <f t="shared" ref="D39" si="84">AVERAGE(C39:C41)</f>
        <v>480</v>
      </c>
      <c r="E39" s="15">
        <v>500</v>
      </c>
      <c r="F39" s="16">
        <f t="shared" ref="F39" si="85">AVERAGE(E39:E41)</f>
        <v>480</v>
      </c>
      <c r="G39" s="13">
        <v>340</v>
      </c>
      <c r="H39" s="16">
        <v>270</v>
      </c>
      <c r="I39" s="38">
        <f t="shared" si="27"/>
        <v>68</v>
      </c>
      <c r="J39" s="29">
        <f t="shared" si="1"/>
        <v>54</v>
      </c>
      <c r="K39" s="37">
        <f>AVERAGE(I39:I41)</f>
        <v>68.0606060606061</v>
      </c>
      <c r="L39" s="31">
        <f>(AVERAGE(J39:J41))</f>
        <v>54.1818181818182</v>
      </c>
      <c r="M39" s="32">
        <f t="shared" si="4"/>
        <v>0.10497277621629</v>
      </c>
      <c r="N39" s="33">
        <v>0.240562612</v>
      </c>
      <c r="O39" s="34">
        <f>STDEV(I39:I41)/SQRT(3)</f>
        <v>0.0606060606060576</v>
      </c>
      <c r="P39" s="35">
        <f>STDEV(J39:J41)/SQRT(3)</f>
        <v>0.18181818181818</v>
      </c>
      <c r="Q39" s="65" t="s">
        <v>107</v>
      </c>
      <c r="R39" s="66" t="s">
        <v>108</v>
      </c>
      <c r="S39" s="66" t="s">
        <v>109</v>
      </c>
      <c r="T39" s="67" t="s">
        <v>110</v>
      </c>
      <c r="U39" s="15">
        <v>17</v>
      </c>
      <c r="V39" s="13">
        <v>16</v>
      </c>
      <c r="W39" s="65">
        <f t="shared" ref="W39:X39" si="86">AVERAGE(U39:U41)</f>
        <v>16.6666666666667</v>
      </c>
      <c r="X39" s="67">
        <f t="shared" si="86"/>
        <v>16.6666666666667</v>
      </c>
      <c r="Y39" s="65">
        <f t="shared" ref="Y39:Z39" si="87">STDEV(U39:U41)</f>
        <v>0.577350269189626</v>
      </c>
      <c r="Z39" s="67">
        <f t="shared" si="87"/>
        <v>0.577350269189626</v>
      </c>
      <c r="AA39" s="66">
        <f t="shared" ref="AA39:AB39" si="88">STDEV(U39:U41)/SQRT(3)</f>
        <v>0.333333333333333</v>
      </c>
      <c r="AB39" s="67">
        <f t="shared" si="88"/>
        <v>0.333333333333333</v>
      </c>
      <c r="AC39" s="66" t="s">
        <v>59</v>
      </c>
      <c r="AD39" s="67" t="s">
        <v>59</v>
      </c>
      <c r="AE39" s="15">
        <v>3.2</v>
      </c>
      <c r="AF39" s="13">
        <v>2.7</v>
      </c>
      <c r="AG39" s="65">
        <f t="shared" ref="AG39:AH39" si="89">AVERAGE(AE39:AE41)</f>
        <v>3.2</v>
      </c>
      <c r="AH39" s="67">
        <f t="shared" si="89"/>
        <v>2.76666666666667</v>
      </c>
      <c r="AI39" s="65">
        <f t="shared" ref="AI39:AJ39" si="90">STDEV(AE39:AE41)</f>
        <v>0.2</v>
      </c>
      <c r="AJ39" s="67">
        <f t="shared" si="90"/>
        <v>0.115470053837925</v>
      </c>
      <c r="AK39" s="65">
        <f t="shared" ref="AK39:AL39" si="91">STDEV(AE39:AE41)/SQRT(3)</f>
        <v>0.115470053837925</v>
      </c>
      <c r="AL39" s="67">
        <f t="shared" si="91"/>
        <v>0.0666666666666666</v>
      </c>
      <c r="AM39" s="66" t="s">
        <v>111</v>
      </c>
      <c r="AN39" s="67" t="s">
        <v>112</v>
      </c>
    </row>
    <row r="40" s="1" customFormat="1" spans="1:40">
      <c r="A40" s="14"/>
      <c r="B40" s="13" t="s">
        <v>29</v>
      </c>
      <c r="C40" s="15">
        <v>440</v>
      </c>
      <c r="D40" s="16"/>
      <c r="E40" s="15">
        <v>440</v>
      </c>
      <c r="F40" s="16"/>
      <c r="G40" s="13">
        <v>300</v>
      </c>
      <c r="H40" s="16">
        <v>240</v>
      </c>
      <c r="I40" s="38">
        <f t="shared" si="27"/>
        <v>68.1818181818182</v>
      </c>
      <c r="J40" s="29">
        <f t="shared" si="1"/>
        <v>54.5454545454545</v>
      </c>
      <c r="K40" s="37"/>
      <c r="L40" s="31"/>
      <c r="M40" s="32"/>
      <c r="N40" s="33"/>
      <c r="O40" s="34"/>
      <c r="P40" s="35"/>
      <c r="Q40" s="65"/>
      <c r="R40" s="66"/>
      <c r="S40" s="66"/>
      <c r="T40" s="67"/>
      <c r="U40" s="15">
        <v>17</v>
      </c>
      <c r="V40" s="13">
        <v>17</v>
      </c>
      <c r="W40" s="65"/>
      <c r="X40" s="67"/>
      <c r="Y40" s="65"/>
      <c r="Z40" s="67"/>
      <c r="AA40" s="66"/>
      <c r="AB40" s="67"/>
      <c r="AC40" s="66"/>
      <c r="AD40" s="67"/>
      <c r="AE40" s="15">
        <v>3</v>
      </c>
      <c r="AF40" s="13">
        <v>2.7</v>
      </c>
      <c r="AG40" s="65"/>
      <c r="AH40" s="67"/>
      <c r="AI40" s="65"/>
      <c r="AJ40" s="67"/>
      <c r="AK40" s="65"/>
      <c r="AL40" s="67"/>
      <c r="AM40" s="66"/>
      <c r="AN40" s="67"/>
    </row>
    <row r="41" s="1" customFormat="1" spans="1:40">
      <c r="A41" s="14"/>
      <c r="B41" s="13" t="s">
        <v>30</v>
      </c>
      <c r="C41" s="15">
        <v>500</v>
      </c>
      <c r="D41" s="16"/>
      <c r="E41" s="15">
        <v>500</v>
      </c>
      <c r="F41" s="16"/>
      <c r="G41" s="13">
        <v>340</v>
      </c>
      <c r="H41" s="16">
        <v>270</v>
      </c>
      <c r="I41" s="38">
        <f t="shared" si="27"/>
        <v>68</v>
      </c>
      <c r="J41" s="29">
        <f t="shared" si="1"/>
        <v>54</v>
      </c>
      <c r="K41" s="37"/>
      <c r="L41" s="31"/>
      <c r="M41" s="32"/>
      <c r="N41" s="33"/>
      <c r="O41" s="34"/>
      <c r="P41" s="35"/>
      <c r="Q41" s="65"/>
      <c r="R41" s="66"/>
      <c r="S41" s="66"/>
      <c r="T41" s="67"/>
      <c r="U41" s="15">
        <v>16</v>
      </c>
      <c r="V41" s="13">
        <v>17</v>
      </c>
      <c r="W41" s="65"/>
      <c r="X41" s="67"/>
      <c r="Y41" s="65"/>
      <c r="Z41" s="67"/>
      <c r="AA41" s="66"/>
      <c r="AB41" s="67"/>
      <c r="AC41" s="66"/>
      <c r="AD41" s="67"/>
      <c r="AE41" s="15">
        <v>3.4</v>
      </c>
      <c r="AF41" s="13">
        <v>2.9</v>
      </c>
      <c r="AG41" s="65"/>
      <c r="AH41" s="67"/>
      <c r="AI41" s="65"/>
      <c r="AJ41" s="67"/>
      <c r="AK41" s="65"/>
      <c r="AL41" s="67"/>
      <c r="AM41" s="66"/>
      <c r="AN41" s="67"/>
    </row>
    <row r="42" s="1" customFormat="1" ht="12.95" customHeight="1" spans="1:40">
      <c r="A42" s="14" t="s">
        <v>113</v>
      </c>
      <c r="B42" s="13" t="s">
        <v>20</v>
      </c>
      <c r="C42" s="15">
        <v>520</v>
      </c>
      <c r="D42" s="16">
        <f t="shared" ref="D42" si="92">AVERAGE(C42:C44)</f>
        <v>500</v>
      </c>
      <c r="E42" s="15">
        <v>520</v>
      </c>
      <c r="F42" s="16">
        <f t="shared" ref="F42" si="93">AVERAGE(E42:E44)</f>
        <v>500</v>
      </c>
      <c r="G42" s="13">
        <v>364</v>
      </c>
      <c r="H42" s="16">
        <v>310</v>
      </c>
      <c r="I42" s="38">
        <f t="shared" si="27"/>
        <v>70</v>
      </c>
      <c r="J42" s="29">
        <f t="shared" si="1"/>
        <v>59.6153846153846</v>
      </c>
      <c r="K42" s="37">
        <f>AVERAGE(I42:I44)</f>
        <v>70.2670004171882</v>
      </c>
      <c r="L42" s="31">
        <f>(AVERAGE(J42:J44))</f>
        <v>59.3377940374186</v>
      </c>
      <c r="M42" s="32">
        <f t="shared" si="4"/>
        <v>0.297844292842749</v>
      </c>
      <c r="N42" s="41">
        <v>0.240562612</v>
      </c>
      <c r="O42" s="34">
        <f>STDEV(I42:I44)/SQRT(3)</f>
        <v>0.171960482649355</v>
      </c>
      <c r="P42" s="35">
        <f>STDEV(J42:J44)/SQRT(3)</f>
        <v>0.257403457314051</v>
      </c>
      <c r="Q42" s="65" t="s">
        <v>114</v>
      </c>
      <c r="R42" s="66" t="s">
        <v>115</v>
      </c>
      <c r="S42" s="66" t="s">
        <v>116</v>
      </c>
      <c r="T42" s="67" t="s">
        <v>117</v>
      </c>
      <c r="U42" s="15">
        <v>17</v>
      </c>
      <c r="V42" s="13">
        <v>17</v>
      </c>
      <c r="W42" s="65">
        <f t="shared" ref="W42:X42" si="94">AVERAGE(U42:U44)</f>
        <v>16.6666666666667</v>
      </c>
      <c r="X42" s="67">
        <f t="shared" si="94"/>
        <v>17.3333333333333</v>
      </c>
      <c r="Y42" s="65">
        <f t="shared" ref="Y42:Z42" si="95">STDEV(U42:U44)</f>
        <v>0.577350269189626</v>
      </c>
      <c r="Z42" s="67">
        <f t="shared" si="95"/>
        <v>0.577350269189626</v>
      </c>
      <c r="AA42" s="66">
        <f t="shared" ref="AA42:AB42" si="96">STDEV(U42:U44)/SQRT(3)</f>
        <v>0.333333333333333</v>
      </c>
      <c r="AB42" s="67">
        <f t="shared" si="96"/>
        <v>0.333333333333333</v>
      </c>
      <c r="AC42" s="66" t="s">
        <v>59</v>
      </c>
      <c r="AD42" s="67" t="s">
        <v>59</v>
      </c>
      <c r="AE42" s="15">
        <v>3.5</v>
      </c>
      <c r="AF42" s="13">
        <v>3</v>
      </c>
      <c r="AG42" s="65">
        <f t="shared" ref="AG42:AH42" si="97">AVERAGE(AE42:AE44)</f>
        <v>3.63333333333333</v>
      </c>
      <c r="AH42" s="67">
        <f t="shared" si="97"/>
        <v>3</v>
      </c>
      <c r="AI42" s="65">
        <f t="shared" ref="AI42:AJ42" si="98">STDEV(AE42:AE44)</f>
        <v>0.152752523165195</v>
      </c>
      <c r="AJ42" s="67">
        <f t="shared" si="98"/>
        <v>0.1</v>
      </c>
      <c r="AK42" s="65">
        <f t="shared" ref="AK42:AL42" si="99">STDEV(AE42:AE44)/SQRT(3)</f>
        <v>0.0881917103688196</v>
      </c>
      <c r="AL42" s="67">
        <f t="shared" si="99"/>
        <v>0.0577350269189626</v>
      </c>
      <c r="AM42" s="66" t="s">
        <v>118</v>
      </c>
      <c r="AN42" s="67" t="s">
        <v>119</v>
      </c>
    </row>
    <row r="43" s="1" customFormat="1" spans="1:40">
      <c r="A43" s="14"/>
      <c r="B43" s="13" t="s">
        <v>29</v>
      </c>
      <c r="C43" s="15">
        <v>510</v>
      </c>
      <c r="D43" s="16"/>
      <c r="E43" s="15">
        <v>510</v>
      </c>
      <c r="F43" s="16"/>
      <c r="G43" s="13">
        <v>360</v>
      </c>
      <c r="H43" s="16">
        <v>300</v>
      </c>
      <c r="I43" s="38">
        <f t="shared" si="27"/>
        <v>70.5882352941177</v>
      </c>
      <c r="J43" s="29">
        <f t="shared" si="1"/>
        <v>58.8235294117647</v>
      </c>
      <c r="K43" s="37"/>
      <c r="L43" s="31"/>
      <c r="M43" s="32"/>
      <c r="N43" s="41"/>
      <c r="O43" s="34"/>
      <c r="P43" s="35"/>
      <c r="Q43" s="65"/>
      <c r="R43" s="66"/>
      <c r="S43" s="66"/>
      <c r="T43" s="67"/>
      <c r="U43" s="15">
        <v>17</v>
      </c>
      <c r="V43" s="13">
        <v>17</v>
      </c>
      <c r="W43" s="65"/>
      <c r="X43" s="67"/>
      <c r="Y43" s="65"/>
      <c r="Z43" s="67"/>
      <c r="AA43" s="66"/>
      <c r="AB43" s="67"/>
      <c r="AC43" s="66"/>
      <c r="AD43" s="67"/>
      <c r="AE43" s="15">
        <v>3.8</v>
      </c>
      <c r="AF43" s="13">
        <v>2.9</v>
      </c>
      <c r="AG43" s="65"/>
      <c r="AH43" s="67"/>
      <c r="AI43" s="65"/>
      <c r="AJ43" s="67"/>
      <c r="AK43" s="65"/>
      <c r="AL43" s="67"/>
      <c r="AM43" s="66"/>
      <c r="AN43" s="67"/>
    </row>
    <row r="44" s="1" customFormat="1" spans="1:40">
      <c r="A44" s="14"/>
      <c r="B44" s="13" t="s">
        <v>30</v>
      </c>
      <c r="C44" s="15">
        <v>470</v>
      </c>
      <c r="D44" s="16"/>
      <c r="E44" s="15">
        <v>470</v>
      </c>
      <c r="F44" s="16"/>
      <c r="G44" s="13">
        <v>330</v>
      </c>
      <c r="H44" s="16">
        <v>280</v>
      </c>
      <c r="I44" s="38">
        <f t="shared" si="27"/>
        <v>70.2127659574468</v>
      </c>
      <c r="J44" s="29">
        <f t="shared" si="1"/>
        <v>59.5744680851064</v>
      </c>
      <c r="K44" s="37"/>
      <c r="L44" s="31"/>
      <c r="M44" s="32"/>
      <c r="N44" s="41"/>
      <c r="O44" s="34"/>
      <c r="P44" s="35"/>
      <c r="Q44" s="65"/>
      <c r="R44" s="66"/>
      <c r="S44" s="66"/>
      <c r="T44" s="67"/>
      <c r="U44" s="15">
        <v>16</v>
      </c>
      <c r="V44" s="13">
        <v>18</v>
      </c>
      <c r="W44" s="65"/>
      <c r="X44" s="67"/>
      <c r="Y44" s="65"/>
      <c r="Z44" s="67"/>
      <c r="AA44" s="66"/>
      <c r="AB44" s="67"/>
      <c r="AC44" s="66"/>
      <c r="AD44" s="67"/>
      <c r="AE44" s="15">
        <v>3.6</v>
      </c>
      <c r="AF44" s="13">
        <v>3.1</v>
      </c>
      <c r="AG44" s="65"/>
      <c r="AH44" s="67"/>
      <c r="AI44" s="65"/>
      <c r="AJ44" s="67"/>
      <c r="AK44" s="65"/>
      <c r="AL44" s="67"/>
      <c r="AM44" s="66"/>
      <c r="AN44" s="67"/>
    </row>
    <row r="45" s="1" customFormat="1" ht="15.95" customHeight="1" spans="1:40">
      <c r="A45" s="14" t="s">
        <v>120</v>
      </c>
      <c r="B45" s="13" t="s">
        <v>20</v>
      </c>
      <c r="C45" s="15">
        <v>450</v>
      </c>
      <c r="D45" s="16">
        <f t="shared" ref="D45" si="100">AVERAGE(C45:C47)</f>
        <v>440</v>
      </c>
      <c r="E45" s="15">
        <v>430</v>
      </c>
      <c r="F45" s="16">
        <f t="shared" ref="F45" si="101">AVERAGE(E45:E47)</f>
        <v>440</v>
      </c>
      <c r="G45" s="13">
        <v>295</v>
      </c>
      <c r="H45" s="16">
        <v>250</v>
      </c>
      <c r="I45" s="39">
        <f t="shared" si="27"/>
        <v>65.5555555555556</v>
      </c>
      <c r="J45" s="29">
        <f t="shared" si="1"/>
        <v>58.1395348837209</v>
      </c>
      <c r="K45" s="37">
        <f>AVERAGE(I45:I47)</f>
        <v>65.2997024508652</v>
      </c>
      <c r="L45" s="31">
        <f>(AVERAGE(J45:J47))</f>
        <v>58.107117688513</v>
      </c>
      <c r="M45" s="32">
        <f t="shared" si="4"/>
        <v>0.22841958406922</v>
      </c>
      <c r="N45" s="41">
        <v>0.240562612</v>
      </c>
      <c r="O45" s="34">
        <f>STDEV(I45:I47)/SQRT(3)</f>
        <v>0.131878108350546</v>
      </c>
      <c r="P45" s="35">
        <f>STDEV(J45:J47)/SQRT(3)</f>
        <v>0.0549321360673879</v>
      </c>
      <c r="Q45" s="65" t="s">
        <v>121</v>
      </c>
      <c r="R45" s="66" t="s">
        <v>122</v>
      </c>
      <c r="S45" s="66" t="s">
        <v>123</v>
      </c>
      <c r="T45" s="67" t="s">
        <v>124</v>
      </c>
      <c r="U45" s="15">
        <v>17</v>
      </c>
      <c r="V45" s="13">
        <v>17</v>
      </c>
      <c r="W45" s="65">
        <f t="shared" ref="W45:X45" si="102">AVERAGE(U45:U47)</f>
        <v>17.6666666666667</v>
      </c>
      <c r="X45" s="67">
        <f t="shared" si="102"/>
        <v>18</v>
      </c>
      <c r="Y45" s="65">
        <f t="shared" ref="Y45:Z45" si="103">STDEV(U45:U47)</f>
        <v>0.577350269189626</v>
      </c>
      <c r="Z45" s="67">
        <f t="shared" si="103"/>
        <v>1</v>
      </c>
      <c r="AA45" s="66">
        <f t="shared" ref="AA45:AB45" si="104">STDEV(U45:U47)/SQRT(3)</f>
        <v>0.333333333333333</v>
      </c>
      <c r="AB45" s="67">
        <f t="shared" si="104"/>
        <v>0.577350269189626</v>
      </c>
      <c r="AC45" s="66" t="s">
        <v>44</v>
      </c>
      <c r="AD45" s="67" t="s">
        <v>125</v>
      </c>
      <c r="AE45" s="15">
        <v>3</v>
      </c>
      <c r="AF45" s="13">
        <v>2.7</v>
      </c>
      <c r="AG45" s="65">
        <f t="shared" ref="AG45:AH45" si="105">AVERAGE(AE45:AE47)</f>
        <v>3.2</v>
      </c>
      <c r="AH45" s="67">
        <f t="shared" si="105"/>
        <v>2.93333333333333</v>
      </c>
      <c r="AI45" s="65">
        <f t="shared" ref="AI45:AJ45" si="106">STDEV(AE45:AE47)</f>
        <v>0.2</v>
      </c>
      <c r="AJ45" s="67">
        <f t="shared" si="106"/>
        <v>0.208166599946613</v>
      </c>
      <c r="AK45" s="65">
        <f t="shared" ref="AK45:AL45" si="107">STDEV(AE45:AE47)/SQRT(3)</f>
        <v>0.115470053837925</v>
      </c>
      <c r="AL45" s="67">
        <f t="shared" si="107"/>
        <v>0.120185042515466</v>
      </c>
      <c r="AM45" s="66" t="s">
        <v>111</v>
      </c>
      <c r="AN45" s="67" t="s">
        <v>126</v>
      </c>
    </row>
    <row r="46" s="1" customFormat="1" spans="1:40">
      <c r="A46" s="14"/>
      <c r="B46" s="13" t="s">
        <v>29</v>
      </c>
      <c r="C46" s="15">
        <v>430</v>
      </c>
      <c r="D46" s="16"/>
      <c r="E46" s="15">
        <v>450</v>
      </c>
      <c r="F46" s="16"/>
      <c r="G46" s="13">
        <v>280</v>
      </c>
      <c r="H46" s="16">
        <v>261</v>
      </c>
      <c r="I46" s="39">
        <f t="shared" si="27"/>
        <v>65.1162790697674</v>
      </c>
      <c r="J46" s="29">
        <f t="shared" si="1"/>
        <v>58</v>
      </c>
      <c r="K46" s="37"/>
      <c r="L46" s="31"/>
      <c r="M46" s="32"/>
      <c r="N46" s="41"/>
      <c r="O46" s="34"/>
      <c r="P46" s="35"/>
      <c r="Q46" s="65"/>
      <c r="R46" s="66"/>
      <c r="S46" s="66"/>
      <c r="T46" s="67"/>
      <c r="U46" s="15">
        <v>18</v>
      </c>
      <c r="V46" s="13">
        <v>19</v>
      </c>
      <c r="W46" s="65"/>
      <c r="X46" s="67"/>
      <c r="Y46" s="65"/>
      <c r="Z46" s="67"/>
      <c r="AA46" s="66"/>
      <c r="AB46" s="67"/>
      <c r="AC46" s="66"/>
      <c r="AD46" s="67"/>
      <c r="AE46" s="15">
        <v>3.2</v>
      </c>
      <c r="AF46" s="13">
        <v>3.1</v>
      </c>
      <c r="AG46" s="65"/>
      <c r="AH46" s="67"/>
      <c r="AI46" s="65"/>
      <c r="AJ46" s="67"/>
      <c r="AK46" s="65"/>
      <c r="AL46" s="67"/>
      <c r="AM46" s="66"/>
      <c r="AN46" s="67"/>
    </row>
    <row r="47" s="1" customFormat="1" spans="1:40">
      <c r="A47" s="14"/>
      <c r="B47" s="13" t="s">
        <v>30</v>
      </c>
      <c r="C47" s="15">
        <v>440</v>
      </c>
      <c r="D47" s="16"/>
      <c r="E47" s="15">
        <v>440</v>
      </c>
      <c r="F47" s="16"/>
      <c r="G47" s="13">
        <v>287</v>
      </c>
      <c r="H47" s="16">
        <v>256</v>
      </c>
      <c r="I47" s="39">
        <f t="shared" si="27"/>
        <v>65.2272727272727</v>
      </c>
      <c r="J47" s="29">
        <f t="shared" si="1"/>
        <v>58.1818181818182</v>
      </c>
      <c r="K47" s="37"/>
      <c r="L47" s="31"/>
      <c r="M47" s="32"/>
      <c r="N47" s="41"/>
      <c r="O47" s="34"/>
      <c r="P47" s="35"/>
      <c r="Q47" s="65"/>
      <c r="R47" s="66"/>
      <c r="S47" s="66"/>
      <c r="T47" s="67"/>
      <c r="U47" s="15">
        <v>18</v>
      </c>
      <c r="V47" s="13">
        <v>18</v>
      </c>
      <c r="W47" s="65"/>
      <c r="X47" s="67"/>
      <c r="Y47" s="65"/>
      <c r="Z47" s="67"/>
      <c r="AA47" s="66"/>
      <c r="AB47" s="67"/>
      <c r="AC47" s="66"/>
      <c r="AD47" s="67"/>
      <c r="AE47" s="15">
        <v>3.4</v>
      </c>
      <c r="AF47" s="13">
        <v>3</v>
      </c>
      <c r="AG47" s="65"/>
      <c r="AH47" s="67"/>
      <c r="AI47" s="65"/>
      <c r="AJ47" s="67"/>
      <c r="AK47" s="65"/>
      <c r="AL47" s="67"/>
      <c r="AM47" s="66"/>
      <c r="AN47" s="67"/>
    </row>
    <row r="48" s="1" customFormat="1" ht="15.95" customHeight="1" spans="1:40">
      <c r="A48" s="14" t="s">
        <v>127</v>
      </c>
      <c r="B48" s="13" t="s">
        <v>20</v>
      </c>
      <c r="C48" s="15">
        <v>490</v>
      </c>
      <c r="D48" s="16">
        <f t="shared" ref="D48" si="108">AVERAGE(C48:C50)</f>
        <v>490</v>
      </c>
      <c r="E48" s="15">
        <v>470</v>
      </c>
      <c r="F48" s="16">
        <f t="shared" ref="F48" si="109">AVERAGE(E48:E50)</f>
        <v>470</v>
      </c>
      <c r="G48" s="13">
        <v>315</v>
      </c>
      <c r="H48" s="16">
        <v>265</v>
      </c>
      <c r="I48" s="39">
        <f t="shared" si="27"/>
        <v>64.2857142857143</v>
      </c>
      <c r="J48" s="29">
        <f t="shared" si="1"/>
        <v>56.3829787234042</v>
      </c>
      <c r="K48" s="42">
        <f>AVERAGE(I48:I50)</f>
        <v>64.2896825396825</v>
      </c>
      <c r="L48" s="43">
        <f>(AVERAGE(J48:J50))</f>
        <v>56.3906981232209</v>
      </c>
      <c r="M48" s="44">
        <f>STDEV(I48:I50)</f>
        <v>0.291686912157736</v>
      </c>
      <c r="N48" s="45">
        <v>0.240562612</v>
      </c>
      <c r="O48" s="46">
        <f>STDEV(I48:I50)/SQRT(3)</f>
        <v>0.168405517253359</v>
      </c>
      <c r="P48" s="47">
        <f>STDEV(J48:J50)/SQRT(3)</f>
        <v>0.157149519652906</v>
      </c>
      <c r="Q48" s="15" t="s">
        <v>128</v>
      </c>
      <c r="R48" s="13" t="s">
        <v>129</v>
      </c>
      <c r="S48" s="13" t="s">
        <v>130</v>
      </c>
      <c r="T48" s="16" t="s">
        <v>131</v>
      </c>
      <c r="U48" s="15">
        <v>18</v>
      </c>
      <c r="V48" s="13">
        <v>18</v>
      </c>
      <c r="W48" s="65">
        <f t="shared" ref="W48:X48" si="110">AVERAGE(U48:U50)</f>
        <v>18.3333333333333</v>
      </c>
      <c r="X48" s="67">
        <f t="shared" si="110"/>
        <v>18.6666666666667</v>
      </c>
      <c r="Y48" s="65">
        <f t="shared" ref="Y48:Z48" si="111">STDEV(U48:U50)</f>
        <v>0.577350269189626</v>
      </c>
      <c r="Z48" s="67">
        <f t="shared" si="111"/>
        <v>0.577350269189626</v>
      </c>
      <c r="AA48" s="66">
        <f t="shared" ref="AA48:AB48" si="112">STDEV(U48:U50)/SQRT(3)</f>
        <v>0.333333333333333</v>
      </c>
      <c r="AB48" s="67">
        <f t="shared" si="112"/>
        <v>0.333333333333333</v>
      </c>
      <c r="AC48" s="13" t="s">
        <v>44</v>
      </c>
      <c r="AD48" s="16" t="s">
        <v>36</v>
      </c>
      <c r="AE48" s="15">
        <v>2.9</v>
      </c>
      <c r="AF48" s="13">
        <v>2.7</v>
      </c>
      <c r="AG48" s="65">
        <f t="shared" ref="AG48:AH48" si="113">AVERAGE(AE48:AE50)</f>
        <v>3.06666666666667</v>
      </c>
      <c r="AH48" s="67">
        <f t="shared" si="113"/>
        <v>2.76666666666667</v>
      </c>
      <c r="AI48" s="65">
        <f t="shared" ref="AI48:AJ48" si="114">STDEV(AE48:AE50)</f>
        <v>0.152752523165195</v>
      </c>
      <c r="AJ48" s="67">
        <f t="shared" si="114"/>
        <v>0.0577350269189624</v>
      </c>
      <c r="AK48" s="65">
        <f t="shared" ref="AK48:AL48" si="115">STDEV(AE48:AE50)/SQRT(3)</f>
        <v>0.0881917103688198</v>
      </c>
      <c r="AL48" s="67">
        <f t="shared" si="115"/>
        <v>0.0333333333333332</v>
      </c>
      <c r="AM48" s="66" t="s">
        <v>132</v>
      </c>
      <c r="AN48" s="67" t="s">
        <v>133</v>
      </c>
    </row>
    <row r="49" s="1" customFormat="1" spans="1:40">
      <c r="A49" s="14"/>
      <c r="B49" s="13" t="s">
        <v>29</v>
      </c>
      <c r="C49" s="15">
        <v>480</v>
      </c>
      <c r="D49" s="16"/>
      <c r="E49" s="15">
        <v>450</v>
      </c>
      <c r="F49" s="16"/>
      <c r="G49" s="13">
        <v>310</v>
      </c>
      <c r="H49" s="16">
        <v>255</v>
      </c>
      <c r="I49" s="39">
        <f t="shared" si="27"/>
        <v>64.5833333333333</v>
      </c>
      <c r="J49" s="29">
        <f t="shared" si="1"/>
        <v>56.6666666666667</v>
      </c>
      <c r="K49" s="42"/>
      <c r="L49" s="43"/>
      <c r="M49" s="44"/>
      <c r="N49" s="45"/>
      <c r="O49" s="46"/>
      <c r="P49" s="47"/>
      <c r="Q49" s="15"/>
      <c r="R49" s="13"/>
      <c r="S49" s="13"/>
      <c r="T49" s="16"/>
      <c r="U49" s="15">
        <v>18</v>
      </c>
      <c r="V49" s="13">
        <v>19</v>
      </c>
      <c r="W49" s="65"/>
      <c r="X49" s="67"/>
      <c r="Y49" s="65"/>
      <c r="Z49" s="67"/>
      <c r="AA49" s="66"/>
      <c r="AB49" s="67"/>
      <c r="AC49" s="13"/>
      <c r="AD49" s="16"/>
      <c r="AE49" s="15">
        <v>3.1</v>
      </c>
      <c r="AF49" s="13">
        <v>2.8</v>
      </c>
      <c r="AG49" s="65"/>
      <c r="AH49" s="67"/>
      <c r="AI49" s="65"/>
      <c r="AJ49" s="67"/>
      <c r="AK49" s="65"/>
      <c r="AL49" s="67"/>
      <c r="AM49" s="66"/>
      <c r="AN49" s="67"/>
    </row>
    <row r="50" s="1" customFormat="1" ht="15.75" spans="1:40">
      <c r="A50" s="17"/>
      <c r="B50" s="18" t="s">
        <v>30</v>
      </c>
      <c r="C50" s="9">
        <v>500</v>
      </c>
      <c r="D50" s="10"/>
      <c r="E50" s="9">
        <v>490</v>
      </c>
      <c r="F50" s="10"/>
      <c r="G50" s="18">
        <v>320</v>
      </c>
      <c r="H50" s="10">
        <v>275</v>
      </c>
      <c r="I50" s="48">
        <f t="shared" si="27"/>
        <v>64</v>
      </c>
      <c r="J50" s="49">
        <f t="shared" si="1"/>
        <v>56.1224489795918</v>
      </c>
      <c r="K50" s="50"/>
      <c r="L50" s="51"/>
      <c r="M50" s="52"/>
      <c r="N50" s="53"/>
      <c r="O50" s="54"/>
      <c r="P50" s="55"/>
      <c r="Q50" s="9"/>
      <c r="R50" s="18"/>
      <c r="S50" s="18"/>
      <c r="T50" s="10"/>
      <c r="U50" s="9">
        <v>19</v>
      </c>
      <c r="V50" s="18">
        <v>19</v>
      </c>
      <c r="W50" s="70"/>
      <c r="X50" s="71"/>
      <c r="Y50" s="70"/>
      <c r="Z50" s="71"/>
      <c r="AA50" s="75"/>
      <c r="AB50" s="71"/>
      <c r="AC50" s="18"/>
      <c r="AD50" s="10"/>
      <c r="AE50" s="9">
        <v>3.2</v>
      </c>
      <c r="AF50" s="18">
        <v>2.8</v>
      </c>
      <c r="AG50" s="70"/>
      <c r="AH50" s="71"/>
      <c r="AI50" s="70"/>
      <c r="AJ50" s="71"/>
      <c r="AK50" s="70"/>
      <c r="AL50" s="71"/>
      <c r="AM50" s="75"/>
      <c r="AN50" s="71"/>
    </row>
    <row r="51" s="1" customFormat="1"/>
    <row r="52" s="1" customFormat="1"/>
    <row r="53" s="1" customFormat="1"/>
    <row r="54" s="1" customFormat="1"/>
  </sheetData>
  <mergeCells count="456">
    <mergeCell ref="A2:AN2"/>
    <mergeCell ref="C4:F4"/>
    <mergeCell ref="G4:H4"/>
    <mergeCell ref="I4:J4"/>
    <mergeCell ref="K4:L4"/>
    <mergeCell ref="M4:N4"/>
    <mergeCell ref="O4:P4"/>
    <mergeCell ref="Q4:T4"/>
    <mergeCell ref="U4:V4"/>
    <mergeCell ref="W4:X4"/>
    <mergeCell ref="Y4:Z4"/>
    <mergeCell ref="AA4:AB4"/>
    <mergeCell ref="AC4:AD4"/>
    <mergeCell ref="AE4:AF4"/>
    <mergeCell ref="AG4:AH4"/>
    <mergeCell ref="AI4:AJ4"/>
    <mergeCell ref="AK4:AL4"/>
    <mergeCell ref="AM4:AN4"/>
    <mergeCell ref="C5:D5"/>
    <mergeCell ref="E5:F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D36:D38"/>
    <mergeCell ref="D39:D41"/>
    <mergeCell ref="D42:D44"/>
    <mergeCell ref="D45:D47"/>
    <mergeCell ref="D48:D50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3:F35"/>
    <mergeCell ref="F36:F38"/>
    <mergeCell ref="F39:F41"/>
    <mergeCell ref="F42:F44"/>
    <mergeCell ref="F45:F47"/>
    <mergeCell ref="F48:F50"/>
    <mergeCell ref="K6:K8"/>
    <mergeCell ref="K9:K11"/>
    <mergeCell ref="K12:K14"/>
    <mergeCell ref="K15:K17"/>
    <mergeCell ref="K18:K20"/>
    <mergeCell ref="K21:K23"/>
    <mergeCell ref="K24:K26"/>
    <mergeCell ref="K27:K29"/>
    <mergeCell ref="K30:K32"/>
    <mergeCell ref="K33:K35"/>
    <mergeCell ref="K36:K38"/>
    <mergeCell ref="K39:K41"/>
    <mergeCell ref="K42:K44"/>
    <mergeCell ref="K45:K47"/>
    <mergeCell ref="K48:K50"/>
    <mergeCell ref="L6:L8"/>
    <mergeCell ref="L9:L11"/>
    <mergeCell ref="L12:L14"/>
    <mergeCell ref="L15:L17"/>
    <mergeCell ref="L18:L20"/>
    <mergeCell ref="L21:L23"/>
    <mergeCell ref="L24:L26"/>
    <mergeCell ref="L27:L29"/>
    <mergeCell ref="L30:L32"/>
    <mergeCell ref="L33:L35"/>
    <mergeCell ref="L36:L38"/>
    <mergeCell ref="L39:L41"/>
    <mergeCell ref="L42:L44"/>
    <mergeCell ref="L45:L47"/>
    <mergeCell ref="L48:L50"/>
    <mergeCell ref="M6:M8"/>
    <mergeCell ref="M9:M11"/>
    <mergeCell ref="M12:M14"/>
    <mergeCell ref="M15:M17"/>
    <mergeCell ref="M18:M20"/>
    <mergeCell ref="M21:M23"/>
    <mergeCell ref="M24:M26"/>
    <mergeCell ref="M27:M29"/>
    <mergeCell ref="M30:M32"/>
    <mergeCell ref="M33:M35"/>
    <mergeCell ref="M36:M38"/>
    <mergeCell ref="M39:M41"/>
    <mergeCell ref="M42:M44"/>
    <mergeCell ref="M45:M47"/>
    <mergeCell ref="M48:M50"/>
    <mergeCell ref="N6:N8"/>
    <mergeCell ref="N9:N11"/>
    <mergeCell ref="N12:N14"/>
    <mergeCell ref="N15:N17"/>
    <mergeCell ref="N18:N20"/>
    <mergeCell ref="N21:N23"/>
    <mergeCell ref="N24:N26"/>
    <mergeCell ref="N27:N29"/>
    <mergeCell ref="N30:N32"/>
    <mergeCell ref="N33:N35"/>
    <mergeCell ref="N36:N38"/>
    <mergeCell ref="N39:N41"/>
    <mergeCell ref="N42:N44"/>
    <mergeCell ref="N45:N47"/>
    <mergeCell ref="N48:N50"/>
    <mergeCell ref="O6:O8"/>
    <mergeCell ref="O9:O11"/>
    <mergeCell ref="O12:O14"/>
    <mergeCell ref="O15:O17"/>
    <mergeCell ref="O18:O20"/>
    <mergeCell ref="O21:O23"/>
    <mergeCell ref="O24:O26"/>
    <mergeCell ref="O27:O29"/>
    <mergeCell ref="O30:O32"/>
    <mergeCell ref="O33:O35"/>
    <mergeCell ref="O36:O38"/>
    <mergeCell ref="O39:O41"/>
    <mergeCell ref="O42:O44"/>
    <mergeCell ref="O45:O47"/>
    <mergeCell ref="O48:O50"/>
    <mergeCell ref="P6:P8"/>
    <mergeCell ref="P9:P11"/>
    <mergeCell ref="P12:P14"/>
    <mergeCell ref="P15:P17"/>
    <mergeCell ref="P18:P20"/>
    <mergeCell ref="P21:P23"/>
    <mergeCell ref="P24:P26"/>
    <mergeCell ref="P27:P29"/>
    <mergeCell ref="P30:P32"/>
    <mergeCell ref="P33:P35"/>
    <mergeCell ref="P36:P38"/>
    <mergeCell ref="P39:P41"/>
    <mergeCell ref="P42:P44"/>
    <mergeCell ref="P45:P47"/>
    <mergeCell ref="P48:P50"/>
    <mergeCell ref="Q6:Q8"/>
    <mergeCell ref="Q9:Q11"/>
    <mergeCell ref="Q12:Q14"/>
    <mergeCell ref="Q15:Q17"/>
    <mergeCell ref="Q18:Q20"/>
    <mergeCell ref="Q21:Q23"/>
    <mergeCell ref="Q24:Q26"/>
    <mergeCell ref="Q27:Q29"/>
    <mergeCell ref="Q30:Q32"/>
    <mergeCell ref="Q33:Q35"/>
    <mergeCell ref="Q36:Q38"/>
    <mergeCell ref="Q39:Q41"/>
    <mergeCell ref="Q42:Q44"/>
    <mergeCell ref="Q45:Q47"/>
    <mergeCell ref="Q48:Q50"/>
    <mergeCell ref="R6:R8"/>
    <mergeCell ref="R9:R11"/>
    <mergeCell ref="R12:R14"/>
    <mergeCell ref="R15:R17"/>
    <mergeCell ref="R18:R20"/>
    <mergeCell ref="R21:R23"/>
    <mergeCell ref="R24:R26"/>
    <mergeCell ref="R27:R29"/>
    <mergeCell ref="R30:R32"/>
    <mergeCell ref="R33:R35"/>
    <mergeCell ref="R36:R38"/>
    <mergeCell ref="R39:R41"/>
    <mergeCell ref="R42:R44"/>
    <mergeCell ref="R45:R47"/>
    <mergeCell ref="R48:R50"/>
    <mergeCell ref="S6:S8"/>
    <mergeCell ref="S9:S11"/>
    <mergeCell ref="S12:S14"/>
    <mergeCell ref="S15:S17"/>
    <mergeCell ref="S18:S20"/>
    <mergeCell ref="S21:S23"/>
    <mergeCell ref="S24:S26"/>
    <mergeCell ref="S27:S29"/>
    <mergeCell ref="S30:S32"/>
    <mergeCell ref="S33:S35"/>
    <mergeCell ref="S36:S38"/>
    <mergeCell ref="S39:S41"/>
    <mergeCell ref="S42:S44"/>
    <mergeCell ref="S45:S47"/>
    <mergeCell ref="S48:S50"/>
    <mergeCell ref="T6:T8"/>
    <mergeCell ref="T9:T11"/>
    <mergeCell ref="T12:T14"/>
    <mergeCell ref="T15:T17"/>
    <mergeCell ref="T18:T20"/>
    <mergeCell ref="T21:T23"/>
    <mergeCell ref="T24:T26"/>
    <mergeCell ref="T27:T29"/>
    <mergeCell ref="T30:T32"/>
    <mergeCell ref="T33:T35"/>
    <mergeCell ref="T36:T38"/>
    <mergeCell ref="T39:T41"/>
    <mergeCell ref="T42:T44"/>
    <mergeCell ref="T45:T47"/>
    <mergeCell ref="T48:T50"/>
    <mergeCell ref="W6:W8"/>
    <mergeCell ref="W9:W11"/>
    <mergeCell ref="W12:W14"/>
    <mergeCell ref="W15:W17"/>
    <mergeCell ref="W18:W20"/>
    <mergeCell ref="W21:W23"/>
    <mergeCell ref="W24:W26"/>
    <mergeCell ref="W27:W29"/>
    <mergeCell ref="W30:W32"/>
    <mergeCell ref="W33:W35"/>
    <mergeCell ref="W36:W38"/>
    <mergeCell ref="W39:W41"/>
    <mergeCell ref="W42:W44"/>
    <mergeCell ref="W45:W47"/>
    <mergeCell ref="W48:W50"/>
    <mergeCell ref="X6:X8"/>
    <mergeCell ref="X9:X11"/>
    <mergeCell ref="X12:X14"/>
    <mergeCell ref="X15:X17"/>
    <mergeCell ref="X18:X20"/>
    <mergeCell ref="X21:X23"/>
    <mergeCell ref="X24:X26"/>
    <mergeCell ref="X27:X29"/>
    <mergeCell ref="X30:X32"/>
    <mergeCell ref="X33:X35"/>
    <mergeCell ref="X36:X38"/>
    <mergeCell ref="X39:X41"/>
    <mergeCell ref="X42:X44"/>
    <mergeCell ref="X45:X47"/>
    <mergeCell ref="X48:X50"/>
    <mergeCell ref="Y6:Y8"/>
    <mergeCell ref="Y9:Y11"/>
    <mergeCell ref="Y12:Y14"/>
    <mergeCell ref="Y15:Y17"/>
    <mergeCell ref="Y18:Y20"/>
    <mergeCell ref="Y21:Y23"/>
    <mergeCell ref="Y24:Y26"/>
    <mergeCell ref="Y27:Y29"/>
    <mergeCell ref="Y30:Y32"/>
    <mergeCell ref="Y33:Y35"/>
    <mergeCell ref="Y36:Y38"/>
    <mergeCell ref="Y39:Y41"/>
    <mergeCell ref="Y42:Y44"/>
    <mergeCell ref="Y45:Y47"/>
    <mergeCell ref="Y48:Y50"/>
    <mergeCell ref="Z6:Z8"/>
    <mergeCell ref="Z9:Z11"/>
    <mergeCell ref="Z12:Z14"/>
    <mergeCell ref="Z15:Z17"/>
    <mergeCell ref="Z18:Z20"/>
    <mergeCell ref="Z21:Z23"/>
    <mergeCell ref="Z24:Z26"/>
    <mergeCell ref="Z27:Z29"/>
    <mergeCell ref="Z30:Z32"/>
    <mergeCell ref="Z33:Z35"/>
    <mergeCell ref="Z36:Z38"/>
    <mergeCell ref="Z39:Z41"/>
    <mergeCell ref="Z42:Z44"/>
    <mergeCell ref="Z45:Z47"/>
    <mergeCell ref="Z48:Z50"/>
    <mergeCell ref="AA6:AA8"/>
    <mergeCell ref="AA9:AA11"/>
    <mergeCell ref="AA12:AA14"/>
    <mergeCell ref="AA15:AA17"/>
    <mergeCell ref="AA18:AA20"/>
    <mergeCell ref="AA21:AA23"/>
    <mergeCell ref="AA24:AA26"/>
    <mergeCell ref="AA27:AA29"/>
    <mergeCell ref="AA30:AA32"/>
    <mergeCell ref="AA33:AA35"/>
    <mergeCell ref="AA36:AA38"/>
    <mergeCell ref="AA39:AA41"/>
    <mergeCell ref="AA42:AA44"/>
    <mergeCell ref="AA45:AA47"/>
    <mergeCell ref="AA48:AA50"/>
    <mergeCell ref="AB6:AB8"/>
    <mergeCell ref="AB9:AB11"/>
    <mergeCell ref="AB12:AB14"/>
    <mergeCell ref="AB15:AB17"/>
    <mergeCell ref="AB18:AB20"/>
    <mergeCell ref="AB21:AB23"/>
    <mergeCell ref="AB24:AB26"/>
    <mergeCell ref="AB27:AB29"/>
    <mergeCell ref="AB30:AB32"/>
    <mergeCell ref="AB33:AB35"/>
    <mergeCell ref="AB36:AB38"/>
    <mergeCell ref="AB39:AB41"/>
    <mergeCell ref="AB42:AB44"/>
    <mergeCell ref="AB45:AB47"/>
    <mergeCell ref="AB48:AB50"/>
    <mergeCell ref="AC6:AC8"/>
    <mergeCell ref="AC9:AC11"/>
    <mergeCell ref="AC12:AC14"/>
    <mergeCell ref="AC15:AC17"/>
    <mergeCell ref="AC18:AC20"/>
    <mergeCell ref="AC21:AC23"/>
    <mergeCell ref="AC24:AC26"/>
    <mergeCell ref="AC27:AC29"/>
    <mergeCell ref="AC30:AC32"/>
    <mergeCell ref="AC33:AC35"/>
    <mergeCell ref="AC36:AC38"/>
    <mergeCell ref="AC39:AC41"/>
    <mergeCell ref="AC42:AC44"/>
    <mergeCell ref="AC45:AC47"/>
    <mergeCell ref="AC48:AC50"/>
    <mergeCell ref="AD6:AD8"/>
    <mergeCell ref="AD9:AD11"/>
    <mergeCell ref="AD12:AD14"/>
    <mergeCell ref="AD15:AD17"/>
    <mergeCell ref="AD18:AD20"/>
    <mergeCell ref="AD21:AD23"/>
    <mergeCell ref="AD24:AD26"/>
    <mergeCell ref="AD27:AD29"/>
    <mergeCell ref="AD30:AD32"/>
    <mergeCell ref="AD33:AD35"/>
    <mergeCell ref="AD36:AD38"/>
    <mergeCell ref="AD39:AD41"/>
    <mergeCell ref="AD42:AD44"/>
    <mergeCell ref="AD45:AD47"/>
    <mergeCell ref="AD48:AD50"/>
    <mergeCell ref="AG6:AG8"/>
    <mergeCell ref="AG9:AG11"/>
    <mergeCell ref="AG12:AG14"/>
    <mergeCell ref="AG15:AG17"/>
    <mergeCell ref="AG18:AG20"/>
    <mergeCell ref="AG21:AG23"/>
    <mergeCell ref="AG24:AG26"/>
    <mergeCell ref="AG27:AG29"/>
    <mergeCell ref="AG30:AG32"/>
    <mergeCell ref="AG33:AG35"/>
    <mergeCell ref="AG36:AG38"/>
    <mergeCell ref="AG39:AG41"/>
    <mergeCell ref="AG42:AG44"/>
    <mergeCell ref="AG45:AG47"/>
    <mergeCell ref="AG48:AG50"/>
    <mergeCell ref="AH6:AH8"/>
    <mergeCell ref="AH9:AH11"/>
    <mergeCell ref="AH12:AH14"/>
    <mergeCell ref="AH15:AH17"/>
    <mergeCell ref="AH18:AH20"/>
    <mergeCell ref="AH21:AH23"/>
    <mergeCell ref="AH24:AH26"/>
    <mergeCell ref="AH27:AH29"/>
    <mergeCell ref="AH30:AH32"/>
    <mergeCell ref="AH33:AH35"/>
    <mergeCell ref="AH36:AH38"/>
    <mergeCell ref="AH39:AH41"/>
    <mergeCell ref="AH42:AH44"/>
    <mergeCell ref="AH45:AH47"/>
    <mergeCell ref="AH48:AH50"/>
    <mergeCell ref="AI6:AI8"/>
    <mergeCell ref="AI9:AI11"/>
    <mergeCell ref="AI12:AI14"/>
    <mergeCell ref="AI15:AI17"/>
    <mergeCell ref="AI18:AI20"/>
    <mergeCell ref="AI21:AI23"/>
    <mergeCell ref="AI24:AI26"/>
    <mergeCell ref="AI27:AI29"/>
    <mergeCell ref="AI30:AI32"/>
    <mergeCell ref="AI33:AI35"/>
    <mergeCell ref="AI36:AI38"/>
    <mergeCell ref="AI39:AI41"/>
    <mergeCell ref="AI42:AI44"/>
    <mergeCell ref="AI45:AI47"/>
    <mergeCell ref="AI48:AI50"/>
    <mergeCell ref="AJ6:AJ8"/>
    <mergeCell ref="AJ9:AJ11"/>
    <mergeCell ref="AJ12:AJ14"/>
    <mergeCell ref="AJ15:AJ17"/>
    <mergeCell ref="AJ18:AJ20"/>
    <mergeCell ref="AJ21:AJ23"/>
    <mergeCell ref="AJ24:AJ26"/>
    <mergeCell ref="AJ27:AJ29"/>
    <mergeCell ref="AJ30:AJ32"/>
    <mergeCell ref="AJ33:AJ35"/>
    <mergeCell ref="AJ36:AJ38"/>
    <mergeCell ref="AJ39:AJ41"/>
    <mergeCell ref="AJ42:AJ44"/>
    <mergeCell ref="AJ45:AJ47"/>
    <mergeCell ref="AJ48:AJ50"/>
    <mergeCell ref="AK6:AK8"/>
    <mergeCell ref="AK9:AK11"/>
    <mergeCell ref="AK12:AK14"/>
    <mergeCell ref="AK15:AK17"/>
    <mergeCell ref="AK18:AK20"/>
    <mergeCell ref="AK21:AK23"/>
    <mergeCell ref="AK24:AK26"/>
    <mergeCell ref="AK27:AK29"/>
    <mergeCell ref="AK30:AK32"/>
    <mergeCell ref="AK33:AK35"/>
    <mergeCell ref="AK36:AK38"/>
    <mergeCell ref="AK39:AK41"/>
    <mergeCell ref="AK42:AK44"/>
    <mergeCell ref="AK45:AK47"/>
    <mergeCell ref="AK48:AK50"/>
    <mergeCell ref="AL6:AL8"/>
    <mergeCell ref="AL9:AL11"/>
    <mergeCell ref="AL12:AL14"/>
    <mergeCell ref="AL15:AL17"/>
    <mergeCell ref="AL18:AL20"/>
    <mergeCell ref="AL21:AL23"/>
    <mergeCell ref="AL24:AL26"/>
    <mergeCell ref="AL27:AL29"/>
    <mergeCell ref="AL30:AL32"/>
    <mergeCell ref="AL33:AL35"/>
    <mergeCell ref="AL36:AL38"/>
    <mergeCell ref="AL39:AL41"/>
    <mergeCell ref="AL42:AL44"/>
    <mergeCell ref="AL45:AL47"/>
    <mergeCell ref="AL48:AL50"/>
    <mergeCell ref="AM6:AM8"/>
    <mergeCell ref="AM9:AM11"/>
    <mergeCell ref="AM12:AM14"/>
    <mergeCell ref="AM15:AM17"/>
    <mergeCell ref="AM18:AM20"/>
    <mergeCell ref="AM21:AM23"/>
    <mergeCell ref="AM24:AM26"/>
    <mergeCell ref="AM27:AM29"/>
    <mergeCell ref="AM30:AM32"/>
    <mergeCell ref="AM33:AM35"/>
    <mergeCell ref="AM36:AM38"/>
    <mergeCell ref="AM39:AM41"/>
    <mergeCell ref="AM42:AM44"/>
    <mergeCell ref="AM45:AM47"/>
    <mergeCell ref="AM48:AM50"/>
    <mergeCell ref="AN6:AN8"/>
    <mergeCell ref="AN9:AN11"/>
    <mergeCell ref="AN12:AN14"/>
    <mergeCell ref="AN15:AN17"/>
    <mergeCell ref="AN18:AN20"/>
    <mergeCell ref="AN21:AN23"/>
    <mergeCell ref="AN24:AN26"/>
    <mergeCell ref="AN27:AN29"/>
    <mergeCell ref="AN30:AN32"/>
    <mergeCell ref="AN33:AN35"/>
    <mergeCell ref="AN36:AN38"/>
    <mergeCell ref="AN39:AN41"/>
    <mergeCell ref="AN42:AN44"/>
    <mergeCell ref="AN45:AN47"/>
    <mergeCell ref="AN48:AN50"/>
    <mergeCell ref="A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2006-09-16T00:00:00Z</dcterms:created>
  <dcterms:modified xsi:type="dcterms:W3CDTF">2022-08-18T10:14:22Z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E2AA4FAAB7894A378E2931A30A8D89A1</vt:lpwstr>
  </property>
  <property fmtid="{D5CDD505-2E9C-101B-9397-08002B2CF9AE}" pid="3" name="KSOProductBuildVer">
    <vt:lpwstr>1033-11.2.0.11254</vt:lpwstr>
  </property>
</Properties>
</file>