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user1\Documents\JB\Manuscript\"/>
    </mc:Choice>
  </mc:AlternateContent>
  <xr:revisionPtr revIDLastSave="0" documentId="8_{A2AACFBF-2833-4657-992A-ABBC6D83936E}" xr6:coauthVersionLast="47" xr6:coauthVersionMax="47" xr10:uidLastSave="{00000000-0000-0000-0000-000000000000}"/>
  <bookViews>
    <workbookView xWindow="-120" yWindow="480" windowWidth="15600" windowHeight="1116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8" i="1" l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O8" i="1"/>
  <c r="O9" i="1"/>
  <c r="O10" i="1"/>
  <c r="O11" i="1"/>
  <c r="P7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7" i="1"/>
  <c r="N8" i="1"/>
  <c r="N9" i="1"/>
  <c r="N10" i="1"/>
  <c r="N11" i="1"/>
  <c r="N12" i="1"/>
  <c r="N13" i="1"/>
  <c r="N14" i="1"/>
  <c r="N15" i="1"/>
  <c r="Z13" i="1" s="1"/>
  <c r="N16" i="1"/>
  <c r="N17" i="1"/>
  <c r="N18" i="1"/>
  <c r="N19" i="1"/>
  <c r="N20" i="1"/>
  <c r="N21" i="1"/>
  <c r="N22" i="1"/>
  <c r="R22" i="1" s="1"/>
  <c r="N23" i="1"/>
  <c r="N24" i="1"/>
  <c r="N25" i="1"/>
  <c r="N26" i="1"/>
  <c r="N27" i="1"/>
  <c r="N28" i="1"/>
  <c r="N29" i="1"/>
  <c r="Z28" i="1" s="1"/>
  <c r="N30" i="1"/>
  <c r="N7" i="1"/>
  <c r="R7" i="1" s="1"/>
  <c r="M30" i="1"/>
  <c r="M29" i="1"/>
  <c r="M28" i="1"/>
  <c r="Y28" i="1" s="1"/>
  <c r="M27" i="1"/>
  <c r="M26" i="1"/>
  <c r="Z25" i="1"/>
  <c r="M25" i="1"/>
  <c r="Y25" i="1" s="1"/>
  <c r="M24" i="1"/>
  <c r="M23" i="1"/>
  <c r="M22" i="1"/>
  <c r="Y22" i="1" s="1"/>
  <c r="M21" i="1"/>
  <c r="M20" i="1"/>
  <c r="Z19" i="1"/>
  <c r="M19" i="1"/>
  <c r="Q19" i="1" s="1"/>
  <c r="M18" i="1"/>
  <c r="M17" i="1"/>
  <c r="Z16" i="1"/>
  <c r="M16" i="1"/>
  <c r="Y16" i="1" s="1"/>
  <c r="M15" i="1"/>
  <c r="M14" i="1"/>
  <c r="M13" i="1"/>
  <c r="U13" i="1" s="1"/>
  <c r="M12" i="1"/>
  <c r="M11" i="1"/>
  <c r="Z10" i="1"/>
  <c r="M10" i="1"/>
  <c r="Y10" i="1" s="1"/>
  <c r="M9" i="1"/>
  <c r="M8" i="1"/>
  <c r="M7" i="1"/>
  <c r="Q7" i="1" s="1"/>
  <c r="U19" i="1" l="1"/>
  <c r="U22" i="1"/>
  <c r="U25" i="1"/>
  <c r="U28" i="1"/>
  <c r="V7" i="1"/>
  <c r="V10" i="1"/>
  <c r="V16" i="1"/>
  <c r="V19" i="1"/>
  <c r="V22" i="1"/>
  <c r="V25" i="1"/>
  <c r="V28" i="1"/>
  <c r="U16" i="1"/>
  <c r="V13" i="1"/>
  <c r="Y7" i="1"/>
  <c r="Q16" i="1"/>
  <c r="Y19" i="1"/>
  <c r="Q22" i="1"/>
  <c r="Q25" i="1"/>
  <c r="Q28" i="1"/>
  <c r="U10" i="1"/>
  <c r="Q10" i="1"/>
  <c r="Q13" i="1"/>
  <c r="Y13" i="1"/>
  <c r="R10" i="1"/>
  <c r="R13" i="1"/>
  <c r="Z22" i="1"/>
  <c r="Z7" i="1"/>
  <c r="R19" i="1"/>
  <c r="R28" i="1"/>
  <c r="U7" i="1"/>
  <c r="R16" i="1"/>
  <c r="R25" i="1"/>
  <c r="AB13" i="1" l="1"/>
  <c r="T13" i="1"/>
  <c r="X13" i="1"/>
  <c r="AA13" i="1"/>
  <c r="S13" i="1"/>
  <c r="W13" i="1"/>
  <c r="AB28" i="1"/>
  <c r="T28" i="1"/>
  <c r="X28" i="1"/>
  <c r="AB25" i="1"/>
  <c r="T25" i="1"/>
  <c r="X25" i="1"/>
  <c r="AA7" i="1"/>
  <c r="S7" i="1"/>
  <c r="W7" i="1"/>
  <c r="AA10" i="1"/>
  <c r="S10" i="1"/>
  <c r="W10" i="1"/>
  <c r="AA28" i="1"/>
  <c r="S28" i="1"/>
  <c r="W28" i="1"/>
  <c r="AA19" i="1"/>
  <c r="S19" i="1"/>
  <c r="W19" i="1"/>
  <c r="AA16" i="1"/>
  <c r="S16" i="1"/>
  <c r="W16" i="1"/>
  <c r="AB19" i="1"/>
  <c r="T19" i="1"/>
  <c r="X19" i="1"/>
  <c r="AA25" i="1"/>
  <c r="S25" i="1"/>
  <c r="W25" i="1"/>
  <c r="AB10" i="1"/>
  <c r="T10" i="1"/>
  <c r="X10" i="1"/>
  <c r="AB7" i="1"/>
  <c r="T7" i="1"/>
  <c r="X7" i="1"/>
  <c r="AB22" i="1"/>
  <c r="T22" i="1"/>
  <c r="X22" i="1"/>
  <c r="AB16" i="1"/>
  <c r="T16" i="1"/>
  <c r="X16" i="1"/>
  <c r="AA22" i="1"/>
  <c r="S22" i="1"/>
  <c r="W22" i="1"/>
</calcChain>
</file>

<file path=xl/sharedStrings.xml><?xml version="1.0" encoding="utf-8"?>
<sst xmlns="http://schemas.openxmlformats.org/spreadsheetml/2006/main" count="122" uniqueCount="49">
  <si>
    <t>Plants Sample</t>
  </si>
  <si>
    <r>
      <rPr>
        <b/>
        <sz val="12"/>
        <color theme="1"/>
        <rFont val="Times New Roman"/>
        <charset val="134"/>
      </rPr>
      <t>No. of T</t>
    </r>
    <r>
      <rPr>
        <b/>
        <vertAlign val="subscript"/>
        <sz val="12"/>
        <color theme="1"/>
        <rFont val="Times New Roman"/>
        <charset val="134"/>
      </rPr>
      <t>1</t>
    </r>
    <r>
      <rPr>
        <b/>
        <sz val="12"/>
        <color theme="1"/>
        <rFont val="Times New Roman"/>
        <charset val="134"/>
      </rPr>
      <t xml:space="preserve"> Plants tested</t>
    </r>
  </si>
  <si>
    <t>PCR analysis of Cas9 gene (O)</t>
  </si>
  <si>
    <t>Expected values</t>
  </si>
  <si>
    <t>3:1 Segregation</t>
  </si>
  <si>
    <t>Mean</t>
  </si>
  <si>
    <t>SD</t>
  </si>
  <si>
    <t>SE</t>
  </si>
  <si>
    <t xml:space="preserve">   P</t>
  </si>
  <si>
    <t xml:space="preserve">χ2                  </t>
  </si>
  <si>
    <t xml:space="preserve">Positive              </t>
  </si>
  <si>
    <t>Negative</t>
  </si>
  <si>
    <t>Positive</t>
  </si>
  <si>
    <t>CN</t>
  </si>
  <si>
    <t>EX</t>
  </si>
  <si>
    <t>CC1</t>
  </si>
  <si>
    <t>R1</t>
  </si>
  <si>
    <t>0.31±0.5</t>
  </si>
  <si>
    <t>0.29±0.5</t>
  </si>
  <si>
    <t>1.22±0.44</t>
  </si>
  <si>
    <t>1.33±0.44</t>
  </si>
  <si>
    <t>R2</t>
  </si>
  <si>
    <t>R3</t>
  </si>
  <si>
    <t>CC2</t>
  </si>
  <si>
    <t>0.47±0.8</t>
  </si>
  <si>
    <t>0.25±0.4</t>
  </si>
  <si>
    <t>0.78±0.51</t>
  </si>
  <si>
    <t>2.07±1.03</t>
  </si>
  <si>
    <t>CC3</t>
  </si>
  <si>
    <t>0.67±1.2</t>
  </si>
  <si>
    <t>0.56±0.9</t>
  </si>
  <si>
    <t>0.29±0.15</t>
  </si>
  <si>
    <t>0.74±0.53</t>
  </si>
  <si>
    <t>CC4</t>
  </si>
  <si>
    <t>0.14±0.2</t>
  </si>
  <si>
    <t>2.51±0.74</t>
  </si>
  <si>
    <t>CC5</t>
  </si>
  <si>
    <t>0.39±0.7</t>
  </si>
  <si>
    <t>0.24±0.4</t>
  </si>
  <si>
    <t>0.89±0.44</t>
  </si>
  <si>
    <t>CC6</t>
  </si>
  <si>
    <t>CC7</t>
  </si>
  <si>
    <t>CC8</t>
  </si>
  <si>
    <t>0.35±0.6</t>
  </si>
  <si>
    <t>0.46±0.8</t>
  </si>
  <si>
    <t>1.62±1.2</t>
  </si>
  <si>
    <t>0.56±0.11</t>
  </si>
  <si>
    <t>Reject null if p ≤ 0.05</t>
  </si>
  <si>
    <r>
      <rPr>
        <b/>
        <sz val="11"/>
        <color theme="1"/>
        <rFont val="Calibri"/>
        <family val="2"/>
        <scheme val="minor"/>
      </rPr>
      <t>Table S6.</t>
    </r>
    <r>
      <rPr>
        <sz val="11"/>
        <color theme="1"/>
        <rFont val="Calibri"/>
        <charset val="134"/>
        <scheme val="minor"/>
      </rPr>
      <t xml:space="preserve">   Inheritance of Cas9 gene in T1 generation of putative transgenic pigeonpea plants df=1; P= 0.05; χ2= 3.841.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</si>
</sst>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charset val="134"/>
    </font>
    <font>
      <b/>
      <u/>
      <sz val="12"/>
      <color theme="1"/>
      <name val="Times New Roman"/>
      <charset val="134"/>
    </font>
    <font>
      <b/>
      <sz val="12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b/>
      <vertAlign val="subscript"/>
      <sz val="12"/>
      <color theme="1"/>
      <name val="Times New Roman"/>
      <charset val="134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3" xfId="0" applyFont="1" applyBorder="1"/>
    <xf numFmtId="0" fontId="2" fillId="0" borderId="10" xfId="0" applyFont="1" applyBorder="1" applyAlignment="1">
      <alignment vertical="center" wrapText="1"/>
    </xf>
    <xf numFmtId="0" fontId="4" fillId="0" borderId="1" xfId="0" applyFont="1" applyBorder="1"/>
    <xf numFmtId="0" fontId="2" fillId="0" borderId="1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F35"/>
  <sheetViews>
    <sheetView tabSelected="1" workbookViewId="0">
      <selection activeCell="A2" sqref="A2:AF2"/>
    </sheetView>
  </sheetViews>
  <sheetFormatPr defaultColWidth="11.42578125" defaultRowHeight="15"/>
  <cols>
    <col min="3" max="12" width="11" customWidth="1"/>
    <col min="13" max="15" width="11.7109375" customWidth="1"/>
    <col min="16" max="16" width="10.28515625" customWidth="1"/>
    <col min="17" max="20" width="11.7109375" customWidth="1"/>
    <col min="22" max="24" width="11.7109375" customWidth="1"/>
    <col min="27" max="28" width="11.7109375" customWidth="1"/>
  </cols>
  <sheetData>
    <row r="2" spans="1:32">
      <c r="A2" s="52" t="s">
        <v>48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</row>
    <row r="4" spans="1:32" ht="15.95" customHeight="1">
      <c r="A4" s="43" t="s">
        <v>0</v>
      </c>
      <c r="B4" s="44"/>
      <c r="C4" s="43" t="s">
        <v>1</v>
      </c>
      <c r="D4" s="44"/>
      <c r="E4" s="25" t="s">
        <v>2</v>
      </c>
      <c r="F4" s="26"/>
      <c r="G4" s="26"/>
      <c r="H4" s="27"/>
      <c r="I4" s="28" t="s">
        <v>3</v>
      </c>
      <c r="J4" s="29"/>
      <c r="K4" s="29"/>
      <c r="L4" s="30"/>
      <c r="M4" s="25" t="s">
        <v>4</v>
      </c>
      <c r="N4" s="26"/>
      <c r="O4" s="26"/>
      <c r="P4" s="27"/>
      <c r="Q4" s="25" t="s">
        <v>5</v>
      </c>
      <c r="R4" s="26"/>
      <c r="S4" s="26"/>
      <c r="T4" s="27"/>
      <c r="U4" s="25" t="s">
        <v>6</v>
      </c>
      <c r="V4" s="26"/>
      <c r="W4" s="26"/>
      <c r="X4" s="27"/>
      <c r="Y4" s="25" t="s">
        <v>7</v>
      </c>
      <c r="Z4" s="26"/>
      <c r="AA4" s="26"/>
      <c r="AB4" s="27"/>
      <c r="AC4" s="47" t="s">
        <v>8</v>
      </c>
      <c r="AD4" s="47"/>
      <c r="AE4" s="47" t="s">
        <v>9</v>
      </c>
      <c r="AF4" s="47"/>
    </row>
    <row r="5" spans="1:32" ht="15.95" customHeight="1">
      <c r="A5" s="45"/>
      <c r="B5" s="46"/>
      <c r="C5" s="45"/>
      <c r="D5" s="46"/>
      <c r="E5" s="2" t="s">
        <v>10</v>
      </c>
      <c r="F5" s="3" t="s">
        <v>11</v>
      </c>
      <c r="G5" s="4" t="s">
        <v>12</v>
      </c>
      <c r="H5" s="2" t="s">
        <v>11</v>
      </c>
      <c r="I5" s="2" t="s">
        <v>10</v>
      </c>
      <c r="J5" s="20" t="s">
        <v>11</v>
      </c>
      <c r="K5" s="2" t="s">
        <v>10</v>
      </c>
      <c r="L5" s="20" t="s">
        <v>11</v>
      </c>
      <c r="M5" s="31" t="s">
        <v>8</v>
      </c>
      <c r="N5" s="32"/>
      <c r="O5" s="33" t="s">
        <v>9</v>
      </c>
      <c r="P5" s="33"/>
      <c r="Q5" s="33" t="s">
        <v>8</v>
      </c>
      <c r="R5" s="33"/>
      <c r="S5" s="33" t="s">
        <v>9</v>
      </c>
      <c r="T5" s="33"/>
      <c r="U5" s="33" t="s">
        <v>8</v>
      </c>
      <c r="V5" s="33"/>
      <c r="W5" s="33" t="s">
        <v>9</v>
      </c>
      <c r="X5" s="33"/>
      <c r="Y5" s="33" t="s">
        <v>8</v>
      </c>
      <c r="Z5" s="33"/>
      <c r="AA5" s="33" t="s">
        <v>9</v>
      </c>
      <c r="AB5" s="33"/>
      <c r="AC5" s="47"/>
      <c r="AD5" s="47"/>
      <c r="AE5" s="47"/>
      <c r="AF5" s="47"/>
    </row>
    <row r="6" spans="1:32" ht="18" customHeight="1">
      <c r="A6" s="48"/>
      <c r="B6" s="49"/>
      <c r="C6" s="5" t="s">
        <v>13</v>
      </c>
      <c r="D6" s="5" t="s">
        <v>14</v>
      </c>
      <c r="E6" s="6" t="s">
        <v>13</v>
      </c>
      <c r="F6" s="7" t="s">
        <v>13</v>
      </c>
      <c r="G6" s="7" t="s">
        <v>14</v>
      </c>
      <c r="H6" s="1" t="s">
        <v>14</v>
      </c>
      <c r="I6" s="5" t="s">
        <v>13</v>
      </c>
      <c r="J6" s="5" t="s">
        <v>13</v>
      </c>
      <c r="K6" s="5" t="s">
        <v>14</v>
      </c>
      <c r="L6" s="5" t="s">
        <v>14</v>
      </c>
      <c r="M6" s="5" t="s">
        <v>13</v>
      </c>
      <c r="N6" s="5" t="s">
        <v>14</v>
      </c>
      <c r="O6" s="21" t="s">
        <v>13</v>
      </c>
      <c r="P6" s="22" t="s">
        <v>14</v>
      </c>
      <c r="Q6" s="5" t="s">
        <v>13</v>
      </c>
      <c r="R6" s="5" t="s">
        <v>14</v>
      </c>
      <c r="S6" s="21" t="s">
        <v>13</v>
      </c>
      <c r="T6" s="21" t="s">
        <v>14</v>
      </c>
      <c r="U6" s="5" t="s">
        <v>13</v>
      </c>
      <c r="V6" s="5" t="s">
        <v>14</v>
      </c>
      <c r="W6" s="21" t="s">
        <v>13</v>
      </c>
      <c r="X6" s="21" t="s">
        <v>14</v>
      </c>
      <c r="Y6" s="5" t="s">
        <v>13</v>
      </c>
      <c r="Z6" s="5" t="s">
        <v>14</v>
      </c>
      <c r="AA6" s="21" t="s">
        <v>13</v>
      </c>
      <c r="AB6" s="21" t="s">
        <v>14</v>
      </c>
      <c r="AC6" s="23" t="s">
        <v>13</v>
      </c>
      <c r="AD6" s="23" t="s">
        <v>14</v>
      </c>
      <c r="AE6" s="23" t="s">
        <v>13</v>
      </c>
      <c r="AF6" s="23" t="s">
        <v>14</v>
      </c>
    </row>
    <row r="7" spans="1:32" ht="17.100000000000001" customHeight="1">
      <c r="A7" s="34" t="s">
        <v>15</v>
      </c>
      <c r="B7" s="8" t="s">
        <v>16</v>
      </c>
      <c r="C7" s="9">
        <v>12</v>
      </c>
      <c r="D7" s="10">
        <v>12</v>
      </c>
      <c r="E7" s="11">
        <v>8</v>
      </c>
      <c r="F7" s="12">
        <v>5</v>
      </c>
      <c r="G7" s="11">
        <v>11</v>
      </c>
      <c r="H7" s="13">
        <v>1</v>
      </c>
      <c r="I7" s="12">
        <v>9</v>
      </c>
      <c r="J7" s="13">
        <v>3</v>
      </c>
      <c r="K7" s="11">
        <v>9</v>
      </c>
      <c r="L7" s="13">
        <v>3</v>
      </c>
      <c r="M7" s="11">
        <f>CHITEST(E7:F7,I7:J7)</f>
        <v>0.22942148462968956</v>
      </c>
      <c r="N7" s="11">
        <f>CHITEST(G7:H7,K7:L7)</f>
        <v>0.18242243945173575</v>
      </c>
      <c r="O7" s="11">
        <f>_xlfn.CHISQ.INV.RT(M7, 1)</f>
        <v>1.4444444444444453</v>
      </c>
      <c r="P7" s="11">
        <f>_xlfn.CHISQ.INV.RT(N7, 1)</f>
        <v>1.7777777777777806</v>
      </c>
      <c r="Q7" s="37">
        <f>AVERAGE(M7:M9)</f>
        <v>0.30560966639175707</v>
      </c>
      <c r="R7" s="40">
        <f>AVERAGE(N7:N9)</f>
        <v>0.28994331799910578</v>
      </c>
      <c r="S7" s="37">
        <f>AVERAGE(O7:O9)</f>
        <v>1.2222222222222234</v>
      </c>
      <c r="T7" s="40">
        <f>AVERAGE(P7:P9)</f>
        <v>1.333333333333335</v>
      </c>
      <c r="U7" s="37">
        <f>STDEV(M7:M9)</f>
        <v>0.17425596907496033</v>
      </c>
      <c r="V7" s="40">
        <f>STDEV(N7:N9)</f>
        <v>0.18623162451848732</v>
      </c>
      <c r="W7" s="37">
        <f>STDEV(O7:O9)</f>
        <v>0.69388866648871217</v>
      </c>
      <c r="X7" s="40">
        <f>STDEV(P7:P9)</f>
        <v>0.76980035891950305</v>
      </c>
      <c r="Y7" s="37">
        <f>SUM(M7:M9)/SQRT(3)</f>
        <v>0.529331469474698</v>
      </c>
      <c r="Z7" s="40">
        <f>SUM(N7:N9)/SQRT(3)</f>
        <v>0.50219655808955099</v>
      </c>
      <c r="AA7" s="37">
        <f>STDEV(O7:O9)/SQRT(3)</f>
        <v>0.40061680838488845</v>
      </c>
      <c r="AB7" s="40">
        <f>STDEV(P7:P9)/SQRT(3)</f>
        <v>0.44444444444444564</v>
      </c>
      <c r="AC7" s="37" t="s">
        <v>17</v>
      </c>
      <c r="AD7" s="40" t="s">
        <v>18</v>
      </c>
      <c r="AE7" s="37" t="s">
        <v>19</v>
      </c>
      <c r="AF7" s="40" t="s">
        <v>20</v>
      </c>
    </row>
    <row r="8" spans="1:32" ht="15.75">
      <c r="A8" s="35"/>
      <c r="B8" s="14" t="s">
        <v>21</v>
      </c>
      <c r="C8" s="9">
        <v>12</v>
      </c>
      <c r="D8" s="10">
        <v>12</v>
      </c>
      <c r="E8" s="9">
        <v>10</v>
      </c>
      <c r="F8" s="10">
        <v>2</v>
      </c>
      <c r="G8" s="9">
        <v>10</v>
      </c>
      <c r="H8" s="15">
        <v>2</v>
      </c>
      <c r="I8" s="10">
        <v>9</v>
      </c>
      <c r="J8" s="15">
        <v>3</v>
      </c>
      <c r="K8" s="9">
        <v>9</v>
      </c>
      <c r="L8" s="15">
        <v>3</v>
      </c>
      <c r="M8" s="11">
        <f t="shared" ref="M8:M30" si="0">CHITEST(E8:F8,I8:J8)</f>
        <v>0.50498507509384583</v>
      </c>
      <c r="N8" s="11">
        <f t="shared" ref="N8:N30" si="1">CHITEST(G8:H8,K8:L8)</f>
        <v>0.50498507509384583</v>
      </c>
      <c r="O8" s="11">
        <f t="shared" ref="O8:O11" si="2">_xlfn.CHISQ.INV.RT(M8, 1)</f>
        <v>0.44444444444444464</v>
      </c>
      <c r="P8" s="11">
        <f t="shared" ref="P8:P30" si="3">_xlfn.CHISQ.INV.RT(N8, 1)</f>
        <v>0.44444444444444464</v>
      </c>
      <c r="Q8" s="38"/>
      <c r="R8" s="41"/>
      <c r="S8" s="38"/>
      <c r="T8" s="41"/>
      <c r="U8" s="38"/>
      <c r="V8" s="41"/>
      <c r="W8" s="38"/>
      <c r="X8" s="41"/>
      <c r="Y8" s="38"/>
      <c r="Z8" s="41"/>
      <c r="AA8" s="38"/>
      <c r="AB8" s="41"/>
      <c r="AC8" s="38"/>
      <c r="AD8" s="41"/>
      <c r="AE8" s="38"/>
      <c r="AF8" s="41"/>
    </row>
    <row r="9" spans="1:32" ht="15.75">
      <c r="A9" s="35"/>
      <c r="B9" s="14" t="s">
        <v>22</v>
      </c>
      <c r="C9" s="9">
        <v>12</v>
      </c>
      <c r="D9" s="10">
        <v>12</v>
      </c>
      <c r="E9" s="9">
        <v>7</v>
      </c>
      <c r="F9" s="10">
        <v>5</v>
      </c>
      <c r="G9" s="9">
        <v>11</v>
      </c>
      <c r="H9" s="15">
        <v>1</v>
      </c>
      <c r="I9" s="10">
        <v>9</v>
      </c>
      <c r="J9" s="15">
        <v>3</v>
      </c>
      <c r="K9" s="9">
        <v>9</v>
      </c>
      <c r="L9" s="15">
        <v>3</v>
      </c>
      <c r="M9" s="11">
        <f t="shared" si="0"/>
        <v>0.18242243945173575</v>
      </c>
      <c r="N9" s="11">
        <f t="shared" si="1"/>
        <v>0.18242243945173575</v>
      </c>
      <c r="O9" s="11">
        <f t="shared" si="2"/>
        <v>1.7777777777777806</v>
      </c>
      <c r="P9" s="11">
        <f t="shared" si="3"/>
        <v>1.7777777777777806</v>
      </c>
      <c r="Q9" s="38"/>
      <c r="R9" s="41"/>
      <c r="S9" s="38"/>
      <c r="T9" s="41"/>
      <c r="U9" s="38"/>
      <c r="V9" s="41"/>
      <c r="W9" s="38"/>
      <c r="X9" s="41"/>
      <c r="Y9" s="38"/>
      <c r="Z9" s="41"/>
      <c r="AA9" s="38"/>
      <c r="AB9" s="41"/>
      <c r="AC9" s="38"/>
      <c r="AD9" s="41"/>
      <c r="AE9" s="38"/>
      <c r="AF9" s="41"/>
    </row>
    <row r="10" spans="1:32" ht="17.100000000000001" customHeight="1">
      <c r="A10" s="35" t="s">
        <v>23</v>
      </c>
      <c r="B10" s="14" t="s">
        <v>16</v>
      </c>
      <c r="C10" s="9">
        <v>12</v>
      </c>
      <c r="D10" s="10">
        <v>12</v>
      </c>
      <c r="E10" s="9">
        <v>10</v>
      </c>
      <c r="F10" s="10">
        <v>3</v>
      </c>
      <c r="G10" s="9">
        <v>8</v>
      </c>
      <c r="H10" s="15">
        <v>4</v>
      </c>
      <c r="I10" s="10">
        <v>9</v>
      </c>
      <c r="J10" s="15">
        <v>3</v>
      </c>
      <c r="K10" s="9">
        <v>9</v>
      </c>
      <c r="L10" s="15">
        <v>3</v>
      </c>
      <c r="M10" s="11">
        <f t="shared" si="0"/>
        <v>0.73888268036352722</v>
      </c>
      <c r="N10" s="11">
        <f t="shared" si="1"/>
        <v>0.50498507509384583</v>
      </c>
      <c r="O10" s="11">
        <f t="shared" si="2"/>
        <v>0.11111111111111119</v>
      </c>
      <c r="P10" s="11">
        <f t="shared" si="3"/>
        <v>0.44444444444444464</v>
      </c>
      <c r="Q10" s="38">
        <f>AVERAGE(M10:M12)</f>
        <v>0.47543006496970291</v>
      </c>
      <c r="R10" s="41">
        <f>AVERAGE(N10:N12)</f>
        <v>0.24430259281398001</v>
      </c>
      <c r="S10" s="38">
        <f t="shared" ref="S10:T10" si="4">AVERAGE(O10:O12)</f>
        <v>0.7777777777777789</v>
      </c>
      <c r="T10" s="41">
        <f t="shared" si="4"/>
        <v>2.0740740740740753</v>
      </c>
      <c r="U10" s="38">
        <f>STDEV(M10:M12)</f>
        <v>0.2794049460844974</v>
      </c>
      <c r="V10" s="41">
        <f>STDEV(N10:N12)</f>
        <v>0.23590980896393182</v>
      </c>
      <c r="W10" s="38">
        <f t="shared" ref="W10:X10" si="5">STDEV(O10:O12)</f>
        <v>0.8819171036881982</v>
      </c>
      <c r="X10" s="41">
        <f t="shared" si="5"/>
        <v>1.7962008374788363</v>
      </c>
      <c r="Y10" s="38">
        <f>SUM(M10:M12)/SQRT(3)</f>
        <v>0.8234690279732978</v>
      </c>
      <c r="Z10" s="41">
        <f>SUM(N10:N12)/SQRT(3)</f>
        <v>0.42314450317462465</v>
      </c>
      <c r="AA10" s="38">
        <f t="shared" ref="AA10:AB10" si="6">STDEV(O10:O12)/SQRT(3)</f>
        <v>0.50917507721731636</v>
      </c>
      <c r="AB10" s="41">
        <f t="shared" si="6"/>
        <v>1.0370370370370374</v>
      </c>
      <c r="AC10" s="38" t="s">
        <v>24</v>
      </c>
      <c r="AD10" s="41" t="s">
        <v>25</v>
      </c>
      <c r="AE10" s="38" t="s">
        <v>26</v>
      </c>
      <c r="AF10" s="41" t="s">
        <v>27</v>
      </c>
    </row>
    <row r="11" spans="1:32" ht="15.75">
      <c r="A11" s="35"/>
      <c r="B11" s="14" t="s">
        <v>21</v>
      </c>
      <c r="C11" s="9">
        <v>12</v>
      </c>
      <c r="D11" s="10">
        <v>12</v>
      </c>
      <c r="E11" s="9">
        <v>7</v>
      </c>
      <c r="F11" s="10">
        <v>5</v>
      </c>
      <c r="G11" s="9">
        <v>6</v>
      </c>
      <c r="H11" s="15">
        <v>6</v>
      </c>
      <c r="I11" s="10">
        <v>9</v>
      </c>
      <c r="J11" s="15">
        <v>3</v>
      </c>
      <c r="K11" s="9">
        <v>9</v>
      </c>
      <c r="L11" s="15">
        <v>3</v>
      </c>
      <c r="M11" s="11">
        <f t="shared" si="0"/>
        <v>0.18242243945173575</v>
      </c>
      <c r="N11" s="11">
        <f t="shared" si="1"/>
        <v>4.5500263896358382E-2</v>
      </c>
      <c r="O11" s="11">
        <f t="shared" si="2"/>
        <v>1.7777777777777806</v>
      </c>
      <c r="P11" s="11">
        <f t="shared" si="3"/>
        <v>4.0000000000000009</v>
      </c>
      <c r="Q11" s="38"/>
      <c r="R11" s="41"/>
      <c r="S11" s="38"/>
      <c r="T11" s="41"/>
      <c r="U11" s="38"/>
      <c r="V11" s="41"/>
      <c r="W11" s="38"/>
      <c r="X11" s="41"/>
      <c r="Y11" s="38"/>
      <c r="Z11" s="41"/>
      <c r="AA11" s="38"/>
      <c r="AB11" s="41"/>
      <c r="AC11" s="38"/>
      <c r="AD11" s="41"/>
      <c r="AE11" s="38"/>
      <c r="AF11" s="41"/>
    </row>
    <row r="12" spans="1:32" ht="15.75">
      <c r="A12" s="35"/>
      <c r="B12" s="14" t="s">
        <v>22</v>
      </c>
      <c r="C12" s="9">
        <v>12</v>
      </c>
      <c r="D12" s="10">
        <v>12</v>
      </c>
      <c r="E12" s="9">
        <v>8</v>
      </c>
      <c r="F12" s="10">
        <v>4</v>
      </c>
      <c r="G12" s="9">
        <v>7</v>
      </c>
      <c r="H12" s="15">
        <v>5</v>
      </c>
      <c r="I12" s="10">
        <v>9</v>
      </c>
      <c r="J12" s="15">
        <v>3</v>
      </c>
      <c r="K12" s="9">
        <v>9</v>
      </c>
      <c r="L12" s="15">
        <v>3</v>
      </c>
      <c r="M12" s="11">
        <f t="shared" si="0"/>
        <v>0.50498507509384583</v>
      </c>
      <c r="N12" s="11">
        <f t="shared" si="1"/>
        <v>0.18242243945173575</v>
      </c>
      <c r="O12" s="11">
        <f t="shared" ref="O8:O30" si="7">_xlfn.CHISQ.INV.RT(M12, 1)</f>
        <v>0.44444444444444464</v>
      </c>
      <c r="P12" s="11">
        <f t="shared" si="3"/>
        <v>1.7777777777777806</v>
      </c>
      <c r="Q12" s="38"/>
      <c r="R12" s="41"/>
      <c r="S12" s="38"/>
      <c r="T12" s="41"/>
      <c r="U12" s="38"/>
      <c r="V12" s="41"/>
      <c r="W12" s="38"/>
      <c r="X12" s="41"/>
      <c r="Y12" s="38"/>
      <c r="Z12" s="41"/>
      <c r="AA12" s="38"/>
      <c r="AB12" s="41"/>
      <c r="AC12" s="38"/>
      <c r="AD12" s="41"/>
      <c r="AE12" s="38"/>
      <c r="AF12" s="41"/>
    </row>
    <row r="13" spans="1:32" ht="17.100000000000001" customHeight="1">
      <c r="A13" s="35" t="s">
        <v>28</v>
      </c>
      <c r="B13" s="14" t="s">
        <v>16</v>
      </c>
      <c r="C13" s="9">
        <v>12</v>
      </c>
      <c r="D13" s="10">
        <v>12</v>
      </c>
      <c r="E13" s="9">
        <v>10</v>
      </c>
      <c r="F13" s="10">
        <v>2</v>
      </c>
      <c r="G13" s="9">
        <v>11</v>
      </c>
      <c r="H13" s="15">
        <v>1</v>
      </c>
      <c r="I13" s="10">
        <v>9</v>
      </c>
      <c r="J13" s="15">
        <v>3</v>
      </c>
      <c r="K13" s="9">
        <v>9</v>
      </c>
      <c r="L13" s="15">
        <v>3</v>
      </c>
      <c r="M13" s="11">
        <f t="shared" si="0"/>
        <v>0.50498507509384583</v>
      </c>
      <c r="N13" s="11">
        <f t="shared" si="1"/>
        <v>0.18242243945173575</v>
      </c>
      <c r="O13" s="11">
        <f t="shared" si="7"/>
        <v>0.44444444444444464</v>
      </c>
      <c r="P13" s="11">
        <f t="shared" si="3"/>
        <v>1.7777777777777806</v>
      </c>
      <c r="Q13" s="38">
        <f>AVERAGE(M13:M15)</f>
        <v>0.66999005006256385</v>
      </c>
      <c r="R13" s="41">
        <f>AVERAGE(N13:N15)</f>
        <v>0.56246917151519382</v>
      </c>
      <c r="S13" s="38">
        <f t="shared" ref="S13:T13" si="8">AVERAGE(O13:O15)</f>
        <v>0.29629629629629645</v>
      </c>
      <c r="T13" s="41">
        <f t="shared" si="8"/>
        <v>0.7407407407407417</v>
      </c>
      <c r="U13" s="38">
        <f>STDEV(M13:M15)</f>
        <v>0.28579700014745052</v>
      </c>
      <c r="V13" s="41">
        <f>STDEV(N13:N15)</f>
        <v>0.41180891549849519</v>
      </c>
      <c r="W13" s="38">
        <f t="shared" ref="W13:X13" si="9">STDEV(O13:O15)</f>
        <v>0.25660011963983381</v>
      </c>
      <c r="X13" s="41">
        <f t="shared" si="9"/>
        <v>0.92518488865161619</v>
      </c>
      <c r="Y13" s="38">
        <f>SUM(M13:M15)/SQRT(3)</f>
        <v>1.1604568072739763</v>
      </c>
      <c r="Z13" s="41">
        <f>SUM(N13:N15)/SQRT(3)</f>
        <v>0.97422518275548897</v>
      </c>
      <c r="AA13" s="38">
        <f t="shared" ref="AA13:AB13" si="10">STDEV(O13:O15)/SQRT(3)</f>
        <v>0.14814814814814825</v>
      </c>
      <c r="AB13" s="41">
        <f t="shared" si="10"/>
        <v>0.53415574451318459</v>
      </c>
      <c r="AC13" s="38" t="s">
        <v>29</v>
      </c>
      <c r="AD13" s="41" t="s">
        <v>30</v>
      </c>
      <c r="AE13" s="38" t="s">
        <v>31</v>
      </c>
      <c r="AF13" s="41" t="s">
        <v>32</v>
      </c>
    </row>
    <row r="14" spans="1:32" ht="15.75">
      <c r="A14" s="35"/>
      <c r="B14" s="14" t="s">
        <v>21</v>
      </c>
      <c r="C14" s="9">
        <v>12</v>
      </c>
      <c r="D14" s="10">
        <v>12</v>
      </c>
      <c r="E14" s="9">
        <v>9</v>
      </c>
      <c r="F14" s="10">
        <v>3</v>
      </c>
      <c r="G14" s="9">
        <v>10</v>
      </c>
      <c r="H14" s="15">
        <v>2</v>
      </c>
      <c r="I14" s="10">
        <v>9</v>
      </c>
      <c r="J14" s="15">
        <v>3</v>
      </c>
      <c r="K14" s="9">
        <v>9</v>
      </c>
      <c r="L14" s="15">
        <v>3</v>
      </c>
      <c r="M14" s="11">
        <f t="shared" si="0"/>
        <v>1</v>
      </c>
      <c r="N14" s="11">
        <f t="shared" si="1"/>
        <v>0.50498507509384583</v>
      </c>
      <c r="O14" s="11">
        <f t="shared" si="7"/>
        <v>0</v>
      </c>
      <c r="P14" s="11">
        <f t="shared" si="3"/>
        <v>0.44444444444444464</v>
      </c>
      <c r="Q14" s="38"/>
      <c r="R14" s="41"/>
      <c r="S14" s="38"/>
      <c r="T14" s="41"/>
      <c r="U14" s="38"/>
      <c r="V14" s="41"/>
      <c r="W14" s="38"/>
      <c r="X14" s="41"/>
      <c r="Y14" s="38"/>
      <c r="Z14" s="41"/>
      <c r="AA14" s="38"/>
      <c r="AB14" s="41"/>
      <c r="AC14" s="38"/>
      <c r="AD14" s="41"/>
      <c r="AE14" s="38"/>
      <c r="AF14" s="41"/>
    </row>
    <row r="15" spans="1:32" ht="15.75">
      <c r="A15" s="35"/>
      <c r="B15" s="14" t="s">
        <v>22</v>
      </c>
      <c r="C15" s="9">
        <v>12</v>
      </c>
      <c r="D15" s="10">
        <v>12</v>
      </c>
      <c r="E15" s="9">
        <v>8</v>
      </c>
      <c r="F15" s="10">
        <v>4</v>
      </c>
      <c r="G15" s="9">
        <v>9</v>
      </c>
      <c r="H15" s="15">
        <v>3</v>
      </c>
      <c r="I15" s="10">
        <v>9</v>
      </c>
      <c r="J15" s="15">
        <v>3</v>
      </c>
      <c r="K15" s="9">
        <v>9</v>
      </c>
      <c r="L15" s="15">
        <v>3</v>
      </c>
      <c r="M15" s="11">
        <f t="shared" si="0"/>
        <v>0.50498507509384583</v>
      </c>
      <c r="N15" s="11">
        <f t="shared" si="1"/>
        <v>1</v>
      </c>
      <c r="O15" s="11">
        <f t="shared" si="7"/>
        <v>0.44444444444444464</v>
      </c>
      <c r="P15" s="11">
        <f t="shared" si="3"/>
        <v>0</v>
      </c>
      <c r="Q15" s="38"/>
      <c r="R15" s="41"/>
      <c r="S15" s="38"/>
      <c r="T15" s="41"/>
      <c r="U15" s="38"/>
      <c r="V15" s="41"/>
      <c r="W15" s="38"/>
      <c r="X15" s="41"/>
      <c r="Y15" s="38"/>
      <c r="Z15" s="41"/>
      <c r="AA15" s="38"/>
      <c r="AB15" s="41"/>
      <c r="AC15" s="38"/>
      <c r="AD15" s="41"/>
      <c r="AE15" s="38"/>
      <c r="AF15" s="41"/>
    </row>
    <row r="16" spans="1:32" ht="17.100000000000001" customHeight="1">
      <c r="A16" s="35" t="s">
        <v>33</v>
      </c>
      <c r="B16" s="14" t="s">
        <v>16</v>
      </c>
      <c r="C16" s="9">
        <v>12</v>
      </c>
      <c r="D16" s="10">
        <v>12</v>
      </c>
      <c r="E16" s="9">
        <v>6</v>
      </c>
      <c r="F16" s="10">
        <v>6</v>
      </c>
      <c r="G16" s="9">
        <v>9</v>
      </c>
      <c r="H16" s="15">
        <v>3</v>
      </c>
      <c r="I16" s="10">
        <v>9</v>
      </c>
      <c r="J16" s="15">
        <v>3</v>
      </c>
      <c r="K16" s="9">
        <v>9</v>
      </c>
      <c r="L16" s="15">
        <v>3</v>
      </c>
      <c r="M16" s="11">
        <f t="shared" si="0"/>
        <v>4.5500263896358382E-2</v>
      </c>
      <c r="N16" s="11">
        <f t="shared" si="1"/>
        <v>1</v>
      </c>
      <c r="O16" s="11">
        <f t="shared" si="7"/>
        <v>4.0000000000000009</v>
      </c>
      <c r="P16" s="11">
        <f t="shared" si="3"/>
        <v>0</v>
      </c>
      <c r="Q16" s="38">
        <f>AVERAGE(M16:M18)</f>
        <v>0.13678171426660998</v>
      </c>
      <c r="R16" s="41">
        <f>AVERAGE(N16:N18)</f>
        <v>0.66999005006256385</v>
      </c>
      <c r="S16" s="38">
        <f t="shared" ref="S16:T16" si="11">AVERAGE(O16:O18)</f>
        <v>2.5185185185185204</v>
      </c>
      <c r="T16" s="41">
        <f t="shared" si="11"/>
        <v>0.29629629629629645</v>
      </c>
      <c r="U16" s="38">
        <f>STDEV(M16:M18)</f>
        <v>7.9052054914926298E-2</v>
      </c>
      <c r="V16" s="41">
        <f>STDEV(N16:N18)</f>
        <v>0.28579700014745052</v>
      </c>
      <c r="W16" s="38">
        <f t="shared" ref="W16:X16" si="12">STDEV(O16:O18)</f>
        <v>1.2830005981991681</v>
      </c>
      <c r="X16" s="41">
        <f t="shared" si="12"/>
        <v>0.25660011963983381</v>
      </c>
      <c r="Y16" s="38">
        <f>SUM(M16:M18)/SQRT(3)</f>
        <v>0.23691287865613725</v>
      </c>
      <c r="Z16" s="41">
        <f>SUM(N16:N18)/SQRT(3)</f>
        <v>1.1604568072739763</v>
      </c>
      <c r="AA16" s="38">
        <f t="shared" ref="AA16:AB16" si="13">STDEV(O16:O18)/SQRT(3)</f>
        <v>0.74074074074074059</v>
      </c>
      <c r="AB16" s="41">
        <f t="shared" si="13"/>
        <v>0.14814814814814825</v>
      </c>
      <c r="AC16" s="38" t="s">
        <v>34</v>
      </c>
      <c r="AD16" s="41" t="s">
        <v>29</v>
      </c>
      <c r="AE16" s="38" t="s">
        <v>35</v>
      </c>
      <c r="AF16" s="41" t="s">
        <v>31</v>
      </c>
    </row>
    <row r="17" spans="1:32" ht="15.75">
      <c r="A17" s="35"/>
      <c r="B17" s="14" t="s">
        <v>21</v>
      </c>
      <c r="C17" s="9">
        <v>12</v>
      </c>
      <c r="D17" s="10">
        <v>12</v>
      </c>
      <c r="E17" s="9">
        <v>7</v>
      </c>
      <c r="F17" s="10">
        <v>5</v>
      </c>
      <c r="G17" s="9">
        <v>8</v>
      </c>
      <c r="H17" s="15">
        <v>4</v>
      </c>
      <c r="I17" s="10">
        <v>9</v>
      </c>
      <c r="J17" s="15">
        <v>3</v>
      </c>
      <c r="K17" s="9">
        <v>9</v>
      </c>
      <c r="L17" s="15">
        <v>3</v>
      </c>
      <c r="M17" s="11">
        <f t="shared" si="0"/>
        <v>0.18242243945173575</v>
      </c>
      <c r="N17" s="11">
        <f t="shared" si="1"/>
        <v>0.50498507509384583</v>
      </c>
      <c r="O17" s="11">
        <f t="shared" si="7"/>
        <v>1.7777777777777806</v>
      </c>
      <c r="P17" s="11">
        <f t="shared" si="3"/>
        <v>0.44444444444444464</v>
      </c>
      <c r="Q17" s="38"/>
      <c r="R17" s="41"/>
      <c r="S17" s="38"/>
      <c r="T17" s="41"/>
      <c r="U17" s="38"/>
      <c r="V17" s="41"/>
      <c r="W17" s="38"/>
      <c r="X17" s="41"/>
      <c r="Y17" s="38"/>
      <c r="Z17" s="41"/>
      <c r="AA17" s="38"/>
      <c r="AB17" s="41"/>
      <c r="AC17" s="38"/>
      <c r="AD17" s="41"/>
      <c r="AE17" s="38"/>
      <c r="AF17" s="41"/>
    </row>
    <row r="18" spans="1:32" ht="15.75">
      <c r="A18" s="35"/>
      <c r="B18" s="14" t="s">
        <v>22</v>
      </c>
      <c r="C18" s="9">
        <v>12</v>
      </c>
      <c r="D18" s="10">
        <v>12</v>
      </c>
      <c r="E18" s="9">
        <v>7</v>
      </c>
      <c r="F18" s="10">
        <v>5</v>
      </c>
      <c r="G18" s="9">
        <v>8</v>
      </c>
      <c r="H18" s="15">
        <v>4</v>
      </c>
      <c r="I18" s="10">
        <v>9</v>
      </c>
      <c r="J18" s="15">
        <v>3</v>
      </c>
      <c r="K18" s="9">
        <v>9</v>
      </c>
      <c r="L18" s="15">
        <v>3</v>
      </c>
      <c r="M18" s="11">
        <f t="shared" si="0"/>
        <v>0.18242243945173575</v>
      </c>
      <c r="N18" s="11">
        <f t="shared" si="1"/>
        <v>0.50498507509384583</v>
      </c>
      <c r="O18" s="11">
        <f t="shared" si="7"/>
        <v>1.7777777777777806</v>
      </c>
      <c r="P18" s="11">
        <f t="shared" si="3"/>
        <v>0.44444444444444464</v>
      </c>
      <c r="Q18" s="38"/>
      <c r="R18" s="41"/>
      <c r="S18" s="38"/>
      <c r="T18" s="41"/>
      <c r="U18" s="38"/>
      <c r="V18" s="41"/>
      <c r="W18" s="38"/>
      <c r="X18" s="41"/>
      <c r="Y18" s="38"/>
      <c r="Z18" s="41"/>
      <c r="AA18" s="38"/>
      <c r="AB18" s="41"/>
      <c r="AC18" s="38"/>
      <c r="AD18" s="41"/>
      <c r="AE18" s="38"/>
      <c r="AF18" s="41"/>
    </row>
    <row r="19" spans="1:32" ht="17.100000000000001" customHeight="1">
      <c r="A19" s="35" t="s">
        <v>36</v>
      </c>
      <c r="B19" s="14" t="s">
        <v>16</v>
      </c>
      <c r="C19" s="9">
        <v>12</v>
      </c>
      <c r="D19" s="10">
        <v>12</v>
      </c>
      <c r="E19" s="9">
        <v>10</v>
      </c>
      <c r="F19" s="10">
        <v>2</v>
      </c>
      <c r="G19" s="9">
        <v>12</v>
      </c>
      <c r="H19" s="15">
        <v>0</v>
      </c>
      <c r="I19" s="10">
        <v>9</v>
      </c>
      <c r="J19" s="15">
        <v>3</v>
      </c>
      <c r="K19" s="9">
        <v>9</v>
      </c>
      <c r="L19" s="15">
        <v>3</v>
      </c>
      <c r="M19" s="11">
        <f t="shared" si="0"/>
        <v>0.50498507509384583</v>
      </c>
      <c r="N19" s="11">
        <f t="shared" si="1"/>
        <v>4.5500263896358382E-2</v>
      </c>
      <c r="O19" s="11">
        <f t="shared" si="7"/>
        <v>0.44444444444444464</v>
      </c>
      <c r="P19" s="11">
        <f t="shared" si="3"/>
        <v>4.0000000000000009</v>
      </c>
      <c r="Q19" s="38">
        <f>AVERAGE(M19:M21)</f>
        <v>0.3974641965464758</v>
      </c>
      <c r="R19" s="41">
        <f>AVERAGE(N19:N21)</f>
        <v>0.24430259281398001</v>
      </c>
      <c r="S19" s="38">
        <f t="shared" ref="S19:T19" si="14">AVERAGE(O19:O21)</f>
        <v>0.88888888888888984</v>
      </c>
      <c r="T19" s="41">
        <f t="shared" si="14"/>
        <v>2.0740740740740753</v>
      </c>
      <c r="U19" s="38">
        <f>STDEV(M19:M21)</f>
        <v>0.1862316245184874</v>
      </c>
      <c r="V19" s="41">
        <f>STDEV(N19:N21)</f>
        <v>0.23590980896393182</v>
      </c>
      <c r="W19" s="38">
        <f t="shared" ref="W19:X19" si="15">STDEV(O19:O21)</f>
        <v>0.7698003589195026</v>
      </c>
      <c r="X19" s="41">
        <f t="shared" si="15"/>
        <v>1.7962008374788363</v>
      </c>
      <c r="Y19" s="38">
        <f>SUM(M19:M21)/SQRT(3)</f>
        <v>0.6884281826080384</v>
      </c>
      <c r="Z19" s="41">
        <f>SUM(N19:N21)/SQRT(3)</f>
        <v>0.42314450317462465</v>
      </c>
      <c r="AA19" s="38">
        <f t="shared" ref="AA19:AB19" si="16">STDEV(O19:O21)/SQRT(3)</f>
        <v>0.44444444444444536</v>
      </c>
      <c r="AB19" s="41">
        <f t="shared" si="16"/>
        <v>1.0370370370370374</v>
      </c>
      <c r="AC19" s="38" t="s">
        <v>37</v>
      </c>
      <c r="AD19" s="41" t="s">
        <v>38</v>
      </c>
      <c r="AE19" s="38" t="s">
        <v>39</v>
      </c>
      <c r="AF19" s="41" t="s">
        <v>27</v>
      </c>
    </row>
    <row r="20" spans="1:32" ht="15.75">
      <c r="A20" s="35"/>
      <c r="B20" s="14" t="s">
        <v>21</v>
      </c>
      <c r="C20" s="9">
        <v>12</v>
      </c>
      <c r="D20" s="10">
        <v>12</v>
      </c>
      <c r="E20" s="9">
        <v>11</v>
      </c>
      <c r="F20" s="10">
        <v>1</v>
      </c>
      <c r="G20" s="9">
        <v>10</v>
      </c>
      <c r="H20" s="15">
        <v>2</v>
      </c>
      <c r="I20" s="10">
        <v>9</v>
      </c>
      <c r="J20" s="15">
        <v>3</v>
      </c>
      <c r="K20" s="9">
        <v>9</v>
      </c>
      <c r="L20" s="15">
        <v>3</v>
      </c>
      <c r="M20" s="11">
        <f t="shared" si="0"/>
        <v>0.18242243945173575</v>
      </c>
      <c r="N20" s="11">
        <f t="shared" si="1"/>
        <v>0.50498507509384583</v>
      </c>
      <c r="O20" s="11">
        <f t="shared" si="7"/>
        <v>1.7777777777777806</v>
      </c>
      <c r="P20" s="11">
        <f t="shared" si="3"/>
        <v>0.44444444444444464</v>
      </c>
      <c r="Q20" s="38"/>
      <c r="R20" s="41"/>
      <c r="S20" s="38"/>
      <c r="T20" s="41"/>
      <c r="U20" s="38"/>
      <c r="V20" s="41"/>
      <c r="W20" s="38"/>
      <c r="X20" s="41"/>
      <c r="Y20" s="38"/>
      <c r="Z20" s="41"/>
      <c r="AA20" s="38"/>
      <c r="AB20" s="41"/>
      <c r="AC20" s="38"/>
      <c r="AD20" s="41"/>
      <c r="AE20" s="38"/>
      <c r="AF20" s="41"/>
    </row>
    <row r="21" spans="1:32" ht="15.75">
      <c r="A21" s="35"/>
      <c r="B21" s="14" t="s">
        <v>22</v>
      </c>
      <c r="C21" s="9">
        <v>12</v>
      </c>
      <c r="D21" s="10">
        <v>12</v>
      </c>
      <c r="E21" s="9">
        <v>10</v>
      </c>
      <c r="F21" s="10">
        <v>2</v>
      </c>
      <c r="G21" s="9">
        <v>11</v>
      </c>
      <c r="H21" s="15">
        <v>1</v>
      </c>
      <c r="I21" s="10">
        <v>9</v>
      </c>
      <c r="J21" s="15">
        <v>3</v>
      </c>
      <c r="K21" s="9">
        <v>9</v>
      </c>
      <c r="L21" s="15">
        <v>3</v>
      </c>
      <c r="M21" s="11">
        <f t="shared" si="0"/>
        <v>0.50498507509384583</v>
      </c>
      <c r="N21" s="11">
        <f t="shared" si="1"/>
        <v>0.18242243945173575</v>
      </c>
      <c r="O21" s="11">
        <f t="shared" si="7"/>
        <v>0.44444444444444464</v>
      </c>
      <c r="P21" s="11">
        <f t="shared" si="3"/>
        <v>1.7777777777777806</v>
      </c>
      <c r="Q21" s="38"/>
      <c r="R21" s="41"/>
      <c r="S21" s="38"/>
      <c r="T21" s="41"/>
      <c r="U21" s="38"/>
      <c r="V21" s="41"/>
      <c r="W21" s="38"/>
      <c r="X21" s="41"/>
      <c r="Y21" s="38"/>
      <c r="Z21" s="41"/>
      <c r="AA21" s="38"/>
      <c r="AB21" s="41"/>
      <c r="AC21" s="38"/>
      <c r="AD21" s="41"/>
      <c r="AE21" s="38"/>
      <c r="AF21" s="41"/>
    </row>
    <row r="22" spans="1:32" ht="17.100000000000001" customHeight="1">
      <c r="A22" s="35" t="s">
        <v>40</v>
      </c>
      <c r="B22" s="14" t="s">
        <v>16</v>
      </c>
      <c r="C22" s="9">
        <v>12</v>
      </c>
      <c r="D22" s="10">
        <v>12</v>
      </c>
      <c r="E22" s="9">
        <v>9</v>
      </c>
      <c r="F22" s="10">
        <v>3</v>
      </c>
      <c r="G22" s="9">
        <v>11</v>
      </c>
      <c r="H22" s="15">
        <v>1</v>
      </c>
      <c r="I22" s="10">
        <v>9</v>
      </c>
      <c r="J22" s="15">
        <v>3</v>
      </c>
      <c r="K22" s="9">
        <v>9</v>
      </c>
      <c r="L22" s="15">
        <v>3</v>
      </c>
      <c r="M22" s="11">
        <f t="shared" si="0"/>
        <v>1</v>
      </c>
      <c r="N22" s="11">
        <f t="shared" si="1"/>
        <v>0.18242243945173575</v>
      </c>
      <c r="O22" s="11">
        <f t="shared" si="7"/>
        <v>0</v>
      </c>
      <c r="P22" s="11">
        <f t="shared" si="3"/>
        <v>1.7777777777777806</v>
      </c>
      <c r="Q22" s="38">
        <f>AVERAGE(M22:M24)</f>
        <v>0.66999005006256385</v>
      </c>
      <c r="R22" s="41">
        <f>AVERAGE(N22:N24)</f>
        <v>0.28994331799910578</v>
      </c>
      <c r="S22" s="38">
        <f t="shared" ref="S22:T22" si="17">AVERAGE(O22:O24)</f>
        <v>0.29629629629629645</v>
      </c>
      <c r="T22" s="41">
        <f t="shared" si="17"/>
        <v>1.333333333333335</v>
      </c>
      <c r="U22" s="38">
        <f>STDEV(M22:M24)</f>
        <v>0.28579700014745052</v>
      </c>
      <c r="V22" s="41">
        <f>STDEV(N22:N24)</f>
        <v>0.18623162451848732</v>
      </c>
      <c r="W22" s="38">
        <f t="shared" ref="W22:X22" si="18">STDEV(O22:O24)</f>
        <v>0.25660011963983381</v>
      </c>
      <c r="X22" s="41">
        <f t="shared" si="18"/>
        <v>0.76980035891950305</v>
      </c>
      <c r="Y22" s="38">
        <f>SUM(M22:M24)/SQRT(3)</f>
        <v>1.1604568072739763</v>
      </c>
      <c r="Z22" s="41">
        <f>SUM(N22:N24)/SQRT(3)</f>
        <v>0.50219655808955099</v>
      </c>
      <c r="AA22" s="38">
        <f t="shared" ref="AA22:AB22" si="19">STDEV(O22:O24)/SQRT(3)</f>
        <v>0.14814814814814825</v>
      </c>
      <c r="AB22" s="41">
        <f t="shared" si="19"/>
        <v>0.44444444444444564</v>
      </c>
      <c r="AC22" s="38" t="s">
        <v>29</v>
      </c>
      <c r="AD22" s="41" t="s">
        <v>18</v>
      </c>
      <c r="AE22" s="38" t="s">
        <v>31</v>
      </c>
      <c r="AF22" s="41" t="s">
        <v>20</v>
      </c>
    </row>
    <row r="23" spans="1:32" ht="15.75">
      <c r="A23" s="35"/>
      <c r="B23" s="14" t="s">
        <v>21</v>
      </c>
      <c r="C23" s="9">
        <v>12</v>
      </c>
      <c r="D23" s="10">
        <v>12</v>
      </c>
      <c r="E23" s="9">
        <v>10</v>
      </c>
      <c r="F23" s="10">
        <v>2</v>
      </c>
      <c r="G23" s="9">
        <v>10</v>
      </c>
      <c r="H23" s="15">
        <v>2</v>
      </c>
      <c r="I23" s="10">
        <v>9</v>
      </c>
      <c r="J23" s="15">
        <v>3</v>
      </c>
      <c r="K23" s="9">
        <v>9</v>
      </c>
      <c r="L23" s="15">
        <v>3</v>
      </c>
      <c r="M23" s="11">
        <f t="shared" si="0"/>
        <v>0.50498507509384583</v>
      </c>
      <c r="N23" s="11">
        <f t="shared" si="1"/>
        <v>0.50498507509384583</v>
      </c>
      <c r="O23" s="11">
        <f t="shared" si="7"/>
        <v>0.44444444444444464</v>
      </c>
      <c r="P23" s="11">
        <f t="shared" si="3"/>
        <v>0.44444444444444464</v>
      </c>
      <c r="Q23" s="38"/>
      <c r="R23" s="41"/>
      <c r="S23" s="38"/>
      <c r="T23" s="41"/>
      <c r="U23" s="38"/>
      <c r="V23" s="41"/>
      <c r="W23" s="38"/>
      <c r="X23" s="41"/>
      <c r="Y23" s="38"/>
      <c r="Z23" s="41"/>
      <c r="AA23" s="38"/>
      <c r="AB23" s="41"/>
      <c r="AC23" s="38"/>
      <c r="AD23" s="41"/>
      <c r="AE23" s="38"/>
      <c r="AF23" s="41"/>
    </row>
    <row r="24" spans="1:32" ht="15.75">
      <c r="A24" s="35"/>
      <c r="B24" s="14" t="s">
        <v>22</v>
      </c>
      <c r="C24" s="9">
        <v>12</v>
      </c>
      <c r="D24" s="10">
        <v>12</v>
      </c>
      <c r="E24" s="9">
        <v>10</v>
      </c>
      <c r="F24" s="10">
        <v>2</v>
      </c>
      <c r="G24" s="9">
        <v>11</v>
      </c>
      <c r="H24" s="15">
        <v>1</v>
      </c>
      <c r="I24" s="10">
        <v>9</v>
      </c>
      <c r="J24" s="15">
        <v>3</v>
      </c>
      <c r="K24" s="9">
        <v>9</v>
      </c>
      <c r="L24" s="15">
        <v>3</v>
      </c>
      <c r="M24" s="11">
        <f t="shared" si="0"/>
        <v>0.50498507509384583</v>
      </c>
      <c r="N24" s="11">
        <f t="shared" si="1"/>
        <v>0.18242243945173575</v>
      </c>
      <c r="O24" s="11">
        <f t="shared" si="7"/>
        <v>0.44444444444444464</v>
      </c>
      <c r="P24" s="11">
        <f t="shared" si="3"/>
        <v>1.7777777777777806</v>
      </c>
      <c r="Q24" s="38"/>
      <c r="R24" s="41"/>
      <c r="S24" s="38"/>
      <c r="T24" s="41"/>
      <c r="U24" s="38"/>
      <c r="V24" s="41"/>
      <c r="W24" s="38"/>
      <c r="X24" s="41"/>
      <c r="Y24" s="38"/>
      <c r="Z24" s="41"/>
      <c r="AA24" s="38"/>
      <c r="AB24" s="41"/>
      <c r="AC24" s="38"/>
      <c r="AD24" s="41"/>
      <c r="AE24" s="38"/>
      <c r="AF24" s="41"/>
    </row>
    <row r="25" spans="1:32" ht="17.100000000000001" customHeight="1">
      <c r="A25" s="35" t="s">
        <v>41</v>
      </c>
      <c r="B25" s="14" t="s">
        <v>16</v>
      </c>
      <c r="C25" s="9">
        <v>12</v>
      </c>
      <c r="D25" s="10">
        <v>12</v>
      </c>
      <c r="E25" s="9">
        <v>11</v>
      </c>
      <c r="F25" s="10">
        <v>1</v>
      </c>
      <c r="G25" s="9">
        <v>10</v>
      </c>
      <c r="H25" s="15">
        <v>2</v>
      </c>
      <c r="I25" s="10">
        <v>9</v>
      </c>
      <c r="J25" s="15">
        <v>3</v>
      </c>
      <c r="K25" s="9">
        <v>9</v>
      </c>
      <c r="L25" s="15">
        <v>3</v>
      </c>
      <c r="M25" s="11">
        <f t="shared" si="0"/>
        <v>0.18242243945173575</v>
      </c>
      <c r="N25" s="11">
        <f t="shared" si="1"/>
        <v>0.50498507509384583</v>
      </c>
      <c r="O25" s="11">
        <f t="shared" si="7"/>
        <v>1.7777777777777806</v>
      </c>
      <c r="P25" s="11">
        <f t="shared" si="3"/>
        <v>0.44444444444444464</v>
      </c>
      <c r="Q25" s="38">
        <f>AVERAGE(M25:M27)</f>
        <v>0.28994331799910578</v>
      </c>
      <c r="R25" s="41">
        <f>AVERAGE(N25:N27)</f>
        <v>0.3974641965464758</v>
      </c>
      <c r="S25" s="38">
        <f t="shared" ref="S25:T25" si="20">AVERAGE(O25:O27)</f>
        <v>1.333333333333335</v>
      </c>
      <c r="T25" s="41">
        <f t="shared" si="20"/>
        <v>0.88888888888888984</v>
      </c>
      <c r="U25" s="38">
        <f>STDEV(M25:M27)</f>
        <v>0.18623162451848732</v>
      </c>
      <c r="V25" s="41">
        <f>STDEV(N25:N27)</f>
        <v>0.1862316245184874</v>
      </c>
      <c r="W25" s="38">
        <f t="shared" ref="W25:X25" si="21">STDEV(O25:O27)</f>
        <v>0.76980035891950305</v>
      </c>
      <c r="X25" s="41">
        <f t="shared" si="21"/>
        <v>0.76980035891950271</v>
      </c>
      <c r="Y25" s="38">
        <f>SUM(M25:M27)/SQRT(3)</f>
        <v>0.50219655808955099</v>
      </c>
      <c r="Z25" s="41">
        <f>SUM(N25:N27)/SQRT(3)</f>
        <v>0.6884281826080384</v>
      </c>
      <c r="AA25" s="38">
        <f t="shared" ref="AA25:AB25" si="22">STDEV(O25:O27)/SQRT(3)</f>
        <v>0.44444444444444564</v>
      </c>
      <c r="AB25" s="41">
        <f t="shared" si="22"/>
        <v>0.44444444444444547</v>
      </c>
      <c r="AC25" s="38" t="s">
        <v>18</v>
      </c>
      <c r="AD25" s="41" t="s">
        <v>37</v>
      </c>
      <c r="AE25" s="38" t="s">
        <v>20</v>
      </c>
      <c r="AF25" s="41" t="s">
        <v>39</v>
      </c>
    </row>
    <row r="26" spans="1:32" ht="15.75">
      <c r="A26" s="35"/>
      <c r="B26" s="14" t="s">
        <v>21</v>
      </c>
      <c r="C26" s="9">
        <v>12</v>
      </c>
      <c r="D26" s="10">
        <v>12</v>
      </c>
      <c r="E26" s="9">
        <v>10</v>
      </c>
      <c r="F26" s="10">
        <v>2</v>
      </c>
      <c r="G26" s="9">
        <v>10</v>
      </c>
      <c r="H26" s="15">
        <v>2</v>
      </c>
      <c r="I26" s="10">
        <v>9</v>
      </c>
      <c r="J26" s="15">
        <v>3</v>
      </c>
      <c r="K26" s="9">
        <v>9</v>
      </c>
      <c r="L26" s="15">
        <v>3</v>
      </c>
      <c r="M26" s="11">
        <f t="shared" si="0"/>
        <v>0.50498507509384583</v>
      </c>
      <c r="N26" s="11">
        <f t="shared" si="1"/>
        <v>0.50498507509384583</v>
      </c>
      <c r="O26" s="11">
        <f t="shared" si="7"/>
        <v>0.44444444444444464</v>
      </c>
      <c r="P26" s="11">
        <f t="shared" si="3"/>
        <v>0.44444444444444464</v>
      </c>
      <c r="Q26" s="38"/>
      <c r="R26" s="41"/>
      <c r="S26" s="38"/>
      <c r="T26" s="41"/>
      <c r="U26" s="38"/>
      <c r="V26" s="41"/>
      <c r="W26" s="38"/>
      <c r="X26" s="41"/>
      <c r="Y26" s="38"/>
      <c r="Z26" s="41"/>
      <c r="AA26" s="38"/>
      <c r="AB26" s="41"/>
      <c r="AC26" s="38"/>
      <c r="AD26" s="41"/>
      <c r="AE26" s="38"/>
      <c r="AF26" s="41"/>
    </row>
    <row r="27" spans="1:32" ht="15.75">
      <c r="A27" s="35"/>
      <c r="B27" s="14" t="s">
        <v>22</v>
      </c>
      <c r="C27" s="9">
        <v>12</v>
      </c>
      <c r="D27" s="10">
        <v>12</v>
      </c>
      <c r="E27" s="9">
        <v>7</v>
      </c>
      <c r="F27" s="10">
        <v>5</v>
      </c>
      <c r="G27" s="9">
        <v>11</v>
      </c>
      <c r="H27" s="15">
        <v>1</v>
      </c>
      <c r="I27" s="10">
        <v>9</v>
      </c>
      <c r="J27" s="15">
        <v>3</v>
      </c>
      <c r="K27" s="9">
        <v>9</v>
      </c>
      <c r="L27" s="15">
        <v>3</v>
      </c>
      <c r="M27" s="11">
        <f t="shared" si="0"/>
        <v>0.18242243945173575</v>
      </c>
      <c r="N27" s="11">
        <f t="shared" si="1"/>
        <v>0.18242243945173575</v>
      </c>
      <c r="O27" s="11">
        <f t="shared" si="7"/>
        <v>1.7777777777777806</v>
      </c>
      <c r="P27" s="11">
        <f t="shared" si="3"/>
        <v>1.7777777777777806</v>
      </c>
      <c r="Q27" s="38"/>
      <c r="R27" s="41"/>
      <c r="S27" s="38"/>
      <c r="T27" s="41"/>
      <c r="U27" s="38"/>
      <c r="V27" s="41"/>
      <c r="W27" s="38"/>
      <c r="X27" s="41"/>
      <c r="Y27" s="38"/>
      <c r="Z27" s="41"/>
      <c r="AA27" s="38"/>
      <c r="AB27" s="41"/>
      <c r="AC27" s="38"/>
      <c r="AD27" s="41"/>
      <c r="AE27" s="38"/>
      <c r="AF27" s="41"/>
    </row>
    <row r="28" spans="1:32" ht="17.100000000000001" customHeight="1">
      <c r="A28" s="35" t="s">
        <v>42</v>
      </c>
      <c r="B28" s="14" t="s">
        <v>16</v>
      </c>
      <c r="C28" s="9">
        <v>12</v>
      </c>
      <c r="D28" s="10">
        <v>12</v>
      </c>
      <c r="E28" s="9">
        <v>6</v>
      </c>
      <c r="F28" s="10">
        <v>6</v>
      </c>
      <c r="G28" s="9">
        <v>7</v>
      </c>
      <c r="H28" s="15">
        <v>2</v>
      </c>
      <c r="I28" s="10">
        <v>9</v>
      </c>
      <c r="J28" s="15">
        <v>3</v>
      </c>
      <c r="K28" s="9">
        <v>9</v>
      </c>
      <c r="L28" s="15">
        <v>3</v>
      </c>
      <c r="M28" s="11">
        <f t="shared" si="0"/>
        <v>4.5500263896358382E-2</v>
      </c>
      <c r="N28" s="11">
        <f t="shared" si="1"/>
        <v>0.37782163710006383</v>
      </c>
      <c r="O28" s="11">
        <f t="shared" si="7"/>
        <v>4.0000000000000009</v>
      </c>
      <c r="P28" s="11">
        <f t="shared" si="3"/>
        <v>0.77777777777777679</v>
      </c>
      <c r="Q28" s="38">
        <f>AVERAGE(M28:M30)</f>
        <v>0.35182347136135</v>
      </c>
      <c r="R28" s="41">
        <f>AVERAGE(N28:N30)</f>
        <v>0.46259726242925181</v>
      </c>
      <c r="S28" s="38">
        <f t="shared" ref="S28:T28" si="23">AVERAGE(O28:O30)</f>
        <v>1.62962962962963</v>
      </c>
      <c r="T28" s="41">
        <f t="shared" si="23"/>
        <v>0.55555555555555536</v>
      </c>
      <c r="U28" s="38">
        <f>STDEV(M28:M30)</f>
        <v>0.26528367943341369</v>
      </c>
      <c r="V28" s="41">
        <f>STDEV(N28:N30)</f>
        <v>7.3417845156788411E-2</v>
      </c>
      <c r="W28" s="38">
        <f t="shared" ref="W28:X28" si="24">STDEV(O28:O30)</f>
        <v>2.0528009571186701</v>
      </c>
      <c r="X28" s="41">
        <f t="shared" si="24"/>
        <v>0.19245008972987468</v>
      </c>
      <c r="Y28" s="38">
        <f>SUM(M28:M30)/SQRT(3)</f>
        <v>0.60937612769311211</v>
      </c>
      <c r="Z28" s="41">
        <f>SUM(N28:N30)/SQRT(3)</f>
        <v>0.80124196196973752</v>
      </c>
      <c r="AA28" s="38">
        <f t="shared" ref="AA28:AB28" si="25">STDEV(O28:O30)/SQRT(3)</f>
        <v>1.1851851851851856</v>
      </c>
      <c r="AB28" s="41">
        <f t="shared" si="25"/>
        <v>0.11111111111111079</v>
      </c>
      <c r="AC28" s="38" t="s">
        <v>43</v>
      </c>
      <c r="AD28" s="41" t="s">
        <v>44</v>
      </c>
      <c r="AE28" s="38" t="s">
        <v>45</v>
      </c>
      <c r="AF28" s="41" t="s">
        <v>46</v>
      </c>
    </row>
    <row r="29" spans="1:32" ht="16.5" thickBot="1">
      <c r="A29" s="35"/>
      <c r="B29" s="14" t="s">
        <v>21</v>
      </c>
      <c r="C29" s="9">
        <v>12</v>
      </c>
      <c r="D29" s="10">
        <v>12</v>
      </c>
      <c r="E29" s="9">
        <v>7</v>
      </c>
      <c r="F29" s="10">
        <v>3</v>
      </c>
      <c r="G29" s="9">
        <v>10</v>
      </c>
      <c r="H29" s="15">
        <v>2</v>
      </c>
      <c r="I29" s="10">
        <v>9</v>
      </c>
      <c r="J29" s="15">
        <v>3</v>
      </c>
      <c r="K29" s="9">
        <v>9</v>
      </c>
      <c r="L29" s="15">
        <v>3</v>
      </c>
      <c r="M29" s="11">
        <f t="shared" si="0"/>
        <v>0.50498507509384583</v>
      </c>
      <c r="N29" s="11">
        <f t="shared" si="1"/>
        <v>0.50498507509384583</v>
      </c>
      <c r="O29" s="11">
        <f t="shared" si="7"/>
        <v>0.44444444444444464</v>
      </c>
      <c r="P29" s="11">
        <f t="shared" si="3"/>
        <v>0.44444444444444464</v>
      </c>
      <c r="Q29" s="38"/>
      <c r="R29" s="41"/>
      <c r="S29" s="38"/>
      <c r="T29" s="41"/>
      <c r="U29" s="38"/>
      <c r="V29" s="41"/>
      <c r="W29" s="38"/>
      <c r="X29" s="41"/>
      <c r="Y29" s="38"/>
      <c r="Z29" s="41"/>
      <c r="AA29" s="38"/>
      <c r="AB29" s="41"/>
      <c r="AC29" s="38"/>
      <c r="AD29" s="41"/>
      <c r="AE29" s="38"/>
      <c r="AF29" s="41"/>
    </row>
    <row r="30" spans="1:32" ht="16.5" thickBot="1">
      <c r="A30" s="36"/>
      <c r="B30" s="16" t="s">
        <v>22</v>
      </c>
      <c r="C30" s="17">
        <v>12</v>
      </c>
      <c r="D30" s="18">
        <v>12</v>
      </c>
      <c r="E30" s="17">
        <v>8</v>
      </c>
      <c r="F30" s="18">
        <v>4</v>
      </c>
      <c r="G30" s="17">
        <v>8</v>
      </c>
      <c r="H30" s="19">
        <v>4</v>
      </c>
      <c r="I30" s="18">
        <v>9</v>
      </c>
      <c r="J30" s="19">
        <v>3</v>
      </c>
      <c r="K30" s="17">
        <v>9</v>
      </c>
      <c r="L30" s="19">
        <v>3</v>
      </c>
      <c r="M30" s="50">
        <f t="shared" si="0"/>
        <v>0.50498507509384583</v>
      </c>
      <c r="N30" s="50">
        <f t="shared" si="1"/>
        <v>0.50498507509384583</v>
      </c>
      <c r="O30" s="50">
        <f t="shared" si="7"/>
        <v>0.44444444444444464</v>
      </c>
      <c r="P30" s="51">
        <f t="shared" si="3"/>
        <v>0.44444444444444464</v>
      </c>
      <c r="Q30" s="39"/>
      <c r="R30" s="42"/>
      <c r="S30" s="39"/>
      <c r="T30" s="42"/>
      <c r="U30" s="39"/>
      <c r="V30" s="42"/>
      <c r="W30" s="39"/>
      <c r="X30" s="42"/>
      <c r="Y30" s="39"/>
      <c r="Z30" s="42"/>
      <c r="AA30" s="39"/>
      <c r="AB30" s="42"/>
      <c r="AC30" s="39"/>
      <c r="AD30" s="42"/>
      <c r="AE30" s="39"/>
      <c r="AF30" s="42"/>
    </row>
    <row r="35" spans="6:6">
      <c r="F35" t="s">
        <v>47</v>
      </c>
    </row>
  </sheetData>
  <mergeCells count="155">
    <mergeCell ref="AF7:AF9"/>
    <mergeCell ref="AF10:AF12"/>
    <mergeCell ref="AF13:AF15"/>
    <mergeCell ref="AF16:AF18"/>
    <mergeCell ref="AF19:AF21"/>
    <mergeCell ref="AF22:AF24"/>
    <mergeCell ref="AF25:AF27"/>
    <mergeCell ref="AF28:AF30"/>
    <mergeCell ref="C4:D5"/>
    <mergeCell ref="AC4:AD5"/>
    <mergeCell ref="AE4:AF5"/>
    <mergeCell ref="AD7:AD9"/>
    <mergeCell ref="AD10:AD12"/>
    <mergeCell ref="AD13:AD15"/>
    <mergeCell ref="AD16:AD18"/>
    <mergeCell ref="AD19:AD21"/>
    <mergeCell ref="AD22:AD24"/>
    <mergeCell ref="AD25:AD27"/>
    <mergeCell ref="AD28:AD30"/>
    <mergeCell ref="AE7:AE9"/>
    <mergeCell ref="AE10:AE12"/>
    <mergeCell ref="AE13:AE15"/>
    <mergeCell ref="AE16:AE18"/>
    <mergeCell ref="AE19:AE21"/>
    <mergeCell ref="AE22:AE24"/>
    <mergeCell ref="AE25:AE27"/>
    <mergeCell ref="AE28:AE30"/>
    <mergeCell ref="AB7:AB9"/>
    <mergeCell ref="AB10:AB12"/>
    <mergeCell ref="AB13:AB15"/>
    <mergeCell ref="AB16:AB18"/>
    <mergeCell ref="AB19:AB21"/>
    <mergeCell ref="AB22:AB24"/>
    <mergeCell ref="AB25:AB27"/>
    <mergeCell ref="AB28:AB30"/>
    <mergeCell ref="AC7:AC9"/>
    <mergeCell ref="AC10:AC12"/>
    <mergeCell ref="AC13:AC15"/>
    <mergeCell ref="AC16:AC18"/>
    <mergeCell ref="AC19:AC21"/>
    <mergeCell ref="AC22:AC24"/>
    <mergeCell ref="AC25:AC27"/>
    <mergeCell ref="AC28:AC30"/>
    <mergeCell ref="Z7:Z9"/>
    <mergeCell ref="Z10:Z12"/>
    <mergeCell ref="Z13:Z15"/>
    <mergeCell ref="Z16:Z18"/>
    <mergeCell ref="Z19:Z21"/>
    <mergeCell ref="Z22:Z24"/>
    <mergeCell ref="Z25:Z27"/>
    <mergeCell ref="Z28:Z30"/>
    <mergeCell ref="AA7:AA9"/>
    <mergeCell ref="AA10:AA12"/>
    <mergeCell ref="AA13:AA15"/>
    <mergeCell ref="AA16:AA18"/>
    <mergeCell ref="AA19:AA21"/>
    <mergeCell ref="AA22:AA24"/>
    <mergeCell ref="AA25:AA27"/>
    <mergeCell ref="AA28:AA30"/>
    <mergeCell ref="X7:X9"/>
    <mergeCell ref="X10:X12"/>
    <mergeCell ref="X13:X15"/>
    <mergeCell ref="X16:X18"/>
    <mergeCell ref="X19:X21"/>
    <mergeCell ref="X22:X24"/>
    <mergeCell ref="X25:X27"/>
    <mergeCell ref="X28:X30"/>
    <mergeCell ref="Y7:Y9"/>
    <mergeCell ref="Y10:Y12"/>
    <mergeCell ref="Y13:Y15"/>
    <mergeCell ref="Y16:Y18"/>
    <mergeCell ref="Y19:Y21"/>
    <mergeCell ref="Y22:Y24"/>
    <mergeCell ref="Y25:Y27"/>
    <mergeCell ref="Y28:Y30"/>
    <mergeCell ref="V7:V9"/>
    <mergeCell ref="V10:V12"/>
    <mergeCell ref="V13:V15"/>
    <mergeCell ref="V16:V18"/>
    <mergeCell ref="V19:V21"/>
    <mergeCell ref="V22:V24"/>
    <mergeCell ref="V25:V27"/>
    <mergeCell ref="V28:V30"/>
    <mergeCell ref="W7:W9"/>
    <mergeCell ref="W10:W12"/>
    <mergeCell ref="W13:W15"/>
    <mergeCell ref="W16:W18"/>
    <mergeCell ref="W19:W21"/>
    <mergeCell ref="W22:W24"/>
    <mergeCell ref="W25:W27"/>
    <mergeCell ref="W28:W30"/>
    <mergeCell ref="T7:T9"/>
    <mergeCell ref="T10:T12"/>
    <mergeCell ref="T13:T15"/>
    <mergeCell ref="T16:T18"/>
    <mergeCell ref="T19:T21"/>
    <mergeCell ref="T22:T24"/>
    <mergeCell ref="T25:T27"/>
    <mergeCell ref="T28:T30"/>
    <mergeCell ref="U7:U9"/>
    <mergeCell ref="U10:U12"/>
    <mergeCell ref="U13:U15"/>
    <mergeCell ref="U16:U18"/>
    <mergeCell ref="U19:U21"/>
    <mergeCell ref="U22:U24"/>
    <mergeCell ref="U25:U27"/>
    <mergeCell ref="U28:U30"/>
    <mergeCell ref="R7:R9"/>
    <mergeCell ref="R10:R12"/>
    <mergeCell ref="R13:R15"/>
    <mergeCell ref="R16:R18"/>
    <mergeCell ref="R19:R21"/>
    <mergeCell ref="R22:R24"/>
    <mergeCell ref="R25:R27"/>
    <mergeCell ref="R28:R30"/>
    <mergeCell ref="S7:S9"/>
    <mergeCell ref="S10:S12"/>
    <mergeCell ref="S13:S15"/>
    <mergeCell ref="S16:S18"/>
    <mergeCell ref="S19:S21"/>
    <mergeCell ref="S22:S24"/>
    <mergeCell ref="S25:S27"/>
    <mergeCell ref="S28:S30"/>
    <mergeCell ref="A7:A9"/>
    <mergeCell ref="A10:A12"/>
    <mergeCell ref="A13:A15"/>
    <mergeCell ref="A16:A18"/>
    <mergeCell ref="A19:A21"/>
    <mergeCell ref="A22:A24"/>
    <mergeCell ref="A25:A27"/>
    <mergeCell ref="A28:A30"/>
    <mergeCell ref="Q7:Q9"/>
    <mergeCell ref="Q10:Q12"/>
    <mergeCell ref="Q13:Q15"/>
    <mergeCell ref="Q16:Q18"/>
    <mergeCell ref="Q19:Q21"/>
    <mergeCell ref="Q22:Q24"/>
    <mergeCell ref="Q25:Q27"/>
    <mergeCell ref="Q28:Q30"/>
    <mergeCell ref="A2:AF2"/>
    <mergeCell ref="E4:H4"/>
    <mergeCell ref="I4:L4"/>
    <mergeCell ref="M4:P4"/>
    <mergeCell ref="Q4:T4"/>
    <mergeCell ref="U4:X4"/>
    <mergeCell ref="Y4:AB4"/>
    <mergeCell ref="M5:N5"/>
    <mergeCell ref="O5:P5"/>
    <mergeCell ref="Q5:R5"/>
    <mergeCell ref="S5:T5"/>
    <mergeCell ref="U5:V5"/>
    <mergeCell ref="W5:X5"/>
    <mergeCell ref="Y5:Z5"/>
    <mergeCell ref="AA5:AB5"/>
    <mergeCell ref="A4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2006-09-16T00:00:00Z</dcterms:created>
  <dcterms:modified xsi:type="dcterms:W3CDTF">2022-08-18T09:19:54Z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D7C52978CB04490895EEAAA07B9C8642</vt:lpwstr>
  </property>
  <property fmtid="{D5CDD505-2E9C-101B-9397-08002B2CF9AE}" pid="3" name="KSOProductBuildVer">
    <vt:lpwstr>1033-11.2.0.11254</vt:lpwstr>
  </property>
</Properties>
</file>