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<sst xmlns="http://schemas.openxmlformats.org/spreadsheetml/2006/main" count="54" uniqueCount="28">
  <si>
    <r>
      <t>Table S4.</t>
    </r>
    <r>
      <rPr>
        <sz val="11"/>
        <color theme="1"/>
        <rFont val="Calibri"/>
        <charset val="134"/>
        <scheme val="minor"/>
      </rPr>
      <t xml:space="preserve"> Effect of phytohormone on the frequency of rhizogenesis via in vitro system of pigeonpea</t>
    </r>
  </si>
  <si>
    <t>Media (MS salts + 3 % sucrose+ 4g/L Phytagel)</t>
  </si>
  <si>
    <t>Conc. of IAA (mg/L)</t>
  </si>
  <si>
    <t>No of regenerated plants cultured for rhizogenesis</t>
  </si>
  <si>
    <t>No of plants formed roots</t>
  </si>
  <si>
    <t>Frequency of root formation (%)</t>
  </si>
  <si>
    <t>Mean</t>
  </si>
  <si>
    <t>SD</t>
  </si>
  <si>
    <t>SE</t>
  </si>
  <si>
    <t>CN</t>
  </si>
  <si>
    <t>EX</t>
  </si>
  <si>
    <t>RRM1</t>
  </si>
  <si>
    <t>R1</t>
  </si>
  <si>
    <t>58±0.06</t>
  </si>
  <si>
    <t>60±0.05</t>
  </si>
  <si>
    <t>R2</t>
  </si>
  <si>
    <t>R3</t>
  </si>
  <si>
    <t>RRM2</t>
  </si>
  <si>
    <t>70±0.11</t>
  </si>
  <si>
    <t>72±0.03</t>
  </si>
  <si>
    <t>RRM3</t>
  </si>
  <si>
    <t>63±0.3</t>
  </si>
  <si>
    <t>65±0.03</t>
  </si>
  <si>
    <t>RRM4</t>
  </si>
  <si>
    <t>63±0.03</t>
  </si>
  <si>
    <t>RRM5</t>
  </si>
  <si>
    <t>59±0.04</t>
  </si>
  <si>
    <t>61±0.04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</si>
</sst>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 &quot;₹&quot;* #,##0.00_ ;_ &quot;₹&quot;* \-#,##0.00_ ;_ &quot;₹&quot;* &quot;-&quot;??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6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12" borderId="17" applyNumberFormat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1" borderId="2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20" borderId="2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20" borderId="22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4" fillId="0" borderId="14" xfId="0" applyFont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21"/>
  <sheetViews>
    <sheetView tabSelected="1" workbookViewId="0">
      <selection activeCell="A3" sqref="A3"/>
    </sheetView>
  </sheetViews>
  <sheetFormatPr defaultColWidth="11.4285714285714" defaultRowHeight="15"/>
  <cols>
    <col min="11" max="11" width="15.1428571428571" customWidth="1"/>
    <col min="16" max="16" width="11.7142857142857" customWidth="1"/>
  </cols>
  <sheetData>
    <row r="2" spans="1:19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4" ht="99" customHeight="1" spans="1:19">
      <c r="A4" s="3" t="s">
        <v>1</v>
      </c>
      <c r="B4" s="4" t="s">
        <v>2</v>
      </c>
      <c r="C4" s="4"/>
      <c r="D4" s="5" t="s">
        <v>3</v>
      </c>
      <c r="E4" s="6"/>
      <c r="F4" s="6"/>
      <c r="G4" s="7"/>
      <c r="H4" s="3" t="s">
        <v>4</v>
      </c>
      <c r="I4" s="3"/>
      <c r="J4" s="5" t="s">
        <v>5</v>
      </c>
      <c r="K4" s="7"/>
      <c r="L4" s="5" t="s">
        <v>6</v>
      </c>
      <c r="M4" s="7"/>
      <c r="N4" s="5" t="s">
        <v>7</v>
      </c>
      <c r="O4" s="7"/>
      <c r="P4" s="5" t="s">
        <v>8</v>
      </c>
      <c r="Q4" s="7"/>
      <c r="R4" s="4" t="s">
        <v>5</v>
      </c>
      <c r="S4" s="4"/>
    </row>
    <row r="5" ht="33.95" hidden="1" customHeight="1" spans="1:19">
      <c r="A5" s="3"/>
      <c r="B5" s="4"/>
      <c r="C5" s="4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4"/>
      <c r="S5" s="4"/>
    </row>
    <row r="6" ht="33.95" customHeight="1" spans="1:19">
      <c r="A6" s="9"/>
      <c r="B6" s="10"/>
      <c r="C6" s="10"/>
      <c r="D6" s="11" t="s">
        <v>9</v>
      </c>
      <c r="E6" s="12"/>
      <c r="F6" s="11" t="s">
        <v>10</v>
      </c>
      <c r="G6" s="12"/>
      <c r="H6" s="13" t="s">
        <v>9</v>
      </c>
      <c r="I6" s="13" t="s">
        <v>10</v>
      </c>
      <c r="J6" s="13" t="s">
        <v>9</v>
      </c>
      <c r="K6" s="13" t="s">
        <v>10</v>
      </c>
      <c r="L6" s="13" t="s">
        <v>9</v>
      </c>
      <c r="M6" s="13" t="s">
        <v>10</v>
      </c>
      <c r="N6" s="13" t="s">
        <v>9</v>
      </c>
      <c r="O6" s="13" t="s">
        <v>10</v>
      </c>
      <c r="P6" s="13" t="s">
        <v>9</v>
      </c>
      <c r="Q6" s="13" t="s">
        <v>10</v>
      </c>
      <c r="R6" s="40" t="s">
        <v>9</v>
      </c>
      <c r="S6" s="13" t="s">
        <v>10</v>
      </c>
    </row>
    <row r="7" ht="15.75" spans="1:19">
      <c r="A7" s="14" t="s">
        <v>11</v>
      </c>
      <c r="B7" s="15">
        <v>0.08</v>
      </c>
      <c r="C7" s="16" t="s">
        <v>12</v>
      </c>
      <c r="D7" s="17">
        <v>600</v>
      </c>
      <c r="E7" s="18">
        <f>AVERAGE(D7:D9)</f>
        <v>640</v>
      </c>
      <c r="F7" s="19">
        <v>670</v>
      </c>
      <c r="G7" s="18">
        <f>AVERAGE(F7:F9)</f>
        <v>670</v>
      </c>
      <c r="H7" s="20">
        <v>348</v>
      </c>
      <c r="I7" s="20">
        <v>385</v>
      </c>
      <c r="J7" s="17">
        <f>H7/D7*100</f>
        <v>58</v>
      </c>
      <c r="K7" s="18">
        <f>I7/E7*100</f>
        <v>60.15625</v>
      </c>
      <c r="L7" s="20">
        <f>AVERAGE(J7:J9)</f>
        <v>58.1209337925756</v>
      </c>
      <c r="M7" s="17">
        <f>AVERAGE(K7:K9)</f>
        <v>60.2511326500297</v>
      </c>
      <c r="N7" s="34">
        <f>STDEV(J7:J9)</f>
        <v>0.108295840363572</v>
      </c>
      <c r="O7" s="35">
        <f>STDEV(K7:K9)</f>
        <v>0.082291535510109</v>
      </c>
      <c r="P7" s="34">
        <f>STDEV(J7:J9)/SQRT(3)</f>
        <v>0.0625246325860248</v>
      </c>
      <c r="Q7" s="35">
        <f>STDEV(K7:K9)/SQRT(3)</f>
        <v>0.0475110401787891</v>
      </c>
      <c r="R7" s="41" t="s">
        <v>13</v>
      </c>
      <c r="S7" s="18" t="s">
        <v>14</v>
      </c>
    </row>
    <row r="8" ht="15.75" spans="1:19">
      <c r="A8" s="21"/>
      <c r="B8" s="22"/>
      <c r="C8" s="23" t="s">
        <v>15</v>
      </c>
      <c r="D8" s="24">
        <v>650</v>
      </c>
      <c r="E8" s="25"/>
      <c r="F8" s="26">
        <v>680</v>
      </c>
      <c r="G8" s="25"/>
      <c r="H8" s="27">
        <v>378</v>
      </c>
      <c r="I8" s="27">
        <v>410</v>
      </c>
      <c r="J8" s="24">
        <f t="shared" ref="J8:J21" si="0">H8/D8*100</f>
        <v>58.1538461538462</v>
      </c>
      <c r="K8" s="25">
        <f>I8/F8*100</f>
        <v>60.2941176470588</v>
      </c>
      <c r="L8" s="27"/>
      <c r="M8" s="24"/>
      <c r="N8" s="36"/>
      <c r="O8" s="37"/>
      <c r="P8" s="36"/>
      <c r="Q8" s="37"/>
      <c r="R8" s="42"/>
      <c r="S8" s="25"/>
    </row>
    <row r="9" ht="16.5" spans="1:19">
      <c r="A9" s="21"/>
      <c r="B9" s="22"/>
      <c r="C9" s="23" t="s">
        <v>16</v>
      </c>
      <c r="D9" s="24">
        <v>670</v>
      </c>
      <c r="E9" s="25"/>
      <c r="F9" s="26">
        <v>660</v>
      </c>
      <c r="G9" s="25"/>
      <c r="H9" s="27">
        <v>390</v>
      </c>
      <c r="I9" s="27">
        <v>398</v>
      </c>
      <c r="J9" s="24">
        <f t="shared" si="0"/>
        <v>58.2089552238806</v>
      </c>
      <c r="K9" s="25">
        <f>I9/F9*100</f>
        <v>60.3030303030303</v>
      </c>
      <c r="L9" s="33"/>
      <c r="M9" s="31"/>
      <c r="N9" s="36"/>
      <c r="O9" s="37"/>
      <c r="P9" s="36"/>
      <c r="Q9" s="37"/>
      <c r="R9" s="42"/>
      <c r="S9" s="25"/>
    </row>
    <row r="10" ht="15.75" spans="1:19">
      <c r="A10" s="21" t="s">
        <v>17</v>
      </c>
      <c r="B10" s="22">
        <v>0.09</v>
      </c>
      <c r="C10" s="23" t="s">
        <v>12</v>
      </c>
      <c r="D10" s="24">
        <v>650</v>
      </c>
      <c r="E10" s="25">
        <f t="shared" ref="E10" si="1">AVERAGE(D10:D12)</f>
        <v>630</v>
      </c>
      <c r="F10" s="26">
        <v>600</v>
      </c>
      <c r="G10" s="25">
        <f t="shared" ref="G10" si="2">AVERAGE(F10:F12)</f>
        <v>620</v>
      </c>
      <c r="H10" s="27">
        <v>455</v>
      </c>
      <c r="I10" s="27">
        <v>433</v>
      </c>
      <c r="J10" s="24">
        <f t="shared" si="0"/>
        <v>70</v>
      </c>
      <c r="K10" s="25">
        <f t="shared" ref="K10:K21" si="3">I10/F10*100</f>
        <v>72.1666666666667</v>
      </c>
      <c r="L10" s="20">
        <f>AVERAGE(J10:J12)</f>
        <v>70.1041666666667</v>
      </c>
      <c r="M10" s="17">
        <f t="shared" ref="M10" si="4">AVERAGE(K10:K12)</f>
        <v>72.1503136200717</v>
      </c>
      <c r="N10" s="34">
        <f t="shared" ref="N10:O10" si="5">STDEV(J10:J12)</f>
        <v>0.180421959121758</v>
      </c>
      <c r="O10" s="35">
        <f t="shared" si="5"/>
        <v>0.047522201009395</v>
      </c>
      <c r="P10" s="34">
        <f t="shared" ref="P10:Q10" si="6">STDEV(J10:J12)/SQRT(3)</f>
        <v>0.104166666666667</v>
      </c>
      <c r="Q10" s="35">
        <f t="shared" si="6"/>
        <v>0.0274369555452577</v>
      </c>
      <c r="R10" s="42" t="s">
        <v>18</v>
      </c>
      <c r="S10" s="25" t="s">
        <v>19</v>
      </c>
    </row>
    <row r="11" ht="15.75" spans="1:19">
      <c r="A11" s="21"/>
      <c r="B11" s="22"/>
      <c r="C11" s="23" t="s">
        <v>15</v>
      </c>
      <c r="D11" s="24">
        <v>640</v>
      </c>
      <c r="E11" s="25"/>
      <c r="F11" s="26">
        <v>620</v>
      </c>
      <c r="G11" s="25"/>
      <c r="H11" s="27">
        <v>450</v>
      </c>
      <c r="I11" s="27">
        <v>447</v>
      </c>
      <c r="J11" s="24">
        <f t="shared" si="0"/>
        <v>70.3125</v>
      </c>
      <c r="K11" s="25">
        <f t="shared" si="3"/>
        <v>72.0967741935484</v>
      </c>
      <c r="L11" s="27"/>
      <c r="M11" s="24"/>
      <c r="N11" s="36"/>
      <c r="O11" s="37"/>
      <c r="P11" s="36"/>
      <c r="Q11" s="37"/>
      <c r="R11" s="42"/>
      <c r="S11" s="25"/>
    </row>
    <row r="12" ht="16.5" spans="1:19">
      <c r="A12" s="21"/>
      <c r="B12" s="22"/>
      <c r="C12" s="23" t="s">
        <v>16</v>
      </c>
      <c r="D12" s="24">
        <v>600</v>
      </c>
      <c r="E12" s="25"/>
      <c r="F12" s="26">
        <v>640</v>
      </c>
      <c r="G12" s="25"/>
      <c r="H12" s="27">
        <v>420</v>
      </c>
      <c r="I12" s="27">
        <v>462</v>
      </c>
      <c r="J12" s="24">
        <f t="shared" si="0"/>
        <v>70</v>
      </c>
      <c r="K12" s="25">
        <f t="shared" si="3"/>
        <v>72.1875</v>
      </c>
      <c r="L12" s="33"/>
      <c r="M12" s="31"/>
      <c r="N12" s="36"/>
      <c r="O12" s="37"/>
      <c r="P12" s="36"/>
      <c r="Q12" s="37"/>
      <c r="R12" s="42"/>
      <c r="S12" s="25"/>
    </row>
    <row r="13" ht="15.75" spans="1:19">
      <c r="A13" s="21" t="s">
        <v>20</v>
      </c>
      <c r="B13" s="22">
        <v>0.1</v>
      </c>
      <c r="C13" s="23" t="s">
        <v>12</v>
      </c>
      <c r="D13" s="24">
        <v>640</v>
      </c>
      <c r="E13" s="25">
        <f t="shared" ref="E13" si="7">AVERAGE(D13:D15)</f>
        <v>650</v>
      </c>
      <c r="F13" s="26">
        <v>650</v>
      </c>
      <c r="G13" s="25">
        <f t="shared" ref="G13" si="8">AVERAGE(F13:F15)</f>
        <v>660</v>
      </c>
      <c r="H13" s="27">
        <v>404</v>
      </c>
      <c r="I13" s="27">
        <v>410</v>
      </c>
      <c r="J13" s="24">
        <f t="shared" si="0"/>
        <v>63.125</v>
      </c>
      <c r="K13" s="25">
        <f t="shared" si="3"/>
        <v>63.0769230769231</v>
      </c>
      <c r="L13" s="20">
        <f>AVERAGE(J13:J15)</f>
        <v>63.1279137529137</v>
      </c>
      <c r="M13" s="17">
        <f t="shared" ref="M13" si="9">AVERAGE(K13:K15)</f>
        <v>63.1310232056501</v>
      </c>
      <c r="N13" s="34">
        <f t="shared" ref="N13:O13" si="10">STDEV(J13:J15)</f>
        <v>0.0525082205447018</v>
      </c>
      <c r="O13" s="35">
        <f t="shared" si="10"/>
        <v>0.0525256012132881</v>
      </c>
      <c r="P13" s="34">
        <f t="shared" ref="P13:Q13" si="11">STDEV(J13:J15)/SQRT(3)</f>
        <v>0.0303156352661518</v>
      </c>
      <c r="Q13" s="35">
        <f t="shared" si="11"/>
        <v>0.0303256699998388</v>
      </c>
      <c r="R13" s="42" t="s">
        <v>21</v>
      </c>
      <c r="S13" s="25" t="s">
        <v>22</v>
      </c>
    </row>
    <row r="14" ht="15.75" spans="1:19">
      <c r="A14" s="21"/>
      <c r="B14" s="22"/>
      <c r="C14" s="23" t="s">
        <v>15</v>
      </c>
      <c r="D14" s="24">
        <v>650</v>
      </c>
      <c r="E14" s="25"/>
      <c r="F14" s="26">
        <v>670</v>
      </c>
      <c r="G14" s="25"/>
      <c r="H14" s="27">
        <v>410</v>
      </c>
      <c r="I14" s="27">
        <v>423</v>
      </c>
      <c r="J14" s="24">
        <f t="shared" si="0"/>
        <v>63.0769230769231</v>
      </c>
      <c r="K14" s="25">
        <f t="shared" si="3"/>
        <v>63.134328358209</v>
      </c>
      <c r="L14" s="27"/>
      <c r="M14" s="24"/>
      <c r="N14" s="36"/>
      <c r="O14" s="37"/>
      <c r="P14" s="36"/>
      <c r="Q14" s="37"/>
      <c r="R14" s="42"/>
      <c r="S14" s="25"/>
    </row>
    <row r="15" ht="16.5" spans="1:19">
      <c r="A15" s="21"/>
      <c r="B15" s="22"/>
      <c r="C15" s="23" t="s">
        <v>16</v>
      </c>
      <c r="D15" s="24">
        <v>660</v>
      </c>
      <c r="E15" s="25"/>
      <c r="F15" s="26">
        <v>660</v>
      </c>
      <c r="G15" s="25"/>
      <c r="H15" s="27">
        <v>417</v>
      </c>
      <c r="I15" s="27">
        <v>417</v>
      </c>
      <c r="J15" s="24">
        <f t="shared" si="0"/>
        <v>63.1818181818182</v>
      </c>
      <c r="K15" s="25">
        <f t="shared" si="3"/>
        <v>63.1818181818182</v>
      </c>
      <c r="L15" s="33"/>
      <c r="M15" s="31"/>
      <c r="N15" s="36"/>
      <c r="O15" s="37"/>
      <c r="P15" s="36"/>
      <c r="Q15" s="37"/>
      <c r="R15" s="42"/>
      <c r="S15" s="25"/>
    </row>
    <row r="16" ht="15.75" spans="1:19">
      <c r="A16" s="21" t="s">
        <v>23</v>
      </c>
      <c r="B16" s="22">
        <v>0.2</v>
      </c>
      <c r="C16" s="23" t="s">
        <v>12</v>
      </c>
      <c r="D16" s="24">
        <v>660</v>
      </c>
      <c r="E16" s="25">
        <f t="shared" ref="E16" si="12">AVERAGE(D16:D18)</f>
        <v>670</v>
      </c>
      <c r="F16" s="26">
        <v>660</v>
      </c>
      <c r="G16" s="25">
        <f t="shared" ref="G16" si="13">AVERAGE(F16:F18)</f>
        <v>650</v>
      </c>
      <c r="H16" s="27">
        <v>397</v>
      </c>
      <c r="I16" s="27">
        <v>416</v>
      </c>
      <c r="J16" s="24">
        <f t="shared" si="0"/>
        <v>60.1515151515152</v>
      </c>
      <c r="K16" s="25">
        <f t="shared" si="3"/>
        <v>63.030303030303</v>
      </c>
      <c r="L16" s="20">
        <f>AVERAGE(J16:J18)</f>
        <v>60.2480467537535</v>
      </c>
      <c r="M16" s="17">
        <f t="shared" ref="M16" si="14">AVERAGE(K16:K18)</f>
        <v>63.0774087024087</v>
      </c>
      <c r="N16" s="34">
        <f t="shared" ref="N16:O16" si="15">STDEV(J16:J18)</f>
        <v>0.0836276287678884</v>
      </c>
      <c r="O16" s="35">
        <f t="shared" si="15"/>
        <v>0.0473503526019787</v>
      </c>
      <c r="P16" s="34">
        <f t="shared" ref="P16:Q16" si="16">STDEV(J16:J18)/SQRT(3)</f>
        <v>0.0482824339808305</v>
      </c>
      <c r="Q16" s="35">
        <f t="shared" si="16"/>
        <v>0.0273377388209761</v>
      </c>
      <c r="R16" s="42" t="s">
        <v>14</v>
      </c>
      <c r="S16" s="25" t="s">
        <v>24</v>
      </c>
    </row>
    <row r="17" ht="15.75" spans="1:19">
      <c r="A17" s="21"/>
      <c r="B17" s="22"/>
      <c r="C17" s="23" t="s">
        <v>15</v>
      </c>
      <c r="D17" s="24">
        <v>670</v>
      </c>
      <c r="E17" s="25"/>
      <c r="F17" s="26">
        <v>640</v>
      </c>
      <c r="G17" s="25"/>
      <c r="H17" s="27">
        <v>404</v>
      </c>
      <c r="I17" s="27">
        <v>404</v>
      </c>
      <c r="J17" s="24">
        <f t="shared" si="0"/>
        <v>60.2985074626866</v>
      </c>
      <c r="K17" s="25">
        <f t="shared" si="3"/>
        <v>63.125</v>
      </c>
      <c r="L17" s="27"/>
      <c r="M17" s="24"/>
      <c r="N17" s="36"/>
      <c r="O17" s="37"/>
      <c r="P17" s="36"/>
      <c r="Q17" s="37"/>
      <c r="R17" s="42"/>
      <c r="S17" s="25"/>
    </row>
    <row r="18" ht="16.5" spans="1:19">
      <c r="A18" s="21"/>
      <c r="B18" s="22"/>
      <c r="C18" s="23" t="s">
        <v>16</v>
      </c>
      <c r="D18" s="24">
        <v>680</v>
      </c>
      <c r="E18" s="25"/>
      <c r="F18" s="26">
        <v>650</v>
      </c>
      <c r="G18" s="25"/>
      <c r="H18" s="27">
        <v>410</v>
      </c>
      <c r="I18" s="27">
        <v>410</v>
      </c>
      <c r="J18" s="24">
        <f t="shared" si="0"/>
        <v>60.2941176470588</v>
      </c>
      <c r="K18" s="25">
        <f t="shared" si="3"/>
        <v>63.0769230769231</v>
      </c>
      <c r="L18" s="33"/>
      <c r="M18" s="31"/>
      <c r="N18" s="36"/>
      <c r="O18" s="37"/>
      <c r="P18" s="36"/>
      <c r="Q18" s="37"/>
      <c r="R18" s="42"/>
      <c r="S18" s="25"/>
    </row>
    <row r="19" ht="15.75" spans="1:19">
      <c r="A19" s="21" t="s">
        <v>25</v>
      </c>
      <c r="B19" s="22">
        <v>0.3</v>
      </c>
      <c r="C19" s="23" t="s">
        <v>12</v>
      </c>
      <c r="D19" s="24">
        <v>650</v>
      </c>
      <c r="E19" s="25">
        <f t="shared" ref="E19" si="17">AVERAGE(D19:D21)</f>
        <v>660</v>
      </c>
      <c r="F19" s="26">
        <v>630</v>
      </c>
      <c r="G19" s="25">
        <f t="shared" ref="G19" si="18">AVERAGE(F19:F21)</f>
        <v>640</v>
      </c>
      <c r="H19" s="27">
        <v>385</v>
      </c>
      <c r="I19" s="27">
        <v>385</v>
      </c>
      <c r="J19" s="24">
        <f t="shared" si="0"/>
        <v>59.2307692307692</v>
      </c>
      <c r="K19" s="25">
        <f t="shared" si="3"/>
        <v>61.1111111111111</v>
      </c>
      <c r="L19" s="20">
        <f>AVERAGE(J19:J21)</f>
        <v>59.1420519778729</v>
      </c>
      <c r="M19" s="17">
        <f t="shared" ref="M19" si="19">AVERAGE(K19:K21)</f>
        <v>61.1972934472934</v>
      </c>
      <c r="N19" s="34">
        <f t="shared" ref="N19:O19" si="20">STDEV(J19:J21)</f>
        <v>0.0771303404105734</v>
      </c>
      <c r="O19" s="35">
        <f t="shared" si="20"/>
        <v>0.0752529197020679</v>
      </c>
      <c r="P19" s="34">
        <f t="shared" ref="P19:Q19" si="21">STDEV(J19:J21)/SQRT(3)</f>
        <v>0.044531222798732</v>
      </c>
      <c r="Q19" s="35">
        <f t="shared" si="21"/>
        <v>0.0434472934472942</v>
      </c>
      <c r="R19" s="42" t="s">
        <v>26</v>
      </c>
      <c r="S19" s="25" t="s">
        <v>27</v>
      </c>
    </row>
    <row r="20" ht="15.75" spans="1:19">
      <c r="A20" s="21"/>
      <c r="B20" s="22"/>
      <c r="C20" s="23" t="s">
        <v>15</v>
      </c>
      <c r="D20" s="24">
        <v>670</v>
      </c>
      <c r="E20" s="25"/>
      <c r="F20" s="26">
        <v>640</v>
      </c>
      <c r="G20" s="25"/>
      <c r="H20" s="27">
        <v>396</v>
      </c>
      <c r="I20" s="27">
        <v>392</v>
      </c>
      <c r="J20" s="24">
        <f t="shared" si="0"/>
        <v>59.1044776119403</v>
      </c>
      <c r="K20" s="25">
        <f t="shared" si="3"/>
        <v>61.25</v>
      </c>
      <c r="L20" s="27"/>
      <c r="M20" s="24"/>
      <c r="N20" s="36"/>
      <c r="O20" s="37"/>
      <c r="P20" s="36"/>
      <c r="Q20" s="37"/>
      <c r="R20" s="42"/>
      <c r="S20" s="25"/>
    </row>
    <row r="21" ht="16.5" spans="1:19">
      <c r="A21" s="28"/>
      <c r="B21" s="29"/>
      <c r="C21" s="30" t="s">
        <v>16</v>
      </c>
      <c r="D21" s="31">
        <v>660</v>
      </c>
      <c r="E21" s="32"/>
      <c r="F21" s="29">
        <v>650</v>
      </c>
      <c r="G21" s="32"/>
      <c r="H21" s="33">
        <v>390</v>
      </c>
      <c r="I21" s="33">
        <v>398</v>
      </c>
      <c r="J21" s="31">
        <f t="shared" si="0"/>
        <v>59.0909090909091</v>
      </c>
      <c r="K21" s="32">
        <f t="shared" si="3"/>
        <v>61.2307692307692</v>
      </c>
      <c r="L21" s="33"/>
      <c r="M21" s="31"/>
      <c r="N21" s="38"/>
      <c r="O21" s="39"/>
      <c r="P21" s="38"/>
      <c r="Q21" s="39"/>
      <c r="R21" s="43"/>
      <c r="S21" s="32"/>
    </row>
  </sheetData>
  <mergeCells count="67">
    <mergeCell ref="A2:S2"/>
    <mergeCell ref="D4:G4"/>
    <mergeCell ref="H4:I4"/>
    <mergeCell ref="J4:K4"/>
    <mergeCell ref="L4:M4"/>
    <mergeCell ref="N4:O4"/>
    <mergeCell ref="P4:Q4"/>
    <mergeCell ref="D6:E6"/>
    <mergeCell ref="F6:G6"/>
    <mergeCell ref="A4:A6"/>
    <mergeCell ref="A7:A9"/>
    <mergeCell ref="A10:A12"/>
    <mergeCell ref="A13:A15"/>
    <mergeCell ref="A16:A18"/>
    <mergeCell ref="A19:A21"/>
    <mergeCell ref="E7:E9"/>
    <mergeCell ref="E10:E12"/>
    <mergeCell ref="E13:E15"/>
    <mergeCell ref="E16:E18"/>
    <mergeCell ref="E19:E21"/>
    <mergeCell ref="G7:G9"/>
    <mergeCell ref="G10:G12"/>
    <mergeCell ref="G13:G15"/>
    <mergeCell ref="G16:G18"/>
    <mergeCell ref="G19:G21"/>
    <mergeCell ref="L7:L9"/>
    <mergeCell ref="L10:L12"/>
    <mergeCell ref="L13:L15"/>
    <mergeCell ref="L16:L18"/>
    <mergeCell ref="L19:L21"/>
    <mergeCell ref="M7:M9"/>
    <mergeCell ref="M10:M12"/>
    <mergeCell ref="M13:M15"/>
    <mergeCell ref="M16:M18"/>
    <mergeCell ref="M19:M21"/>
    <mergeCell ref="N7:N9"/>
    <mergeCell ref="N10:N12"/>
    <mergeCell ref="N13:N15"/>
    <mergeCell ref="N16:N18"/>
    <mergeCell ref="N19:N21"/>
    <mergeCell ref="O7:O9"/>
    <mergeCell ref="O10:O12"/>
    <mergeCell ref="O13:O15"/>
    <mergeCell ref="O16:O18"/>
    <mergeCell ref="O19:O21"/>
    <mergeCell ref="P7:P9"/>
    <mergeCell ref="P10:P12"/>
    <mergeCell ref="P13:P15"/>
    <mergeCell ref="P16:P18"/>
    <mergeCell ref="P19:P21"/>
    <mergeCell ref="Q7:Q9"/>
    <mergeCell ref="Q10:Q12"/>
    <mergeCell ref="Q13:Q15"/>
    <mergeCell ref="Q16:Q18"/>
    <mergeCell ref="Q19:Q21"/>
    <mergeCell ref="R7:R9"/>
    <mergeCell ref="R10:R12"/>
    <mergeCell ref="R13:R15"/>
    <mergeCell ref="R16:R18"/>
    <mergeCell ref="R19:R21"/>
    <mergeCell ref="S7:S9"/>
    <mergeCell ref="S10:S12"/>
    <mergeCell ref="S13:S15"/>
    <mergeCell ref="S16:S18"/>
    <mergeCell ref="S19:S21"/>
    <mergeCell ref="R4:S5"/>
    <mergeCell ref="B4:C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2006-09-16T00:00:00Z</dcterms:created>
  <dcterms:modified xsi:type="dcterms:W3CDTF">2022-08-18T10:10:11Z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49436AE774A649F3906A17BE3AEB2E20</vt:lpwstr>
  </property>
  <property fmtid="{D5CDD505-2E9C-101B-9397-08002B2CF9AE}" pid="3" name="KSOProductBuildVer">
    <vt:lpwstr>1033-11.2.0.11254</vt:lpwstr>
  </property>
</Properties>
</file>