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Andre Abreu\Documents\Abrevia\Ensaios\ACLIMAT\Ensaio Int\Soja\Soja SIGA21-06\Unesp\"/>
    </mc:Choice>
  </mc:AlternateContent>
  <xr:revisionPtr revIDLastSave="0" documentId="13_ncr:1_{DEC31756-300D-4D4A-B478-A8FF8A785317}" xr6:coauthVersionLast="47" xr6:coauthVersionMax="47" xr10:uidLastSave="{00000000-0000-0000-0000-000000000000}"/>
  <bookViews>
    <workbookView xWindow="810" yWindow="-120" windowWidth="19800" windowHeight="11760" xr2:uid="{00000000-000D-0000-FFFF-FFFF00000000}"/>
  </bookViews>
  <sheets>
    <sheet name="Trial Protocol" sheetId="10" r:id="rId1"/>
    <sheet name="Lab sample code" sheetId="11" r:id="rId2"/>
    <sheet name="Proline cnt" sheetId="6" r:id="rId3"/>
    <sheet name="MDA cnt" sheetId="7" r:id="rId4"/>
    <sheet name="Leaf Stress" sheetId="1" r:id="rId5"/>
    <sheet name="Biomass leaf weight" sheetId="2" r:id="rId6"/>
    <sheet name="Biomas root weight" sheetId="4" r:id="rId7"/>
    <sheet name="Yield comp N Pods" sheetId="5"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7" i="1" l="1"/>
  <c r="G9" i="1"/>
  <c r="G10" i="1"/>
  <c r="G11" i="1"/>
  <c r="G6" i="1"/>
  <c r="F7" i="1"/>
  <c r="F8" i="1"/>
  <c r="F9" i="1"/>
  <c r="F10" i="1"/>
  <c r="F11" i="1"/>
  <c r="F6" i="1"/>
  <c r="E7" i="1"/>
  <c r="E8" i="1"/>
  <c r="E9" i="1"/>
  <c r="E10" i="1"/>
  <c r="E11" i="1"/>
  <c r="E6" i="1"/>
  <c r="D7" i="1"/>
  <c r="D9" i="1"/>
  <c r="D10" i="1"/>
  <c r="D11" i="1"/>
  <c r="D6" i="1"/>
  <c r="I45" i="10" l="1"/>
  <c r="I51" i="10"/>
  <c r="I34" i="10"/>
  <c r="K65" i="1"/>
  <c r="K55" i="1"/>
  <c r="K45" i="1"/>
  <c r="K35" i="1"/>
  <c r="K64" i="1"/>
  <c r="K54" i="1"/>
  <c r="K44" i="1"/>
  <c r="K34" i="1"/>
  <c r="K63" i="1"/>
  <c r="K53" i="1"/>
  <c r="K43" i="1"/>
  <c r="K33" i="1"/>
  <c r="K62" i="1"/>
  <c r="G8" i="1" s="1"/>
  <c r="K52" i="1"/>
  <c r="K42" i="1"/>
  <c r="K32" i="1"/>
  <c r="D8" i="1" s="1"/>
  <c r="J61" i="1"/>
  <c r="I61" i="1"/>
  <c r="H61" i="1"/>
  <c r="G61" i="1"/>
  <c r="F61" i="1"/>
  <c r="E61" i="1"/>
  <c r="D61" i="1"/>
  <c r="K51" i="1"/>
  <c r="K41" i="1"/>
  <c r="K31" i="1"/>
  <c r="J60" i="1"/>
  <c r="I60" i="1"/>
  <c r="H60" i="1"/>
  <c r="G60" i="1"/>
  <c r="F60" i="1"/>
  <c r="E60" i="1"/>
  <c r="D60" i="1"/>
  <c r="K50" i="1"/>
  <c r="K40" i="1"/>
  <c r="K30" i="1"/>
  <c r="K60" i="1" l="1"/>
  <c r="K61" i="1"/>
  <c r="I11" i="11" l="1"/>
  <c r="H11" i="11"/>
  <c r="G11" i="11"/>
  <c r="F11" i="11"/>
  <c r="I10" i="11"/>
  <c r="H10" i="11"/>
  <c r="G10" i="11"/>
  <c r="F10" i="11"/>
  <c r="I9" i="11"/>
  <c r="H9" i="11"/>
  <c r="G9" i="11"/>
  <c r="F9" i="11"/>
  <c r="I8" i="11"/>
  <c r="H8" i="11"/>
  <c r="G8" i="11"/>
  <c r="F8" i="11"/>
  <c r="I7" i="11"/>
  <c r="H7" i="11"/>
  <c r="G7" i="11"/>
  <c r="F7" i="11"/>
  <c r="I6" i="11"/>
  <c r="H6" i="11"/>
  <c r="G6" i="11"/>
  <c r="F6" i="11"/>
  <c r="G15" i="10"/>
  <c r="G13" i="10"/>
  <c r="H11" i="6"/>
  <c r="H10" i="6"/>
  <c r="H9" i="6"/>
  <c r="H8" i="6"/>
  <c r="H7" i="6"/>
  <c r="H6" i="6"/>
  <c r="H11" i="7"/>
  <c r="H10" i="7"/>
  <c r="H9" i="7"/>
  <c r="H8" i="7"/>
  <c r="H7" i="7"/>
  <c r="H6" i="7"/>
  <c r="H12" i="5" l="1"/>
  <c r="H11" i="5"/>
  <c r="H10" i="5"/>
  <c r="H9" i="5"/>
  <c r="H8" i="5"/>
  <c r="H7" i="5"/>
  <c r="H11" i="4"/>
  <c r="H10" i="4"/>
  <c r="H9" i="4"/>
  <c r="H8" i="4"/>
  <c r="H7" i="4"/>
  <c r="H6" i="4"/>
  <c r="H11" i="2" l="1"/>
  <c r="H10" i="2"/>
  <c r="H9" i="2"/>
  <c r="H8" i="2"/>
  <c r="H7" i="2"/>
  <c r="H6" i="2"/>
  <c r="H7" i="1"/>
  <c r="H8" i="1"/>
  <c r="H9" i="1"/>
  <c r="H10" i="1"/>
  <c r="H11" i="1"/>
  <c r="H6" i="1"/>
</calcChain>
</file>

<file path=xl/sharedStrings.xml><?xml version="1.0" encoding="utf-8"?>
<sst xmlns="http://schemas.openxmlformats.org/spreadsheetml/2006/main" count="426" uniqueCount="153">
  <si>
    <t>Stress factor</t>
  </si>
  <si>
    <t>Visual foliar damage, rated at scale 1 to 5.</t>
  </si>
  <si>
    <t>Treat #</t>
  </si>
  <si>
    <t>Foliar Spray</t>
  </si>
  <si>
    <t>Rep 1</t>
  </si>
  <si>
    <t>Rep 2</t>
  </si>
  <si>
    <t>Rep 3</t>
  </si>
  <si>
    <t>Rep 4</t>
  </si>
  <si>
    <t>No UV</t>
  </si>
  <si>
    <t>Untreated</t>
  </si>
  <si>
    <t>Treated</t>
  </si>
  <si>
    <t>Fresh leaf weight in grams / plant</t>
  </si>
  <si>
    <t>Dry weight of roots in grams / plant</t>
  </si>
  <si>
    <r>
      <t>MDA (mmmol</t>
    </r>
    <r>
      <rPr>
        <vertAlign val="superscript"/>
        <sz val="11"/>
        <color theme="1"/>
        <rFont val="Candara"/>
        <family val="2"/>
      </rPr>
      <t xml:space="preserve">-1 </t>
    </r>
    <r>
      <rPr>
        <sz val="11"/>
        <color theme="1"/>
        <rFont val="Calibri"/>
        <family val="2"/>
        <scheme val="minor"/>
      </rPr>
      <t>MF)</t>
    </r>
  </si>
  <si>
    <t>+UV-A</t>
  </si>
  <si>
    <t>+UV-B</t>
  </si>
  <si>
    <t>Average</t>
  </si>
  <si>
    <t>UV Radiation regimen</t>
  </si>
  <si>
    <t>Foliar Spray treatment</t>
  </si>
  <si>
    <t>Damage on morphology of leaves under UV regimens and mitigating Treatments</t>
  </si>
  <si>
    <t>Visual morphological leaf damage (rated under scale 1 to 5)</t>
  </si>
  <si>
    <t>Rating</t>
  </si>
  <si>
    <t>Description of symptoms</t>
  </si>
  <si>
    <t>no symptoms</t>
  </si>
  <si>
    <t>slight reduction of leaf size</t>
  </si>
  <si>
    <t>some crispy wrinkle aspects on leaf</t>
  </si>
  <si>
    <t>browning</t>
  </si>
  <si>
    <t>high symptoms of necrosis</t>
  </si>
  <si>
    <t>The scale of 1 to 5 was developed by Abreu, A.L and Rodriguez, C.A.V as a tool for assessing and rating UV damage on soybean leaves, and it is described in the WO Patent Application WO2022/011441 A1.</t>
  </si>
  <si>
    <t>The rates represent an average of assessments done thoughout the course of the experiment, on the trifoliates there were  exposed to the UV radiation during the past 5-10 days, at stages V3, V4, V5, V6, V7, R1 and R3).</t>
  </si>
  <si>
    <t>Biometric assessments</t>
  </si>
  <si>
    <t>Measurement of biomass of fresh leaves</t>
  </si>
  <si>
    <t>Mitigation Treatment</t>
  </si>
  <si>
    <t>Measurement of dry biomass of roots</t>
  </si>
  <si>
    <t>Right after aerial biomass were removed, the pots were carefully washed  to remove the substrate and preserve as much root tissue as possible; then clean roots were set to dry out, by hanging it and exposing to sun during an entire day. The ramaining debrits from pot substrate still grabbed by the roots were then removed via slightly shaking. In order to measure the weight of the radicella of the roots which are indeed active to extract water and nutrients from soil, with minimal bias, it was removed the remaining of the stem and the  hypocotyl of the pivot which were larger than 2-3 mm still attached to the radicella. The each rep was measured using a 2 digit precision weighter</t>
  </si>
  <si>
    <t>Leaves were extracted without the peciole, joined in a bulk per plant and promptly wheighted as fress as possible, using a 2 digit precision weighter</t>
  </si>
  <si>
    <t>The pods counted were those having &gt;1cm (recent fertilized) to pods in full grain filling. This numbers cannot be translated in a final yield/ha as certain pods can still abort or grain may not be filled till complete senescence, but are a indicator of fertility of the plants under the stress factor studied.</t>
  </si>
  <si>
    <t>Measurement of crop fertility or yield potential based on N of pods /plant</t>
  </si>
  <si>
    <t xml:space="preserve">Proline content  (µmol g -1 MS) </t>
  </si>
  <si>
    <t>Biochemical analysis</t>
  </si>
  <si>
    <t>Content of malondialdehyde acid  (MDA)  in (frozen) fresh leaves</t>
  </si>
  <si>
    <t>Fresh leaves were homogenized in 3% sulphosalicylic acid and filtered. The mixture filtrate was added with 1 mL each of acid ninhydrin and glacial acetic acid and was placed in boiling water for 1 h and toluene (4 mL) was added to the mixture. Absorbance was measured spectrophotometrically at 520 nm and converted to µmol g−1 fresh weight against standard proline. The proline content was determined as described by Bates (1973)</t>
  </si>
  <si>
    <t>Thiobarbituric acid reactive substances (TBARS) content was used to estimate lipid peroxidation. Malondialdehyde (MDA) equivalent concentration was calculated using an extinction coefficient of 1.55 10−5 .mol−1.cm−1, with readings between 535 and 600 nm. The results were expressed in mmoL/mg fresh tissue.</t>
  </si>
  <si>
    <t>Trial Protocol</t>
  </si>
  <si>
    <t>Treatments</t>
  </si>
  <si>
    <t>Mitigation factor</t>
  </si>
  <si>
    <t>Equipment (lamp)</t>
  </si>
  <si>
    <t>KJ/m2/Day</t>
  </si>
  <si>
    <t>Period (N Days) **</t>
  </si>
  <si>
    <t>Product</t>
  </si>
  <si>
    <t>concentration</t>
  </si>
  <si>
    <t>water</t>
  </si>
  <si>
    <t>-</t>
  </si>
  <si>
    <t>ACLIMAT*</t>
  </si>
  <si>
    <t xml:space="preserve">Philips TL-K 40W/10-R </t>
  </si>
  <si>
    <t>60 cm</t>
  </si>
  <si>
    <t>ACLIMAT</t>
  </si>
  <si>
    <t>Philips TL 40W/12</t>
  </si>
  <si>
    <t>90 cm</t>
  </si>
  <si>
    <t>Each foliar spray was made using 2,6 ml/plant</t>
  </si>
  <si>
    <t>*ACLIMAT is a brand for a comercial product registered for foliar spray, with a composition of  ingredientes as described in the Patent application WIPO/PCT  WO2022/011441 A1</t>
  </si>
  <si>
    <t>Trial internal code ABV-SIGA-21-06</t>
  </si>
  <si>
    <t>Time of exposure (min/day)</t>
  </si>
  <si>
    <t>** Irradiation from right after 1st foliar spray, from 29DAE  to 66 DAE</t>
  </si>
  <si>
    <t>CODES used on sampled leves for lab biochemical analysis</t>
  </si>
  <si>
    <t>Repetitions</t>
  </si>
  <si>
    <t>Cod</t>
  </si>
  <si>
    <t>N</t>
  </si>
  <si>
    <t>A</t>
  </si>
  <si>
    <t>B</t>
  </si>
  <si>
    <t>Treated means, leaves were sprayed with a compositon as described in the Patent application WIPO/PCT  WO2022/011441 A1</t>
  </si>
  <si>
    <t>Assessments of plants across crop stages</t>
  </si>
  <si>
    <t>V3</t>
  </si>
  <si>
    <t>V4</t>
  </si>
  <si>
    <t>V5</t>
  </si>
  <si>
    <t>V6</t>
  </si>
  <si>
    <t>V7</t>
  </si>
  <si>
    <t>R1</t>
  </si>
  <si>
    <t>R3</t>
  </si>
  <si>
    <t>Repetition 1</t>
  </si>
  <si>
    <t>Repetition 2</t>
  </si>
  <si>
    <t>Repetition 4</t>
  </si>
  <si>
    <t>Repetition 3</t>
  </si>
  <si>
    <t>Date of assessment, crop stage and ratings</t>
  </si>
  <si>
    <t>Table bringing summary of tabless below when assessments were made across crop stages</t>
  </si>
  <si>
    <t>Calendar of events</t>
  </si>
  <si>
    <t>Emerg.</t>
  </si>
  <si>
    <t>VE</t>
  </si>
  <si>
    <t>VC</t>
  </si>
  <si>
    <t>V1</t>
  </si>
  <si>
    <t>V2</t>
  </si>
  <si>
    <t>R5:3</t>
  </si>
  <si>
    <t>Date</t>
  </si>
  <si>
    <t>Crop Stage</t>
  </si>
  <si>
    <t>Planted</t>
  </si>
  <si>
    <t>Hour</t>
  </si>
  <si>
    <t>Plant Development</t>
  </si>
  <si>
    <t>No UV exposure</t>
  </si>
  <si>
    <t>DAE (days after emergence)</t>
  </si>
  <si>
    <t>Activity</t>
  </si>
  <si>
    <t>Foliar Spray of treatments</t>
  </si>
  <si>
    <t>start irradiation of chambers</t>
  </si>
  <si>
    <t>R1-R2</t>
  </si>
  <si>
    <t>end of irradiation period</t>
  </si>
  <si>
    <t>Foliar Spray of treatments; rating leaf stress</t>
  </si>
  <si>
    <t>rating leaf stress</t>
  </si>
  <si>
    <t>V4-V5</t>
  </si>
  <si>
    <t>R3-R4</t>
  </si>
  <si>
    <t>V7-R1</t>
  </si>
  <si>
    <t>Description</t>
  </si>
  <si>
    <t>Root cleaning and weight measurement</t>
  </si>
  <si>
    <t>Sampled leaflets for lab analysis and frozen at -80 C</t>
  </si>
  <si>
    <t>Extracion and measurement of leaf biomass. Counted pod number per plant. Root washing and drying</t>
  </si>
  <si>
    <t>Location:</t>
  </si>
  <si>
    <t>Factor of 3 UV regimens by 2 Mitigation treatments under 4 reps</t>
  </si>
  <si>
    <t>P</t>
  </si>
  <si>
    <t>K</t>
  </si>
  <si>
    <t>Ca</t>
  </si>
  <si>
    <t>Mg</t>
  </si>
  <si>
    <t>S</t>
  </si>
  <si>
    <t>Cu</t>
  </si>
  <si>
    <t>Fe</t>
  </si>
  <si>
    <t>Mn</t>
  </si>
  <si>
    <t>Mo</t>
  </si>
  <si>
    <t>Zn</t>
  </si>
  <si>
    <t>Plant nutrition (mg per plant.day-1, summed up for a week and applyied as fertirrigation every week)</t>
  </si>
  <si>
    <t>All reproductive structures, ranging from R3 (2-3 mm pod just fertilized) to R5:3 (grain being filled into the pod) were extrated from plants and counted. It may not represent the plant final yield as from the stage of pod removal till plant senescence the younger pods at R3 or R4 stage may abort and not get mature enough to be represented in the true final yield.</t>
  </si>
  <si>
    <t>Content of proline in fresh leaves</t>
  </si>
  <si>
    <t>Material kept frozan at -80 Celsius from sampling to lab assay</t>
  </si>
  <si>
    <t xml:space="preserve">Number of pods (&gt; 1 cm) per plant </t>
  </si>
  <si>
    <t>Distance from plants</t>
  </si>
  <si>
    <t>uW/cm2 at plant tip of canopy</t>
  </si>
  <si>
    <t>Aplication timing:  imediatelly before irradiation started and repeated with 7 days interval from V3 to R3 crop stage</t>
  </si>
  <si>
    <t>Greenhouse in Vargem Grande Paulista - SP, BR (ABREVIA)</t>
  </si>
  <si>
    <t>Lab assay in Jaboticabal-SP, BR (UNESP) - São Paulo State University</t>
  </si>
  <si>
    <t>Preparation of substrate</t>
  </si>
  <si>
    <t>Mix of plant substrate brand BIOMIX and sand in the proportion of 3:1</t>
  </si>
  <si>
    <t>BIOMIX is a commercial substrate for seedlings (produced and sold by BIOMIX, Embu das Artes - SP, Brazil), containing organic material and minerals, with pH 6,2</t>
  </si>
  <si>
    <t>Pots of 8 liters were filled with the Mix.</t>
  </si>
  <si>
    <t>Planting</t>
  </si>
  <si>
    <t>Seeds of commercial soybean variety NA 5909 RG, relative maturity group 6.2, indeterminate growt type were used.</t>
  </si>
  <si>
    <t>Sample of the seeds has been obtained from a soybean grower and there is no IP restrictions to use the material for research purpose in the territory</t>
  </si>
  <si>
    <t>A total of 15 seeds were planted at 3-4 cm depht and thinned after emergence to reduce it to 2 good quality plantlets.</t>
  </si>
  <si>
    <t>thining population in pots to select best individuals</t>
  </si>
  <si>
    <t>Irrigation</t>
  </si>
  <si>
    <t xml:space="preserve">300-400 ml of water / pot / day was applied </t>
  </si>
  <si>
    <t>Plant nutrition has been done using a mix of soluble fertilizers, dissolved in the irrigation water, once a week delivering the following nutrients</t>
  </si>
  <si>
    <t>Plant equal development management</t>
  </si>
  <si>
    <t>Pots were rotated once a week in position under the lamps to provide equal stress, avoid dominance, and ensure uniform light exposure across repetitions</t>
  </si>
  <si>
    <t xml:space="preserve">an extendable plastic stake was inserted at the center of each pot for tutoring plant development as to keep it erect along its development </t>
  </si>
  <si>
    <t>Plant health maintainance</t>
  </si>
  <si>
    <t>Under the conditions none application of insectices or fungicides were necessary</t>
  </si>
  <si>
    <t xml:space="preserve">Measurement irradiation intensity made at the top of the canopy with reader INSTUTHERM MRU-201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</si>
</sst>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
    <numFmt numFmtId="166" formatCode="d/m;@"/>
    <numFmt numFmtId="167" formatCode="[$-416]d\-mmm;@"/>
    <numFmt numFmtId="168" formatCode="[$-416]dd\-mmm\-yy;@"/>
    <numFmt numFmtId="169" formatCode="0.000%"/>
  </numFmts>
  <fonts count="11" x14ac:knownFonts="1">
    <font>
      <sz val="11"/>
      <color theme="1"/>
      <name val="Calibri"/>
      <family val="2"/>
      <scheme val="minor"/>
    </font>
    <font>
      <vertAlign val="superscript"/>
      <sz val="11"/>
      <color theme="1"/>
      <name val="Candara"/>
      <family val="2"/>
    </font>
    <font>
      <sz val="11"/>
      <color rgb="FF000000"/>
      <name val="Calibri"/>
      <family val="2"/>
      <scheme val="minor"/>
    </font>
    <font>
      <b/>
      <sz val="14"/>
      <color theme="1"/>
      <name val="Candara"/>
      <family val="2"/>
    </font>
    <font>
      <b/>
      <sz val="14"/>
      <color theme="4" tint="-0.499984740745262"/>
      <name val="Candara"/>
      <family val="2"/>
    </font>
    <font>
      <b/>
      <sz val="14"/>
      <color theme="8" tint="-0.499984740745262"/>
      <name val="Candara"/>
      <family val="2"/>
    </font>
    <font>
      <sz val="11"/>
      <color rgb="FF000000"/>
      <name val="Candara"/>
      <family val="2"/>
    </font>
    <font>
      <i/>
      <sz val="12"/>
      <name val="Arial Narrow"/>
      <family val="2"/>
    </font>
    <font>
      <b/>
      <sz val="11"/>
      <color theme="1"/>
      <name val="Calibri"/>
      <family val="2"/>
      <scheme val="minor"/>
    </font>
    <font>
      <i/>
      <sz val="11"/>
      <color theme="1"/>
      <name val="Calibri"/>
      <family val="2"/>
      <scheme val="minor"/>
    </font>
    <font>
      <i/>
      <sz val="11"/>
      <color rgb="FF00000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rgb="FFD9D9D9"/>
        <bgColor indexed="64"/>
      </patternFill>
    </fill>
    <fill>
      <patternFill patternType="solid">
        <fgColor theme="6" tint="0.59999389629810485"/>
        <bgColor indexed="64"/>
      </patternFill>
    </fill>
    <fill>
      <patternFill patternType="solid">
        <fgColor theme="2"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right/>
      <top style="thin">
        <color indexed="64"/>
      </top>
      <bottom style="thin">
        <color indexed="64"/>
      </bottom>
      <diagonal/>
    </border>
  </borders>
  <cellStyleXfs count="1">
    <xf numFmtId="0" fontId="0" fillId="0" borderId="0"/>
  </cellStyleXfs>
  <cellXfs count="94">
    <xf numFmtId="0" fontId="0" fillId="0" borderId="0" xfId="0"/>
    <xf numFmtId="0" fontId="0" fillId="0" borderId="1" xfId="0" applyBorder="1"/>
    <xf numFmtId="0" fontId="0" fillId="0" borderId="0" xfId="0" applyFont="1"/>
    <xf numFmtId="0" fontId="0" fillId="0" borderId="1" xfId="0" applyFont="1" applyBorder="1"/>
    <xf numFmtId="0" fontId="0" fillId="2" borderId="0" xfId="0" applyFont="1" applyFill="1" applyBorder="1"/>
    <xf numFmtId="0" fontId="0" fillId="0" borderId="1" xfId="0" applyFont="1" applyBorder="1" applyAlignment="1">
      <alignment horizontal="center"/>
    </xf>
    <xf numFmtId="0" fontId="0" fillId="0" borderId="1" xfId="0" quotePrefix="1" applyFont="1" applyBorder="1"/>
    <xf numFmtId="0" fontId="0" fillId="0" borderId="2" xfId="0" applyFont="1" applyBorder="1" applyAlignment="1">
      <alignment horizontal="center"/>
    </xf>
    <xf numFmtId="0" fontId="0" fillId="0" borderId="2" xfId="0" applyFont="1" applyBorder="1"/>
    <xf numFmtId="0" fontId="0" fillId="2" borderId="1" xfId="0" applyFont="1" applyFill="1" applyBorder="1"/>
    <xf numFmtId="0" fontId="0" fillId="2" borderId="1" xfId="0" applyFont="1" applyFill="1" applyBorder="1" applyAlignment="1">
      <alignment wrapText="1"/>
    </xf>
    <xf numFmtId="0" fontId="0" fillId="2" borderId="1" xfId="0" applyFont="1" applyFill="1" applyBorder="1" applyAlignment="1">
      <alignment horizontal="center"/>
    </xf>
    <xf numFmtId="164" fontId="0" fillId="0" borderId="2" xfId="0" applyNumberFormat="1" applyFont="1" applyBorder="1" applyAlignment="1">
      <alignment horizontal="right"/>
    </xf>
    <xf numFmtId="164" fontId="2" fillId="0" borderId="2" xfId="0" applyNumberFormat="1" applyFont="1" applyBorder="1" applyAlignment="1">
      <alignment horizontal="right" vertical="center" wrapText="1"/>
    </xf>
    <xf numFmtId="164" fontId="0" fillId="0" borderId="1" xfId="0" applyNumberFormat="1" applyFont="1" applyBorder="1" applyAlignment="1">
      <alignment horizontal="right"/>
    </xf>
    <xf numFmtId="164" fontId="2" fillId="0" borderId="1" xfId="0" applyNumberFormat="1" applyFont="1" applyBorder="1" applyAlignment="1">
      <alignment horizontal="right" vertical="center" wrapText="1"/>
    </xf>
    <xf numFmtId="0" fontId="0" fillId="0" borderId="0" xfId="0" applyAlignment="1">
      <alignment horizontal="left" wrapText="1"/>
    </xf>
    <xf numFmtId="0" fontId="0" fillId="0" borderId="0" xfId="0" applyAlignment="1">
      <alignment wrapText="1"/>
    </xf>
    <xf numFmtId="0" fontId="0" fillId="0" borderId="1" xfId="0" applyBorder="1" applyAlignment="1">
      <alignment vertical="center" wrapText="1"/>
    </xf>
    <xf numFmtId="0" fontId="0" fillId="0" borderId="1" xfId="0" applyBorder="1" applyAlignment="1">
      <alignment vertical="center"/>
    </xf>
    <xf numFmtId="0" fontId="0" fillId="0" borderId="1" xfId="0" applyFont="1" applyBorder="1" applyAlignment="1">
      <alignment vertical="center"/>
    </xf>
    <xf numFmtId="0" fontId="0" fillId="0" borderId="1" xfId="0" applyBorder="1" applyAlignment="1">
      <alignment horizontal="center" vertical="center"/>
    </xf>
    <xf numFmtId="165" fontId="0" fillId="0" borderId="1" xfId="0" applyNumberFormat="1" applyBorder="1" applyAlignment="1">
      <alignment horizontal="center" vertical="center"/>
    </xf>
    <xf numFmtId="0" fontId="0" fillId="0" borderId="1" xfId="0" quotePrefix="1" applyBorder="1" applyAlignment="1">
      <alignment vertical="center"/>
    </xf>
    <xf numFmtId="1" fontId="0" fillId="0" borderId="0" xfId="0" applyNumberFormat="1"/>
    <xf numFmtId="0" fontId="0" fillId="0" borderId="0" xfId="0" applyAlignment="1">
      <alignment vertical="center" wrapText="1"/>
    </xf>
    <xf numFmtId="0" fontId="0" fillId="0" borderId="1" xfId="0" applyBorder="1" applyAlignment="1">
      <alignment horizontal="center"/>
    </xf>
    <xf numFmtId="0" fontId="3" fillId="3" borderId="1" xfId="0" applyFont="1" applyFill="1" applyBorder="1" applyAlignment="1">
      <alignment horizontal="center" vertical="center"/>
    </xf>
    <xf numFmtId="0" fontId="4"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0" fillId="0" borderId="4" xfId="0" applyBorder="1"/>
    <xf numFmtId="0" fontId="0" fillId="0" borderId="4" xfId="0" applyFont="1" applyBorder="1" applyAlignment="1">
      <alignment horizontal="center"/>
    </xf>
    <xf numFmtId="0" fontId="0" fillId="0" borderId="0" xfId="0" quotePrefix="1" applyFont="1" applyBorder="1"/>
    <xf numFmtId="0" fontId="0" fillId="0" borderId="0" xfId="0" applyFont="1" applyBorder="1"/>
    <xf numFmtId="164" fontId="0" fillId="0" borderId="0" xfId="0" applyNumberFormat="1" applyFont="1" applyBorder="1" applyAlignment="1">
      <alignment horizontal="right"/>
    </xf>
    <xf numFmtId="164" fontId="2" fillId="0" borderId="0" xfId="0" applyNumberFormat="1" applyFont="1" applyBorder="1" applyAlignment="1">
      <alignment horizontal="right" vertical="center" wrapText="1"/>
    </xf>
    <xf numFmtId="0" fontId="0" fillId="0" borderId="0" xfId="0" applyFill="1"/>
    <xf numFmtId="0" fontId="0" fillId="0" borderId="0" xfId="0" applyFont="1" applyFill="1"/>
    <xf numFmtId="167" fontId="2" fillId="0" borderId="5" xfId="0" applyNumberFormat="1" applyFont="1" applyFill="1" applyBorder="1" applyAlignment="1">
      <alignment horizontal="center" vertical="center" wrapText="1"/>
    </xf>
    <xf numFmtId="167" fontId="2" fillId="0" borderId="1" xfId="0" applyNumberFormat="1" applyFont="1" applyFill="1" applyBorder="1" applyAlignment="1">
      <alignment horizontal="center" vertical="center" wrapText="1"/>
    </xf>
    <xf numFmtId="166" fontId="2" fillId="0" borderId="5" xfId="0"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wrapText="1"/>
    </xf>
    <xf numFmtId="0" fontId="6" fillId="0" borderId="1" xfId="0" applyFont="1" applyBorder="1" applyAlignment="1">
      <alignment vertical="center"/>
    </xf>
    <xf numFmtId="168" fontId="0" fillId="0" borderId="1" xfId="0" applyNumberFormat="1" applyBorder="1" applyAlignment="1">
      <alignment horizontal="right" vertical="center" wrapText="1"/>
    </xf>
    <xf numFmtId="0" fontId="6" fillId="5" borderId="1" xfId="0" applyFont="1" applyFill="1" applyBorder="1" applyAlignment="1">
      <alignment vertical="center" wrapText="1"/>
    </xf>
    <xf numFmtId="1" fontId="0" fillId="0" borderId="1" xfId="0" applyNumberFormat="1" applyBorder="1"/>
    <xf numFmtId="20" fontId="0" fillId="0" borderId="1" xfId="0" applyNumberFormat="1" applyBorder="1"/>
    <xf numFmtId="0" fontId="0" fillId="2" borderId="6" xfId="0" applyFill="1" applyBorder="1"/>
    <xf numFmtId="0" fontId="0" fillId="2" borderId="7" xfId="0" applyFill="1" applyBorder="1"/>
    <xf numFmtId="0" fontId="6" fillId="5" borderId="1" xfId="0" applyFont="1" applyFill="1" applyBorder="1" applyAlignment="1">
      <alignment horizontal="center" vertical="center" wrapText="1"/>
    </xf>
    <xf numFmtId="0" fontId="6" fillId="5" borderId="7" xfId="0" applyFont="1" applyFill="1" applyBorder="1" applyAlignment="1">
      <alignment vertical="center" wrapText="1"/>
    </xf>
    <xf numFmtId="0" fontId="7" fillId="6" borderId="10" xfId="0" applyFont="1" applyFill="1" applyBorder="1" applyAlignment="1">
      <alignment horizontal="center" vertical="center" wrapText="1"/>
    </xf>
    <xf numFmtId="169" fontId="7" fillId="6" borderId="10" xfId="0" applyNumberFormat="1" applyFont="1" applyFill="1" applyBorder="1" applyAlignment="1">
      <alignment horizontal="center" vertical="center" wrapText="1"/>
    </xf>
    <xf numFmtId="164" fontId="0" fillId="0" borderId="0" xfId="0" applyNumberFormat="1"/>
    <xf numFmtId="2" fontId="0" fillId="0" borderId="0" xfId="0" applyNumberFormat="1" applyAlignment="1">
      <alignment horizontal="center"/>
    </xf>
    <xf numFmtId="0" fontId="8" fillId="0" borderId="0" xfId="0" applyFont="1"/>
    <xf numFmtId="2" fontId="0" fillId="0" borderId="2" xfId="0" applyNumberFormat="1" applyFont="1" applyBorder="1" applyAlignment="1">
      <alignment horizontal="right"/>
    </xf>
    <xf numFmtId="2" fontId="2" fillId="0" borderId="2" xfId="0" applyNumberFormat="1" applyFont="1" applyBorder="1" applyAlignment="1">
      <alignment horizontal="right" vertical="center" wrapText="1"/>
    </xf>
    <xf numFmtId="164" fontId="9" fillId="0" borderId="2" xfId="0" applyNumberFormat="1" applyFont="1" applyBorder="1" applyAlignment="1">
      <alignment horizontal="right"/>
    </xf>
    <xf numFmtId="164" fontId="10" fillId="0" borderId="2" xfId="0" applyNumberFormat="1" applyFont="1" applyBorder="1" applyAlignment="1">
      <alignment horizontal="right" vertical="center" wrapText="1"/>
    </xf>
    <xf numFmtId="164" fontId="9" fillId="2" borderId="1" xfId="0" applyNumberFormat="1" applyFont="1" applyFill="1" applyBorder="1" applyAlignment="1">
      <alignment horizontal="right"/>
    </xf>
    <xf numFmtId="2" fontId="0" fillId="0" borderId="1" xfId="0" applyNumberFormat="1" applyFont="1" applyBorder="1" applyAlignment="1">
      <alignment horizontal="right"/>
    </xf>
    <xf numFmtId="2" fontId="2" fillId="0" borderId="1" xfId="0" applyNumberFormat="1" applyFont="1" applyBorder="1" applyAlignment="1">
      <alignment horizontal="right" vertical="center" wrapText="1"/>
    </xf>
    <xf numFmtId="1" fontId="0" fillId="0" borderId="2" xfId="0" applyNumberFormat="1" applyFont="1" applyBorder="1" applyAlignment="1">
      <alignment horizontal="right"/>
    </xf>
    <xf numFmtId="1" fontId="2" fillId="0" borderId="2" xfId="0" applyNumberFormat="1" applyFont="1" applyBorder="1" applyAlignment="1">
      <alignment horizontal="right" vertical="center" wrapText="1"/>
    </xf>
    <xf numFmtId="1" fontId="0" fillId="0" borderId="1" xfId="0" applyNumberFormat="1" applyFont="1" applyBorder="1" applyAlignment="1">
      <alignment horizontal="right"/>
    </xf>
    <xf numFmtId="1" fontId="2" fillId="0" borderId="1" xfId="0" applyNumberFormat="1" applyFont="1" applyBorder="1" applyAlignment="1">
      <alignment horizontal="right" vertical="center" wrapText="1"/>
    </xf>
    <xf numFmtId="164" fontId="10" fillId="7" borderId="1" xfId="0" applyNumberFormat="1" applyFont="1" applyFill="1" applyBorder="1" applyAlignment="1">
      <alignment horizontal="center" vertical="center" wrapText="1"/>
    </xf>
    <xf numFmtId="2" fontId="9" fillId="2" borderId="1" xfId="0" applyNumberFormat="1" applyFont="1" applyFill="1" applyBorder="1" applyAlignment="1">
      <alignment horizontal="right"/>
    </xf>
    <xf numFmtId="0" fontId="0" fillId="0" borderId="0" xfId="0" applyBorder="1"/>
    <xf numFmtId="0" fontId="0" fillId="0" borderId="6" xfId="0" applyBorder="1" applyAlignment="1">
      <alignment vertical="center" wrapText="1"/>
    </xf>
    <xf numFmtId="0" fontId="0" fillId="2" borderId="2" xfId="0" applyFont="1" applyFill="1" applyBorder="1" applyAlignment="1">
      <alignment horizontal="center"/>
    </xf>
    <xf numFmtId="0" fontId="0" fillId="0" borderId="6" xfId="0" applyBorder="1" applyAlignment="1">
      <alignment vertical="center"/>
    </xf>
    <xf numFmtId="0" fontId="0" fillId="0" borderId="11" xfId="0" applyBorder="1" applyAlignment="1">
      <alignment vertical="center"/>
    </xf>
    <xf numFmtId="0" fontId="0" fillId="0" borderId="7" xfId="0" applyBorder="1" applyAlignment="1">
      <alignment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wrapText="1"/>
    </xf>
    <xf numFmtId="0" fontId="0" fillId="0" borderId="2" xfId="0" applyBorder="1" applyAlignment="1">
      <alignment horizontal="center" vertical="center" wrapText="1"/>
    </xf>
    <xf numFmtId="1" fontId="0" fillId="0" borderId="3" xfId="0" applyNumberFormat="1" applyBorder="1" applyAlignment="1">
      <alignment horizontal="center" vertical="center"/>
    </xf>
    <xf numFmtId="1" fontId="0" fillId="0" borderId="2" xfId="0" applyNumberFormat="1" applyBorder="1" applyAlignment="1">
      <alignment horizontal="center" vertical="center"/>
    </xf>
    <xf numFmtId="0" fontId="6" fillId="5"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0" fillId="0" borderId="1" xfId="0" applyBorder="1" applyAlignment="1">
      <alignment horizontal="center"/>
    </xf>
    <xf numFmtId="0" fontId="0" fillId="0" borderId="0" xfId="0" applyAlignment="1">
      <alignment horizontal="left" vertical="center" wrapText="1"/>
    </xf>
    <xf numFmtId="0" fontId="0" fillId="0" borderId="3" xfId="0" quotePrefix="1" applyBorder="1" applyAlignment="1">
      <alignment horizontal="center" vertical="center"/>
    </xf>
    <xf numFmtId="0" fontId="6" fillId="0" borderId="7" xfId="0" applyFont="1" applyBorder="1" applyAlignment="1">
      <alignment horizontal="left" vertical="center"/>
    </xf>
    <xf numFmtId="0" fontId="6" fillId="0" borderId="1" xfId="0" applyFont="1" applyFill="1" applyBorder="1" applyAlignment="1">
      <alignment horizontal="left" vertical="center"/>
    </xf>
    <xf numFmtId="0" fontId="0" fillId="2" borderId="8" xfId="0" applyFill="1" applyBorder="1" applyAlignment="1">
      <alignment horizontal="center"/>
    </xf>
    <xf numFmtId="0" fontId="0" fillId="2" borderId="9" xfId="0" applyFill="1" applyBorder="1" applyAlignment="1">
      <alignment horizontal="center"/>
    </xf>
    <xf numFmtId="0" fontId="6" fillId="0" borderId="1" xfId="0" applyFont="1" applyBorder="1" applyAlignment="1">
      <alignment horizontal="left" vertical="center" wrapText="1"/>
    </xf>
    <xf numFmtId="0" fontId="0" fillId="0" borderId="0" xfId="0" applyAlignment="1">
      <alignment horizontal="left" wrapText="1"/>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C8DE1-73C9-4E75-95DC-F6AC41902111}">
  <sheetPr>
    <tabColor theme="5" tint="0.59999389629810485"/>
  </sheetPr>
  <dimension ref="A1:L76"/>
  <sheetViews>
    <sheetView tabSelected="1" topLeftCell="A58" zoomScale="90" zoomScaleNormal="90" workbookViewId="0">
      <selection activeCell="C78" sqref="C78"/>
    </sheetView>
  </sheetViews>
  <sheetFormatPr defaultRowHeight="15" x14ac:dyDescent="0.25"/>
  <cols>
    <col min="1" max="1" width="11.42578125" customWidth="1"/>
    <col min="2" max="2" width="12.85546875" customWidth="1"/>
    <col min="3" max="3" width="12.28515625" customWidth="1"/>
    <col min="4" max="4" width="9.28515625" customWidth="1"/>
    <col min="5" max="5" width="11.28515625" customWidth="1"/>
    <col min="6" max="6" width="9.7109375" customWidth="1"/>
    <col min="7" max="7" width="12.7109375" customWidth="1"/>
    <col min="8" max="8" width="9.28515625" customWidth="1"/>
    <col min="9" max="9" width="16" customWidth="1"/>
    <col min="10" max="10" width="11.140625" customWidth="1"/>
    <col min="11" max="11" width="14" customWidth="1"/>
  </cols>
  <sheetData>
    <row r="1" spans="1:11" x14ac:dyDescent="0.25">
      <c r="A1" s="55" t="s">
        <v>61</v>
      </c>
    </row>
    <row r="2" spans="1:11" x14ac:dyDescent="0.25">
      <c r="A2" t="s">
        <v>113</v>
      </c>
      <c r="B2" t="s">
        <v>133</v>
      </c>
    </row>
    <row r="3" spans="1:11" x14ac:dyDescent="0.25">
      <c r="B3" t="s">
        <v>134</v>
      </c>
    </row>
    <row r="5" spans="1:11" x14ac:dyDescent="0.25">
      <c r="A5" t="s">
        <v>43</v>
      </c>
    </row>
    <row r="6" spans="1:11" x14ac:dyDescent="0.25">
      <c r="A6" t="s">
        <v>114</v>
      </c>
    </row>
    <row r="8" spans="1:11" x14ac:dyDescent="0.25">
      <c r="A8" t="s">
        <v>44</v>
      </c>
    </row>
    <row r="9" spans="1:11" x14ac:dyDescent="0.25">
      <c r="B9" s="84" t="s">
        <v>0</v>
      </c>
      <c r="C9" s="84"/>
      <c r="D9" s="84"/>
      <c r="E9" s="84"/>
      <c r="F9" s="84"/>
      <c r="G9" s="84"/>
      <c r="H9" s="84"/>
      <c r="I9" s="84" t="s">
        <v>45</v>
      </c>
      <c r="J9" s="84"/>
      <c r="K9" s="84"/>
    </row>
    <row r="10" spans="1:11" ht="60" x14ac:dyDescent="0.25">
      <c r="A10" s="19" t="s">
        <v>2</v>
      </c>
      <c r="B10" s="18" t="s">
        <v>17</v>
      </c>
      <c r="C10" s="18" t="s">
        <v>46</v>
      </c>
      <c r="D10" s="18" t="s">
        <v>130</v>
      </c>
      <c r="E10" s="18" t="s">
        <v>131</v>
      </c>
      <c r="F10" s="18" t="s">
        <v>62</v>
      </c>
      <c r="G10" s="18" t="s">
        <v>47</v>
      </c>
      <c r="H10" s="18" t="s">
        <v>48</v>
      </c>
      <c r="I10" s="19" t="s">
        <v>3</v>
      </c>
      <c r="J10" s="19" t="s">
        <v>49</v>
      </c>
      <c r="K10" s="19" t="s">
        <v>50</v>
      </c>
    </row>
    <row r="11" spans="1:11" x14ac:dyDescent="0.25">
      <c r="A11" s="21">
        <v>1</v>
      </c>
      <c r="B11" s="77" t="s">
        <v>97</v>
      </c>
      <c r="C11" s="19"/>
      <c r="D11" s="19"/>
      <c r="E11" s="19"/>
      <c r="F11" s="19"/>
      <c r="G11" s="19"/>
      <c r="H11" s="19"/>
      <c r="I11" s="19" t="s">
        <v>9</v>
      </c>
      <c r="J11" s="19" t="s">
        <v>51</v>
      </c>
      <c r="K11" s="21" t="s">
        <v>52</v>
      </c>
    </row>
    <row r="12" spans="1:11" x14ac:dyDescent="0.25">
      <c r="A12" s="21">
        <v>2</v>
      </c>
      <c r="B12" s="78"/>
      <c r="C12" s="19"/>
      <c r="D12" s="19"/>
      <c r="E12" s="19"/>
      <c r="F12" s="19"/>
      <c r="G12" s="19"/>
      <c r="H12" s="19"/>
      <c r="I12" s="19" t="s">
        <v>10</v>
      </c>
      <c r="J12" s="19" t="s">
        <v>53</v>
      </c>
      <c r="K12" s="22">
        <v>5.0000000000000001E-3</v>
      </c>
    </row>
    <row r="13" spans="1:11" x14ac:dyDescent="0.25">
      <c r="A13" s="21">
        <v>3</v>
      </c>
      <c r="B13" s="86" t="s">
        <v>14</v>
      </c>
      <c r="C13" s="77" t="s">
        <v>54</v>
      </c>
      <c r="D13" s="75" t="s">
        <v>55</v>
      </c>
      <c r="E13" s="75">
        <v>1080</v>
      </c>
      <c r="F13" s="75">
        <v>600</v>
      </c>
      <c r="G13" s="79">
        <f>E13/1000000*10000*60/1000*F13</f>
        <v>388.8</v>
      </c>
      <c r="H13" s="75">
        <v>37</v>
      </c>
      <c r="I13" s="19" t="s">
        <v>9</v>
      </c>
      <c r="J13" s="19" t="s">
        <v>51</v>
      </c>
      <c r="K13" s="21" t="s">
        <v>52</v>
      </c>
    </row>
    <row r="14" spans="1:11" x14ac:dyDescent="0.25">
      <c r="A14" s="21">
        <v>4</v>
      </c>
      <c r="B14" s="76"/>
      <c r="C14" s="78"/>
      <c r="D14" s="76"/>
      <c r="E14" s="76"/>
      <c r="F14" s="76"/>
      <c r="G14" s="80"/>
      <c r="H14" s="76"/>
      <c r="I14" s="19" t="s">
        <v>10</v>
      </c>
      <c r="J14" s="19" t="s">
        <v>56</v>
      </c>
      <c r="K14" s="22">
        <v>5.0000000000000001E-3</v>
      </c>
    </row>
    <row r="15" spans="1:11" x14ac:dyDescent="0.25">
      <c r="A15" s="21">
        <v>5</v>
      </c>
      <c r="B15" s="86" t="s">
        <v>15</v>
      </c>
      <c r="C15" s="77" t="s">
        <v>57</v>
      </c>
      <c r="D15" s="75" t="s">
        <v>58</v>
      </c>
      <c r="E15" s="75">
        <v>330</v>
      </c>
      <c r="F15" s="75">
        <v>45</v>
      </c>
      <c r="G15" s="79">
        <f>E15/1000000*10000*60/1000*F15</f>
        <v>8.91</v>
      </c>
      <c r="H15" s="75">
        <v>37</v>
      </c>
      <c r="I15" s="19" t="s">
        <v>9</v>
      </c>
      <c r="J15" s="23" t="s">
        <v>51</v>
      </c>
      <c r="K15" s="21" t="s">
        <v>52</v>
      </c>
    </row>
    <row r="16" spans="1:11" x14ac:dyDescent="0.25">
      <c r="A16" s="21">
        <v>6</v>
      </c>
      <c r="B16" s="76"/>
      <c r="C16" s="78"/>
      <c r="D16" s="76"/>
      <c r="E16" s="76"/>
      <c r="F16" s="76"/>
      <c r="G16" s="80"/>
      <c r="H16" s="76"/>
      <c r="I16" s="19" t="s">
        <v>10</v>
      </c>
      <c r="J16" s="19" t="s">
        <v>56</v>
      </c>
      <c r="K16" s="22">
        <v>5.0000000000000001E-3</v>
      </c>
    </row>
    <row r="17" spans="1:11" x14ac:dyDescent="0.25">
      <c r="A17" t="s">
        <v>152</v>
      </c>
    </row>
    <row r="18" spans="1:11" x14ac:dyDescent="0.25">
      <c r="A18" s="30" t="s">
        <v>70</v>
      </c>
    </row>
    <row r="19" spans="1:11" x14ac:dyDescent="0.25">
      <c r="A19" t="s">
        <v>59</v>
      </c>
    </row>
    <row r="20" spans="1:11" x14ac:dyDescent="0.25">
      <c r="A20" t="s">
        <v>132</v>
      </c>
    </row>
    <row r="21" spans="1:11" ht="33.75" customHeight="1" x14ac:dyDescent="0.25">
      <c r="A21" s="85" t="s">
        <v>60</v>
      </c>
      <c r="B21" s="85"/>
      <c r="C21" s="85"/>
      <c r="D21" s="85"/>
      <c r="E21" s="85"/>
      <c r="F21" s="85"/>
      <c r="G21" s="85"/>
      <c r="H21" s="85"/>
      <c r="I21" s="85"/>
      <c r="J21" s="85"/>
      <c r="K21" s="85"/>
    </row>
    <row r="22" spans="1:11" x14ac:dyDescent="0.25">
      <c r="A22" s="24" t="s">
        <v>63</v>
      </c>
    </row>
    <row r="23" spans="1:11" ht="45" customHeight="1" x14ac:dyDescent="0.25">
      <c r="A23" s="25"/>
      <c r="B23" s="25"/>
      <c r="C23" s="25"/>
      <c r="D23" s="25"/>
      <c r="E23" s="25"/>
      <c r="F23" s="25"/>
      <c r="G23" s="25"/>
      <c r="H23" s="25"/>
      <c r="I23" s="25"/>
      <c r="J23" s="25"/>
      <c r="K23" s="25"/>
    </row>
    <row r="24" spans="1:11" x14ac:dyDescent="0.25">
      <c r="A24" t="s">
        <v>85</v>
      </c>
    </row>
    <row r="25" spans="1:11" x14ac:dyDescent="0.25">
      <c r="A25" s="47" t="s">
        <v>96</v>
      </c>
      <c r="B25" s="48"/>
      <c r="C25" s="89" t="s">
        <v>99</v>
      </c>
      <c r="D25" s="90"/>
      <c r="E25" s="90"/>
      <c r="F25" s="90"/>
      <c r="G25" s="90"/>
      <c r="H25" s="90"/>
      <c r="I25" s="90"/>
    </row>
    <row r="26" spans="1:11" ht="30" x14ac:dyDescent="0.25">
      <c r="A26" s="49" t="s">
        <v>92</v>
      </c>
      <c r="B26" s="44" t="s">
        <v>93</v>
      </c>
      <c r="C26" s="49" t="s">
        <v>95</v>
      </c>
      <c r="D26" s="81" t="s">
        <v>109</v>
      </c>
      <c r="E26" s="81"/>
      <c r="F26" s="81"/>
      <c r="G26" s="81"/>
      <c r="H26" s="81"/>
      <c r="I26" s="50" t="s">
        <v>98</v>
      </c>
    </row>
    <row r="27" spans="1:11" x14ac:dyDescent="0.25">
      <c r="A27" s="43">
        <v>44461</v>
      </c>
      <c r="B27" s="42" t="s">
        <v>94</v>
      </c>
      <c r="C27" s="1"/>
      <c r="D27" s="82"/>
      <c r="E27" s="82"/>
      <c r="F27" s="82"/>
      <c r="G27" s="82"/>
      <c r="H27" s="82"/>
      <c r="I27" s="1"/>
    </row>
    <row r="28" spans="1:11" x14ac:dyDescent="0.25">
      <c r="A28" s="43">
        <v>44467</v>
      </c>
      <c r="B28" s="42" t="s">
        <v>86</v>
      </c>
      <c r="C28" s="1"/>
      <c r="D28" s="83"/>
      <c r="E28" s="83"/>
      <c r="F28" s="83"/>
      <c r="G28" s="83"/>
      <c r="H28" s="83"/>
      <c r="I28" s="1"/>
    </row>
    <row r="29" spans="1:11" x14ac:dyDescent="0.25">
      <c r="A29" s="43">
        <v>44470</v>
      </c>
      <c r="B29" s="42" t="s">
        <v>87</v>
      </c>
      <c r="C29" s="1"/>
      <c r="D29" s="83"/>
      <c r="E29" s="83"/>
      <c r="F29" s="83"/>
      <c r="G29" s="83"/>
      <c r="H29" s="83"/>
      <c r="I29" s="1"/>
    </row>
    <row r="30" spans="1:11" x14ac:dyDescent="0.25">
      <c r="A30" s="43">
        <v>44475</v>
      </c>
      <c r="B30" s="42" t="s">
        <v>88</v>
      </c>
      <c r="C30" s="1"/>
      <c r="D30" s="83" t="s">
        <v>143</v>
      </c>
      <c r="E30" s="83"/>
      <c r="F30" s="83"/>
      <c r="G30" s="83"/>
      <c r="H30" s="83"/>
      <c r="I30" s="1"/>
    </row>
    <row r="31" spans="1:11" x14ac:dyDescent="0.25">
      <c r="A31" s="43">
        <v>44481</v>
      </c>
      <c r="B31" s="42" t="s">
        <v>89</v>
      </c>
      <c r="C31" s="1"/>
      <c r="D31" s="83"/>
      <c r="E31" s="83"/>
      <c r="F31" s="83"/>
      <c r="G31" s="83"/>
      <c r="H31" s="83"/>
      <c r="I31" s="1"/>
    </row>
    <row r="32" spans="1:11" x14ac:dyDescent="0.25">
      <c r="A32" s="43">
        <v>44489</v>
      </c>
      <c r="B32" s="42" t="s">
        <v>90</v>
      </c>
      <c r="C32" s="1"/>
      <c r="D32" s="83"/>
      <c r="E32" s="83"/>
      <c r="F32" s="83"/>
      <c r="G32" s="83"/>
      <c r="H32" s="83"/>
      <c r="I32" s="1"/>
    </row>
    <row r="33" spans="1:9" x14ac:dyDescent="0.25">
      <c r="A33" s="43">
        <v>44496</v>
      </c>
      <c r="B33" s="42" t="s">
        <v>72</v>
      </c>
      <c r="C33" s="46">
        <v>0.41666666666666669</v>
      </c>
      <c r="D33" s="83" t="s">
        <v>100</v>
      </c>
      <c r="E33" s="83"/>
      <c r="F33" s="83"/>
      <c r="G33" s="83"/>
      <c r="H33" s="83"/>
      <c r="I33" s="1"/>
    </row>
    <row r="34" spans="1:9" x14ac:dyDescent="0.25">
      <c r="A34" s="43">
        <v>44496</v>
      </c>
      <c r="B34" s="42" t="s">
        <v>72</v>
      </c>
      <c r="C34" s="46">
        <v>0.5</v>
      </c>
      <c r="D34" s="88" t="s">
        <v>101</v>
      </c>
      <c r="E34" s="88"/>
      <c r="F34" s="88"/>
      <c r="G34" s="88"/>
      <c r="H34" s="88"/>
      <c r="I34" s="1">
        <f>A33-A28</f>
        <v>29</v>
      </c>
    </row>
    <row r="35" spans="1:9" x14ac:dyDescent="0.25">
      <c r="A35" s="43">
        <v>44497</v>
      </c>
      <c r="B35" s="42" t="s">
        <v>72</v>
      </c>
      <c r="C35" s="1"/>
      <c r="D35" s="83"/>
      <c r="E35" s="83"/>
      <c r="F35" s="83"/>
      <c r="G35" s="83"/>
      <c r="H35" s="83"/>
      <c r="I35" s="1"/>
    </row>
    <row r="36" spans="1:9" x14ac:dyDescent="0.25">
      <c r="A36" s="43">
        <v>44503</v>
      </c>
      <c r="B36" s="42" t="s">
        <v>73</v>
      </c>
      <c r="C36" s="46"/>
      <c r="D36" s="83" t="s">
        <v>104</v>
      </c>
      <c r="E36" s="83"/>
      <c r="F36" s="83"/>
      <c r="G36" s="83"/>
      <c r="H36" s="83"/>
      <c r="I36" s="1"/>
    </row>
    <row r="37" spans="1:9" x14ac:dyDescent="0.25">
      <c r="A37" s="43">
        <v>44508</v>
      </c>
      <c r="B37" s="42" t="s">
        <v>106</v>
      </c>
      <c r="C37" s="46"/>
      <c r="D37" s="83" t="s">
        <v>105</v>
      </c>
      <c r="E37" s="83"/>
      <c r="F37" s="83"/>
      <c r="G37" s="83"/>
      <c r="H37" s="83"/>
      <c r="I37" s="1"/>
    </row>
    <row r="38" spans="1:9" x14ac:dyDescent="0.25">
      <c r="A38" s="43">
        <v>44509</v>
      </c>
      <c r="B38" s="42" t="s">
        <v>74</v>
      </c>
      <c r="C38" s="1"/>
      <c r="D38" s="83"/>
      <c r="E38" s="83"/>
      <c r="F38" s="83"/>
      <c r="G38" s="83"/>
      <c r="H38" s="83"/>
      <c r="I38" s="1"/>
    </row>
    <row r="39" spans="1:9" x14ac:dyDescent="0.25">
      <c r="A39" s="43">
        <v>44510</v>
      </c>
      <c r="B39" s="42" t="s">
        <v>74</v>
      </c>
      <c r="C39" s="46">
        <v>0.35416666666666669</v>
      </c>
      <c r="D39" s="83" t="s">
        <v>104</v>
      </c>
      <c r="E39" s="83"/>
      <c r="F39" s="83"/>
      <c r="G39" s="83"/>
      <c r="H39" s="83"/>
      <c r="I39" s="1"/>
    </row>
    <row r="40" spans="1:9" x14ac:dyDescent="0.25">
      <c r="A40" s="43">
        <v>44514</v>
      </c>
      <c r="B40" s="42" t="s">
        <v>75</v>
      </c>
      <c r="C40" s="1"/>
      <c r="D40" s="83"/>
      <c r="E40" s="83"/>
      <c r="F40" s="83"/>
      <c r="G40" s="83"/>
      <c r="H40" s="83"/>
      <c r="I40" s="1"/>
    </row>
    <row r="41" spans="1:9" x14ac:dyDescent="0.25">
      <c r="A41" s="43">
        <v>44516</v>
      </c>
      <c r="B41" s="42" t="s">
        <v>75</v>
      </c>
      <c r="C41" s="1"/>
      <c r="D41" s="83" t="s">
        <v>105</v>
      </c>
      <c r="E41" s="83"/>
      <c r="F41" s="83"/>
      <c r="G41" s="83"/>
      <c r="H41" s="83"/>
      <c r="I41" s="1"/>
    </row>
    <row r="42" spans="1:9" x14ac:dyDescent="0.25">
      <c r="A42" s="43">
        <v>44517</v>
      </c>
      <c r="B42" s="42" t="s">
        <v>75</v>
      </c>
      <c r="C42" s="46">
        <v>0.41666666666666669</v>
      </c>
      <c r="D42" s="83" t="s">
        <v>100</v>
      </c>
      <c r="E42" s="83"/>
      <c r="F42" s="83"/>
      <c r="G42" s="83"/>
      <c r="H42" s="83"/>
      <c r="I42" s="1"/>
    </row>
    <row r="43" spans="1:9" x14ac:dyDescent="0.25">
      <c r="A43" s="43">
        <v>44519</v>
      </c>
      <c r="B43" s="42" t="s">
        <v>108</v>
      </c>
      <c r="C43" s="1"/>
      <c r="D43" s="83" t="s">
        <v>105</v>
      </c>
      <c r="E43" s="83"/>
      <c r="F43" s="83"/>
      <c r="G43" s="83"/>
      <c r="H43" s="83"/>
      <c r="I43" s="1"/>
    </row>
    <row r="44" spans="1:9" x14ac:dyDescent="0.25">
      <c r="A44" s="43">
        <v>44524</v>
      </c>
      <c r="B44" s="42" t="s">
        <v>102</v>
      </c>
      <c r="C44" s="46">
        <v>0.375</v>
      </c>
      <c r="D44" s="83" t="s">
        <v>104</v>
      </c>
      <c r="E44" s="83"/>
      <c r="F44" s="83"/>
      <c r="G44" s="83"/>
      <c r="H44" s="83"/>
      <c r="I44" s="1"/>
    </row>
    <row r="45" spans="1:9" x14ac:dyDescent="0.25">
      <c r="A45" s="43">
        <v>44533</v>
      </c>
      <c r="B45" s="42"/>
      <c r="C45" s="46">
        <v>0.79166666666666663</v>
      </c>
      <c r="D45" s="88" t="s">
        <v>103</v>
      </c>
      <c r="E45" s="88"/>
      <c r="F45" s="88"/>
      <c r="G45" s="88"/>
      <c r="H45" s="88"/>
      <c r="I45" s="1">
        <f>A45-A28</f>
        <v>66</v>
      </c>
    </row>
    <row r="46" spans="1:9" x14ac:dyDescent="0.25">
      <c r="A46" s="43">
        <v>44534</v>
      </c>
      <c r="B46" s="42" t="s">
        <v>78</v>
      </c>
      <c r="C46" s="1"/>
      <c r="D46" s="87"/>
      <c r="E46" s="83"/>
      <c r="F46" s="83"/>
      <c r="G46" s="83"/>
      <c r="H46" s="83"/>
      <c r="I46" s="1"/>
    </row>
    <row r="47" spans="1:9" x14ac:dyDescent="0.25">
      <c r="A47" s="43">
        <v>44540</v>
      </c>
      <c r="B47" s="42" t="s">
        <v>107</v>
      </c>
      <c r="C47" s="1"/>
      <c r="D47" s="87" t="s">
        <v>105</v>
      </c>
      <c r="E47" s="83"/>
      <c r="F47" s="83"/>
      <c r="G47" s="83"/>
      <c r="H47" s="83"/>
      <c r="I47" s="1"/>
    </row>
    <row r="48" spans="1:9" x14ac:dyDescent="0.25">
      <c r="A48" s="43">
        <v>44543</v>
      </c>
      <c r="B48" s="42"/>
      <c r="C48" s="1"/>
      <c r="I48" s="1"/>
    </row>
    <row r="49" spans="1:9" x14ac:dyDescent="0.25">
      <c r="A49" s="43">
        <v>44544</v>
      </c>
      <c r="B49" s="42"/>
      <c r="C49" s="46"/>
      <c r="D49" s="83" t="s">
        <v>111</v>
      </c>
      <c r="E49" s="83"/>
      <c r="F49" s="83"/>
      <c r="G49" s="83"/>
      <c r="H49" s="83"/>
      <c r="I49" s="1"/>
    </row>
    <row r="50" spans="1:9" x14ac:dyDescent="0.25">
      <c r="A50" s="43">
        <v>44549</v>
      </c>
      <c r="B50" s="42" t="s">
        <v>91</v>
      </c>
      <c r="C50" s="1"/>
      <c r="D50" s="83"/>
      <c r="E50" s="83"/>
      <c r="F50" s="83"/>
      <c r="G50" s="83"/>
      <c r="H50" s="83"/>
      <c r="I50" s="1"/>
    </row>
    <row r="51" spans="1:9" ht="35.25" customHeight="1" x14ac:dyDescent="0.25">
      <c r="A51" s="43">
        <v>44552</v>
      </c>
      <c r="B51" s="1"/>
      <c r="C51" s="46">
        <v>0.3125</v>
      </c>
      <c r="D51" s="91" t="s">
        <v>112</v>
      </c>
      <c r="E51" s="91"/>
      <c r="F51" s="91"/>
      <c r="G51" s="91"/>
      <c r="H51" s="91"/>
      <c r="I51" s="45">
        <f>A51-A28</f>
        <v>85</v>
      </c>
    </row>
    <row r="52" spans="1:9" x14ac:dyDescent="0.25">
      <c r="A52" s="43">
        <v>44553</v>
      </c>
      <c r="B52" s="1"/>
      <c r="C52" s="46">
        <v>0.33333333333333331</v>
      </c>
      <c r="D52" s="83" t="s">
        <v>110</v>
      </c>
      <c r="E52" s="83"/>
      <c r="F52" s="83"/>
      <c r="G52" s="83"/>
      <c r="H52" s="83"/>
      <c r="I52" s="45"/>
    </row>
    <row r="54" spans="1:9" x14ac:dyDescent="0.25">
      <c r="A54" t="s">
        <v>135</v>
      </c>
    </row>
    <row r="55" spans="1:9" x14ac:dyDescent="0.25">
      <c r="B55" t="s">
        <v>136</v>
      </c>
    </row>
    <row r="56" spans="1:9" x14ac:dyDescent="0.25">
      <c r="B56" t="s">
        <v>137</v>
      </c>
    </row>
    <row r="57" spans="1:9" x14ac:dyDescent="0.25">
      <c r="B57" t="s">
        <v>138</v>
      </c>
    </row>
    <row r="59" spans="1:9" x14ac:dyDescent="0.25">
      <c r="A59" t="s">
        <v>139</v>
      </c>
    </row>
    <row r="60" spans="1:9" x14ac:dyDescent="0.25">
      <c r="B60" t="s">
        <v>140</v>
      </c>
    </row>
    <row r="61" spans="1:9" x14ac:dyDescent="0.25">
      <c r="B61" t="s">
        <v>141</v>
      </c>
    </row>
    <row r="62" spans="1:9" x14ac:dyDescent="0.25">
      <c r="B62" t="s">
        <v>142</v>
      </c>
    </row>
    <row r="64" spans="1:9" x14ac:dyDescent="0.25">
      <c r="A64" t="s">
        <v>144</v>
      </c>
      <c r="B64" t="s">
        <v>145</v>
      </c>
    </row>
    <row r="66" spans="1:12" x14ac:dyDescent="0.25">
      <c r="A66" t="s">
        <v>146</v>
      </c>
    </row>
    <row r="67" spans="1:12" x14ac:dyDescent="0.25">
      <c r="A67" t="s">
        <v>125</v>
      </c>
    </row>
    <row r="68" spans="1:12" ht="15.75" x14ac:dyDescent="0.25">
      <c r="A68" s="51" t="s">
        <v>67</v>
      </c>
      <c r="B68" s="52" t="s">
        <v>115</v>
      </c>
      <c r="C68" s="51" t="s">
        <v>116</v>
      </c>
      <c r="D68" s="51" t="s">
        <v>117</v>
      </c>
      <c r="E68" s="51" t="s">
        <v>118</v>
      </c>
      <c r="F68" s="51" t="s">
        <v>119</v>
      </c>
      <c r="G68" s="51" t="s">
        <v>69</v>
      </c>
      <c r="H68" s="51" t="s">
        <v>120</v>
      </c>
      <c r="I68" s="51" t="s">
        <v>121</v>
      </c>
      <c r="J68" s="51" t="s">
        <v>122</v>
      </c>
      <c r="K68" s="51" t="s">
        <v>123</v>
      </c>
      <c r="L68" s="51" t="s">
        <v>124</v>
      </c>
    </row>
    <row r="69" spans="1:12" x14ac:dyDescent="0.25">
      <c r="A69" s="54">
        <v>9.4649999999999999</v>
      </c>
      <c r="B69" s="54">
        <v>6.0485040000000003</v>
      </c>
      <c r="C69" s="54">
        <v>6.5743919999999996</v>
      </c>
      <c r="D69" s="54">
        <v>5.55</v>
      </c>
      <c r="E69" s="54">
        <v>2.0249999999999999</v>
      </c>
      <c r="F69" s="54">
        <v>2.706</v>
      </c>
      <c r="G69" s="54">
        <v>3.2759999999999997E-2</v>
      </c>
      <c r="H69" s="54">
        <v>3.2759999999999997E-2</v>
      </c>
      <c r="I69" s="54">
        <v>0.31068000000000001</v>
      </c>
      <c r="J69" s="54">
        <v>3.2759999999999997E-2</v>
      </c>
      <c r="K69" s="54">
        <v>6.4800000000000005E-3</v>
      </c>
      <c r="L69" s="54">
        <v>2.5139999999999999E-2</v>
      </c>
    </row>
    <row r="71" spans="1:12" x14ac:dyDescent="0.25">
      <c r="A71" t="s">
        <v>147</v>
      </c>
    </row>
    <row r="72" spans="1:12" x14ac:dyDescent="0.25">
      <c r="B72" t="s">
        <v>148</v>
      </c>
    </row>
    <row r="73" spans="1:12" x14ac:dyDescent="0.25">
      <c r="B73" t="s">
        <v>149</v>
      </c>
    </row>
    <row r="75" spans="1:12" x14ac:dyDescent="0.25">
      <c r="A75" t="s">
        <v>150</v>
      </c>
    </row>
    <row r="76" spans="1:12" x14ac:dyDescent="0.25">
      <c r="B76" t="s">
        <v>151</v>
      </c>
    </row>
  </sheetData>
  <mergeCells count="45">
    <mergeCell ref="D52:H52"/>
    <mergeCell ref="C25:I25"/>
    <mergeCell ref="D50:H50"/>
    <mergeCell ref="D51:H51"/>
    <mergeCell ref="D37:H37"/>
    <mergeCell ref="D41:H41"/>
    <mergeCell ref="D47:H47"/>
    <mergeCell ref="D33:H33"/>
    <mergeCell ref="D34:H34"/>
    <mergeCell ref="D35:H35"/>
    <mergeCell ref="D36:H36"/>
    <mergeCell ref="D38:H38"/>
    <mergeCell ref="D39:H39"/>
    <mergeCell ref="D40:H40"/>
    <mergeCell ref="D42:H42"/>
    <mergeCell ref="D43:H43"/>
    <mergeCell ref="D44:H44"/>
    <mergeCell ref="D46:H46"/>
    <mergeCell ref="D45:H45"/>
    <mergeCell ref="D49:H49"/>
    <mergeCell ref="D30:H30"/>
    <mergeCell ref="D31:H31"/>
    <mergeCell ref="D32:H32"/>
    <mergeCell ref="D26:H26"/>
    <mergeCell ref="D27:H27"/>
    <mergeCell ref="D28:H28"/>
    <mergeCell ref="D29:H29"/>
    <mergeCell ref="B9:H9"/>
    <mergeCell ref="H15:H16"/>
    <mergeCell ref="A21:K21"/>
    <mergeCell ref="B15:B16"/>
    <mergeCell ref="C15:C16"/>
    <mergeCell ref="D15:D16"/>
    <mergeCell ref="E15:E16"/>
    <mergeCell ref="F15:F16"/>
    <mergeCell ref="G15:G16"/>
    <mergeCell ref="I9:K9"/>
    <mergeCell ref="B11:B12"/>
    <mergeCell ref="B13:B14"/>
    <mergeCell ref="H13:H14"/>
    <mergeCell ref="C13:C14"/>
    <mergeCell ref="D13:D14"/>
    <mergeCell ref="E13:E14"/>
    <mergeCell ref="F13:F14"/>
    <mergeCell ref="G13:G14"/>
  </mergeCells>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BF095-7650-49F6-91C5-5D67164025FC}">
  <sheetPr>
    <tabColor theme="5" tint="0.59999389629810485"/>
  </sheetPr>
  <dimension ref="A1:I59"/>
  <sheetViews>
    <sheetView zoomScale="90" zoomScaleNormal="90" workbookViewId="0">
      <selection activeCell="B14" sqref="B14"/>
    </sheetView>
  </sheetViews>
  <sheetFormatPr defaultRowHeight="15" x14ac:dyDescent="0.25"/>
  <cols>
    <col min="2" max="2" width="11.7109375" customWidth="1"/>
    <col min="3" max="3" width="6.85546875" customWidth="1"/>
    <col min="4" max="4" width="4.7109375" customWidth="1"/>
    <col min="5" max="5" width="14.7109375" customWidth="1"/>
    <col min="6" max="6" width="11.85546875" customWidth="1"/>
    <col min="7" max="7" width="12.7109375" customWidth="1"/>
    <col min="8" max="8" width="13.7109375" customWidth="1"/>
    <col min="9" max="9" width="12" customWidth="1"/>
  </cols>
  <sheetData>
    <row r="1" spans="1:9" x14ac:dyDescent="0.25">
      <c r="A1" t="s">
        <v>39</v>
      </c>
    </row>
    <row r="2" spans="1:9" x14ac:dyDescent="0.25">
      <c r="A2" t="s">
        <v>64</v>
      </c>
    </row>
    <row r="4" spans="1:9" x14ac:dyDescent="0.25">
      <c r="B4" s="84" t="s">
        <v>0</v>
      </c>
      <c r="C4" s="84"/>
      <c r="D4" s="84" t="s">
        <v>45</v>
      </c>
      <c r="E4" s="84"/>
      <c r="F4" s="84" t="s">
        <v>65</v>
      </c>
      <c r="G4" s="84"/>
      <c r="H4" s="84"/>
      <c r="I4" s="84"/>
    </row>
    <row r="5" spans="1:9" ht="30.75" customHeight="1" x14ac:dyDescent="0.25">
      <c r="A5" s="9" t="s">
        <v>2</v>
      </c>
      <c r="B5" s="10" t="s">
        <v>17</v>
      </c>
      <c r="C5" s="1" t="s">
        <v>66</v>
      </c>
      <c r="D5" s="26" t="s">
        <v>66</v>
      </c>
      <c r="E5" s="10" t="s">
        <v>18</v>
      </c>
      <c r="F5" s="26">
        <v>1</v>
      </c>
      <c r="G5" s="26">
        <v>2</v>
      </c>
      <c r="H5" s="26">
        <v>3</v>
      </c>
      <c r="I5" s="26">
        <v>4</v>
      </c>
    </row>
    <row r="6" spans="1:9" ht="27.75" customHeight="1" x14ac:dyDescent="0.25">
      <c r="A6" s="7">
        <v>1</v>
      </c>
      <c r="B6" s="8" t="s">
        <v>8</v>
      </c>
      <c r="C6" s="26" t="s">
        <v>67</v>
      </c>
      <c r="D6" s="26">
        <v>1</v>
      </c>
      <c r="E6" s="1" t="s">
        <v>9</v>
      </c>
      <c r="F6" s="27" t="str">
        <f>$C6&amp;"-"&amp;"T"&amp;$D6&amp;"("&amp;F$5&amp;")"</f>
        <v>N-T1(1)</v>
      </c>
      <c r="G6" s="27" t="str">
        <f t="shared" ref="G6:I11" si="0">$C6&amp;"-"&amp;"T"&amp;$D6&amp;"("&amp;G$5&amp;")"</f>
        <v>N-T1(2)</v>
      </c>
      <c r="H6" s="27" t="str">
        <f t="shared" si="0"/>
        <v>N-T1(3)</v>
      </c>
      <c r="I6" s="27" t="str">
        <f t="shared" si="0"/>
        <v>N-T1(4)</v>
      </c>
    </row>
    <row r="7" spans="1:9" ht="27.75" customHeight="1" x14ac:dyDescent="0.25">
      <c r="A7" s="5">
        <v>2</v>
      </c>
      <c r="B7" s="3" t="s">
        <v>8</v>
      </c>
      <c r="C7" s="26" t="s">
        <v>67</v>
      </c>
      <c r="D7" s="26">
        <v>2</v>
      </c>
      <c r="E7" s="1" t="s">
        <v>10</v>
      </c>
      <c r="F7" s="28" t="str">
        <f t="shared" ref="F7:F11" si="1">$C7&amp;"-"&amp;"T"&amp;$D7&amp;"("&amp;F$5&amp;")"</f>
        <v>N-T2(1)</v>
      </c>
      <c r="G7" s="29" t="str">
        <f t="shared" si="0"/>
        <v>N-T2(2)</v>
      </c>
      <c r="H7" s="29" t="str">
        <f t="shared" si="0"/>
        <v>N-T2(3)</v>
      </c>
      <c r="I7" s="29" t="str">
        <f t="shared" si="0"/>
        <v>N-T2(4)</v>
      </c>
    </row>
    <row r="8" spans="1:9" ht="27.75" customHeight="1" x14ac:dyDescent="0.25">
      <c r="A8" s="5">
        <v>3</v>
      </c>
      <c r="B8" s="6" t="s">
        <v>14</v>
      </c>
      <c r="C8" s="26" t="s">
        <v>68</v>
      </c>
      <c r="D8" s="26">
        <v>1</v>
      </c>
      <c r="E8" s="1" t="s">
        <v>9</v>
      </c>
      <c r="F8" s="27" t="str">
        <f t="shared" si="1"/>
        <v>A-T1(1)</v>
      </c>
      <c r="G8" s="27" t="str">
        <f t="shared" si="0"/>
        <v>A-T1(2)</v>
      </c>
      <c r="H8" s="27" t="str">
        <f t="shared" si="0"/>
        <v>A-T1(3)</v>
      </c>
      <c r="I8" s="27" t="str">
        <f t="shared" si="0"/>
        <v>A-T1(4)</v>
      </c>
    </row>
    <row r="9" spans="1:9" ht="27.75" customHeight="1" x14ac:dyDescent="0.25">
      <c r="A9" s="5">
        <v>4</v>
      </c>
      <c r="B9" s="6" t="s">
        <v>14</v>
      </c>
      <c r="C9" s="26" t="s">
        <v>68</v>
      </c>
      <c r="D9" s="26">
        <v>2</v>
      </c>
      <c r="E9" s="1" t="s">
        <v>10</v>
      </c>
      <c r="F9" s="28" t="str">
        <f t="shared" si="1"/>
        <v>A-T2(1)</v>
      </c>
      <c r="G9" s="28" t="str">
        <f t="shared" si="0"/>
        <v>A-T2(2)</v>
      </c>
      <c r="H9" s="28" t="str">
        <f t="shared" si="0"/>
        <v>A-T2(3)</v>
      </c>
      <c r="I9" s="28" t="str">
        <f t="shared" si="0"/>
        <v>A-T2(4)</v>
      </c>
    </row>
    <row r="10" spans="1:9" ht="27.75" customHeight="1" x14ac:dyDescent="0.25">
      <c r="A10" s="5">
        <v>5</v>
      </c>
      <c r="B10" s="6" t="s">
        <v>15</v>
      </c>
      <c r="C10" s="26" t="s">
        <v>69</v>
      </c>
      <c r="D10" s="26">
        <v>1</v>
      </c>
      <c r="E10" s="1" t="s">
        <v>9</v>
      </c>
      <c r="F10" s="27" t="str">
        <f t="shared" si="1"/>
        <v>B-T1(1)</v>
      </c>
      <c r="G10" s="27" t="str">
        <f t="shared" si="0"/>
        <v>B-T1(2)</v>
      </c>
      <c r="H10" s="27" t="str">
        <f t="shared" si="0"/>
        <v>B-T1(3)</v>
      </c>
      <c r="I10" s="27" t="str">
        <f t="shared" si="0"/>
        <v>B-T1(4)</v>
      </c>
    </row>
    <row r="11" spans="1:9" ht="27.75" customHeight="1" x14ac:dyDescent="0.25">
      <c r="A11" s="5">
        <v>6</v>
      </c>
      <c r="B11" s="6" t="s">
        <v>15</v>
      </c>
      <c r="C11" s="26" t="s">
        <v>69</v>
      </c>
      <c r="D11" s="26">
        <v>2</v>
      </c>
      <c r="E11" s="1" t="s">
        <v>10</v>
      </c>
      <c r="F11" s="28" t="str">
        <f t="shared" si="1"/>
        <v>B-T2(1)</v>
      </c>
      <c r="G11" s="28" t="str">
        <f t="shared" si="0"/>
        <v>B-T2(2)</v>
      </c>
      <c r="H11" s="28" t="str">
        <f t="shared" si="0"/>
        <v>B-T2(3)</v>
      </c>
      <c r="I11" s="28" t="str">
        <f t="shared" si="0"/>
        <v>B-T2(4)</v>
      </c>
    </row>
    <row r="12" spans="1:9" ht="27.75" customHeight="1" x14ac:dyDescent="0.25">
      <c r="A12" s="30" t="s">
        <v>70</v>
      </c>
    </row>
    <row r="13" spans="1:9" ht="27.75" customHeight="1" x14ac:dyDescent="0.25"/>
    <row r="14" spans="1:9" ht="27.75" customHeight="1" x14ac:dyDescent="0.25"/>
    <row r="15" spans="1:9" ht="27.75" customHeight="1" x14ac:dyDescent="0.25"/>
    <row r="16" spans="1:9" ht="27.75" customHeight="1" x14ac:dyDescent="0.25"/>
    <row r="17" ht="27.75" customHeight="1" x14ac:dyDescent="0.25"/>
    <row r="18" ht="27.75" customHeight="1" x14ac:dyDescent="0.25"/>
    <row r="19" ht="27.75" customHeight="1" x14ac:dyDescent="0.25"/>
    <row r="20" ht="27.75" customHeight="1" x14ac:dyDescent="0.25"/>
    <row r="21" ht="27.75" customHeight="1" x14ac:dyDescent="0.25"/>
    <row r="22" ht="27.75" customHeight="1" x14ac:dyDescent="0.25"/>
    <row r="23" ht="27.75" customHeight="1" x14ac:dyDescent="0.25"/>
    <row r="24" ht="27.75" customHeight="1" x14ac:dyDescent="0.25"/>
    <row r="25" ht="27.75" customHeight="1" x14ac:dyDescent="0.25"/>
    <row r="26" ht="27.75" customHeight="1" x14ac:dyDescent="0.25"/>
    <row r="27" ht="27.75" customHeight="1" x14ac:dyDescent="0.25"/>
    <row r="28" ht="27.75" customHeight="1" x14ac:dyDescent="0.25"/>
    <row r="29" ht="27.75" customHeight="1" x14ac:dyDescent="0.25"/>
    <row r="30" ht="27.75" customHeight="1" x14ac:dyDescent="0.25"/>
    <row r="31" ht="27.75" customHeight="1" x14ac:dyDescent="0.25"/>
    <row r="32" ht="27.75" customHeight="1" x14ac:dyDescent="0.25"/>
    <row r="33" ht="27.75" customHeight="1" x14ac:dyDescent="0.25"/>
    <row r="40" ht="24" customHeight="1" x14ac:dyDescent="0.25"/>
    <row r="41" ht="24" customHeight="1" x14ac:dyDescent="0.25"/>
    <row r="42" ht="24" customHeight="1" x14ac:dyDescent="0.25"/>
    <row r="43" ht="24" customHeight="1" x14ac:dyDescent="0.25"/>
    <row r="44" ht="6.75" customHeight="1" x14ac:dyDescent="0.25"/>
    <row r="45" ht="24" customHeight="1" x14ac:dyDescent="0.25"/>
    <row r="46" ht="24" customHeight="1" x14ac:dyDescent="0.25"/>
    <row r="47" ht="24" customHeight="1" x14ac:dyDescent="0.25"/>
    <row r="48" ht="24" customHeight="1" x14ac:dyDescent="0.25"/>
    <row r="49" ht="24" customHeight="1" x14ac:dyDescent="0.25"/>
    <row r="50" ht="24" customHeight="1" x14ac:dyDescent="0.25"/>
    <row r="51" ht="24" customHeight="1" x14ac:dyDescent="0.25"/>
    <row r="52" ht="6.75" customHeight="1" x14ac:dyDescent="0.25"/>
    <row r="53" ht="24" customHeight="1" x14ac:dyDescent="0.25"/>
    <row r="54" ht="24" customHeight="1" x14ac:dyDescent="0.25"/>
    <row r="55" ht="24" customHeight="1" x14ac:dyDescent="0.25"/>
    <row r="56" ht="24" customHeight="1" x14ac:dyDescent="0.25"/>
    <row r="57" ht="24" customHeight="1" x14ac:dyDescent="0.25"/>
    <row r="58" ht="24" customHeight="1" x14ac:dyDescent="0.25"/>
    <row r="59" ht="24" customHeight="1" x14ac:dyDescent="0.25"/>
  </sheetData>
  <mergeCells count="3">
    <mergeCell ref="B4:C4"/>
    <mergeCell ref="D4:E4"/>
    <mergeCell ref="F4:I4"/>
  </mergeCell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39997558519241921"/>
  </sheetPr>
  <dimension ref="A1:H15"/>
  <sheetViews>
    <sheetView zoomScale="90" zoomScaleNormal="90" workbookViewId="0">
      <selection activeCell="D4" sqref="D4:G4"/>
    </sheetView>
  </sheetViews>
  <sheetFormatPr defaultColWidth="9.140625" defaultRowHeight="15" x14ac:dyDescent="0.25"/>
  <cols>
    <col min="2" max="2" width="15.28515625" customWidth="1"/>
    <col min="3" max="3" width="12" customWidth="1"/>
    <col min="4" max="8" width="11.85546875" customWidth="1"/>
  </cols>
  <sheetData>
    <row r="1" spans="1:8" x14ac:dyDescent="0.25">
      <c r="A1" t="s">
        <v>39</v>
      </c>
    </row>
    <row r="2" spans="1:8" x14ac:dyDescent="0.25">
      <c r="A2" t="s">
        <v>127</v>
      </c>
    </row>
    <row r="4" spans="1:8" ht="39.75" customHeight="1" x14ac:dyDescent="0.25">
      <c r="B4" s="18" t="s">
        <v>0</v>
      </c>
      <c r="C4" s="70" t="s">
        <v>32</v>
      </c>
      <c r="D4" s="72" t="s">
        <v>38</v>
      </c>
      <c r="E4" s="73"/>
      <c r="F4" s="73"/>
      <c r="G4" s="74"/>
    </row>
    <row r="5" spans="1:8" ht="30" x14ac:dyDescent="0.25">
      <c r="A5" s="9" t="s">
        <v>2</v>
      </c>
      <c r="B5" s="10" t="s">
        <v>17</v>
      </c>
      <c r="C5" s="10" t="s">
        <v>18</v>
      </c>
      <c r="D5" s="71" t="s">
        <v>4</v>
      </c>
      <c r="E5" s="71" t="s">
        <v>5</v>
      </c>
      <c r="F5" s="71" t="s">
        <v>6</v>
      </c>
      <c r="G5" s="71" t="s">
        <v>7</v>
      </c>
      <c r="H5" s="4" t="s">
        <v>16</v>
      </c>
    </row>
    <row r="6" spans="1:8" x14ac:dyDescent="0.25">
      <c r="A6" s="7">
        <v>1</v>
      </c>
      <c r="B6" s="8" t="s">
        <v>8</v>
      </c>
      <c r="C6" s="8" t="s">
        <v>9</v>
      </c>
      <c r="D6" s="56">
        <v>77.91</v>
      </c>
      <c r="E6" s="57">
        <v>79.819999999999993</v>
      </c>
      <c r="F6" s="56">
        <v>84.55</v>
      </c>
      <c r="G6" s="56">
        <v>85.92</v>
      </c>
      <c r="H6" s="68">
        <f>AVERAGE(D6:G6)</f>
        <v>82.05</v>
      </c>
    </row>
    <row r="7" spans="1:8" x14ac:dyDescent="0.25">
      <c r="A7" s="5">
        <v>2</v>
      </c>
      <c r="B7" s="3" t="s">
        <v>8</v>
      </c>
      <c r="C7" s="3" t="s">
        <v>10</v>
      </c>
      <c r="D7" s="61">
        <v>54.24</v>
      </c>
      <c r="E7" s="62">
        <v>58.44</v>
      </c>
      <c r="F7" s="61">
        <v>56.22</v>
      </c>
      <c r="G7" s="61">
        <v>56.61</v>
      </c>
      <c r="H7" s="68">
        <f t="shared" ref="H7:H11" si="0">AVERAGE(D7:G7)</f>
        <v>56.377499999999998</v>
      </c>
    </row>
    <row r="8" spans="1:8" x14ac:dyDescent="0.25">
      <c r="A8" s="5">
        <v>3</v>
      </c>
      <c r="B8" s="6" t="s">
        <v>14</v>
      </c>
      <c r="C8" s="3" t="s">
        <v>9</v>
      </c>
      <c r="D8" s="61">
        <v>105.55</v>
      </c>
      <c r="E8" s="62">
        <v>106.15</v>
      </c>
      <c r="F8" s="61">
        <v>103.42</v>
      </c>
      <c r="G8" s="61">
        <v>102.96</v>
      </c>
      <c r="H8" s="68">
        <f t="shared" si="0"/>
        <v>104.52</v>
      </c>
    </row>
    <row r="9" spans="1:8" x14ac:dyDescent="0.25">
      <c r="A9" s="5">
        <v>4</v>
      </c>
      <c r="B9" s="6" t="s">
        <v>14</v>
      </c>
      <c r="C9" s="3" t="s">
        <v>10</v>
      </c>
      <c r="D9" s="61">
        <v>66.56</v>
      </c>
      <c r="E9" s="62">
        <v>68.150000000000006</v>
      </c>
      <c r="F9" s="61">
        <v>68.86</v>
      </c>
      <c r="G9" s="61">
        <v>68.430000000000007</v>
      </c>
      <c r="H9" s="68">
        <f t="shared" si="0"/>
        <v>68</v>
      </c>
    </row>
    <row r="10" spans="1:8" x14ac:dyDescent="0.25">
      <c r="A10" s="5">
        <v>5</v>
      </c>
      <c r="B10" s="6" t="s">
        <v>15</v>
      </c>
      <c r="C10" s="3" t="s">
        <v>9</v>
      </c>
      <c r="D10" s="61">
        <v>137.55000000000001</v>
      </c>
      <c r="E10" s="62">
        <v>135.18</v>
      </c>
      <c r="F10" s="61">
        <v>135.12</v>
      </c>
      <c r="G10" s="61">
        <v>136.63</v>
      </c>
      <c r="H10" s="68">
        <f t="shared" si="0"/>
        <v>136.12</v>
      </c>
    </row>
    <row r="11" spans="1:8" x14ac:dyDescent="0.25">
      <c r="A11" s="5">
        <v>6</v>
      </c>
      <c r="B11" s="6" t="s">
        <v>15</v>
      </c>
      <c r="C11" s="3" t="s">
        <v>10</v>
      </c>
      <c r="D11" s="61">
        <v>120.74</v>
      </c>
      <c r="E11" s="62">
        <v>116.5</v>
      </c>
      <c r="F11" s="61">
        <v>116.57</v>
      </c>
      <c r="G11" s="61">
        <v>118.16</v>
      </c>
      <c r="H11" s="68">
        <f t="shared" si="0"/>
        <v>117.99250000000001</v>
      </c>
    </row>
    <row r="13" spans="1:8" x14ac:dyDescent="0.25">
      <c r="A13" s="30" t="s">
        <v>70</v>
      </c>
    </row>
    <row r="14" spans="1:8" x14ac:dyDescent="0.25">
      <c r="A14" s="69" t="s">
        <v>128</v>
      </c>
    </row>
    <row r="15" spans="1:8" ht="77.25" customHeight="1" x14ac:dyDescent="0.25">
      <c r="A15" s="85" t="s">
        <v>41</v>
      </c>
      <c r="B15" s="85"/>
      <c r="C15" s="85"/>
      <c r="D15" s="85"/>
      <c r="E15" s="85"/>
      <c r="F15" s="85"/>
      <c r="G15" s="85"/>
      <c r="H15" s="85"/>
    </row>
  </sheetData>
  <mergeCells count="1">
    <mergeCell ref="A15:H15"/>
  </mergeCells>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39997558519241921"/>
  </sheetPr>
  <dimension ref="A1:H15"/>
  <sheetViews>
    <sheetView zoomScale="90" zoomScaleNormal="90" workbookViewId="0">
      <selection activeCell="I7" sqref="I7"/>
    </sheetView>
  </sheetViews>
  <sheetFormatPr defaultColWidth="9.140625" defaultRowHeight="15" x14ac:dyDescent="0.25"/>
  <cols>
    <col min="2" max="2" width="13" customWidth="1"/>
    <col min="3" max="3" width="12.7109375" customWidth="1"/>
  </cols>
  <sheetData>
    <row r="1" spans="1:8" x14ac:dyDescent="0.25">
      <c r="A1" t="s">
        <v>39</v>
      </c>
    </row>
    <row r="2" spans="1:8" x14ac:dyDescent="0.25">
      <c r="A2" t="s">
        <v>40</v>
      </c>
    </row>
    <row r="4" spans="1:8" ht="30" x14ac:dyDescent="0.25">
      <c r="B4" s="18" t="s">
        <v>0</v>
      </c>
      <c r="C4" s="70" t="s">
        <v>32</v>
      </c>
      <c r="D4" s="72" t="s">
        <v>13</v>
      </c>
      <c r="E4" s="73"/>
      <c r="F4" s="73"/>
      <c r="G4" s="74"/>
    </row>
    <row r="5" spans="1:8" ht="30" x14ac:dyDescent="0.25">
      <c r="A5" s="9" t="s">
        <v>2</v>
      </c>
      <c r="B5" s="10" t="s">
        <v>17</v>
      </c>
      <c r="C5" s="10" t="s">
        <v>18</v>
      </c>
      <c r="D5" s="71" t="s">
        <v>4</v>
      </c>
      <c r="E5" s="71" t="s">
        <v>5</v>
      </c>
      <c r="F5" s="71" t="s">
        <v>6</v>
      </c>
      <c r="G5" s="71" t="s">
        <v>7</v>
      </c>
      <c r="H5" s="4" t="s">
        <v>16</v>
      </c>
    </row>
    <row r="6" spans="1:8" x14ac:dyDescent="0.25">
      <c r="A6" s="7">
        <v>1</v>
      </c>
      <c r="B6" s="8" t="s">
        <v>8</v>
      </c>
      <c r="C6" s="8" t="s">
        <v>9</v>
      </c>
      <c r="D6" s="56">
        <v>2.44</v>
      </c>
      <c r="E6" s="57">
        <v>2.4</v>
      </c>
      <c r="F6" s="56">
        <v>2.4500000000000002</v>
      </c>
      <c r="G6" s="56">
        <v>2.44</v>
      </c>
      <c r="H6" s="68">
        <f>AVERAGE(D6:G6)</f>
        <v>2.4325000000000001</v>
      </c>
    </row>
    <row r="7" spans="1:8" x14ac:dyDescent="0.25">
      <c r="A7" s="5">
        <v>2</v>
      </c>
      <c r="B7" s="3" t="s">
        <v>8</v>
      </c>
      <c r="C7" s="3" t="s">
        <v>10</v>
      </c>
      <c r="D7" s="61">
        <v>2.35</v>
      </c>
      <c r="E7" s="62">
        <v>2.31</v>
      </c>
      <c r="F7" s="61">
        <v>2.39</v>
      </c>
      <c r="G7" s="61">
        <v>2.33</v>
      </c>
      <c r="H7" s="68">
        <f t="shared" ref="H7:H11" si="0">AVERAGE(D7:G7)</f>
        <v>2.3450000000000002</v>
      </c>
    </row>
    <row r="8" spans="1:8" x14ac:dyDescent="0.25">
      <c r="A8" s="5">
        <v>3</v>
      </c>
      <c r="B8" s="6" t="s">
        <v>14</v>
      </c>
      <c r="C8" s="3" t="s">
        <v>9</v>
      </c>
      <c r="D8" s="61">
        <v>3.4</v>
      </c>
      <c r="E8" s="62">
        <v>3.63</v>
      </c>
      <c r="F8" s="61">
        <v>3.49</v>
      </c>
      <c r="G8" s="61">
        <v>3.6</v>
      </c>
      <c r="H8" s="68">
        <f t="shared" si="0"/>
        <v>3.53</v>
      </c>
    </row>
    <row r="9" spans="1:8" x14ac:dyDescent="0.25">
      <c r="A9" s="5">
        <v>4</v>
      </c>
      <c r="B9" s="6" t="s">
        <v>14</v>
      </c>
      <c r="C9" s="3" t="s">
        <v>10</v>
      </c>
      <c r="D9" s="61">
        <v>2.57</v>
      </c>
      <c r="E9" s="62">
        <v>2.63</v>
      </c>
      <c r="F9" s="61">
        <v>2.73</v>
      </c>
      <c r="G9" s="61">
        <v>2.63</v>
      </c>
      <c r="H9" s="68">
        <f t="shared" si="0"/>
        <v>2.6399999999999997</v>
      </c>
    </row>
    <row r="10" spans="1:8" x14ac:dyDescent="0.25">
      <c r="A10" s="5">
        <v>5</v>
      </c>
      <c r="B10" s="6" t="s">
        <v>15</v>
      </c>
      <c r="C10" s="3" t="s">
        <v>9</v>
      </c>
      <c r="D10" s="61">
        <v>3.61</v>
      </c>
      <c r="E10" s="62">
        <v>3.78</v>
      </c>
      <c r="F10" s="61">
        <v>3.53</v>
      </c>
      <c r="G10" s="61">
        <v>3.69</v>
      </c>
      <c r="H10" s="68">
        <f t="shared" si="0"/>
        <v>3.6524999999999999</v>
      </c>
    </row>
    <row r="11" spans="1:8" x14ac:dyDescent="0.25">
      <c r="A11" s="5">
        <v>6</v>
      </c>
      <c r="B11" s="6" t="s">
        <v>15</v>
      </c>
      <c r="C11" s="3" t="s">
        <v>10</v>
      </c>
      <c r="D11" s="61">
        <v>3.13</v>
      </c>
      <c r="E11" s="62">
        <v>3.16</v>
      </c>
      <c r="F11" s="61">
        <v>3.12</v>
      </c>
      <c r="G11" s="61">
        <v>3.16</v>
      </c>
      <c r="H11" s="68">
        <f t="shared" si="0"/>
        <v>3.1425000000000001</v>
      </c>
    </row>
    <row r="13" spans="1:8" x14ac:dyDescent="0.25">
      <c r="A13" s="30" t="s">
        <v>70</v>
      </c>
    </row>
    <row r="14" spans="1:8" x14ac:dyDescent="0.25">
      <c r="A14" s="69" t="s">
        <v>128</v>
      </c>
    </row>
    <row r="15" spans="1:8" ht="78.75" customHeight="1" x14ac:dyDescent="0.25">
      <c r="A15" s="85" t="s">
        <v>42</v>
      </c>
      <c r="B15" s="85"/>
      <c r="C15" s="85"/>
      <c r="D15" s="85"/>
      <c r="E15" s="85"/>
      <c r="F15" s="85"/>
      <c r="G15" s="85"/>
      <c r="H15" s="85"/>
    </row>
  </sheetData>
  <mergeCells count="1">
    <mergeCell ref="A15:H15"/>
  </mergeCells>
  <pageMargins left="0.511811024" right="0.511811024" top="0.78740157499999996" bottom="0.78740157499999996" header="0.31496062000000002" footer="0.31496062000000002"/>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N67"/>
  <sheetViews>
    <sheetView zoomScale="90" zoomScaleNormal="90" workbookViewId="0">
      <selection activeCell="J8" sqref="J8"/>
    </sheetView>
  </sheetViews>
  <sheetFormatPr defaultColWidth="9.140625" defaultRowHeight="15" x14ac:dyDescent="0.25"/>
  <cols>
    <col min="1" max="1" width="9.140625" customWidth="1"/>
    <col min="2" max="2" width="12.140625" customWidth="1"/>
    <col min="3" max="3" width="13.42578125" customWidth="1"/>
    <col min="4" max="7" width="10.140625" customWidth="1"/>
  </cols>
  <sheetData>
    <row r="1" spans="1:14" x14ac:dyDescent="0.25">
      <c r="A1" t="s">
        <v>30</v>
      </c>
      <c r="C1" s="2"/>
      <c r="D1" s="2"/>
      <c r="E1" s="2"/>
      <c r="F1" s="2"/>
      <c r="G1" s="2"/>
      <c r="H1" s="2"/>
    </row>
    <row r="2" spans="1:14" x14ac:dyDescent="0.25">
      <c r="A2" s="2" t="s">
        <v>19</v>
      </c>
      <c r="B2" s="2"/>
      <c r="C2" s="2"/>
      <c r="D2" s="2"/>
      <c r="E2" s="2"/>
      <c r="F2" s="2"/>
      <c r="G2" s="2"/>
      <c r="H2" s="2"/>
    </row>
    <row r="3" spans="1:14" x14ac:dyDescent="0.25">
      <c r="A3" s="2"/>
      <c r="B3" s="2" t="s">
        <v>20</v>
      </c>
      <c r="C3" s="2"/>
      <c r="D3" s="2"/>
      <c r="E3" s="2"/>
      <c r="F3" s="2"/>
      <c r="G3" s="2"/>
      <c r="H3" s="2"/>
    </row>
    <row r="4" spans="1:14" ht="30" x14ac:dyDescent="0.25">
      <c r="A4" s="2"/>
      <c r="B4" s="18" t="s">
        <v>0</v>
      </c>
      <c r="C4" s="18" t="s">
        <v>32</v>
      </c>
      <c r="D4" s="20" t="s">
        <v>1</v>
      </c>
      <c r="E4" s="20"/>
      <c r="F4" s="20"/>
      <c r="G4" s="20"/>
      <c r="H4" s="2"/>
    </row>
    <row r="5" spans="1:14" ht="45" x14ac:dyDescent="0.25">
      <c r="A5" s="9" t="s">
        <v>2</v>
      </c>
      <c r="B5" s="10" t="s">
        <v>17</v>
      </c>
      <c r="C5" s="10" t="s">
        <v>18</v>
      </c>
      <c r="D5" s="11" t="s">
        <v>4</v>
      </c>
      <c r="E5" s="11" t="s">
        <v>5</v>
      </c>
      <c r="F5" s="11" t="s">
        <v>6</v>
      </c>
      <c r="G5" s="11" t="s">
        <v>7</v>
      </c>
      <c r="H5" s="4" t="s">
        <v>16</v>
      </c>
    </row>
    <row r="6" spans="1:14" x14ac:dyDescent="0.25">
      <c r="A6" s="7">
        <v>1</v>
      </c>
      <c r="B6" s="8" t="s">
        <v>8</v>
      </c>
      <c r="C6" s="8" t="s">
        <v>9</v>
      </c>
      <c r="D6" s="58">
        <f>K30</f>
        <v>1</v>
      </c>
      <c r="E6" s="59">
        <f>K40</f>
        <v>1</v>
      </c>
      <c r="F6" s="58">
        <f>K50</f>
        <v>1</v>
      </c>
      <c r="G6" s="58">
        <f>K60</f>
        <v>1</v>
      </c>
      <c r="H6" s="60">
        <f>AVERAGE(D6:G6)</f>
        <v>1</v>
      </c>
      <c r="J6" s="53"/>
      <c r="K6" s="53"/>
      <c r="L6" s="53"/>
      <c r="M6" s="53"/>
      <c r="N6" s="53"/>
    </row>
    <row r="7" spans="1:14" x14ac:dyDescent="0.25">
      <c r="A7" s="5">
        <v>2</v>
      </c>
      <c r="B7" s="3" t="s">
        <v>8</v>
      </c>
      <c r="C7" s="3" t="s">
        <v>10</v>
      </c>
      <c r="D7" s="58">
        <f t="shared" ref="D7:D11" si="0">K31</f>
        <v>1</v>
      </c>
      <c r="E7" s="59">
        <f t="shared" ref="E7:E11" si="1">K41</f>
        <v>1</v>
      </c>
      <c r="F7" s="58">
        <f t="shared" ref="F7:F11" si="2">K51</f>
        <v>1</v>
      </c>
      <c r="G7" s="58">
        <f t="shared" ref="G7:G11" si="3">K61</f>
        <v>1</v>
      </c>
      <c r="H7" s="60">
        <f t="shared" ref="H7:H11" si="4">AVERAGE(D7:G7)</f>
        <v>1</v>
      </c>
      <c r="J7" s="53"/>
      <c r="K7" s="53"/>
      <c r="L7" s="53"/>
      <c r="M7" s="53"/>
      <c r="N7" s="53"/>
    </row>
    <row r="8" spans="1:14" x14ac:dyDescent="0.25">
      <c r="A8" s="5">
        <v>3</v>
      </c>
      <c r="B8" s="6" t="s">
        <v>14</v>
      </c>
      <c r="C8" s="3" t="s">
        <v>9</v>
      </c>
      <c r="D8" s="58">
        <f t="shared" si="0"/>
        <v>1.9285714285714286</v>
      </c>
      <c r="E8" s="59">
        <f t="shared" si="1"/>
        <v>2</v>
      </c>
      <c r="F8" s="58">
        <f t="shared" si="2"/>
        <v>1.7857142857142858</v>
      </c>
      <c r="G8" s="58">
        <f t="shared" si="3"/>
        <v>1.7142857142857142</v>
      </c>
      <c r="H8" s="60">
        <f t="shared" si="4"/>
        <v>1.8571428571428572</v>
      </c>
      <c r="J8" s="53"/>
      <c r="K8" s="53"/>
      <c r="L8" s="53"/>
      <c r="M8" s="53"/>
      <c r="N8" s="53"/>
    </row>
    <row r="9" spans="1:14" x14ac:dyDescent="0.25">
      <c r="A9" s="5">
        <v>4</v>
      </c>
      <c r="B9" s="6" t="s">
        <v>14</v>
      </c>
      <c r="C9" s="3" t="s">
        <v>10</v>
      </c>
      <c r="D9" s="58">
        <f t="shared" si="0"/>
        <v>1</v>
      </c>
      <c r="E9" s="59">
        <f t="shared" si="1"/>
        <v>1</v>
      </c>
      <c r="F9" s="58">
        <f t="shared" si="2"/>
        <v>1</v>
      </c>
      <c r="G9" s="58">
        <f t="shared" si="3"/>
        <v>1</v>
      </c>
      <c r="H9" s="60">
        <f t="shared" si="4"/>
        <v>1</v>
      </c>
      <c r="J9" s="53"/>
      <c r="K9" s="53"/>
      <c r="L9" s="53"/>
      <c r="M9" s="53"/>
      <c r="N9" s="53"/>
    </row>
    <row r="10" spans="1:14" x14ac:dyDescent="0.25">
      <c r="A10" s="5">
        <v>5</v>
      </c>
      <c r="B10" s="6" t="s">
        <v>15</v>
      </c>
      <c r="C10" s="3" t="s">
        <v>9</v>
      </c>
      <c r="D10" s="58">
        <f t="shared" si="0"/>
        <v>2.7142857142857144</v>
      </c>
      <c r="E10" s="59">
        <f t="shared" si="1"/>
        <v>3.1428571428571428</v>
      </c>
      <c r="F10" s="58">
        <f t="shared" si="2"/>
        <v>2.7142857142857144</v>
      </c>
      <c r="G10" s="58">
        <f t="shared" si="3"/>
        <v>3.2142857142857144</v>
      </c>
      <c r="H10" s="60">
        <f t="shared" si="4"/>
        <v>2.9464285714285721</v>
      </c>
      <c r="J10" s="53"/>
      <c r="K10" s="53"/>
      <c r="L10" s="53"/>
      <c r="M10" s="53"/>
      <c r="N10" s="53"/>
    </row>
    <row r="11" spans="1:14" x14ac:dyDescent="0.25">
      <c r="A11" s="5">
        <v>6</v>
      </c>
      <c r="B11" s="6" t="s">
        <v>15</v>
      </c>
      <c r="C11" s="3" t="s">
        <v>10</v>
      </c>
      <c r="D11" s="58">
        <f t="shared" si="0"/>
        <v>1.2857142857142858</v>
      </c>
      <c r="E11" s="59">
        <f t="shared" si="1"/>
        <v>1.1428571428571428</v>
      </c>
      <c r="F11" s="58">
        <f t="shared" si="2"/>
        <v>1.2857142857142858</v>
      </c>
      <c r="G11" s="58">
        <f t="shared" si="3"/>
        <v>1.4285714285714286</v>
      </c>
      <c r="H11" s="60">
        <f t="shared" si="4"/>
        <v>1.2857142857142858</v>
      </c>
      <c r="J11" s="53"/>
      <c r="K11" s="53"/>
      <c r="L11" s="53"/>
      <c r="M11" s="53"/>
      <c r="N11" s="53"/>
    </row>
    <row r="12" spans="1:14" x14ac:dyDescent="0.25">
      <c r="A12" s="2" t="s">
        <v>84</v>
      </c>
      <c r="B12" s="2"/>
      <c r="C12" s="2"/>
      <c r="D12" s="2"/>
      <c r="E12" s="2"/>
      <c r="F12" s="2"/>
      <c r="G12" s="2"/>
      <c r="H12" s="2"/>
    </row>
    <row r="13" spans="1:14" x14ac:dyDescent="0.25">
      <c r="A13" s="30" t="s">
        <v>70</v>
      </c>
      <c r="B13" s="2"/>
      <c r="C13" s="2"/>
      <c r="D13" s="2"/>
      <c r="E13" s="2"/>
      <c r="F13" s="2"/>
      <c r="G13" s="2"/>
      <c r="H13" s="2"/>
    </row>
    <row r="14" spans="1:14" ht="51.75" customHeight="1" x14ac:dyDescent="0.25">
      <c r="A14" s="92" t="s">
        <v>28</v>
      </c>
      <c r="B14" s="92"/>
      <c r="C14" s="92"/>
      <c r="D14" s="92"/>
      <c r="E14" s="92"/>
      <c r="F14" s="92"/>
      <c r="G14" s="92"/>
      <c r="H14" s="92"/>
    </row>
    <row r="15" spans="1:14" x14ac:dyDescent="0.25">
      <c r="A15" s="2"/>
      <c r="B15" s="2"/>
      <c r="C15" s="2"/>
      <c r="D15" s="2"/>
      <c r="E15" s="2"/>
      <c r="F15" s="2"/>
      <c r="G15" s="2"/>
      <c r="H15" s="2"/>
    </row>
    <row r="16" spans="1:14" x14ac:dyDescent="0.25">
      <c r="A16" s="2" t="s">
        <v>21</v>
      </c>
      <c r="B16" s="2" t="s">
        <v>22</v>
      </c>
      <c r="C16" s="2"/>
      <c r="D16" s="2"/>
      <c r="E16" s="2"/>
      <c r="F16" s="2"/>
      <c r="G16" s="2"/>
      <c r="H16" s="2"/>
    </row>
    <row r="17" spans="1:11" x14ac:dyDescent="0.25">
      <c r="A17" s="2">
        <v>1</v>
      </c>
      <c r="B17" s="2" t="s">
        <v>23</v>
      </c>
      <c r="C17" s="2"/>
      <c r="D17" s="2"/>
    </row>
    <row r="18" spans="1:11" x14ac:dyDescent="0.25">
      <c r="A18" s="2">
        <v>2</v>
      </c>
      <c r="B18" s="2" t="s">
        <v>24</v>
      </c>
      <c r="C18" s="2"/>
      <c r="D18" s="2"/>
    </row>
    <row r="19" spans="1:11" x14ac:dyDescent="0.25">
      <c r="A19" s="2">
        <v>3</v>
      </c>
      <c r="B19" s="2" t="s">
        <v>25</v>
      </c>
      <c r="C19" s="2"/>
      <c r="D19" s="2"/>
    </row>
    <row r="20" spans="1:11" x14ac:dyDescent="0.25">
      <c r="A20" s="2">
        <v>4</v>
      </c>
      <c r="B20" s="2" t="s">
        <v>26</v>
      </c>
      <c r="C20" s="2"/>
      <c r="D20" s="2"/>
    </row>
    <row r="21" spans="1:11" x14ac:dyDescent="0.25">
      <c r="A21" s="2">
        <v>5</v>
      </c>
      <c r="B21" s="2" t="s">
        <v>27</v>
      </c>
      <c r="C21" s="2"/>
      <c r="D21" s="2"/>
    </row>
    <row r="23" spans="1:11" ht="51" customHeight="1" x14ac:dyDescent="0.25">
      <c r="A23" s="92" t="s">
        <v>29</v>
      </c>
      <c r="B23" s="92"/>
      <c r="C23" s="92"/>
      <c r="D23" s="92"/>
      <c r="E23" s="92"/>
      <c r="F23" s="92"/>
      <c r="G23" s="92"/>
      <c r="H23" s="92"/>
    </row>
    <row r="25" spans="1:11" x14ac:dyDescent="0.25">
      <c r="A25" t="s">
        <v>71</v>
      </c>
    </row>
    <row r="27" spans="1:11" x14ac:dyDescent="0.25">
      <c r="A27" s="36" t="s">
        <v>79</v>
      </c>
      <c r="D27" s="36" t="s">
        <v>83</v>
      </c>
      <c r="E27" s="36"/>
      <c r="F27" s="36"/>
      <c r="G27" s="36"/>
      <c r="H27" s="36"/>
      <c r="I27" s="36"/>
      <c r="J27" s="36"/>
      <c r="K27" s="36"/>
    </row>
    <row r="28" spans="1:11" x14ac:dyDescent="0.25">
      <c r="A28" s="36"/>
      <c r="D28" s="38">
        <v>44503</v>
      </c>
      <c r="E28" s="38">
        <v>44508</v>
      </c>
      <c r="F28" s="38">
        <v>44510</v>
      </c>
      <c r="G28" s="38">
        <v>44516</v>
      </c>
      <c r="H28" s="38">
        <v>44519</v>
      </c>
      <c r="I28" s="38">
        <v>44524</v>
      </c>
      <c r="J28" s="39">
        <v>44540</v>
      </c>
      <c r="K28" s="37"/>
    </row>
    <row r="29" spans="1:11" ht="45" x14ac:dyDescent="0.25">
      <c r="A29" s="9" t="s">
        <v>2</v>
      </c>
      <c r="B29" s="10" t="s">
        <v>17</v>
      </c>
      <c r="C29" s="10" t="s">
        <v>18</v>
      </c>
      <c r="D29" s="40" t="s">
        <v>72</v>
      </c>
      <c r="E29" s="40" t="s">
        <v>73</v>
      </c>
      <c r="F29" s="40" t="s">
        <v>74</v>
      </c>
      <c r="G29" s="40" t="s">
        <v>75</v>
      </c>
      <c r="H29" s="40" t="s">
        <v>76</v>
      </c>
      <c r="I29" s="40" t="s">
        <v>77</v>
      </c>
      <c r="J29" s="40" t="s">
        <v>78</v>
      </c>
      <c r="K29" s="10" t="s">
        <v>16</v>
      </c>
    </row>
    <row r="30" spans="1:11" x14ac:dyDescent="0.25">
      <c r="A30" s="7">
        <v>1</v>
      </c>
      <c r="B30" s="8" t="s">
        <v>8</v>
      </c>
      <c r="C30" s="8" t="s">
        <v>9</v>
      </c>
      <c r="D30" s="41">
        <v>1</v>
      </c>
      <c r="E30" s="41">
        <v>1</v>
      </c>
      <c r="F30" s="41">
        <v>1</v>
      </c>
      <c r="G30" s="41">
        <v>1</v>
      </c>
      <c r="H30" s="41">
        <v>1</v>
      </c>
      <c r="I30" s="41">
        <v>1</v>
      </c>
      <c r="J30" s="41">
        <v>1</v>
      </c>
      <c r="K30" s="67">
        <f>IF(SUM(D30:J30)&gt;0,AVERAGE(D30:J30)," ")</f>
        <v>1</v>
      </c>
    </row>
    <row r="31" spans="1:11" x14ac:dyDescent="0.25">
      <c r="A31" s="5">
        <v>2</v>
      </c>
      <c r="B31" s="3" t="s">
        <v>8</v>
      </c>
      <c r="C31" s="3" t="s">
        <v>10</v>
      </c>
      <c r="D31" s="41">
        <v>1</v>
      </c>
      <c r="E31" s="41">
        <v>1</v>
      </c>
      <c r="F31" s="41">
        <v>1</v>
      </c>
      <c r="G31" s="41">
        <v>1</v>
      </c>
      <c r="H31" s="41">
        <v>1</v>
      </c>
      <c r="I31" s="41">
        <v>1</v>
      </c>
      <c r="J31" s="41">
        <v>1</v>
      </c>
      <c r="K31" s="67">
        <f t="shared" ref="K31:K35" si="5">IF(SUM(D31:J31)&gt;0,AVERAGE(D31:J31)," ")</f>
        <v>1</v>
      </c>
    </row>
    <row r="32" spans="1:11" x14ac:dyDescent="0.25">
      <c r="A32" s="5">
        <v>3</v>
      </c>
      <c r="B32" s="6" t="s">
        <v>14</v>
      </c>
      <c r="C32" s="3" t="s">
        <v>9</v>
      </c>
      <c r="D32" s="41">
        <v>1</v>
      </c>
      <c r="E32" s="41">
        <v>3</v>
      </c>
      <c r="F32" s="41">
        <v>2</v>
      </c>
      <c r="G32" s="41">
        <v>2</v>
      </c>
      <c r="H32" s="41">
        <v>1</v>
      </c>
      <c r="I32" s="41">
        <v>3</v>
      </c>
      <c r="J32" s="41">
        <v>1.5</v>
      </c>
      <c r="K32" s="67">
        <f t="shared" si="5"/>
        <v>1.9285714285714286</v>
      </c>
    </row>
    <row r="33" spans="1:11" x14ac:dyDescent="0.25">
      <c r="A33" s="5">
        <v>4</v>
      </c>
      <c r="B33" s="6" t="s">
        <v>14</v>
      </c>
      <c r="C33" s="3" t="s">
        <v>10</v>
      </c>
      <c r="D33" s="41">
        <v>1</v>
      </c>
      <c r="E33" s="41">
        <v>1</v>
      </c>
      <c r="F33" s="41">
        <v>1</v>
      </c>
      <c r="G33" s="41">
        <v>1</v>
      </c>
      <c r="H33" s="41">
        <v>1</v>
      </c>
      <c r="I33" s="41">
        <v>1</v>
      </c>
      <c r="J33" s="41">
        <v>1</v>
      </c>
      <c r="K33" s="67">
        <f t="shared" si="5"/>
        <v>1</v>
      </c>
    </row>
    <row r="34" spans="1:11" x14ac:dyDescent="0.25">
      <c r="A34" s="5">
        <v>5</v>
      </c>
      <c r="B34" s="6" t="s">
        <v>15</v>
      </c>
      <c r="C34" s="3" t="s">
        <v>9</v>
      </c>
      <c r="D34" s="41">
        <v>3</v>
      </c>
      <c r="E34" s="41">
        <v>3</v>
      </c>
      <c r="F34" s="41">
        <v>4</v>
      </c>
      <c r="G34" s="41">
        <v>2</v>
      </c>
      <c r="H34" s="41">
        <v>2</v>
      </c>
      <c r="I34" s="41">
        <v>2</v>
      </c>
      <c r="J34" s="41">
        <v>3</v>
      </c>
      <c r="K34" s="67">
        <f t="shared" si="5"/>
        <v>2.7142857142857144</v>
      </c>
    </row>
    <row r="35" spans="1:11" x14ac:dyDescent="0.25">
      <c r="A35" s="5">
        <v>6</v>
      </c>
      <c r="B35" s="6" t="s">
        <v>15</v>
      </c>
      <c r="C35" s="3" t="s">
        <v>10</v>
      </c>
      <c r="D35" s="41">
        <v>1</v>
      </c>
      <c r="E35" s="41">
        <v>1</v>
      </c>
      <c r="F35" s="41">
        <v>2</v>
      </c>
      <c r="G35" s="41">
        <v>1</v>
      </c>
      <c r="H35" s="41">
        <v>1</v>
      </c>
      <c r="I35" s="41">
        <v>1</v>
      </c>
      <c r="J35" s="41">
        <v>2</v>
      </c>
      <c r="K35" s="67">
        <f t="shared" si="5"/>
        <v>1.2857142857142858</v>
      </c>
    </row>
    <row r="36" spans="1:11" x14ac:dyDescent="0.25">
      <c r="A36" s="36"/>
      <c r="D36" s="36"/>
      <c r="E36" s="36"/>
      <c r="F36" s="36"/>
      <c r="G36" s="36"/>
      <c r="H36" s="36"/>
      <c r="I36" s="36"/>
      <c r="J36" s="36"/>
      <c r="K36" s="36"/>
    </row>
    <row r="37" spans="1:11" x14ac:dyDescent="0.25">
      <c r="A37" s="36" t="s">
        <v>80</v>
      </c>
      <c r="D37" s="36" t="s">
        <v>83</v>
      </c>
      <c r="E37" s="36"/>
      <c r="F37" s="36"/>
      <c r="G37" s="36"/>
      <c r="H37" s="36"/>
      <c r="I37" s="36"/>
      <c r="J37" s="36"/>
      <c r="K37" s="36"/>
    </row>
    <row r="38" spans="1:11" x14ac:dyDescent="0.25">
      <c r="A38" s="36"/>
      <c r="D38" s="38">
        <v>44503</v>
      </c>
      <c r="E38" s="38">
        <v>44508</v>
      </c>
      <c r="F38" s="38">
        <v>44510</v>
      </c>
      <c r="G38" s="38">
        <v>44516</v>
      </c>
      <c r="H38" s="38">
        <v>44519</v>
      </c>
      <c r="I38" s="38">
        <v>44524</v>
      </c>
      <c r="J38" s="39">
        <v>44540</v>
      </c>
      <c r="K38" s="37"/>
    </row>
    <row r="39" spans="1:11" ht="45" x14ac:dyDescent="0.25">
      <c r="A39" s="9" t="s">
        <v>2</v>
      </c>
      <c r="B39" s="10" t="s">
        <v>17</v>
      </c>
      <c r="C39" s="10" t="s">
        <v>18</v>
      </c>
      <c r="D39" s="40" t="s">
        <v>72</v>
      </c>
      <c r="E39" s="40" t="s">
        <v>73</v>
      </c>
      <c r="F39" s="40" t="s">
        <v>74</v>
      </c>
      <c r="G39" s="40" t="s">
        <v>75</v>
      </c>
      <c r="H39" s="40" t="s">
        <v>76</v>
      </c>
      <c r="I39" s="40" t="s">
        <v>77</v>
      </c>
      <c r="J39" s="40" t="s">
        <v>78</v>
      </c>
      <c r="K39" s="10" t="s">
        <v>16</v>
      </c>
    </row>
    <row r="40" spans="1:11" x14ac:dyDescent="0.25">
      <c r="A40" s="7">
        <v>1</v>
      </c>
      <c r="B40" s="8" t="s">
        <v>8</v>
      </c>
      <c r="C40" s="8" t="s">
        <v>9</v>
      </c>
      <c r="D40" s="41">
        <v>1</v>
      </c>
      <c r="E40" s="41">
        <v>1</v>
      </c>
      <c r="F40" s="41">
        <v>1</v>
      </c>
      <c r="G40" s="41">
        <v>1</v>
      </c>
      <c r="H40" s="41">
        <v>1</v>
      </c>
      <c r="I40" s="41">
        <v>1</v>
      </c>
      <c r="J40" s="41">
        <v>1</v>
      </c>
      <c r="K40" s="67">
        <f>IF(SUM(D40:J40)&gt;0,AVERAGE(D40:J40)," ")</f>
        <v>1</v>
      </c>
    </row>
    <row r="41" spans="1:11" x14ac:dyDescent="0.25">
      <c r="A41" s="5">
        <v>2</v>
      </c>
      <c r="B41" s="3" t="s">
        <v>8</v>
      </c>
      <c r="C41" s="3" t="s">
        <v>10</v>
      </c>
      <c r="D41" s="41">
        <v>1</v>
      </c>
      <c r="E41" s="41">
        <v>1</v>
      </c>
      <c r="F41" s="41">
        <v>1</v>
      </c>
      <c r="G41" s="41">
        <v>1</v>
      </c>
      <c r="H41" s="41">
        <v>1</v>
      </c>
      <c r="I41" s="41">
        <v>1</v>
      </c>
      <c r="J41" s="41">
        <v>1</v>
      </c>
      <c r="K41" s="67">
        <f t="shared" ref="K41:K45" si="6">IF(SUM(D41:J41)&gt;0,AVERAGE(D41:J41)," ")</f>
        <v>1</v>
      </c>
    </row>
    <row r="42" spans="1:11" x14ac:dyDescent="0.25">
      <c r="A42" s="5">
        <v>3</v>
      </c>
      <c r="B42" s="6" t="s">
        <v>14</v>
      </c>
      <c r="C42" s="3" t="s">
        <v>9</v>
      </c>
      <c r="D42" s="41">
        <v>1</v>
      </c>
      <c r="E42" s="41">
        <v>3</v>
      </c>
      <c r="F42" s="41">
        <v>2</v>
      </c>
      <c r="G42" s="41">
        <v>2</v>
      </c>
      <c r="H42" s="41">
        <v>1</v>
      </c>
      <c r="I42" s="41">
        <v>3</v>
      </c>
      <c r="J42" s="41">
        <v>2</v>
      </c>
      <c r="K42" s="67">
        <f t="shared" si="6"/>
        <v>2</v>
      </c>
    </row>
    <row r="43" spans="1:11" x14ac:dyDescent="0.25">
      <c r="A43" s="5">
        <v>4</v>
      </c>
      <c r="B43" s="6" t="s">
        <v>14</v>
      </c>
      <c r="C43" s="3" t="s">
        <v>10</v>
      </c>
      <c r="D43" s="41">
        <v>1</v>
      </c>
      <c r="E43" s="41">
        <v>1</v>
      </c>
      <c r="F43" s="41">
        <v>1</v>
      </c>
      <c r="G43" s="41">
        <v>1</v>
      </c>
      <c r="H43" s="41">
        <v>1</v>
      </c>
      <c r="I43" s="41">
        <v>1</v>
      </c>
      <c r="J43" s="41">
        <v>1</v>
      </c>
      <c r="K43" s="67">
        <f t="shared" si="6"/>
        <v>1</v>
      </c>
    </row>
    <row r="44" spans="1:11" x14ac:dyDescent="0.25">
      <c r="A44" s="5">
        <v>5</v>
      </c>
      <c r="B44" s="6" t="s">
        <v>15</v>
      </c>
      <c r="C44" s="3" t="s">
        <v>9</v>
      </c>
      <c r="D44" s="41">
        <v>4</v>
      </c>
      <c r="E44" s="41">
        <v>4</v>
      </c>
      <c r="F44" s="41">
        <v>4</v>
      </c>
      <c r="G44" s="41">
        <v>2</v>
      </c>
      <c r="H44" s="41">
        <v>2</v>
      </c>
      <c r="I44" s="41">
        <v>3</v>
      </c>
      <c r="J44" s="41">
        <v>3</v>
      </c>
      <c r="K44" s="67">
        <f t="shared" si="6"/>
        <v>3.1428571428571428</v>
      </c>
    </row>
    <row r="45" spans="1:11" x14ac:dyDescent="0.25">
      <c r="A45" s="5">
        <v>6</v>
      </c>
      <c r="B45" s="6" t="s">
        <v>15</v>
      </c>
      <c r="C45" s="3" t="s">
        <v>10</v>
      </c>
      <c r="D45" s="41">
        <v>1</v>
      </c>
      <c r="E45" s="41">
        <v>1</v>
      </c>
      <c r="F45" s="41">
        <v>1</v>
      </c>
      <c r="G45" s="41">
        <v>1</v>
      </c>
      <c r="H45" s="41">
        <v>1</v>
      </c>
      <c r="I45" s="41">
        <v>1</v>
      </c>
      <c r="J45" s="41">
        <v>2</v>
      </c>
      <c r="K45" s="67">
        <f t="shared" si="6"/>
        <v>1.1428571428571428</v>
      </c>
    </row>
    <row r="46" spans="1:11" x14ac:dyDescent="0.25">
      <c r="A46" s="36"/>
      <c r="D46" s="36"/>
      <c r="E46" s="36"/>
      <c r="F46" s="36"/>
      <c r="G46" s="36"/>
      <c r="H46" s="36"/>
      <c r="I46" s="36"/>
      <c r="J46" s="36"/>
      <c r="K46" s="36"/>
    </row>
    <row r="47" spans="1:11" x14ac:dyDescent="0.25">
      <c r="A47" s="36" t="s">
        <v>82</v>
      </c>
      <c r="D47" s="36" t="s">
        <v>83</v>
      </c>
      <c r="E47" s="36"/>
      <c r="F47" s="36"/>
      <c r="G47" s="36"/>
      <c r="H47" s="36"/>
      <c r="I47" s="36"/>
      <c r="J47" s="36"/>
      <c r="K47" s="36"/>
    </row>
    <row r="48" spans="1:11" x14ac:dyDescent="0.25">
      <c r="D48" s="38">
        <v>44503</v>
      </c>
      <c r="E48" s="38">
        <v>44508</v>
      </c>
      <c r="F48" s="38">
        <v>44510</v>
      </c>
      <c r="G48" s="38">
        <v>44516</v>
      </c>
      <c r="H48" s="38">
        <v>44519</v>
      </c>
      <c r="I48" s="38">
        <v>44524</v>
      </c>
      <c r="J48" s="39">
        <v>44540</v>
      </c>
      <c r="K48" s="37"/>
    </row>
    <row r="49" spans="1:11" ht="45" x14ac:dyDescent="0.25">
      <c r="A49" s="9" t="s">
        <v>2</v>
      </c>
      <c r="B49" s="10" t="s">
        <v>17</v>
      </c>
      <c r="C49" s="10" t="s">
        <v>18</v>
      </c>
      <c r="D49" s="40" t="s">
        <v>72</v>
      </c>
      <c r="E49" s="40" t="s">
        <v>73</v>
      </c>
      <c r="F49" s="40" t="s">
        <v>74</v>
      </c>
      <c r="G49" s="40" t="s">
        <v>75</v>
      </c>
      <c r="H49" s="40" t="s">
        <v>76</v>
      </c>
      <c r="I49" s="40" t="s">
        <v>77</v>
      </c>
      <c r="J49" s="40" t="s">
        <v>78</v>
      </c>
      <c r="K49" s="10" t="s">
        <v>16</v>
      </c>
    </row>
    <row r="50" spans="1:11" x14ac:dyDescent="0.25">
      <c r="A50" s="7">
        <v>1</v>
      </c>
      <c r="B50" s="8" t="s">
        <v>8</v>
      </c>
      <c r="C50" s="8" t="s">
        <v>9</v>
      </c>
      <c r="D50" s="41">
        <v>1</v>
      </c>
      <c r="E50" s="41">
        <v>1</v>
      </c>
      <c r="F50" s="41">
        <v>1</v>
      </c>
      <c r="G50" s="41">
        <v>1</v>
      </c>
      <c r="H50" s="41">
        <v>1</v>
      </c>
      <c r="I50" s="41">
        <v>1</v>
      </c>
      <c r="J50" s="41">
        <v>1</v>
      </c>
      <c r="K50" s="67">
        <f>IF(SUM(D50:J50)&gt;0,AVERAGE(D50:J50)," ")</f>
        <v>1</v>
      </c>
    </row>
    <row r="51" spans="1:11" x14ac:dyDescent="0.25">
      <c r="A51" s="5">
        <v>2</v>
      </c>
      <c r="B51" s="3" t="s">
        <v>8</v>
      </c>
      <c r="C51" s="3" t="s">
        <v>10</v>
      </c>
      <c r="D51" s="41">
        <v>1</v>
      </c>
      <c r="E51" s="41">
        <v>1</v>
      </c>
      <c r="F51" s="41">
        <v>1</v>
      </c>
      <c r="G51" s="41">
        <v>1</v>
      </c>
      <c r="H51" s="41">
        <v>1</v>
      </c>
      <c r="I51" s="41">
        <v>1</v>
      </c>
      <c r="J51" s="41">
        <v>1</v>
      </c>
      <c r="K51" s="67">
        <f t="shared" ref="K51:K55" si="7">IF(SUM(D51:J51)&gt;0,AVERAGE(D51:J51)," ")</f>
        <v>1</v>
      </c>
    </row>
    <row r="52" spans="1:11" x14ac:dyDescent="0.25">
      <c r="A52" s="5">
        <v>3</v>
      </c>
      <c r="B52" s="6" t="s">
        <v>14</v>
      </c>
      <c r="C52" s="3" t="s">
        <v>9</v>
      </c>
      <c r="D52" s="41">
        <v>1</v>
      </c>
      <c r="E52" s="41">
        <v>3</v>
      </c>
      <c r="F52" s="41">
        <v>2</v>
      </c>
      <c r="G52" s="41">
        <v>2</v>
      </c>
      <c r="H52" s="41">
        <v>1</v>
      </c>
      <c r="I52" s="41">
        <v>2</v>
      </c>
      <c r="J52" s="41">
        <v>1.5</v>
      </c>
      <c r="K52" s="67">
        <f t="shared" si="7"/>
        <v>1.7857142857142858</v>
      </c>
    </row>
    <row r="53" spans="1:11" x14ac:dyDescent="0.25">
      <c r="A53" s="5">
        <v>4</v>
      </c>
      <c r="B53" s="6" t="s">
        <v>14</v>
      </c>
      <c r="C53" s="3" t="s">
        <v>10</v>
      </c>
      <c r="D53" s="41">
        <v>1</v>
      </c>
      <c r="E53" s="41">
        <v>1</v>
      </c>
      <c r="F53" s="41">
        <v>1</v>
      </c>
      <c r="G53" s="41">
        <v>1</v>
      </c>
      <c r="H53" s="41">
        <v>1</v>
      </c>
      <c r="I53" s="41">
        <v>1</v>
      </c>
      <c r="J53" s="41">
        <v>1</v>
      </c>
      <c r="K53" s="67">
        <f t="shared" si="7"/>
        <v>1</v>
      </c>
    </row>
    <row r="54" spans="1:11" x14ac:dyDescent="0.25">
      <c r="A54" s="5">
        <v>5</v>
      </c>
      <c r="B54" s="6" t="s">
        <v>15</v>
      </c>
      <c r="C54" s="3" t="s">
        <v>9</v>
      </c>
      <c r="D54" s="41">
        <v>3</v>
      </c>
      <c r="E54" s="41">
        <v>4</v>
      </c>
      <c r="F54" s="41">
        <v>3</v>
      </c>
      <c r="G54" s="41">
        <v>2</v>
      </c>
      <c r="H54" s="41">
        <v>2</v>
      </c>
      <c r="I54" s="41">
        <v>2.5</v>
      </c>
      <c r="J54" s="41">
        <v>2.5</v>
      </c>
      <c r="K54" s="67">
        <f t="shared" si="7"/>
        <v>2.7142857142857144</v>
      </c>
    </row>
    <row r="55" spans="1:11" x14ac:dyDescent="0.25">
      <c r="A55" s="5">
        <v>6</v>
      </c>
      <c r="B55" s="6" t="s">
        <v>15</v>
      </c>
      <c r="C55" s="3" t="s">
        <v>10</v>
      </c>
      <c r="D55" s="41">
        <v>1</v>
      </c>
      <c r="E55" s="41">
        <v>1</v>
      </c>
      <c r="F55" s="41">
        <v>2</v>
      </c>
      <c r="G55" s="41">
        <v>1</v>
      </c>
      <c r="H55" s="41">
        <v>1</v>
      </c>
      <c r="I55" s="41">
        <v>1</v>
      </c>
      <c r="J55" s="41">
        <v>2</v>
      </c>
      <c r="K55" s="67">
        <f t="shared" si="7"/>
        <v>1.2857142857142858</v>
      </c>
    </row>
    <row r="56" spans="1:11" x14ac:dyDescent="0.25">
      <c r="A56" s="36"/>
      <c r="D56" s="36"/>
      <c r="E56" s="36"/>
      <c r="F56" s="36"/>
      <c r="G56" s="36"/>
      <c r="H56" s="36"/>
      <c r="I56" s="36"/>
      <c r="J56" s="36"/>
      <c r="K56" s="36"/>
    </row>
    <row r="57" spans="1:11" x14ac:dyDescent="0.25">
      <c r="A57" s="36" t="s">
        <v>81</v>
      </c>
      <c r="D57" s="36" t="s">
        <v>83</v>
      </c>
      <c r="E57" s="36"/>
      <c r="F57" s="36"/>
      <c r="G57" s="36"/>
      <c r="H57" s="36"/>
      <c r="I57" s="36"/>
      <c r="J57" s="36"/>
      <c r="K57" s="36"/>
    </row>
    <row r="58" spans="1:11" x14ac:dyDescent="0.25">
      <c r="A58" s="36"/>
      <c r="D58" s="38">
        <v>44503</v>
      </c>
      <c r="E58" s="38">
        <v>44508</v>
      </c>
      <c r="F58" s="38">
        <v>44510</v>
      </c>
      <c r="G58" s="38">
        <v>44516</v>
      </c>
      <c r="H58" s="38">
        <v>44519</v>
      </c>
      <c r="I58" s="38">
        <v>44524</v>
      </c>
      <c r="J58" s="39">
        <v>44540</v>
      </c>
      <c r="K58" s="37"/>
    </row>
    <row r="59" spans="1:11" ht="37.5" customHeight="1" x14ac:dyDescent="0.25">
      <c r="A59" s="9" t="s">
        <v>2</v>
      </c>
      <c r="B59" s="10" t="s">
        <v>17</v>
      </c>
      <c r="C59" s="10" t="s">
        <v>18</v>
      </c>
      <c r="D59" s="40" t="s">
        <v>72</v>
      </c>
      <c r="E59" s="40" t="s">
        <v>73</v>
      </c>
      <c r="F59" s="40" t="s">
        <v>74</v>
      </c>
      <c r="G59" s="40" t="s">
        <v>75</v>
      </c>
      <c r="H59" s="40" t="s">
        <v>76</v>
      </c>
      <c r="I59" s="40" t="s">
        <v>77</v>
      </c>
      <c r="J59" s="40" t="s">
        <v>78</v>
      </c>
      <c r="K59" s="10" t="s">
        <v>16</v>
      </c>
    </row>
    <row r="60" spans="1:11" x14ac:dyDescent="0.25">
      <c r="A60" s="7">
        <v>1</v>
      </c>
      <c r="B60" s="8" t="s">
        <v>8</v>
      </c>
      <c r="C60" s="8" t="s">
        <v>9</v>
      </c>
      <c r="D60" s="41">
        <f t="shared" ref="D60:J61" si="8">D50</f>
        <v>1</v>
      </c>
      <c r="E60" s="41">
        <f t="shared" si="8"/>
        <v>1</v>
      </c>
      <c r="F60" s="41">
        <f t="shared" si="8"/>
        <v>1</v>
      </c>
      <c r="G60" s="41">
        <f t="shared" si="8"/>
        <v>1</v>
      </c>
      <c r="H60" s="41">
        <f t="shared" si="8"/>
        <v>1</v>
      </c>
      <c r="I60" s="41">
        <f t="shared" si="8"/>
        <v>1</v>
      </c>
      <c r="J60" s="41">
        <f t="shared" si="8"/>
        <v>1</v>
      </c>
      <c r="K60" s="67">
        <f>IF(SUM(D60:J60)&gt;0,AVERAGE(D60:J60)," ")</f>
        <v>1</v>
      </c>
    </row>
    <row r="61" spans="1:11" x14ac:dyDescent="0.25">
      <c r="A61" s="5">
        <v>2</v>
      </c>
      <c r="B61" s="3" t="s">
        <v>8</v>
      </c>
      <c r="C61" s="3" t="s">
        <v>10</v>
      </c>
      <c r="D61" s="41">
        <f t="shared" si="8"/>
        <v>1</v>
      </c>
      <c r="E61" s="41">
        <f t="shared" si="8"/>
        <v>1</v>
      </c>
      <c r="F61" s="41">
        <f t="shared" si="8"/>
        <v>1</v>
      </c>
      <c r="G61" s="41">
        <f t="shared" si="8"/>
        <v>1</v>
      </c>
      <c r="H61" s="41">
        <f t="shared" si="8"/>
        <v>1</v>
      </c>
      <c r="I61" s="41">
        <f t="shared" si="8"/>
        <v>1</v>
      </c>
      <c r="J61" s="41">
        <f t="shared" si="8"/>
        <v>1</v>
      </c>
      <c r="K61" s="67">
        <f t="shared" ref="K61:K65" si="9">IF(SUM(D61:J61)&gt;0,AVERAGE(D61:J61)," ")</f>
        <v>1</v>
      </c>
    </row>
    <row r="62" spans="1:11" x14ac:dyDescent="0.25">
      <c r="A62" s="5">
        <v>3</v>
      </c>
      <c r="B62" s="6" t="s">
        <v>14</v>
      </c>
      <c r="C62" s="3" t="s">
        <v>9</v>
      </c>
      <c r="D62" s="41">
        <v>1</v>
      </c>
      <c r="E62" s="41">
        <v>3</v>
      </c>
      <c r="F62" s="41">
        <v>2</v>
      </c>
      <c r="G62" s="41">
        <v>2</v>
      </c>
      <c r="H62" s="41">
        <v>1</v>
      </c>
      <c r="I62" s="41">
        <v>1</v>
      </c>
      <c r="J62" s="41">
        <v>2</v>
      </c>
      <c r="K62" s="67">
        <f t="shared" si="9"/>
        <v>1.7142857142857142</v>
      </c>
    </row>
    <row r="63" spans="1:11" x14ac:dyDescent="0.25">
      <c r="A63" s="5">
        <v>4</v>
      </c>
      <c r="B63" s="6" t="s">
        <v>14</v>
      </c>
      <c r="C63" s="3" t="s">
        <v>10</v>
      </c>
      <c r="D63" s="41">
        <v>1</v>
      </c>
      <c r="E63" s="41">
        <v>1</v>
      </c>
      <c r="F63" s="41">
        <v>1</v>
      </c>
      <c r="G63" s="41">
        <v>1</v>
      </c>
      <c r="H63" s="41">
        <v>1</v>
      </c>
      <c r="I63" s="41">
        <v>1</v>
      </c>
      <c r="J63" s="41">
        <v>1</v>
      </c>
      <c r="K63" s="67">
        <f t="shared" si="9"/>
        <v>1</v>
      </c>
    </row>
    <row r="64" spans="1:11" x14ac:dyDescent="0.25">
      <c r="A64" s="5">
        <v>5</v>
      </c>
      <c r="B64" s="6" t="s">
        <v>15</v>
      </c>
      <c r="C64" s="3" t="s">
        <v>9</v>
      </c>
      <c r="D64" s="41">
        <v>3</v>
      </c>
      <c r="E64" s="41">
        <v>4</v>
      </c>
      <c r="F64" s="41">
        <v>4</v>
      </c>
      <c r="G64" s="41">
        <v>2.5</v>
      </c>
      <c r="H64" s="41">
        <v>2</v>
      </c>
      <c r="I64" s="41">
        <v>4</v>
      </c>
      <c r="J64" s="41">
        <v>3</v>
      </c>
      <c r="K64" s="67">
        <f t="shared" si="9"/>
        <v>3.2142857142857144</v>
      </c>
    </row>
    <row r="65" spans="1:11" x14ac:dyDescent="0.25">
      <c r="A65" s="5">
        <v>6</v>
      </c>
      <c r="B65" s="6" t="s">
        <v>15</v>
      </c>
      <c r="C65" s="3" t="s">
        <v>10</v>
      </c>
      <c r="D65" s="41">
        <v>1</v>
      </c>
      <c r="E65" s="41">
        <v>1</v>
      </c>
      <c r="F65" s="41">
        <v>2</v>
      </c>
      <c r="G65" s="41">
        <v>1</v>
      </c>
      <c r="H65" s="41">
        <v>1</v>
      </c>
      <c r="I65" s="41">
        <v>2</v>
      </c>
      <c r="J65" s="41">
        <v>2</v>
      </c>
      <c r="K65" s="67">
        <f t="shared" si="9"/>
        <v>1.4285714285714286</v>
      </c>
    </row>
    <row r="66" spans="1:11" x14ac:dyDescent="0.25">
      <c r="A66" s="36"/>
      <c r="B66" s="36"/>
      <c r="C66" s="36"/>
      <c r="D66" s="36"/>
      <c r="E66" s="36"/>
      <c r="F66" s="36"/>
      <c r="G66" s="36"/>
      <c r="H66" s="36"/>
      <c r="I66" s="36"/>
      <c r="J66" s="36"/>
    </row>
    <row r="67" spans="1:11" x14ac:dyDescent="0.25">
      <c r="A67" s="36"/>
      <c r="B67" s="36"/>
      <c r="C67" s="36"/>
      <c r="D67" s="36"/>
      <c r="E67" s="36"/>
      <c r="F67" s="36"/>
      <c r="G67" s="36"/>
      <c r="H67" s="36"/>
      <c r="I67" s="36"/>
      <c r="J67" s="36"/>
    </row>
  </sheetData>
  <mergeCells count="2">
    <mergeCell ref="A14:H14"/>
    <mergeCell ref="A23:H23"/>
  </mergeCells>
  <pageMargins left="0.511811024" right="0.511811024" top="0.78740157499999996" bottom="0.78740157499999996" header="0.31496062000000002" footer="0.31496062000000002"/>
  <pageSetup orientation="portrait" horizontalDpi="4294967292"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I14"/>
  <sheetViews>
    <sheetView zoomScale="90" zoomScaleNormal="90" workbookViewId="0">
      <selection activeCell="D4" sqref="D4"/>
    </sheetView>
  </sheetViews>
  <sheetFormatPr defaultColWidth="9.140625" defaultRowHeight="15" x14ac:dyDescent="0.25"/>
  <cols>
    <col min="2" max="2" width="12.140625" customWidth="1"/>
    <col min="3" max="3" width="13.42578125" customWidth="1"/>
  </cols>
  <sheetData>
    <row r="1" spans="1:9" x14ac:dyDescent="0.25">
      <c r="A1" t="s">
        <v>30</v>
      </c>
    </row>
    <row r="2" spans="1:9" x14ac:dyDescent="0.25">
      <c r="A2" t="s">
        <v>31</v>
      </c>
    </row>
    <row r="4" spans="1:9" ht="30" x14ac:dyDescent="0.25">
      <c r="B4" s="18" t="s">
        <v>0</v>
      </c>
      <c r="C4" s="18" t="s">
        <v>32</v>
      </c>
      <c r="D4" s="19" t="s">
        <v>11</v>
      </c>
      <c r="E4" s="19"/>
      <c r="F4" s="19"/>
      <c r="G4" s="19"/>
    </row>
    <row r="5" spans="1:9" ht="45" x14ac:dyDescent="0.25">
      <c r="A5" s="9" t="s">
        <v>2</v>
      </c>
      <c r="B5" s="10" t="s">
        <v>17</v>
      </c>
      <c r="C5" s="10" t="s">
        <v>18</v>
      </c>
      <c r="D5" s="11" t="s">
        <v>4</v>
      </c>
      <c r="E5" s="11" t="s">
        <v>5</v>
      </c>
      <c r="F5" s="11" t="s">
        <v>6</v>
      </c>
      <c r="G5" s="11" t="s">
        <v>7</v>
      </c>
      <c r="H5" s="4" t="s">
        <v>16</v>
      </c>
    </row>
    <row r="6" spans="1:9" x14ac:dyDescent="0.25">
      <c r="A6" s="7">
        <v>1</v>
      </c>
      <c r="B6" s="8" t="s">
        <v>8</v>
      </c>
      <c r="C6" s="8" t="s">
        <v>9</v>
      </c>
      <c r="D6" s="12">
        <v>37.5</v>
      </c>
      <c r="E6" s="13">
        <v>35.5</v>
      </c>
      <c r="F6" s="12">
        <v>34.4</v>
      </c>
      <c r="G6" s="12">
        <v>35.799999999999997</v>
      </c>
      <c r="H6" s="60">
        <f>AVERAGE(D6:G6)</f>
        <v>35.799999999999997</v>
      </c>
    </row>
    <row r="7" spans="1:9" x14ac:dyDescent="0.25">
      <c r="A7" s="5">
        <v>2</v>
      </c>
      <c r="B7" s="3" t="s">
        <v>8</v>
      </c>
      <c r="C7" s="3" t="s">
        <v>10</v>
      </c>
      <c r="D7" s="14">
        <v>35.1</v>
      </c>
      <c r="E7" s="15">
        <v>34.199999999999996</v>
      </c>
      <c r="F7" s="14">
        <v>35.200000000000003</v>
      </c>
      <c r="G7" s="14">
        <v>34.799999999999997</v>
      </c>
      <c r="H7" s="60">
        <f t="shared" ref="H7:H11" si="0">AVERAGE(D7:G7)</f>
        <v>34.825000000000003</v>
      </c>
    </row>
    <row r="8" spans="1:9" x14ac:dyDescent="0.25">
      <c r="A8" s="5">
        <v>3</v>
      </c>
      <c r="B8" s="6" t="s">
        <v>14</v>
      </c>
      <c r="C8" s="3" t="s">
        <v>9</v>
      </c>
      <c r="D8" s="14">
        <v>30.1</v>
      </c>
      <c r="E8" s="15">
        <v>30.7</v>
      </c>
      <c r="F8" s="14">
        <v>29.4</v>
      </c>
      <c r="G8" s="14">
        <v>30.4</v>
      </c>
      <c r="H8" s="60">
        <f t="shared" si="0"/>
        <v>30.15</v>
      </c>
    </row>
    <row r="9" spans="1:9" x14ac:dyDescent="0.25">
      <c r="A9" s="5">
        <v>4</v>
      </c>
      <c r="B9" s="6" t="s">
        <v>14</v>
      </c>
      <c r="C9" s="3" t="s">
        <v>10</v>
      </c>
      <c r="D9" s="14">
        <v>33</v>
      </c>
      <c r="E9" s="15">
        <v>27.8</v>
      </c>
      <c r="F9" s="14">
        <v>33</v>
      </c>
      <c r="G9" s="14">
        <v>30.6</v>
      </c>
      <c r="H9" s="60">
        <f t="shared" si="0"/>
        <v>31.1</v>
      </c>
    </row>
    <row r="10" spans="1:9" x14ac:dyDescent="0.25">
      <c r="A10" s="5">
        <v>5</v>
      </c>
      <c r="B10" s="6" t="s">
        <v>15</v>
      </c>
      <c r="C10" s="3" t="s">
        <v>9</v>
      </c>
      <c r="D10" s="14">
        <v>29.2</v>
      </c>
      <c r="E10" s="15">
        <v>28</v>
      </c>
      <c r="F10" s="14">
        <v>29.700000000000003</v>
      </c>
      <c r="G10" s="14">
        <v>29.8</v>
      </c>
      <c r="H10" s="60">
        <f t="shared" si="0"/>
        <v>29.175000000000001</v>
      </c>
    </row>
    <row r="11" spans="1:9" x14ac:dyDescent="0.25">
      <c r="A11" s="5">
        <v>6</v>
      </c>
      <c r="B11" s="6" t="s">
        <v>15</v>
      </c>
      <c r="C11" s="3" t="s">
        <v>10</v>
      </c>
      <c r="D11" s="14">
        <v>31.3</v>
      </c>
      <c r="E11" s="15">
        <v>30.7</v>
      </c>
      <c r="F11" s="14">
        <v>30.4</v>
      </c>
      <c r="G11" s="14">
        <v>31.3</v>
      </c>
      <c r="H11" s="60">
        <f t="shared" si="0"/>
        <v>30.925000000000001</v>
      </c>
    </row>
    <row r="12" spans="1:9" x14ac:dyDescent="0.25">
      <c r="A12" s="31"/>
      <c r="B12" s="32"/>
      <c r="C12" s="33"/>
      <c r="D12" s="34"/>
      <c r="E12" s="35"/>
      <c r="F12" s="34"/>
      <c r="G12" s="34"/>
      <c r="H12" s="34"/>
      <c r="I12" s="34"/>
    </row>
    <row r="13" spans="1:9" x14ac:dyDescent="0.25">
      <c r="A13" s="30" t="s">
        <v>70</v>
      </c>
    </row>
    <row r="14" spans="1:9" ht="36.75" customHeight="1" x14ac:dyDescent="0.25">
      <c r="A14" s="85" t="s">
        <v>35</v>
      </c>
      <c r="B14" s="85"/>
      <c r="C14" s="85"/>
      <c r="D14" s="85"/>
      <c r="E14" s="85"/>
      <c r="F14" s="85"/>
      <c r="G14" s="85"/>
      <c r="H14" s="85"/>
    </row>
  </sheetData>
  <mergeCells count="1">
    <mergeCell ref="A14:H14"/>
  </mergeCells>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I14"/>
  <sheetViews>
    <sheetView zoomScale="90" zoomScaleNormal="90" workbookViewId="0">
      <selection activeCell="A2" sqref="A2"/>
    </sheetView>
  </sheetViews>
  <sheetFormatPr defaultColWidth="9.140625" defaultRowHeight="15" x14ac:dyDescent="0.25"/>
  <cols>
    <col min="2" max="2" width="12.140625" customWidth="1"/>
    <col min="3" max="3" width="13.42578125" customWidth="1"/>
  </cols>
  <sheetData>
    <row r="1" spans="1:9" x14ac:dyDescent="0.25">
      <c r="A1" t="s">
        <v>30</v>
      </c>
    </row>
    <row r="2" spans="1:9" x14ac:dyDescent="0.25">
      <c r="A2" t="s">
        <v>33</v>
      </c>
    </row>
    <row r="4" spans="1:9" ht="30" x14ac:dyDescent="0.25">
      <c r="B4" s="18" t="s">
        <v>0</v>
      </c>
      <c r="C4" s="18" t="s">
        <v>32</v>
      </c>
      <c r="D4" s="19" t="s">
        <v>12</v>
      </c>
      <c r="E4" s="19"/>
      <c r="F4" s="19"/>
      <c r="G4" s="19"/>
    </row>
    <row r="5" spans="1:9" ht="45" x14ac:dyDescent="0.25">
      <c r="A5" s="9" t="s">
        <v>2</v>
      </c>
      <c r="B5" s="10" t="s">
        <v>17</v>
      </c>
      <c r="C5" s="10" t="s">
        <v>18</v>
      </c>
      <c r="D5" s="11" t="s">
        <v>4</v>
      </c>
      <c r="E5" s="11" t="s">
        <v>5</v>
      </c>
      <c r="F5" s="11" t="s">
        <v>6</v>
      </c>
      <c r="G5" s="11" t="s">
        <v>7</v>
      </c>
      <c r="H5" s="4" t="s">
        <v>16</v>
      </c>
    </row>
    <row r="6" spans="1:9" x14ac:dyDescent="0.25">
      <c r="A6" s="7">
        <v>1</v>
      </c>
      <c r="B6" s="8" t="s">
        <v>8</v>
      </c>
      <c r="C6" s="8" t="s">
        <v>9</v>
      </c>
      <c r="D6" s="12">
        <v>5.52</v>
      </c>
      <c r="E6" s="13">
        <v>5.2</v>
      </c>
      <c r="F6" s="12">
        <v>5.0999999999999996</v>
      </c>
      <c r="G6" s="12">
        <v>5.3</v>
      </c>
      <c r="H6" s="60">
        <f>AVERAGE(D6:G6)</f>
        <v>5.2799999999999994</v>
      </c>
    </row>
    <row r="7" spans="1:9" x14ac:dyDescent="0.25">
      <c r="A7" s="5">
        <v>2</v>
      </c>
      <c r="B7" s="3" t="s">
        <v>8</v>
      </c>
      <c r="C7" s="3" t="s">
        <v>10</v>
      </c>
      <c r="D7" s="14">
        <v>5.71</v>
      </c>
      <c r="E7" s="15">
        <v>5.6</v>
      </c>
      <c r="F7" s="14">
        <v>5.7</v>
      </c>
      <c r="G7" s="14">
        <v>5.7</v>
      </c>
      <c r="H7" s="60">
        <f t="shared" ref="H7:H11" si="0">AVERAGE(D7:G7)</f>
        <v>5.6774999999999993</v>
      </c>
    </row>
    <row r="8" spans="1:9" x14ac:dyDescent="0.25">
      <c r="A8" s="5">
        <v>3</v>
      </c>
      <c r="B8" s="6" t="s">
        <v>14</v>
      </c>
      <c r="C8" s="3" t="s">
        <v>9</v>
      </c>
      <c r="D8" s="14">
        <v>3.8</v>
      </c>
      <c r="E8" s="15">
        <v>3.9</v>
      </c>
      <c r="F8" s="14">
        <v>3.7</v>
      </c>
      <c r="G8" s="14">
        <v>4</v>
      </c>
      <c r="H8" s="60">
        <f t="shared" si="0"/>
        <v>3.8499999999999996</v>
      </c>
    </row>
    <row r="9" spans="1:9" x14ac:dyDescent="0.25">
      <c r="A9" s="5">
        <v>4</v>
      </c>
      <c r="B9" s="6" t="s">
        <v>14</v>
      </c>
      <c r="C9" s="3" t="s">
        <v>10</v>
      </c>
      <c r="D9" s="14">
        <v>5.2</v>
      </c>
      <c r="E9" s="15">
        <v>4.4000000000000004</v>
      </c>
      <c r="F9" s="14">
        <v>5.2</v>
      </c>
      <c r="G9" s="14">
        <v>5.0999999999999996</v>
      </c>
      <c r="H9" s="60">
        <f t="shared" si="0"/>
        <v>4.9749999999999996</v>
      </c>
    </row>
    <row r="10" spans="1:9" x14ac:dyDescent="0.25">
      <c r="A10" s="5">
        <v>5</v>
      </c>
      <c r="B10" s="6" t="s">
        <v>15</v>
      </c>
      <c r="C10" s="3" t="s">
        <v>9</v>
      </c>
      <c r="D10" s="14">
        <v>2.7</v>
      </c>
      <c r="E10" s="15">
        <v>2.5</v>
      </c>
      <c r="F10" s="14">
        <v>2.7</v>
      </c>
      <c r="G10" s="14">
        <v>2.6</v>
      </c>
      <c r="H10" s="60">
        <f t="shared" si="0"/>
        <v>2.625</v>
      </c>
    </row>
    <row r="11" spans="1:9" x14ac:dyDescent="0.25">
      <c r="A11" s="5">
        <v>6</v>
      </c>
      <c r="B11" s="6" t="s">
        <v>15</v>
      </c>
      <c r="C11" s="3" t="s">
        <v>10</v>
      </c>
      <c r="D11" s="14">
        <v>4</v>
      </c>
      <c r="E11" s="15">
        <v>3.9</v>
      </c>
      <c r="F11" s="14">
        <v>3.9</v>
      </c>
      <c r="G11" s="14">
        <v>4.2</v>
      </c>
      <c r="H11" s="60">
        <f t="shared" si="0"/>
        <v>4</v>
      </c>
    </row>
    <row r="13" spans="1:9" x14ac:dyDescent="0.25">
      <c r="A13" s="30" t="s">
        <v>70</v>
      </c>
    </row>
    <row r="14" spans="1:9" ht="122.25" customHeight="1" x14ac:dyDescent="0.25">
      <c r="A14" s="93" t="s">
        <v>34</v>
      </c>
      <c r="B14" s="93"/>
      <c r="C14" s="93"/>
      <c r="D14" s="93"/>
      <c r="E14" s="93"/>
      <c r="F14" s="93"/>
      <c r="G14" s="93"/>
      <c r="H14" s="93"/>
      <c r="I14" s="17"/>
    </row>
  </sheetData>
  <mergeCells count="1">
    <mergeCell ref="A14:H14"/>
  </mergeCells>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I16"/>
  <sheetViews>
    <sheetView zoomScale="90" zoomScaleNormal="90" workbookViewId="0">
      <selection activeCell="J8" sqref="J8"/>
    </sheetView>
  </sheetViews>
  <sheetFormatPr defaultColWidth="9.140625" defaultRowHeight="15" x14ac:dyDescent="0.25"/>
  <cols>
    <col min="2" max="2" width="12.42578125" customWidth="1"/>
    <col min="3" max="3" width="12.140625" customWidth="1"/>
  </cols>
  <sheetData>
    <row r="1" spans="1:9" x14ac:dyDescent="0.25">
      <c r="A1" t="s">
        <v>30</v>
      </c>
    </row>
    <row r="2" spans="1:9" x14ac:dyDescent="0.25">
      <c r="A2" t="s">
        <v>37</v>
      </c>
    </row>
    <row r="5" spans="1:9" ht="30" x14ac:dyDescent="0.25">
      <c r="B5" s="18" t="s">
        <v>0</v>
      </c>
      <c r="C5" s="18" t="s">
        <v>32</v>
      </c>
      <c r="D5" s="19" t="s">
        <v>129</v>
      </c>
      <c r="E5" s="19"/>
      <c r="F5" s="19"/>
      <c r="G5" s="19"/>
    </row>
    <row r="6" spans="1:9" ht="30" x14ac:dyDescent="0.25">
      <c r="A6" s="9" t="s">
        <v>2</v>
      </c>
      <c r="B6" s="10" t="s">
        <v>17</v>
      </c>
      <c r="C6" s="10" t="s">
        <v>18</v>
      </c>
      <c r="D6" s="11" t="s">
        <v>4</v>
      </c>
      <c r="E6" s="11" t="s">
        <v>5</v>
      </c>
      <c r="F6" s="11" t="s">
        <v>6</v>
      </c>
      <c r="G6" s="11" t="s">
        <v>7</v>
      </c>
      <c r="H6" s="4" t="s">
        <v>16</v>
      </c>
    </row>
    <row r="7" spans="1:9" x14ac:dyDescent="0.25">
      <c r="A7" s="7">
        <v>1</v>
      </c>
      <c r="B7" s="8" t="s">
        <v>8</v>
      </c>
      <c r="C7" s="8" t="s">
        <v>9</v>
      </c>
      <c r="D7" s="63">
        <v>89</v>
      </c>
      <c r="E7" s="64">
        <v>86</v>
      </c>
      <c r="F7" s="63">
        <v>82</v>
      </c>
      <c r="G7" s="63">
        <v>86</v>
      </c>
      <c r="H7" s="60">
        <f>AVERAGE(D7:G7)</f>
        <v>85.75</v>
      </c>
    </row>
    <row r="8" spans="1:9" x14ac:dyDescent="0.25">
      <c r="A8" s="5">
        <v>2</v>
      </c>
      <c r="B8" s="3" t="s">
        <v>8</v>
      </c>
      <c r="C8" s="3" t="s">
        <v>10</v>
      </c>
      <c r="D8" s="65">
        <v>86</v>
      </c>
      <c r="E8" s="66">
        <v>84</v>
      </c>
      <c r="F8" s="65">
        <v>86</v>
      </c>
      <c r="G8" s="65">
        <v>85</v>
      </c>
      <c r="H8" s="60">
        <f t="shared" ref="H8:H12" si="0">AVERAGE(D8:G8)</f>
        <v>85.25</v>
      </c>
    </row>
    <row r="9" spans="1:9" x14ac:dyDescent="0.25">
      <c r="A9" s="5">
        <v>3</v>
      </c>
      <c r="B9" s="6" t="s">
        <v>14</v>
      </c>
      <c r="C9" s="3" t="s">
        <v>9</v>
      </c>
      <c r="D9" s="65">
        <v>77</v>
      </c>
      <c r="E9" s="66">
        <v>73</v>
      </c>
      <c r="F9" s="65">
        <v>68</v>
      </c>
      <c r="G9" s="65">
        <v>75</v>
      </c>
      <c r="H9" s="60">
        <f t="shared" si="0"/>
        <v>73.25</v>
      </c>
    </row>
    <row r="10" spans="1:9" x14ac:dyDescent="0.25">
      <c r="A10" s="5">
        <v>4</v>
      </c>
      <c r="B10" s="6" t="s">
        <v>14</v>
      </c>
      <c r="C10" s="3" t="s">
        <v>10</v>
      </c>
      <c r="D10" s="65">
        <v>86</v>
      </c>
      <c r="E10" s="66">
        <v>83</v>
      </c>
      <c r="F10" s="65">
        <v>86</v>
      </c>
      <c r="G10" s="65">
        <v>86</v>
      </c>
      <c r="H10" s="60">
        <f t="shared" si="0"/>
        <v>85.25</v>
      </c>
    </row>
    <row r="11" spans="1:9" x14ac:dyDescent="0.25">
      <c r="A11" s="5">
        <v>5</v>
      </c>
      <c r="B11" s="6" t="s">
        <v>15</v>
      </c>
      <c r="C11" s="3" t="s">
        <v>9</v>
      </c>
      <c r="D11" s="65">
        <v>73</v>
      </c>
      <c r="E11" s="66">
        <v>71</v>
      </c>
      <c r="F11" s="65">
        <v>74</v>
      </c>
      <c r="G11" s="65">
        <v>71</v>
      </c>
      <c r="H11" s="60">
        <f t="shared" si="0"/>
        <v>72.25</v>
      </c>
    </row>
    <row r="12" spans="1:9" x14ac:dyDescent="0.25">
      <c r="A12" s="5">
        <v>6</v>
      </c>
      <c r="B12" s="6" t="s">
        <v>15</v>
      </c>
      <c r="C12" s="3" t="s">
        <v>10</v>
      </c>
      <c r="D12" s="65">
        <v>85</v>
      </c>
      <c r="E12" s="66">
        <v>82</v>
      </c>
      <c r="F12" s="65">
        <v>86</v>
      </c>
      <c r="G12" s="65">
        <v>85</v>
      </c>
      <c r="H12" s="60">
        <f t="shared" si="0"/>
        <v>84.5</v>
      </c>
    </row>
    <row r="14" spans="1:9" x14ac:dyDescent="0.25">
      <c r="A14" s="30" t="s">
        <v>70</v>
      </c>
    </row>
    <row r="15" spans="1:9" ht="84.75" customHeight="1" x14ac:dyDescent="0.25">
      <c r="A15" s="92" t="s">
        <v>126</v>
      </c>
      <c r="B15" s="92"/>
      <c r="C15" s="92"/>
      <c r="D15" s="92"/>
      <c r="E15" s="92"/>
      <c r="F15" s="92"/>
      <c r="G15" s="92"/>
      <c r="H15" s="92"/>
      <c r="I15" s="17"/>
    </row>
    <row r="16" spans="1:9" ht="66.75" customHeight="1" x14ac:dyDescent="0.25">
      <c r="A16" s="92" t="s">
        <v>36</v>
      </c>
      <c r="B16" s="92"/>
      <c r="C16" s="92"/>
      <c r="D16" s="92"/>
      <c r="E16" s="92"/>
      <c r="F16" s="92"/>
      <c r="G16" s="92"/>
      <c r="H16" s="92"/>
      <c r="I16" s="16"/>
    </row>
  </sheetData>
  <mergeCells count="2">
    <mergeCell ref="A15:H15"/>
    <mergeCell ref="A16:H16"/>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8</vt:i4>
      </vt:variant>
    </vt:vector>
  </HeadingPairs>
  <TitlesOfParts>
    <vt:vector size="8" baseType="lpstr">
      <vt:lpstr>Trial Protocol</vt:lpstr>
      <vt:lpstr>Lab sample code</vt:lpstr>
      <vt:lpstr>Proline cnt</vt:lpstr>
      <vt:lpstr>MDA cnt</vt:lpstr>
      <vt:lpstr>Leaf Stress</vt:lpstr>
      <vt:lpstr>Biomass leaf weight</vt:lpstr>
      <vt:lpstr>Biomas root weight</vt:lpstr>
      <vt:lpstr>Yield comp N Pods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Gilmar</dc:creator>
  <cp:lastModifiedBy>Andre Abreu AGR</cp:lastModifiedBy>
  <dcterms:created xsi:type="dcterms:W3CDTF">2022-05-26T11:42:19Z</dcterms:created>
  <dcterms:modified xsi:type="dcterms:W3CDTF">2022-09-01T09:23:52Z</dcterms:modified>
</cp:coreProperties>
</file>