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40" windowHeight="8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<sst xmlns="http://schemas.openxmlformats.org/spreadsheetml/2006/main" count="235" uniqueCount="86">
  <si>
    <t>Basic Information</t>
  </si>
  <si>
    <t>Pentacam</t>
  </si>
  <si>
    <t>RTVue</t>
  </si>
  <si>
    <t>Casia-2</t>
  </si>
  <si>
    <t>|Pentacam-RTVue|</t>
  </si>
  <si>
    <t>|Pentacam-Casia-2|</t>
  </si>
  <si>
    <t>|RTVue-Casia-2|</t>
  </si>
  <si>
    <t>mean value of (CCT-TCT) (μm)</t>
  </si>
  <si>
    <t>Cone Deviation (for analysis) (mm)</t>
  </si>
  <si>
    <t>Eye</t>
  </si>
  <si>
    <t>Name</t>
  </si>
  <si>
    <t>Gender</t>
  </si>
  <si>
    <t>Year of Birth</t>
  </si>
  <si>
    <t>Age</t>
  </si>
  <si>
    <t>CCT (μm)</t>
  </si>
  <si>
    <t>TCT (μm)</t>
  </si>
  <si>
    <t>CCT-TCT (μm)</t>
  </si>
  <si>
    <t>TCT(x)</t>
  </si>
  <si>
    <t>TCT(y)</t>
  </si>
  <si>
    <t>Pupil(x)</t>
  </si>
  <si>
    <t>Pupil(y)</t>
  </si>
  <si>
    <t>Cone Deviation (mm)</t>
  </si>
  <si>
    <t>Astigmatism (D)</t>
  </si>
  <si>
    <t>Km (front) (D)</t>
  </si>
  <si>
    <t>Kmax (D)</t>
  </si>
  <si>
    <t>TKC</t>
  </si>
  <si>
    <t>C grade</t>
  </si>
  <si>
    <t>A grade</t>
  </si>
  <si>
    <t>B grade</t>
  </si>
  <si>
    <r>
      <rPr>
        <sz val="11"/>
        <rFont val="宋体"/>
        <charset val="134"/>
      </rPr>
      <t>△</t>
    </r>
    <r>
      <rPr>
        <sz val="11"/>
        <rFont val="Times New Roman"/>
        <charset val="134"/>
      </rPr>
      <t>CCT (μm)</t>
    </r>
  </si>
  <si>
    <r>
      <rPr>
        <sz val="11"/>
        <rFont val="宋体"/>
        <charset val="134"/>
      </rPr>
      <t>△</t>
    </r>
    <r>
      <rPr>
        <sz val="11"/>
        <rFont val="Times New Roman"/>
        <charset val="134"/>
      </rPr>
      <t>TCT (μm)</t>
    </r>
  </si>
  <si>
    <t>OS</t>
  </si>
  <si>
    <r>
      <rPr>
        <sz val="11"/>
        <rFont val="Times New Roman"/>
        <charset val="134"/>
      </rPr>
      <t>Zhirong Cao</t>
    </r>
    <r>
      <rPr>
        <sz val="11"/>
        <rFont val="宋体"/>
        <charset val="134"/>
      </rPr>
      <t>曹志荣</t>
    </r>
  </si>
  <si>
    <t>Male</t>
  </si>
  <si>
    <t>KC3</t>
  </si>
  <si>
    <t>OD</t>
  </si>
  <si>
    <r>
      <rPr>
        <sz val="11"/>
        <rFont val="Times New Roman"/>
        <charset val="134"/>
      </rPr>
      <t xml:space="preserve">Junda Chen </t>
    </r>
    <r>
      <rPr>
        <sz val="11"/>
        <rFont val="宋体"/>
        <charset val="134"/>
      </rPr>
      <t>陈俊达</t>
    </r>
  </si>
  <si>
    <r>
      <rPr>
        <sz val="11"/>
        <rFont val="Times New Roman"/>
        <charset val="134"/>
      </rPr>
      <t xml:space="preserve">Sicong Chen </t>
    </r>
    <r>
      <rPr>
        <sz val="11"/>
        <rFont val="宋体"/>
        <charset val="134"/>
      </rPr>
      <t>陈思聪</t>
    </r>
  </si>
  <si>
    <r>
      <rPr>
        <sz val="11"/>
        <rFont val="Times New Roman"/>
        <charset val="134"/>
      </rPr>
      <t xml:space="preserve">Tong Chen </t>
    </r>
    <r>
      <rPr>
        <sz val="11"/>
        <rFont val="宋体"/>
        <charset val="134"/>
      </rPr>
      <t>陈童</t>
    </r>
    <r>
      <rPr>
        <sz val="11"/>
        <rFont val="Times New Roman"/>
        <charset val="134"/>
      </rPr>
      <t> </t>
    </r>
  </si>
  <si>
    <r>
      <rPr>
        <sz val="11"/>
        <rFont val="Times New Roman"/>
        <charset val="134"/>
      </rPr>
      <t xml:space="preserve">Xudong Chen </t>
    </r>
    <r>
      <rPr>
        <sz val="11"/>
        <rFont val="宋体"/>
        <charset val="134"/>
      </rPr>
      <t>陈旭东</t>
    </r>
  </si>
  <si>
    <r>
      <rPr>
        <sz val="11"/>
        <rFont val="Times New Roman"/>
        <charset val="134"/>
      </rPr>
      <t xml:space="preserve">Zhiyou Chu </t>
    </r>
    <r>
      <rPr>
        <sz val="11"/>
        <rFont val="宋体"/>
        <charset val="134"/>
      </rPr>
      <t>褚之优</t>
    </r>
  </si>
  <si>
    <t>KC2</t>
  </si>
  <si>
    <r>
      <rPr>
        <sz val="11"/>
        <rFont val="Times New Roman"/>
        <charset val="134"/>
      </rPr>
      <t xml:space="preserve">Hengyu Ding </t>
    </r>
    <r>
      <rPr>
        <sz val="11"/>
        <rFont val="宋体"/>
        <charset val="134"/>
      </rPr>
      <t>丁恒宇</t>
    </r>
  </si>
  <si>
    <r>
      <rPr>
        <sz val="11"/>
        <rFont val="Times New Roman"/>
        <charset val="134"/>
      </rPr>
      <t xml:space="preserve">Tianyi Dong </t>
    </r>
    <r>
      <rPr>
        <sz val="11"/>
        <rFont val="宋体"/>
        <charset val="134"/>
      </rPr>
      <t>董天一</t>
    </r>
    <r>
      <rPr>
        <sz val="11"/>
        <rFont val="Times New Roman"/>
        <charset val="134"/>
      </rPr>
      <t> </t>
    </r>
  </si>
  <si>
    <t>KC1</t>
  </si>
  <si>
    <r>
      <rPr>
        <sz val="11"/>
        <rFont val="Times New Roman"/>
        <charset val="134"/>
      </rPr>
      <t xml:space="preserve">Xingming Du </t>
    </r>
    <r>
      <rPr>
        <sz val="11"/>
        <rFont val="宋体"/>
        <charset val="134"/>
      </rPr>
      <t>杜鑫明</t>
    </r>
  </si>
  <si>
    <r>
      <rPr>
        <sz val="11"/>
        <rFont val="Times New Roman"/>
        <charset val="134"/>
      </rPr>
      <t xml:space="preserve">Cang Duan </t>
    </r>
    <r>
      <rPr>
        <sz val="11"/>
        <rFont val="宋体"/>
        <charset val="134"/>
      </rPr>
      <t>段藏</t>
    </r>
  </si>
  <si>
    <t>Female</t>
  </si>
  <si>
    <t>KC2-3</t>
  </si>
  <si>
    <r>
      <rPr>
        <sz val="11"/>
        <rFont val="Times New Roman"/>
        <charset val="134"/>
      </rPr>
      <t xml:space="preserve">Siteng Fan </t>
    </r>
    <r>
      <rPr>
        <sz val="11"/>
        <rFont val="宋体"/>
        <charset val="134"/>
      </rPr>
      <t>范思腾</t>
    </r>
  </si>
  <si>
    <t>KC1-2</t>
  </si>
  <si>
    <r>
      <rPr>
        <sz val="11"/>
        <rFont val="Times New Roman"/>
        <charset val="134"/>
      </rPr>
      <t xml:space="preserve">Hao Feng </t>
    </r>
    <r>
      <rPr>
        <sz val="11"/>
        <rFont val="宋体"/>
        <charset val="134"/>
      </rPr>
      <t>冯浩</t>
    </r>
  </si>
  <si>
    <r>
      <rPr>
        <sz val="11"/>
        <rFont val="Times New Roman"/>
        <charset val="134"/>
      </rPr>
      <t xml:space="preserve">Siyu Gan </t>
    </r>
    <r>
      <rPr>
        <sz val="11"/>
        <rFont val="宋体"/>
        <charset val="134"/>
      </rPr>
      <t>甘思宇</t>
    </r>
  </si>
  <si>
    <r>
      <rPr>
        <sz val="11"/>
        <rFont val="Times New Roman"/>
        <charset val="134"/>
      </rPr>
      <t xml:space="preserve">Jian Gao </t>
    </r>
    <r>
      <rPr>
        <sz val="11"/>
        <rFont val="宋体"/>
        <charset val="134"/>
      </rPr>
      <t>高健</t>
    </r>
  </si>
  <si>
    <r>
      <rPr>
        <sz val="11"/>
        <rFont val="Times New Roman"/>
        <charset val="134"/>
      </rPr>
      <t xml:space="preserve">Wenting Gu </t>
    </r>
    <r>
      <rPr>
        <sz val="11"/>
        <rFont val="宋体"/>
        <charset val="134"/>
      </rPr>
      <t>顾文婷</t>
    </r>
  </si>
  <si>
    <r>
      <rPr>
        <sz val="11"/>
        <rFont val="Times New Roman"/>
        <charset val="134"/>
      </rPr>
      <t xml:space="preserve">Zehan Guo </t>
    </r>
    <r>
      <rPr>
        <sz val="11"/>
        <rFont val="宋体"/>
        <charset val="134"/>
      </rPr>
      <t>郭泽翰</t>
    </r>
  </si>
  <si>
    <r>
      <rPr>
        <sz val="11"/>
        <rFont val="Times New Roman"/>
        <charset val="134"/>
      </rPr>
      <t xml:space="preserve">Xiang Hu </t>
    </r>
    <r>
      <rPr>
        <sz val="11"/>
        <rFont val="宋体"/>
        <charset val="134"/>
      </rPr>
      <t>胡翔</t>
    </r>
  </si>
  <si>
    <r>
      <rPr>
        <sz val="11"/>
        <rFont val="Times New Roman"/>
        <charset val="134"/>
      </rPr>
      <t xml:space="preserve">Yuceng Huang </t>
    </r>
    <r>
      <rPr>
        <sz val="11"/>
        <rFont val="宋体"/>
        <charset val="134"/>
      </rPr>
      <t>黄俣岑</t>
    </r>
  </si>
  <si>
    <r>
      <rPr>
        <sz val="11"/>
        <rFont val="Times New Roman"/>
        <charset val="134"/>
      </rPr>
      <t xml:space="preserve">Shuying Jiang </t>
    </r>
    <r>
      <rPr>
        <sz val="11"/>
        <rFont val="宋体"/>
        <charset val="134"/>
      </rPr>
      <t>江书莹</t>
    </r>
  </si>
  <si>
    <r>
      <rPr>
        <sz val="11"/>
        <rFont val="Times New Roman"/>
        <charset val="134"/>
      </rPr>
      <t xml:space="preserve">Wei Kang </t>
    </r>
    <r>
      <rPr>
        <sz val="11"/>
        <rFont val="宋体"/>
        <charset val="134"/>
      </rPr>
      <t>康维</t>
    </r>
    <r>
      <rPr>
        <sz val="11"/>
        <rFont val="Times New Roman"/>
        <charset val="134"/>
      </rPr>
      <t> </t>
    </r>
  </si>
  <si>
    <r>
      <rPr>
        <sz val="11"/>
        <rFont val="Times New Roman"/>
        <charset val="134"/>
      </rPr>
      <t xml:space="preserve">Cong Li </t>
    </r>
    <r>
      <rPr>
        <sz val="11"/>
        <rFont val="宋体"/>
        <charset val="134"/>
      </rPr>
      <t>李聪</t>
    </r>
  </si>
  <si>
    <r>
      <rPr>
        <sz val="11"/>
        <rFont val="Times New Roman"/>
        <charset val="134"/>
      </rPr>
      <t xml:space="preserve">Hesong Li </t>
    </r>
    <r>
      <rPr>
        <sz val="11"/>
        <rFont val="宋体"/>
        <charset val="134"/>
      </rPr>
      <t>李鹤松</t>
    </r>
  </si>
  <si>
    <r>
      <rPr>
        <sz val="11"/>
        <rFont val="Times New Roman"/>
        <charset val="134"/>
      </rPr>
      <t xml:space="preserve">Xindong Li </t>
    </r>
    <r>
      <rPr>
        <sz val="11"/>
        <rFont val="宋体"/>
        <charset val="134"/>
      </rPr>
      <t>李昕东</t>
    </r>
  </si>
  <si>
    <r>
      <rPr>
        <sz val="11"/>
        <rFont val="Times New Roman"/>
        <charset val="134"/>
      </rPr>
      <t xml:space="preserve">Liwei Lin </t>
    </r>
    <r>
      <rPr>
        <sz val="11"/>
        <rFont val="宋体"/>
        <charset val="134"/>
      </rPr>
      <t>林历维</t>
    </r>
  </si>
  <si>
    <r>
      <rPr>
        <sz val="11"/>
        <rFont val="Times New Roman"/>
        <charset val="134"/>
      </rPr>
      <t xml:space="preserve">Yizhou Liu </t>
    </r>
    <r>
      <rPr>
        <sz val="11"/>
        <rFont val="宋体"/>
        <charset val="134"/>
      </rPr>
      <t>刘翼洲</t>
    </r>
  </si>
  <si>
    <r>
      <rPr>
        <sz val="11"/>
        <rFont val="Times New Roman"/>
        <charset val="134"/>
      </rPr>
      <t xml:space="preserve">Xiao Lu </t>
    </r>
    <r>
      <rPr>
        <sz val="11"/>
        <rFont val="宋体"/>
        <charset val="134"/>
      </rPr>
      <t>卢啸</t>
    </r>
  </si>
  <si>
    <r>
      <rPr>
        <sz val="11"/>
        <rFont val="Times New Roman"/>
        <charset val="134"/>
      </rPr>
      <t xml:space="preserve">Woyu Pan </t>
    </r>
    <r>
      <rPr>
        <sz val="11"/>
        <rFont val="宋体"/>
        <charset val="134"/>
      </rPr>
      <t>潘握瑜</t>
    </r>
  </si>
  <si>
    <r>
      <rPr>
        <sz val="11"/>
        <rFont val="Times New Roman"/>
        <charset val="134"/>
      </rPr>
      <t xml:space="preserve">Xuehui Peng </t>
    </r>
    <r>
      <rPr>
        <sz val="11"/>
        <rFont val="宋体"/>
        <charset val="134"/>
      </rPr>
      <t>彭薛慧</t>
    </r>
  </si>
  <si>
    <r>
      <rPr>
        <sz val="11"/>
        <rFont val="Times New Roman"/>
        <charset val="134"/>
      </rPr>
      <t xml:space="preserve">Yanfang Qin </t>
    </r>
    <r>
      <rPr>
        <sz val="11"/>
        <rFont val="宋体"/>
        <charset val="134"/>
      </rPr>
      <t>秦颜芳</t>
    </r>
  </si>
  <si>
    <r>
      <rPr>
        <sz val="11"/>
        <rFont val="Times New Roman"/>
        <charset val="134"/>
      </rPr>
      <t xml:space="preserve">Xiaojuan Shen </t>
    </r>
    <r>
      <rPr>
        <sz val="11"/>
        <rFont val="宋体"/>
        <charset val="134"/>
      </rPr>
      <t>沈晓娟</t>
    </r>
  </si>
  <si>
    <r>
      <rPr>
        <sz val="11"/>
        <rFont val="Times New Roman"/>
        <charset val="134"/>
      </rPr>
      <t xml:space="preserve">Yi Shen </t>
    </r>
    <r>
      <rPr>
        <sz val="11"/>
        <rFont val="宋体"/>
        <charset val="134"/>
      </rPr>
      <t>沈奕</t>
    </r>
  </si>
  <si>
    <r>
      <rPr>
        <sz val="11"/>
        <rFont val="Times New Roman"/>
        <charset val="134"/>
      </rPr>
      <t xml:space="preserve">Jie Shi </t>
    </r>
    <r>
      <rPr>
        <sz val="11"/>
        <rFont val="宋体"/>
        <charset val="134"/>
      </rPr>
      <t>施捷</t>
    </r>
  </si>
  <si>
    <r>
      <rPr>
        <sz val="11"/>
        <rFont val="Times New Roman"/>
        <charset val="134"/>
      </rPr>
      <t xml:space="preserve">Tao Shi </t>
    </r>
    <r>
      <rPr>
        <sz val="11"/>
        <rFont val="宋体"/>
        <charset val="134"/>
      </rPr>
      <t>施涛</t>
    </r>
    <r>
      <rPr>
        <sz val="11"/>
        <rFont val="Times New Roman"/>
        <charset val="134"/>
      </rPr>
      <t> </t>
    </r>
  </si>
  <si>
    <r>
      <rPr>
        <sz val="11"/>
        <rFont val="Times New Roman"/>
        <charset val="134"/>
      </rPr>
      <t xml:space="preserve">Xu Shi </t>
    </r>
    <r>
      <rPr>
        <sz val="11"/>
        <rFont val="宋体"/>
        <charset val="134"/>
      </rPr>
      <t>时旭</t>
    </r>
    <r>
      <rPr>
        <sz val="11"/>
        <rFont val="Times New Roman"/>
        <charset val="134"/>
      </rPr>
      <t> </t>
    </r>
  </si>
  <si>
    <r>
      <rPr>
        <sz val="11"/>
        <rFont val="Times New Roman"/>
        <charset val="134"/>
      </rPr>
      <t xml:space="preserve">Yuhui Shu </t>
    </r>
    <r>
      <rPr>
        <sz val="11"/>
        <rFont val="宋体"/>
        <charset val="134"/>
      </rPr>
      <t>树宇辉</t>
    </r>
  </si>
  <si>
    <r>
      <rPr>
        <sz val="11"/>
        <rFont val="Times New Roman"/>
        <charset val="134"/>
      </rPr>
      <t xml:space="preserve">Weiwei Wan </t>
    </r>
    <r>
      <rPr>
        <sz val="11"/>
        <rFont val="宋体"/>
        <charset val="134"/>
      </rPr>
      <t>万伟伟</t>
    </r>
  </si>
  <si>
    <r>
      <rPr>
        <sz val="11"/>
        <rFont val="Times New Roman"/>
        <charset val="134"/>
      </rPr>
      <t xml:space="preserve">Xinpeng Wang </t>
    </r>
    <r>
      <rPr>
        <sz val="11"/>
        <rFont val="宋体"/>
        <charset val="134"/>
      </rPr>
      <t>王信澎</t>
    </r>
    <r>
      <rPr>
        <sz val="11"/>
        <rFont val="Times New Roman"/>
        <charset val="134"/>
      </rPr>
      <t> </t>
    </r>
  </si>
  <si>
    <r>
      <rPr>
        <sz val="11"/>
        <rFont val="Times New Roman"/>
        <charset val="134"/>
      </rPr>
      <t xml:space="preserve">Chenchen Xu </t>
    </r>
    <r>
      <rPr>
        <sz val="11"/>
        <rFont val="宋体"/>
        <charset val="134"/>
      </rPr>
      <t>徐陈晨</t>
    </r>
  </si>
  <si>
    <r>
      <rPr>
        <sz val="11"/>
        <rFont val="Times New Roman"/>
        <charset val="134"/>
      </rPr>
      <t xml:space="preserve">Zijun Xu </t>
    </r>
    <r>
      <rPr>
        <sz val="11"/>
        <rFont val="宋体"/>
        <charset val="134"/>
      </rPr>
      <t>许子骏</t>
    </r>
  </si>
  <si>
    <r>
      <rPr>
        <sz val="11"/>
        <rFont val="Times New Roman"/>
        <charset val="134"/>
      </rPr>
      <t xml:space="preserve">Mei Yang </t>
    </r>
    <r>
      <rPr>
        <sz val="11"/>
        <rFont val="宋体"/>
        <charset val="134"/>
      </rPr>
      <t>杨梅</t>
    </r>
  </si>
  <si>
    <r>
      <rPr>
        <sz val="11"/>
        <rFont val="Times New Roman"/>
        <charset val="134"/>
      </rPr>
      <t xml:space="preserve">Ke Zhang </t>
    </r>
    <r>
      <rPr>
        <sz val="11"/>
        <rFont val="宋体"/>
        <charset val="134"/>
      </rPr>
      <t>张柯</t>
    </r>
  </si>
  <si>
    <r>
      <rPr>
        <sz val="11"/>
        <rFont val="Times New Roman"/>
        <charset val="134"/>
      </rPr>
      <t xml:space="preserve">Xueyin Zhang </t>
    </r>
    <r>
      <rPr>
        <sz val="11"/>
        <rFont val="宋体"/>
        <charset val="134"/>
      </rPr>
      <t>张雪吟</t>
    </r>
  </si>
  <si>
    <r>
      <rPr>
        <sz val="11"/>
        <rFont val="Times New Roman"/>
        <charset val="134"/>
      </rPr>
      <t xml:space="preserve">Dexin Zhao </t>
    </r>
    <r>
      <rPr>
        <sz val="11"/>
        <rFont val="宋体"/>
        <charset val="134"/>
      </rPr>
      <t>赵德信</t>
    </r>
    <r>
      <rPr>
        <sz val="11"/>
        <rFont val="Times New Roman"/>
        <charset val="134"/>
      </rPr>
      <t> </t>
    </r>
  </si>
  <si>
    <r>
      <rPr>
        <sz val="11"/>
        <rFont val="Times New Roman"/>
        <charset val="134"/>
      </rPr>
      <t xml:space="preserve">Lizhuo Zhen </t>
    </r>
    <r>
      <rPr>
        <sz val="11"/>
        <rFont val="宋体"/>
        <charset val="134"/>
      </rPr>
      <t>郑立卓</t>
    </r>
  </si>
  <si>
    <r>
      <rPr>
        <sz val="11"/>
        <rFont val="Times New Roman"/>
        <charset val="134"/>
      </rPr>
      <t xml:space="preserve">Zhengchao Zhu </t>
    </r>
    <r>
      <rPr>
        <sz val="11"/>
        <rFont val="宋体"/>
        <charset val="134"/>
      </rPr>
      <t>朱正超</t>
    </r>
    <r>
      <rPr>
        <sz val="11"/>
        <rFont val="Times New Roman"/>
        <charset val="134"/>
      </rPr>
      <t> </t>
    </r>
  </si>
  <si>
    <r>
      <rPr>
        <sz val="11"/>
        <rFont val="Times New Roman"/>
        <charset val="134"/>
      </rPr>
      <t xml:space="preserve">Yecheng Zhu </t>
    </r>
    <r>
      <rPr>
        <sz val="11"/>
        <rFont val="宋体"/>
        <charset val="134"/>
      </rPr>
      <t>祝叶丞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</si>
</sst>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31" applyNumberFormat="0" applyAlignment="0" applyProtection="0">
      <alignment vertical="center"/>
    </xf>
    <xf numFmtId="0" fontId="17" fillId="11" borderId="27" applyNumberFormat="0" applyAlignment="0" applyProtection="0">
      <alignment vertical="center"/>
    </xf>
    <xf numFmtId="0" fontId="18" fillId="12" borderId="3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878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48"/>
  <sheetViews>
    <sheetView tabSelected="1" zoomScale="130" zoomScaleNormal="130" topLeftCell="T1" workbookViewId="0">
      <selection activeCell="AN2" sqref="AN2"/>
    </sheetView>
  </sheetViews>
  <sheetFormatPr defaultColWidth="8.89380530973451" defaultRowHeight="14.3"/>
  <cols>
    <col min="1" max="1" width="8.89380530973451" style="2"/>
    <col min="2" max="2" width="24.6548672566372" style="1" customWidth="1"/>
    <col min="3" max="3" width="8.89380530973451" style="2" customWidth="1"/>
    <col min="4" max="4" width="13.9380530973451" style="2" customWidth="1"/>
    <col min="5" max="5" width="8.89380530973451" style="2" customWidth="1"/>
    <col min="6" max="6" width="10.2654867256637" style="2" customWidth="1"/>
    <col min="7" max="7" width="10.212389380531" style="2" customWidth="1"/>
    <col min="8" max="8" width="15.929203539823" style="2" customWidth="1"/>
    <col min="9" max="11" width="8.89380530973451" style="2" customWidth="1"/>
    <col min="12" max="12" width="10.716814159292" style="2" customWidth="1"/>
    <col min="13" max="13" width="22.0973451327434" style="2" customWidth="1"/>
    <col min="14" max="14" width="14.4778761061947" style="2" customWidth="1"/>
    <col min="15" max="15" width="14.2477876106195" style="2" customWidth="1"/>
    <col min="16" max="16" width="9.30088495575221" style="2" customWidth="1"/>
    <col min="17" max="17" width="8.89380530973451" style="2" customWidth="1"/>
    <col min="18" max="18" width="6.71681415929203" style="2" customWidth="1"/>
    <col min="19" max="19" width="8.4070796460177" style="2" customWidth="1"/>
    <col min="20" max="20" width="9.29203539823009" style="2" customWidth="1"/>
    <col min="21" max="21" width="20.9380530973451" style="2" customWidth="1"/>
    <col min="22" max="22" width="19.1681415929204" style="2" customWidth="1"/>
    <col min="23" max="27" width="18.1681415929204" style="2" customWidth="1"/>
    <col min="28" max="28" width="19.5221238938053" style="2" customWidth="1"/>
    <col min="29" max="30" width="13.2566371681416" style="2" customWidth="1"/>
    <col min="31" max="31" width="19.4690265486726" style="2" customWidth="1"/>
    <col min="32" max="32" width="13.2566371681416" style="2" customWidth="1"/>
    <col min="33" max="33" width="12.8849557522124" style="2" customWidth="1"/>
    <col min="34" max="34" width="11.1769911504425" style="2" customWidth="1"/>
    <col min="35" max="35" width="11.8938053097345" style="2" customWidth="1"/>
    <col min="36" max="36" width="11.1769911504425" style="2" customWidth="1"/>
    <col min="37" max="37" width="11.9380530973451" style="2" customWidth="1"/>
    <col min="38" max="38" width="11.4336283185841" style="2" customWidth="1"/>
    <col min="39" max="39" width="12.070796460177" style="2" customWidth="1"/>
    <col min="40" max="40" width="16.646017699115" style="2" customWidth="1"/>
    <col min="41" max="41" width="20.2300884955752" style="2" customWidth="1"/>
    <col min="42" max="42" width="12.8230088495575" style="2"/>
    <col min="43" max="16384" width="8.89380530973451" style="2"/>
  </cols>
  <sheetData>
    <row r="1" s="1" customFormat="1" ht="14.75" spans="1:42">
      <c r="A1" s="3" t="s">
        <v>0</v>
      </c>
      <c r="B1" s="4"/>
      <c r="C1" s="4"/>
      <c r="D1" s="4"/>
      <c r="E1" s="5"/>
      <c r="F1" s="6" t="s">
        <v>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6"/>
      <c r="T1" s="26"/>
      <c r="U1" s="27" t="s">
        <v>2</v>
      </c>
      <c r="V1" s="28"/>
      <c r="W1" s="28"/>
      <c r="X1" s="28"/>
      <c r="Y1" s="28"/>
      <c r="Z1" s="28"/>
      <c r="AA1" s="30" t="s">
        <v>3</v>
      </c>
      <c r="AB1" s="31"/>
      <c r="AC1" s="31"/>
      <c r="AD1" s="31"/>
      <c r="AE1" s="31"/>
      <c r="AF1" s="32"/>
      <c r="AG1" s="30" t="s">
        <v>4</v>
      </c>
      <c r="AH1" s="32"/>
      <c r="AI1" s="30" t="s">
        <v>5</v>
      </c>
      <c r="AJ1" s="32"/>
      <c r="AK1" s="30" t="s">
        <v>6</v>
      </c>
      <c r="AL1" s="32"/>
      <c r="AM1" s="30" t="s">
        <v>7</v>
      </c>
      <c r="AN1" s="32"/>
      <c r="AO1" s="30" t="s">
        <v>8</v>
      </c>
      <c r="AP1" s="32"/>
    </row>
    <row r="2" s="1" customFormat="1" ht="15.1" spans="1:42">
      <c r="A2" s="7" t="s">
        <v>9</v>
      </c>
      <c r="B2" s="8" t="s">
        <v>10</v>
      </c>
      <c r="C2" s="8" t="s">
        <v>11</v>
      </c>
      <c r="D2" s="8" t="s">
        <v>12</v>
      </c>
      <c r="E2" s="9" t="s">
        <v>13</v>
      </c>
      <c r="F2" s="10" t="s">
        <v>14</v>
      </c>
      <c r="G2" s="8" t="s">
        <v>15</v>
      </c>
      <c r="H2" s="8" t="s">
        <v>16</v>
      </c>
      <c r="I2" s="8" t="s">
        <v>17</v>
      </c>
      <c r="J2" s="8" t="s">
        <v>18</v>
      </c>
      <c r="K2" s="8" t="s">
        <v>19</v>
      </c>
      <c r="L2" s="8" t="s">
        <v>20</v>
      </c>
      <c r="M2" s="8" t="s">
        <v>21</v>
      </c>
      <c r="N2" s="8" t="s">
        <v>22</v>
      </c>
      <c r="O2" s="8" t="s">
        <v>23</v>
      </c>
      <c r="P2" s="8" t="s">
        <v>24</v>
      </c>
      <c r="Q2" s="8" t="s">
        <v>25</v>
      </c>
      <c r="R2" s="8" t="s">
        <v>26</v>
      </c>
      <c r="S2" s="29" t="s">
        <v>27</v>
      </c>
      <c r="T2" s="29" t="s">
        <v>28</v>
      </c>
      <c r="U2" s="7" t="s">
        <v>14</v>
      </c>
      <c r="V2" s="29" t="s">
        <v>15</v>
      </c>
      <c r="W2" s="8" t="s">
        <v>17</v>
      </c>
      <c r="X2" s="8" t="s">
        <v>18</v>
      </c>
      <c r="Y2" s="8" t="s">
        <v>21</v>
      </c>
      <c r="Z2" s="31" t="s">
        <v>16</v>
      </c>
      <c r="AA2" s="33" t="s">
        <v>14</v>
      </c>
      <c r="AB2" s="34" t="s">
        <v>15</v>
      </c>
      <c r="AC2" s="8" t="s">
        <v>17</v>
      </c>
      <c r="AD2" s="8" t="s">
        <v>18</v>
      </c>
      <c r="AE2" s="8" t="s">
        <v>21</v>
      </c>
      <c r="AF2" s="20" t="s">
        <v>16</v>
      </c>
      <c r="AG2" s="36" t="s">
        <v>29</v>
      </c>
      <c r="AH2" s="37" t="s">
        <v>30</v>
      </c>
      <c r="AI2" s="36" t="s">
        <v>29</v>
      </c>
      <c r="AJ2" s="37" t="s">
        <v>30</v>
      </c>
      <c r="AK2" s="36" t="s">
        <v>29</v>
      </c>
      <c r="AL2" s="37" t="s">
        <v>30</v>
      </c>
      <c r="AM2" s="23" t="s">
        <v>3</v>
      </c>
      <c r="AN2" s="22" t="s">
        <v>2</v>
      </c>
      <c r="AO2" s="27" t="s">
        <v>2</v>
      </c>
      <c r="AP2" s="32" t="s">
        <v>3</v>
      </c>
    </row>
    <row r="3" s="1" customFormat="1" ht="14.35" spans="1:42">
      <c r="A3" s="11" t="s">
        <v>31</v>
      </c>
      <c r="B3" s="1" t="s">
        <v>32</v>
      </c>
      <c r="C3" s="1" t="s">
        <v>33</v>
      </c>
      <c r="D3" s="12">
        <v>1983</v>
      </c>
      <c r="E3" s="13">
        <f t="shared" ref="E3:E48" si="0">2022-D3</f>
        <v>39</v>
      </c>
      <c r="F3" s="11">
        <v>537</v>
      </c>
      <c r="G3" s="1">
        <v>531</v>
      </c>
      <c r="H3" s="1">
        <f>F3-G3</f>
        <v>6</v>
      </c>
      <c r="I3" s="1">
        <v>0.37</v>
      </c>
      <c r="J3" s="1">
        <v>-0.55</v>
      </c>
      <c r="K3" s="1">
        <v>0.07</v>
      </c>
      <c r="L3" s="1">
        <v>0.32</v>
      </c>
      <c r="M3" s="1">
        <f>SQRT(I3^2+J3^2)</f>
        <v>0.662872536767062</v>
      </c>
      <c r="N3" s="1">
        <v>7.7</v>
      </c>
      <c r="O3" s="1">
        <v>42.9</v>
      </c>
      <c r="P3" s="1">
        <v>56.9</v>
      </c>
      <c r="Q3" s="1" t="s">
        <v>34</v>
      </c>
      <c r="R3" s="1">
        <v>0</v>
      </c>
      <c r="S3" s="1">
        <v>0</v>
      </c>
      <c r="T3" s="1">
        <v>1</v>
      </c>
      <c r="U3" s="11">
        <v>533</v>
      </c>
      <c r="V3" s="17">
        <v>506</v>
      </c>
      <c r="W3" s="17">
        <v>0.047</v>
      </c>
      <c r="X3" s="17">
        <v>-1.494</v>
      </c>
      <c r="Y3" s="17">
        <f>ABS(W3^2+X3^2)</f>
        <v>2.234245</v>
      </c>
      <c r="Z3" s="17">
        <f>U3-V3</f>
        <v>27</v>
      </c>
      <c r="AA3" s="11">
        <v>533</v>
      </c>
      <c r="AB3" s="17">
        <v>511</v>
      </c>
      <c r="AC3" s="17">
        <v>0.87</v>
      </c>
      <c r="AD3" s="17">
        <v>-1.3</v>
      </c>
      <c r="AE3" s="17">
        <f>ABS(AC3^2+AD3^2)</f>
        <v>2.4469</v>
      </c>
      <c r="AF3" s="17">
        <f>AA3-AB3</f>
        <v>22</v>
      </c>
      <c r="AG3" s="11">
        <f t="shared" ref="AG3:AG48" si="1">ABS(F3-U3)</f>
        <v>4</v>
      </c>
      <c r="AH3" s="13">
        <f t="shared" ref="AH3:AH48" si="2">ABS(G3-V3)</f>
        <v>25</v>
      </c>
      <c r="AI3" s="1">
        <f t="shared" ref="AI3:AI48" si="3">ABS(F3-AA3)</f>
        <v>4</v>
      </c>
      <c r="AJ3" s="13">
        <f t="shared" ref="AJ3:AJ48" si="4">ABS(G3-AB3)</f>
        <v>20</v>
      </c>
      <c r="AK3" s="27">
        <f>ABS(U3-AA3)</f>
        <v>0</v>
      </c>
      <c r="AL3" s="38">
        <f>ABS(V3-AB3)</f>
        <v>5</v>
      </c>
      <c r="AM3" s="27">
        <f>(H3+AF3)/2</f>
        <v>14</v>
      </c>
      <c r="AN3" s="28">
        <f>(Z3+H3)/2</f>
        <v>16.5</v>
      </c>
      <c r="AO3" s="39">
        <f>(Y3+M3)/2</f>
        <v>1.44855876838353</v>
      </c>
      <c r="AP3" s="38">
        <f>(AE3+M3)/2</f>
        <v>1.55488626838353</v>
      </c>
    </row>
    <row r="4" s="1" customFormat="1" ht="14.35" spans="1:42">
      <c r="A4" s="11" t="s">
        <v>35</v>
      </c>
      <c r="B4" s="14" t="s">
        <v>36</v>
      </c>
      <c r="C4" s="1" t="s">
        <v>33</v>
      </c>
      <c r="D4" s="1">
        <v>2002</v>
      </c>
      <c r="E4" s="13">
        <f t="shared" si="0"/>
        <v>20</v>
      </c>
      <c r="F4" s="11">
        <v>456</v>
      </c>
      <c r="G4" s="1">
        <v>453</v>
      </c>
      <c r="H4" s="1">
        <f t="shared" ref="H4:H48" si="5">F4-G4</f>
        <v>3</v>
      </c>
      <c r="I4" s="1">
        <v>-0.13</v>
      </c>
      <c r="J4" s="1">
        <v>-0.19</v>
      </c>
      <c r="K4" s="1">
        <v>0.12</v>
      </c>
      <c r="L4" s="1">
        <v>0.26</v>
      </c>
      <c r="M4" s="1">
        <f t="shared" ref="M4:M48" si="6">SQRT(I4^2+J4^2)</f>
        <v>0.230217288664427</v>
      </c>
      <c r="N4" s="1">
        <v>3.6</v>
      </c>
      <c r="O4" s="1">
        <v>51.6</v>
      </c>
      <c r="P4" s="17">
        <v>65.9</v>
      </c>
      <c r="Q4" s="17" t="s">
        <v>34</v>
      </c>
      <c r="R4" s="17">
        <v>1</v>
      </c>
      <c r="S4" s="17">
        <v>4</v>
      </c>
      <c r="T4" s="17">
        <v>4</v>
      </c>
      <c r="U4" s="11">
        <v>459</v>
      </c>
      <c r="V4" s="17">
        <v>436</v>
      </c>
      <c r="W4" s="17">
        <v>-0.406</v>
      </c>
      <c r="X4" s="17">
        <v>-0.388</v>
      </c>
      <c r="Y4" s="17">
        <f t="shared" ref="Y4:Y48" si="7">ABS(W4^2+X4^2)</f>
        <v>0.31538</v>
      </c>
      <c r="Z4" s="17">
        <f t="shared" ref="Z4:Z48" si="8">U4-V4</f>
        <v>23</v>
      </c>
      <c r="AA4" s="11">
        <v>456</v>
      </c>
      <c r="AB4" s="17">
        <v>436</v>
      </c>
      <c r="AC4" s="17">
        <v>-0.25</v>
      </c>
      <c r="AD4" s="17">
        <v>-0.61</v>
      </c>
      <c r="AE4" s="17">
        <f t="shared" ref="AE4:AE48" si="9">ABS(AC4^2+AD4^2)</f>
        <v>0.4346</v>
      </c>
      <c r="AF4" s="17">
        <f t="shared" ref="AF4:AF48" si="10">AA4-AB4</f>
        <v>20</v>
      </c>
      <c r="AG4" s="11">
        <f t="shared" si="1"/>
        <v>3</v>
      </c>
      <c r="AH4" s="13">
        <f t="shared" si="2"/>
        <v>17</v>
      </c>
      <c r="AI4" s="1">
        <f t="shared" si="3"/>
        <v>0</v>
      </c>
      <c r="AJ4" s="13">
        <f t="shared" si="4"/>
        <v>17</v>
      </c>
      <c r="AK4" s="11">
        <f t="shared" ref="AK4:AK48" si="11">ABS(U4-AA4)</f>
        <v>3</v>
      </c>
      <c r="AL4" s="13">
        <f t="shared" ref="AL4:AL48" si="12">ABS(V4-AB4)</f>
        <v>0</v>
      </c>
      <c r="AM4" s="11">
        <f t="shared" ref="AM4:AM48" si="13">(H4+AF4)/2</f>
        <v>11.5</v>
      </c>
      <c r="AN4" s="17">
        <f t="shared" ref="AN4:AN48" si="14">(Z4+H4)/2</f>
        <v>13</v>
      </c>
      <c r="AO4" s="40">
        <f t="shared" ref="AO4:AO48" si="15">(Y4+M4)/2</f>
        <v>0.272798644332214</v>
      </c>
      <c r="AP4" s="13">
        <f t="shared" ref="AP4:AP48" si="16">(AE4+M4)/2</f>
        <v>0.332408644332214</v>
      </c>
    </row>
    <row r="5" s="1" customFormat="1" ht="14.35" spans="1:42">
      <c r="A5" s="15" t="s">
        <v>31</v>
      </c>
      <c r="B5" s="14" t="s">
        <v>37</v>
      </c>
      <c r="C5" s="1" t="s">
        <v>33</v>
      </c>
      <c r="D5" s="12">
        <v>1991</v>
      </c>
      <c r="E5" s="13">
        <f t="shared" si="0"/>
        <v>31</v>
      </c>
      <c r="F5" s="11">
        <v>526</v>
      </c>
      <c r="G5" s="1">
        <v>507</v>
      </c>
      <c r="H5" s="1">
        <f t="shared" si="5"/>
        <v>19</v>
      </c>
      <c r="I5" s="1">
        <v>0.54</v>
      </c>
      <c r="J5" s="1">
        <v>-0.48</v>
      </c>
      <c r="K5" s="1">
        <v>-0.18</v>
      </c>
      <c r="L5" s="1">
        <v>0.47</v>
      </c>
      <c r="M5" s="1">
        <f t="shared" si="6"/>
        <v>0.722495674727538</v>
      </c>
      <c r="N5" s="1">
        <v>1.9</v>
      </c>
      <c r="O5" s="1">
        <v>52.7</v>
      </c>
      <c r="P5" s="1">
        <v>58.1</v>
      </c>
      <c r="Q5" s="1" t="s">
        <v>34</v>
      </c>
      <c r="R5" s="1">
        <v>0</v>
      </c>
      <c r="S5" s="1">
        <v>4</v>
      </c>
      <c r="T5" s="1">
        <v>4</v>
      </c>
      <c r="U5" s="11">
        <v>523</v>
      </c>
      <c r="V5" s="17">
        <v>477</v>
      </c>
      <c r="W5" s="17">
        <v>0.847</v>
      </c>
      <c r="X5" s="17">
        <v>-0.576</v>
      </c>
      <c r="Y5" s="17">
        <f t="shared" si="7"/>
        <v>1.049185</v>
      </c>
      <c r="Z5" s="17">
        <f t="shared" si="8"/>
        <v>46</v>
      </c>
      <c r="AA5" s="11">
        <v>509</v>
      </c>
      <c r="AB5" s="17">
        <v>468</v>
      </c>
      <c r="AC5" s="17">
        <v>0.68</v>
      </c>
      <c r="AD5" s="17">
        <v>-0.68</v>
      </c>
      <c r="AE5" s="17">
        <f t="shared" si="9"/>
        <v>0.9248</v>
      </c>
      <c r="AF5" s="17">
        <f t="shared" si="10"/>
        <v>41</v>
      </c>
      <c r="AG5" s="11">
        <f t="shared" si="1"/>
        <v>3</v>
      </c>
      <c r="AH5" s="13">
        <f t="shared" si="2"/>
        <v>30</v>
      </c>
      <c r="AI5" s="1">
        <f t="shared" si="3"/>
        <v>17</v>
      </c>
      <c r="AJ5" s="13">
        <f t="shared" si="4"/>
        <v>39</v>
      </c>
      <c r="AK5" s="11">
        <f t="shared" si="11"/>
        <v>14</v>
      </c>
      <c r="AL5" s="13">
        <f t="shared" si="12"/>
        <v>9</v>
      </c>
      <c r="AM5" s="11">
        <f t="shared" si="13"/>
        <v>30</v>
      </c>
      <c r="AN5" s="17">
        <f t="shared" si="14"/>
        <v>32.5</v>
      </c>
      <c r="AO5" s="40">
        <f t="shared" si="15"/>
        <v>0.885840337363769</v>
      </c>
      <c r="AP5" s="13">
        <f t="shared" si="16"/>
        <v>0.823647837363769</v>
      </c>
    </row>
    <row r="6" s="1" customFormat="1" ht="14.35" spans="1:42">
      <c r="A6" s="11" t="s">
        <v>31</v>
      </c>
      <c r="B6" s="16" t="s">
        <v>38</v>
      </c>
      <c r="C6" s="17" t="s">
        <v>33</v>
      </c>
      <c r="D6" s="17">
        <v>2004</v>
      </c>
      <c r="E6" s="13">
        <f t="shared" si="0"/>
        <v>18</v>
      </c>
      <c r="F6" s="11">
        <v>427</v>
      </c>
      <c r="G6" s="17">
        <v>423</v>
      </c>
      <c r="H6" s="1">
        <f t="shared" si="5"/>
        <v>4</v>
      </c>
      <c r="I6" s="1">
        <v>0.31</v>
      </c>
      <c r="J6" s="1">
        <v>-0.25</v>
      </c>
      <c r="K6" s="1">
        <v>-0.03</v>
      </c>
      <c r="L6" s="1">
        <v>0.41</v>
      </c>
      <c r="M6" s="1">
        <f t="shared" si="6"/>
        <v>0.398246155034798</v>
      </c>
      <c r="N6" s="1">
        <v>7.7</v>
      </c>
      <c r="O6" s="1">
        <v>51.9</v>
      </c>
      <c r="P6" s="17">
        <v>69</v>
      </c>
      <c r="Q6" s="17" t="s">
        <v>34</v>
      </c>
      <c r="R6" s="17">
        <v>2</v>
      </c>
      <c r="S6" s="17">
        <v>4</v>
      </c>
      <c r="T6" s="17">
        <v>4</v>
      </c>
      <c r="U6" s="11">
        <v>431</v>
      </c>
      <c r="V6" s="17">
        <v>409</v>
      </c>
      <c r="W6" s="17">
        <v>0.194</v>
      </c>
      <c r="X6" s="17">
        <v>-0.559</v>
      </c>
      <c r="Y6" s="17">
        <f t="shared" si="7"/>
        <v>0.350117</v>
      </c>
      <c r="Z6" s="17">
        <f t="shared" si="8"/>
        <v>22</v>
      </c>
      <c r="AA6" s="11">
        <v>432</v>
      </c>
      <c r="AB6" s="17">
        <v>417</v>
      </c>
      <c r="AC6" s="17">
        <v>0.14</v>
      </c>
      <c r="AD6" s="17">
        <v>-0.71</v>
      </c>
      <c r="AE6" s="17">
        <f t="shared" si="9"/>
        <v>0.5237</v>
      </c>
      <c r="AF6" s="17">
        <f t="shared" si="10"/>
        <v>15</v>
      </c>
      <c r="AG6" s="11">
        <f t="shared" si="1"/>
        <v>4</v>
      </c>
      <c r="AH6" s="13">
        <f t="shared" si="2"/>
        <v>14</v>
      </c>
      <c r="AI6" s="1">
        <f t="shared" si="3"/>
        <v>5</v>
      </c>
      <c r="AJ6" s="13">
        <f t="shared" si="4"/>
        <v>6</v>
      </c>
      <c r="AK6" s="11">
        <f t="shared" si="11"/>
        <v>1</v>
      </c>
      <c r="AL6" s="13">
        <f t="shared" si="12"/>
        <v>8</v>
      </c>
      <c r="AM6" s="11">
        <f t="shared" si="13"/>
        <v>9.5</v>
      </c>
      <c r="AN6" s="17">
        <f t="shared" si="14"/>
        <v>13</v>
      </c>
      <c r="AO6" s="40">
        <f t="shared" si="15"/>
        <v>0.374181577517399</v>
      </c>
      <c r="AP6" s="13">
        <f t="shared" si="16"/>
        <v>0.460973077517399</v>
      </c>
    </row>
    <row r="7" s="1" customFormat="1" ht="14.35" spans="1:42">
      <c r="A7" s="11" t="s">
        <v>35</v>
      </c>
      <c r="B7" s="14" t="s">
        <v>39</v>
      </c>
      <c r="C7" s="1" t="s">
        <v>33</v>
      </c>
      <c r="D7" s="1">
        <v>2004</v>
      </c>
      <c r="E7" s="13">
        <f t="shared" si="0"/>
        <v>18</v>
      </c>
      <c r="F7" s="11">
        <v>462</v>
      </c>
      <c r="G7" s="1">
        <v>462</v>
      </c>
      <c r="H7" s="1">
        <f t="shared" si="5"/>
        <v>0</v>
      </c>
      <c r="I7" s="1">
        <v>0</v>
      </c>
      <c r="J7" s="1">
        <v>0.13</v>
      </c>
      <c r="K7" s="1">
        <v>0.4</v>
      </c>
      <c r="L7" s="1">
        <v>0.37</v>
      </c>
      <c r="M7" s="1">
        <f t="shared" si="6"/>
        <v>0.13</v>
      </c>
      <c r="N7" s="1">
        <v>2.1</v>
      </c>
      <c r="O7" s="1">
        <v>54.1</v>
      </c>
      <c r="P7" s="17">
        <v>67.8</v>
      </c>
      <c r="Q7" s="17" t="s">
        <v>34</v>
      </c>
      <c r="R7" s="17">
        <v>1</v>
      </c>
      <c r="S7" s="17">
        <v>4</v>
      </c>
      <c r="T7" s="17">
        <v>4</v>
      </c>
      <c r="U7" s="11">
        <v>473</v>
      </c>
      <c r="V7" s="17">
        <v>459</v>
      </c>
      <c r="W7" s="17">
        <v>-0.206</v>
      </c>
      <c r="X7" s="17">
        <v>0.341</v>
      </c>
      <c r="Y7" s="17">
        <f t="shared" si="7"/>
        <v>0.158717</v>
      </c>
      <c r="Z7" s="17">
        <f t="shared" si="8"/>
        <v>14</v>
      </c>
      <c r="AA7" s="11">
        <v>459</v>
      </c>
      <c r="AB7" s="17">
        <v>451</v>
      </c>
      <c r="AC7" s="17">
        <v>-0.48</v>
      </c>
      <c r="AD7" s="17">
        <v>0</v>
      </c>
      <c r="AE7" s="17">
        <f t="shared" si="9"/>
        <v>0.2304</v>
      </c>
      <c r="AF7" s="17">
        <f t="shared" si="10"/>
        <v>8</v>
      </c>
      <c r="AG7" s="11">
        <f t="shared" si="1"/>
        <v>11</v>
      </c>
      <c r="AH7" s="13">
        <f t="shared" si="2"/>
        <v>3</v>
      </c>
      <c r="AI7" s="1">
        <f t="shared" si="3"/>
        <v>3</v>
      </c>
      <c r="AJ7" s="13">
        <f t="shared" si="4"/>
        <v>11</v>
      </c>
      <c r="AK7" s="11">
        <f t="shared" si="11"/>
        <v>14</v>
      </c>
      <c r="AL7" s="13">
        <f t="shared" si="12"/>
        <v>8</v>
      </c>
      <c r="AM7" s="11">
        <f t="shared" si="13"/>
        <v>4</v>
      </c>
      <c r="AN7" s="17">
        <f t="shared" si="14"/>
        <v>7</v>
      </c>
      <c r="AO7" s="40">
        <f t="shared" si="15"/>
        <v>0.1443585</v>
      </c>
      <c r="AP7" s="13">
        <f t="shared" si="16"/>
        <v>0.1802</v>
      </c>
    </row>
    <row r="8" s="1" customFormat="1" ht="14.35" spans="1:42">
      <c r="A8" s="15" t="s">
        <v>35</v>
      </c>
      <c r="B8" s="14" t="s">
        <v>40</v>
      </c>
      <c r="C8" s="1" t="s">
        <v>33</v>
      </c>
      <c r="D8" s="1">
        <v>2004</v>
      </c>
      <c r="E8" s="13">
        <f t="shared" si="0"/>
        <v>18</v>
      </c>
      <c r="F8" s="11">
        <v>500</v>
      </c>
      <c r="G8" s="1">
        <v>490</v>
      </c>
      <c r="H8" s="1">
        <f t="shared" si="5"/>
        <v>10</v>
      </c>
      <c r="I8" s="1">
        <v>-0.25</v>
      </c>
      <c r="J8" s="1">
        <v>-0.49</v>
      </c>
      <c r="K8" s="1">
        <v>0.03</v>
      </c>
      <c r="L8" s="1">
        <v>0.5</v>
      </c>
      <c r="M8" s="1">
        <f t="shared" si="6"/>
        <v>0.550090901579003</v>
      </c>
      <c r="N8" s="1">
        <v>3.5</v>
      </c>
      <c r="O8" s="1">
        <v>47.5</v>
      </c>
      <c r="P8" s="1">
        <v>53.8</v>
      </c>
      <c r="Q8" s="17" t="s">
        <v>41</v>
      </c>
      <c r="R8" s="17">
        <v>1</v>
      </c>
      <c r="S8" s="17">
        <v>2</v>
      </c>
      <c r="T8" s="17">
        <v>4</v>
      </c>
      <c r="U8" s="11">
        <v>496</v>
      </c>
      <c r="V8" s="17">
        <v>468</v>
      </c>
      <c r="W8" s="17">
        <v>-0.624</v>
      </c>
      <c r="X8" s="17">
        <v>-0.328</v>
      </c>
      <c r="Y8" s="17">
        <f t="shared" si="7"/>
        <v>0.49696</v>
      </c>
      <c r="Z8" s="17">
        <f t="shared" si="8"/>
        <v>28</v>
      </c>
      <c r="AA8" s="11">
        <v>495</v>
      </c>
      <c r="AB8" s="17">
        <v>470</v>
      </c>
      <c r="AC8" s="17">
        <v>-0.6</v>
      </c>
      <c r="AD8" s="17">
        <v>-0.4</v>
      </c>
      <c r="AE8" s="17">
        <f t="shared" si="9"/>
        <v>0.52</v>
      </c>
      <c r="AF8" s="17">
        <f t="shared" si="10"/>
        <v>25</v>
      </c>
      <c r="AG8" s="11">
        <f t="shared" si="1"/>
        <v>4</v>
      </c>
      <c r="AH8" s="13">
        <f t="shared" si="2"/>
        <v>22</v>
      </c>
      <c r="AI8" s="1">
        <f t="shared" si="3"/>
        <v>5</v>
      </c>
      <c r="AJ8" s="13">
        <f t="shared" si="4"/>
        <v>20</v>
      </c>
      <c r="AK8" s="11">
        <f t="shared" si="11"/>
        <v>1</v>
      </c>
      <c r="AL8" s="13">
        <f t="shared" si="12"/>
        <v>2</v>
      </c>
      <c r="AM8" s="11">
        <f t="shared" si="13"/>
        <v>17.5</v>
      </c>
      <c r="AN8" s="17">
        <f t="shared" si="14"/>
        <v>19</v>
      </c>
      <c r="AO8" s="40">
        <f t="shared" si="15"/>
        <v>0.523525450789502</v>
      </c>
      <c r="AP8" s="13">
        <f t="shared" si="16"/>
        <v>0.535045450789501</v>
      </c>
    </row>
    <row r="9" s="1" customFormat="1" ht="14.35" spans="1:42">
      <c r="A9" s="11" t="s">
        <v>35</v>
      </c>
      <c r="B9" s="14" t="s">
        <v>42</v>
      </c>
      <c r="C9" s="1" t="s">
        <v>33</v>
      </c>
      <c r="D9" s="1">
        <v>1999</v>
      </c>
      <c r="E9" s="13">
        <f t="shared" si="0"/>
        <v>23</v>
      </c>
      <c r="F9" s="11">
        <v>514</v>
      </c>
      <c r="G9" s="1">
        <v>509</v>
      </c>
      <c r="H9" s="1">
        <f t="shared" si="5"/>
        <v>5</v>
      </c>
      <c r="I9" s="1">
        <v>-0.75</v>
      </c>
      <c r="J9" s="1">
        <v>-0.41</v>
      </c>
      <c r="K9" s="1">
        <v>0.04</v>
      </c>
      <c r="L9" s="1">
        <v>0.24</v>
      </c>
      <c r="M9" s="1">
        <f t="shared" si="6"/>
        <v>0.854751425854324</v>
      </c>
      <c r="N9" s="1">
        <v>5.1</v>
      </c>
      <c r="O9" s="1">
        <v>46.3</v>
      </c>
      <c r="P9" s="17">
        <v>56.2</v>
      </c>
      <c r="Q9" s="17" t="s">
        <v>41</v>
      </c>
      <c r="R9" s="17">
        <v>0</v>
      </c>
      <c r="S9" s="17">
        <v>2</v>
      </c>
      <c r="T9" s="17">
        <v>2</v>
      </c>
      <c r="U9" s="11">
        <v>521</v>
      </c>
      <c r="V9" s="17">
        <v>499</v>
      </c>
      <c r="W9" s="17">
        <v>-0.829</v>
      </c>
      <c r="X9" s="17">
        <v>-1.053</v>
      </c>
      <c r="Y9" s="17">
        <f t="shared" si="7"/>
        <v>1.79605</v>
      </c>
      <c r="Z9" s="17">
        <f t="shared" si="8"/>
        <v>22</v>
      </c>
      <c r="AA9" s="11">
        <v>520</v>
      </c>
      <c r="AB9" s="17">
        <v>502</v>
      </c>
      <c r="AC9" s="17">
        <v>-0.65</v>
      </c>
      <c r="AD9" s="17">
        <v>-0.65</v>
      </c>
      <c r="AE9" s="17">
        <f t="shared" si="9"/>
        <v>0.845</v>
      </c>
      <c r="AF9" s="17">
        <f t="shared" si="10"/>
        <v>18</v>
      </c>
      <c r="AG9" s="11">
        <f t="shared" si="1"/>
        <v>7</v>
      </c>
      <c r="AH9" s="13">
        <f t="shared" si="2"/>
        <v>10</v>
      </c>
      <c r="AI9" s="1">
        <f t="shared" si="3"/>
        <v>6</v>
      </c>
      <c r="AJ9" s="13">
        <f t="shared" si="4"/>
        <v>7</v>
      </c>
      <c r="AK9" s="11">
        <f t="shared" si="11"/>
        <v>1</v>
      </c>
      <c r="AL9" s="13">
        <f t="shared" si="12"/>
        <v>3</v>
      </c>
      <c r="AM9" s="11">
        <f t="shared" si="13"/>
        <v>11.5</v>
      </c>
      <c r="AN9" s="17">
        <f t="shared" si="14"/>
        <v>13.5</v>
      </c>
      <c r="AO9" s="40">
        <f t="shared" si="15"/>
        <v>1.32540071292716</v>
      </c>
      <c r="AP9" s="13">
        <f t="shared" si="16"/>
        <v>0.849875712927162</v>
      </c>
    </row>
    <row r="10" s="1" customFormat="1" ht="14.35" spans="1:42">
      <c r="A10" s="11" t="s">
        <v>35</v>
      </c>
      <c r="B10" s="14" t="s">
        <v>43</v>
      </c>
      <c r="C10" s="1" t="s">
        <v>33</v>
      </c>
      <c r="D10" s="1">
        <v>2002</v>
      </c>
      <c r="E10" s="13">
        <f t="shared" si="0"/>
        <v>20</v>
      </c>
      <c r="F10" s="11">
        <v>508</v>
      </c>
      <c r="G10" s="1">
        <v>498</v>
      </c>
      <c r="H10" s="1">
        <f t="shared" si="5"/>
        <v>10</v>
      </c>
      <c r="I10" s="1">
        <v>-0.51</v>
      </c>
      <c r="J10" s="1">
        <v>-0.84</v>
      </c>
      <c r="K10" s="1">
        <v>0.04</v>
      </c>
      <c r="L10" s="1">
        <v>0.13</v>
      </c>
      <c r="M10" s="1">
        <f t="shared" si="6"/>
        <v>0.982700361249552</v>
      </c>
      <c r="N10" s="1">
        <v>1.6</v>
      </c>
      <c r="O10" s="1">
        <v>46.1</v>
      </c>
      <c r="P10" s="24">
        <v>49</v>
      </c>
      <c r="Q10" s="17" t="s">
        <v>44</v>
      </c>
      <c r="R10" s="17">
        <v>0</v>
      </c>
      <c r="S10" s="17">
        <v>1</v>
      </c>
      <c r="T10" s="17">
        <v>2</v>
      </c>
      <c r="U10" s="11">
        <v>504</v>
      </c>
      <c r="V10" s="17">
        <v>492</v>
      </c>
      <c r="W10" s="17">
        <v>-0.935</v>
      </c>
      <c r="X10" s="17">
        <v>-0.871</v>
      </c>
      <c r="Y10" s="17">
        <f t="shared" si="7"/>
        <v>1.632866</v>
      </c>
      <c r="Z10" s="17">
        <f t="shared" si="8"/>
        <v>12</v>
      </c>
      <c r="AA10" s="11">
        <v>510</v>
      </c>
      <c r="AB10" s="17">
        <v>492</v>
      </c>
      <c r="AC10" s="17">
        <v>-0.52</v>
      </c>
      <c r="AD10" s="17">
        <v>-0.78</v>
      </c>
      <c r="AE10" s="17">
        <f t="shared" si="9"/>
        <v>0.8788</v>
      </c>
      <c r="AF10" s="17">
        <f t="shared" si="10"/>
        <v>18</v>
      </c>
      <c r="AG10" s="11">
        <f t="shared" si="1"/>
        <v>4</v>
      </c>
      <c r="AH10" s="13">
        <f t="shared" si="2"/>
        <v>6</v>
      </c>
      <c r="AI10" s="1">
        <f t="shared" si="3"/>
        <v>2</v>
      </c>
      <c r="AJ10" s="13">
        <f t="shared" si="4"/>
        <v>6</v>
      </c>
      <c r="AK10" s="11">
        <f t="shared" si="11"/>
        <v>6</v>
      </c>
      <c r="AL10" s="13">
        <f t="shared" si="12"/>
        <v>0</v>
      </c>
      <c r="AM10" s="11">
        <f t="shared" si="13"/>
        <v>14</v>
      </c>
      <c r="AN10" s="17">
        <f t="shared" si="14"/>
        <v>11</v>
      </c>
      <c r="AO10" s="40">
        <f t="shared" si="15"/>
        <v>1.30778318062478</v>
      </c>
      <c r="AP10" s="13">
        <f t="shared" si="16"/>
        <v>0.930750180624776</v>
      </c>
    </row>
    <row r="11" s="1" customFormat="1" ht="14.35" spans="1:42">
      <c r="A11" s="11" t="s">
        <v>35</v>
      </c>
      <c r="B11" s="14" t="s">
        <v>45</v>
      </c>
      <c r="C11" s="1" t="s">
        <v>33</v>
      </c>
      <c r="D11" s="12">
        <v>2004</v>
      </c>
      <c r="E11" s="13">
        <f t="shared" si="0"/>
        <v>18</v>
      </c>
      <c r="F11" s="11">
        <v>521</v>
      </c>
      <c r="G11" s="1">
        <v>515</v>
      </c>
      <c r="H11" s="1">
        <f t="shared" si="5"/>
        <v>6</v>
      </c>
      <c r="I11" s="1">
        <v>-0.14</v>
      </c>
      <c r="J11" s="1">
        <v>-0.48</v>
      </c>
      <c r="K11" s="1">
        <v>0.15</v>
      </c>
      <c r="L11" s="1">
        <v>0.15</v>
      </c>
      <c r="M11" s="1">
        <f t="shared" si="6"/>
        <v>0.5</v>
      </c>
      <c r="N11" s="1">
        <v>6.1</v>
      </c>
      <c r="O11" s="1">
        <v>49.1</v>
      </c>
      <c r="P11" s="17">
        <v>56.3</v>
      </c>
      <c r="Q11" s="17" t="s">
        <v>41</v>
      </c>
      <c r="R11" s="17">
        <v>0</v>
      </c>
      <c r="S11" s="17">
        <v>2</v>
      </c>
      <c r="T11" s="17">
        <v>4</v>
      </c>
      <c r="U11" s="11">
        <v>532</v>
      </c>
      <c r="V11" s="17">
        <v>504</v>
      </c>
      <c r="W11" s="17">
        <f>(I11+AC11)/2</f>
        <v>-0.07</v>
      </c>
      <c r="X11" s="17">
        <f>(L11+AD11)/2</f>
        <v>-0.045</v>
      </c>
      <c r="Y11" s="17">
        <f t="shared" si="7"/>
        <v>0.006925</v>
      </c>
      <c r="Z11" s="17">
        <f t="shared" si="8"/>
        <v>28</v>
      </c>
      <c r="AA11" s="11">
        <v>511</v>
      </c>
      <c r="AB11" s="17">
        <v>507</v>
      </c>
      <c r="AC11" s="17">
        <v>0</v>
      </c>
      <c r="AD11" s="17">
        <v>-0.24</v>
      </c>
      <c r="AE11" s="17">
        <f t="shared" si="9"/>
        <v>0.0576</v>
      </c>
      <c r="AF11" s="17">
        <f t="shared" si="10"/>
        <v>4</v>
      </c>
      <c r="AG11" s="11">
        <f t="shared" si="1"/>
        <v>11</v>
      </c>
      <c r="AH11" s="13">
        <f t="shared" si="2"/>
        <v>11</v>
      </c>
      <c r="AI11" s="1">
        <f t="shared" si="3"/>
        <v>10</v>
      </c>
      <c r="AJ11" s="13">
        <f t="shared" si="4"/>
        <v>8</v>
      </c>
      <c r="AK11" s="11">
        <f t="shared" si="11"/>
        <v>21</v>
      </c>
      <c r="AL11" s="13">
        <f t="shared" si="12"/>
        <v>3</v>
      </c>
      <c r="AM11" s="11">
        <f t="shared" si="13"/>
        <v>5</v>
      </c>
      <c r="AN11" s="17">
        <f t="shared" si="14"/>
        <v>17</v>
      </c>
      <c r="AO11" s="40">
        <f t="shared" si="15"/>
        <v>0.2534625</v>
      </c>
      <c r="AP11" s="13">
        <f t="shared" si="16"/>
        <v>0.2788</v>
      </c>
    </row>
    <row r="12" s="1" customFormat="1" ht="14.35" spans="1:42">
      <c r="A12" s="11" t="s">
        <v>31</v>
      </c>
      <c r="B12" s="14" t="s">
        <v>46</v>
      </c>
      <c r="C12" s="1" t="s">
        <v>47</v>
      </c>
      <c r="D12" s="1">
        <v>1993</v>
      </c>
      <c r="E12" s="13">
        <f t="shared" si="0"/>
        <v>29</v>
      </c>
      <c r="F12" s="11">
        <v>434</v>
      </c>
      <c r="G12" s="1">
        <v>429</v>
      </c>
      <c r="H12" s="1">
        <f t="shared" si="5"/>
        <v>5</v>
      </c>
      <c r="I12" s="1">
        <v>0.26</v>
      </c>
      <c r="J12" s="1">
        <v>-0.26</v>
      </c>
      <c r="K12" s="1">
        <v>-0.13</v>
      </c>
      <c r="L12" s="1">
        <v>0.36</v>
      </c>
      <c r="M12" s="1">
        <f t="shared" si="6"/>
        <v>0.367695526217005</v>
      </c>
      <c r="N12" s="1">
        <v>3.1</v>
      </c>
      <c r="O12" s="1">
        <v>46.5</v>
      </c>
      <c r="P12" s="1">
        <v>55.5</v>
      </c>
      <c r="Q12" s="1" t="s">
        <v>48</v>
      </c>
      <c r="R12" s="1">
        <v>2</v>
      </c>
      <c r="S12" s="1">
        <v>2</v>
      </c>
      <c r="T12" s="1">
        <v>4</v>
      </c>
      <c r="U12" s="11">
        <v>447</v>
      </c>
      <c r="V12" s="17">
        <v>428</v>
      </c>
      <c r="W12" s="17">
        <v>0.153</v>
      </c>
      <c r="X12" s="17">
        <f>-0.529</f>
        <v>-0.529</v>
      </c>
      <c r="Y12" s="17">
        <f t="shared" si="7"/>
        <v>0.30325</v>
      </c>
      <c r="Z12" s="17">
        <f t="shared" si="8"/>
        <v>19</v>
      </c>
      <c r="AA12" s="11">
        <v>445</v>
      </c>
      <c r="AB12" s="17">
        <v>427</v>
      </c>
      <c r="AC12" s="17">
        <v>0.51</v>
      </c>
      <c r="AD12" s="17">
        <v>-0.51</v>
      </c>
      <c r="AE12" s="17">
        <f t="shared" si="9"/>
        <v>0.5202</v>
      </c>
      <c r="AF12" s="17">
        <f t="shared" si="10"/>
        <v>18</v>
      </c>
      <c r="AG12" s="11">
        <f t="shared" si="1"/>
        <v>13</v>
      </c>
      <c r="AH12" s="13">
        <f t="shared" si="2"/>
        <v>1</v>
      </c>
      <c r="AI12" s="1">
        <f t="shared" si="3"/>
        <v>11</v>
      </c>
      <c r="AJ12" s="13">
        <f t="shared" si="4"/>
        <v>2</v>
      </c>
      <c r="AK12" s="11">
        <f t="shared" si="11"/>
        <v>2</v>
      </c>
      <c r="AL12" s="13">
        <f t="shared" si="12"/>
        <v>1</v>
      </c>
      <c r="AM12" s="11">
        <f t="shared" si="13"/>
        <v>11.5</v>
      </c>
      <c r="AN12" s="17">
        <f t="shared" si="14"/>
        <v>12</v>
      </c>
      <c r="AO12" s="40">
        <f t="shared" si="15"/>
        <v>0.335472763108502</v>
      </c>
      <c r="AP12" s="13">
        <f t="shared" si="16"/>
        <v>0.443947763108502</v>
      </c>
    </row>
    <row r="13" s="1" customFormat="1" ht="14.35" spans="1:42">
      <c r="A13" s="11" t="s">
        <v>35</v>
      </c>
      <c r="B13" s="14" t="s">
        <v>49</v>
      </c>
      <c r="C13" s="1" t="s">
        <v>47</v>
      </c>
      <c r="D13" s="12">
        <v>2002</v>
      </c>
      <c r="E13" s="13">
        <f t="shared" si="0"/>
        <v>20</v>
      </c>
      <c r="F13" s="11">
        <v>564</v>
      </c>
      <c r="G13" s="1">
        <v>540</v>
      </c>
      <c r="H13" s="1">
        <f t="shared" si="5"/>
        <v>24</v>
      </c>
      <c r="I13" s="1">
        <v>-0.46</v>
      </c>
      <c r="J13" s="1">
        <v>-0.39</v>
      </c>
      <c r="K13" s="1">
        <v>-0.04</v>
      </c>
      <c r="L13" s="1">
        <v>0.08</v>
      </c>
      <c r="M13" s="1">
        <f t="shared" si="6"/>
        <v>0.603075451332584</v>
      </c>
      <c r="N13" s="1">
        <v>0.8</v>
      </c>
      <c r="O13" s="1">
        <v>41.4</v>
      </c>
      <c r="P13" s="17">
        <v>50.8</v>
      </c>
      <c r="Q13" s="17" t="s">
        <v>50</v>
      </c>
      <c r="R13" s="17">
        <v>0</v>
      </c>
      <c r="S13" s="17">
        <v>2</v>
      </c>
      <c r="T13" s="17">
        <v>4</v>
      </c>
      <c r="U13" s="11">
        <v>553</v>
      </c>
      <c r="V13" s="17">
        <v>525</v>
      </c>
      <c r="W13" s="17">
        <v>-0.882</v>
      </c>
      <c r="X13" s="17">
        <v>-1.071</v>
      </c>
      <c r="Y13" s="17">
        <f t="shared" si="7"/>
        <v>1.924965</v>
      </c>
      <c r="Z13" s="17">
        <f t="shared" si="8"/>
        <v>28</v>
      </c>
      <c r="AA13" s="11">
        <v>560</v>
      </c>
      <c r="AB13" s="17">
        <v>520</v>
      </c>
      <c r="AC13" s="17">
        <v>-0.48</v>
      </c>
      <c r="AD13" s="17">
        <v>-1.16</v>
      </c>
      <c r="AE13" s="17">
        <f t="shared" si="9"/>
        <v>1.576</v>
      </c>
      <c r="AF13" s="17">
        <f t="shared" si="10"/>
        <v>40</v>
      </c>
      <c r="AG13" s="11">
        <f t="shared" si="1"/>
        <v>11</v>
      </c>
      <c r="AH13" s="13">
        <f t="shared" si="2"/>
        <v>15</v>
      </c>
      <c r="AI13" s="1">
        <f t="shared" si="3"/>
        <v>4</v>
      </c>
      <c r="AJ13" s="13">
        <f t="shared" si="4"/>
        <v>20</v>
      </c>
      <c r="AK13" s="11">
        <f t="shared" si="11"/>
        <v>7</v>
      </c>
      <c r="AL13" s="13">
        <f t="shared" si="12"/>
        <v>5</v>
      </c>
      <c r="AM13" s="11">
        <f t="shared" si="13"/>
        <v>32</v>
      </c>
      <c r="AN13" s="17">
        <f t="shared" si="14"/>
        <v>26</v>
      </c>
      <c r="AO13" s="40">
        <f t="shared" si="15"/>
        <v>1.26402022566629</v>
      </c>
      <c r="AP13" s="13">
        <f t="shared" si="16"/>
        <v>1.08953772566629</v>
      </c>
    </row>
    <row r="14" s="1" customFormat="1" ht="14.35" spans="1:42">
      <c r="A14" s="11" t="s">
        <v>31</v>
      </c>
      <c r="B14" s="1" t="s">
        <v>51</v>
      </c>
      <c r="C14" s="1" t="s">
        <v>33</v>
      </c>
      <c r="D14" s="1">
        <v>1992</v>
      </c>
      <c r="E14" s="13">
        <f t="shared" si="0"/>
        <v>30</v>
      </c>
      <c r="F14" s="11">
        <v>459</v>
      </c>
      <c r="G14" s="1">
        <v>457</v>
      </c>
      <c r="H14" s="1">
        <f t="shared" si="5"/>
        <v>2</v>
      </c>
      <c r="I14" s="1">
        <v>0.32</v>
      </c>
      <c r="J14" s="1">
        <v>0.13</v>
      </c>
      <c r="K14" s="1">
        <v>-0.33</v>
      </c>
      <c r="L14" s="1">
        <v>0.16</v>
      </c>
      <c r="M14" s="1">
        <f t="shared" si="6"/>
        <v>0.345398320783411</v>
      </c>
      <c r="N14" s="25">
        <v>5</v>
      </c>
      <c r="O14" s="1">
        <v>52.2</v>
      </c>
      <c r="P14" s="1">
        <v>61.5</v>
      </c>
      <c r="Q14" s="1" t="s">
        <v>48</v>
      </c>
      <c r="R14" s="1">
        <v>1</v>
      </c>
      <c r="S14" s="1">
        <v>4</v>
      </c>
      <c r="T14" s="1">
        <v>4</v>
      </c>
      <c r="U14" s="11">
        <v>448</v>
      </c>
      <c r="V14" s="17">
        <v>434</v>
      </c>
      <c r="W14" s="17">
        <v>0.418</v>
      </c>
      <c r="X14" s="17">
        <v>0.376</v>
      </c>
      <c r="Y14" s="17">
        <f t="shared" si="7"/>
        <v>0.3161</v>
      </c>
      <c r="Z14" s="17">
        <f t="shared" si="8"/>
        <v>14</v>
      </c>
      <c r="AA14" s="11">
        <v>444</v>
      </c>
      <c r="AB14" s="17">
        <v>438</v>
      </c>
      <c r="AC14" s="17">
        <v>0.35</v>
      </c>
      <c r="AD14" s="17">
        <v>0.35</v>
      </c>
      <c r="AE14" s="17">
        <f t="shared" si="9"/>
        <v>0.245</v>
      </c>
      <c r="AF14" s="17">
        <f t="shared" si="10"/>
        <v>6</v>
      </c>
      <c r="AG14" s="11">
        <f t="shared" si="1"/>
        <v>11</v>
      </c>
      <c r="AH14" s="13">
        <f t="shared" si="2"/>
        <v>23</v>
      </c>
      <c r="AI14" s="1">
        <f t="shared" si="3"/>
        <v>15</v>
      </c>
      <c r="AJ14" s="13">
        <f t="shared" si="4"/>
        <v>19</v>
      </c>
      <c r="AK14" s="11">
        <f t="shared" si="11"/>
        <v>4</v>
      </c>
      <c r="AL14" s="13">
        <f t="shared" si="12"/>
        <v>4</v>
      </c>
      <c r="AM14" s="11">
        <f t="shared" si="13"/>
        <v>4</v>
      </c>
      <c r="AN14" s="17">
        <f t="shared" si="14"/>
        <v>8</v>
      </c>
      <c r="AO14" s="40">
        <f t="shared" si="15"/>
        <v>0.330749160391705</v>
      </c>
      <c r="AP14" s="13">
        <f t="shared" si="16"/>
        <v>0.295199160391705</v>
      </c>
    </row>
    <row r="15" s="1" customFormat="1" ht="14.35" spans="1:42">
      <c r="A15" s="11" t="s">
        <v>35</v>
      </c>
      <c r="B15" s="14" t="s">
        <v>52</v>
      </c>
      <c r="C15" s="1" t="s">
        <v>33</v>
      </c>
      <c r="D15" s="1">
        <v>2002</v>
      </c>
      <c r="E15" s="13">
        <f t="shared" si="0"/>
        <v>20</v>
      </c>
      <c r="F15" s="11">
        <v>428</v>
      </c>
      <c r="G15" s="1">
        <v>426</v>
      </c>
      <c r="H15" s="1">
        <f t="shared" si="5"/>
        <v>2</v>
      </c>
      <c r="I15" s="1">
        <v>-0.32</v>
      </c>
      <c r="J15" s="1">
        <v>-0.19</v>
      </c>
      <c r="K15" s="1">
        <v>-0.16</v>
      </c>
      <c r="L15" s="1">
        <v>0.42</v>
      </c>
      <c r="M15" s="1">
        <f t="shared" si="6"/>
        <v>0.372155881318568</v>
      </c>
      <c r="N15" s="1">
        <v>6.7</v>
      </c>
      <c r="O15" s="1">
        <v>50.8</v>
      </c>
      <c r="P15" s="17">
        <v>68.4</v>
      </c>
      <c r="Q15" s="17" t="s">
        <v>34</v>
      </c>
      <c r="R15" s="17">
        <v>2</v>
      </c>
      <c r="S15" s="17">
        <v>4</v>
      </c>
      <c r="T15" s="17">
        <v>4</v>
      </c>
      <c r="U15" s="11">
        <v>439</v>
      </c>
      <c r="V15" s="17">
        <v>415</v>
      </c>
      <c r="W15" s="17">
        <v>-0.347</v>
      </c>
      <c r="X15" s="17">
        <v>-0.512</v>
      </c>
      <c r="Y15" s="17">
        <f t="shared" si="7"/>
        <v>0.382553</v>
      </c>
      <c r="Z15" s="17">
        <f t="shared" si="8"/>
        <v>24</v>
      </c>
      <c r="AA15" s="11">
        <v>444</v>
      </c>
      <c r="AB15" s="17">
        <v>424</v>
      </c>
      <c r="AC15" s="17">
        <v>-0.33</v>
      </c>
      <c r="AD15" s="17">
        <v>-0.79</v>
      </c>
      <c r="AE15" s="17">
        <f t="shared" si="9"/>
        <v>0.733</v>
      </c>
      <c r="AF15" s="17">
        <f t="shared" si="10"/>
        <v>20</v>
      </c>
      <c r="AG15" s="11">
        <f t="shared" si="1"/>
        <v>11</v>
      </c>
      <c r="AH15" s="13">
        <f t="shared" si="2"/>
        <v>11</v>
      </c>
      <c r="AI15" s="1">
        <f t="shared" si="3"/>
        <v>16</v>
      </c>
      <c r="AJ15" s="13">
        <f t="shared" si="4"/>
        <v>2</v>
      </c>
      <c r="AK15" s="11">
        <f t="shared" si="11"/>
        <v>5</v>
      </c>
      <c r="AL15" s="13">
        <f t="shared" si="12"/>
        <v>9</v>
      </c>
      <c r="AM15" s="11">
        <f t="shared" si="13"/>
        <v>11</v>
      </c>
      <c r="AN15" s="17">
        <f t="shared" si="14"/>
        <v>13</v>
      </c>
      <c r="AO15" s="40">
        <f t="shared" si="15"/>
        <v>0.377354440659284</v>
      </c>
      <c r="AP15" s="13">
        <f t="shared" si="16"/>
        <v>0.552577940659284</v>
      </c>
    </row>
    <row r="16" s="1" customFormat="1" ht="14.35" spans="1:42">
      <c r="A16" s="11" t="s">
        <v>35</v>
      </c>
      <c r="B16" s="14" t="s">
        <v>53</v>
      </c>
      <c r="C16" s="1" t="s">
        <v>33</v>
      </c>
      <c r="D16" s="1">
        <v>2003</v>
      </c>
      <c r="E16" s="13">
        <f t="shared" si="0"/>
        <v>19</v>
      </c>
      <c r="F16" s="11">
        <v>498</v>
      </c>
      <c r="G16" s="1">
        <v>486</v>
      </c>
      <c r="H16" s="1">
        <f t="shared" si="5"/>
        <v>12</v>
      </c>
      <c r="I16" s="1">
        <v>-0.07</v>
      </c>
      <c r="J16" s="1">
        <v>-0.67</v>
      </c>
      <c r="K16" s="1">
        <v>-0.1</v>
      </c>
      <c r="L16" s="1">
        <v>0.54</v>
      </c>
      <c r="M16" s="1">
        <f t="shared" si="6"/>
        <v>0.673646791723972</v>
      </c>
      <c r="N16" s="1">
        <v>6.5</v>
      </c>
      <c r="O16" s="1">
        <v>50.1</v>
      </c>
      <c r="P16" s="17">
        <v>63.1</v>
      </c>
      <c r="Q16" s="17" t="s">
        <v>34</v>
      </c>
      <c r="R16" s="17">
        <v>1</v>
      </c>
      <c r="S16" s="17">
        <v>2</v>
      </c>
      <c r="T16" s="17">
        <v>4</v>
      </c>
      <c r="U16" s="11">
        <v>505</v>
      </c>
      <c r="V16" s="17">
        <v>486</v>
      </c>
      <c r="W16" s="17">
        <v>-0.047</v>
      </c>
      <c r="X16" s="17">
        <v>-0.624</v>
      </c>
      <c r="Y16" s="17">
        <f t="shared" si="7"/>
        <v>0.391585</v>
      </c>
      <c r="Z16" s="17">
        <f t="shared" si="8"/>
        <v>19</v>
      </c>
      <c r="AA16" s="11">
        <v>500</v>
      </c>
      <c r="AB16" s="17">
        <v>491</v>
      </c>
      <c r="AC16" s="17">
        <v>-0.27</v>
      </c>
      <c r="AD16" s="17">
        <v>-0.65</v>
      </c>
      <c r="AE16" s="17">
        <f t="shared" si="9"/>
        <v>0.4954</v>
      </c>
      <c r="AF16" s="17">
        <f t="shared" si="10"/>
        <v>9</v>
      </c>
      <c r="AG16" s="11">
        <f t="shared" si="1"/>
        <v>7</v>
      </c>
      <c r="AH16" s="13">
        <f t="shared" si="2"/>
        <v>0</v>
      </c>
      <c r="AI16" s="1">
        <f t="shared" si="3"/>
        <v>2</v>
      </c>
      <c r="AJ16" s="13">
        <f t="shared" si="4"/>
        <v>5</v>
      </c>
      <c r="AK16" s="11">
        <f t="shared" si="11"/>
        <v>5</v>
      </c>
      <c r="AL16" s="13">
        <f t="shared" si="12"/>
        <v>5</v>
      </c>
      <c r="AM16" s="11">
        <f t="shared" si="13"/>
        <v>10.5</v>
      </c>
      <c r="AN16" s="17">
        <f t="shared" si="14"/>
        <v>15.5</v>
      </c>
      <c r="AO16" s="40">
        <f t="shared" si="15"/>
        <v>0.532615895861986</v>
      </c>
      <c r="AP16" s="13">
        <f t="shared" si="16"/>
        <v>0.584523395861986</v>
      </c>
    </row>
    <row r="17" s="1" customFormat="1" ht="14.35" spans="1:42">
      <c r="A17" s="11" t="s">
        <v>35</v>
      </c>
      <c r="B17" s="14" t="s">
        <v>54</v>
      </c>
      <c r="C17" s="1" t="s">
        <v>47</v>
      </c>
      <c r="D17" s="1">
        <v>2001</v>
      </c>
      <c r="E17" s="13">
        <f t="shared" si="0"/>
        <v>21</v>
      </c>
      <c r="F17" s="11">
        <v>453</v>
      </c>
      <c r="G17" s="1">
        <v>452</v>
      </c>
      <c r="H17" s="1">
        <f t="shared" si="5"/>
        <v>1</v>
      </c>
      <c r="I17" s="1">
        <v>-0.13</v>
      </c>
      <c r="J17" s="1">
        <v>0.06</v>
      </c>
      <c r="K17" s="1">
        <v>0.09</v>
      </c>
      <c r="L17" s="1">
        <v>0.38</v>
      </c>
      <c r="M17" s="1">
        <f t="shared" si="6"/>
        <v>0.143178210632764</v>
      </c>
      <c r="N17" s="1">
        <v>9</v>
      </c>
      <c r="O17" s="1">
        <v>49.5</v>
      </c>
      <c r="P17" s="17">
        <v>59.4</v>
      </c>
      <c r="Q17" s="17" t="s">
        <v>41</v>
      </c>
      <c r="R17" s="17">
        <v>1</v>
      </c>
      <c r="S17" s="17">
        <v>2</v>
      </c>
      <c r="T17" s="17">
        <v>4</v>
      </c>
      <c r="U17" s="11">
        <v>436</v>
      </c>
      <c r="V17" s="17">
        <v>425</v>
      </c>
      <c r="W17" s="17">
        <v>-0.118</v>
      </c>
      <c r="X17" s="17">
        <v>0.494</v>
      </c>
      <c r="Y17" s="17">
        <f t="shared" si="7"/>
        <v>0.25796</v>
      </c>
      <c r="Z17" s="17">
        <f t="shared" si="8"/>
        <v>11</v>
      </c>
      <c r="AA17" s="11">
        <v>440</v>
      </c>
      <c r="AB17" s="17">
        <v>433</v>
      </c>
      <c r="AC17" s="17">
        <v>-0.18</v>
      </c>
      <c r="AD17" s="17">
        <v>0.42</v>
      </c>
      <c r="AE17" s="17">
        <f t="shared" si="9"/>
        <v>0.2088</v>
      </c>
      <c r="AF17" s="17">
        <f t="shared" si="10"/>
        <v>7</v>
      </c>
      <c r="AG17" s="11">
        <f t="shared" si="1"/>
        <v>17</v>
      </c>
      <c r="AH17" s="13">
        <f t="shared" si="2"/>
        <v>27</v>
      </c>
      <c r="AI17" s="1">
        <f t="shared" si="3"/>
        <v>13</v>
      </c>
      <c r="AJ17" s="13">
        <f t="shared" si="4"/>
        <v>19</v>
      </c>
      <c r="AK17" s="11">
        <f t="shared" si="11"/>
        <v>4</v>
      </c>
      <c r="AL17" s="13">
        <f t="shared" si="12"/>
        <v>8</v>
      </c>
      <c r="AM17" s="11">
        <f t="shared" si="13"/>
        <v>4</v>
      </c>
      <c r="AN17" s="17">
        <f t="shared" si="14"/>
        <v>6</v>
      </c>
      <c r="AO17" s="40">
        <f t="shared" si="15"/>
        <v>0.200569105316382</v>
      </c>
      <c r="AP17" s="13">
        <f t="shared" si="16"/>
        <v>0.175989105316382</v>
      </c>
    </row>
    <row r="18" s="1" customFormat="1" ht="14.35" spans="1:42">
      <c r="A18" s="11" t="s">
        <v>31</v>
      </c>
      <c r="B18" s="14" t="s">
        <v>55</v>
      </c>
      <c r="C18" s="1" t="s">
        <v>33</v>
      </c>
      <c r="D18" s="1">
        <v>2005</v>
      </c>
      <c r="E18" s="13">
        <f t="shared" si="0"/>
        <v>17</v>
      </c>
      <c r="F18" s="11">
        <v>466</v>
      </c>
      <c r="G18" s="1">
        <v>461</v>
      </c>
      <c r="H18" s="1">
        <f t="shared" si="5"/>
        <v>5</v>
      </c>
      <c r="I18" s="1">
        <v>0.07</v>
      </c>
      <c r="J18" s="1">
        <v>-0.33</v>
      </c>
      <c r="K18" s="1">
        <v>-0.34</v>
      </c>
      <c r="L18" s="1">
        <v>0.52</v>
      </c>
      <c r="M18" s="1">
        <f t="shared" si="6"/>
        <v>0.33734255586866</v>
      </c>
      <c r="N18" s="1">
        <v>1</v>
      </c>
      <c r="O18" s="1">
        <v>53.9</v>
      </c>
      <c r="P18" s="1">
        <v>64.7</v>
      </c>
      <c r="Q18" s="1" t="s">
        <v>34</v>
      </c>
      <c r="R18" s="1">
        <v>1</v>
      </c>
      <c r="S18" s="1">
        <v>4</v>
      </c>
      <c r="T18" s="1">
        <v>4</v>
      </c>
      <c r="U18" s="11">
        <v>490</v>
      </c>
      <c r="V18" s="17">
        <v>451</v>
      </c>
      <c r="W18" s="17">
        <v>0.629</v>
      </c>
      <c r="X18" s="17">
        <v>-0.859</v>
      </c>
      <c r="Y18" s="17">
        <f t="shared" si="7"/>
        <v>1.133522</v>
      </c>
      <c r="Z18" s="17">
        <f t="shared" si="8"/>
        <v>39</v>
      </c>
      <c r="AA18" s="11">
        <v>472</v>
      </c>
      <c r="AB18" s="17">
        <v>432</v>
      </c>
      <c r="AC18" s="17">
        <v>0.37</v>
      </c>
      <c r="AD18" s="17">
        <v>-0.89</v>
      </c>
      <c r="AE18" s="17">
        <f t="shared" si="9"/>
        <v>0.929</v>
      </c>
      <c r="AF18" s="17">
        <f t="shared" si="10"/>
        <v>40</v>
      </c>
      <c r="AG18" s="11">
        <f t="shared" si="1"/>
        <v>24</v>
      </c>
      <c r="AH18" s="13">
        <f t="shared" si="2"/>
        <v>10</v>
      </c>
      <c r="AI18" s="1">
        <f t="shared" si="3"/>
        <v>6</v>
      </c>
      <c r="AJ18" s="13">
        <f t="shared" si="4"/>
        <v>29</v>
      </c>
      <c r="AK18" s="11">
        <f t="shared" si="11"/>
        <v>18</v>
      </c>
      <c r="AL18" s="13">
        <f t="shared" si="12"/>
        <v>19</v>
      </c>
      <c r="AM18" s="11">
        <f t="shared" si="13"/>
        <v>22.5</v>
      </c>
      <c r="AN18" s="17">
        <f t="shared" si="14"/>
        <v>22</v>
      </c>
      <c r="AO18" s="40">
        <f t="shared" si="15"/>
        <v>0.73543227793433</v>
      </c>
      <c r="AP18" s="13">
        <f t="shared" si="16"/>
        <v>0.63317127793433</v>
      </c>
    </row>
    <row r="19" s="1" customFormat="1" ht="14.35" spans="1:42">
      <c r="A19" s="11" t="s">
        <v>35</v>
      </c>
      <c r="B19" s="14" t="s">
        <v>56</v>
      </c>
      <c r="C19" s="1" t="s">
        <v>33</v>
      </c>
      <c r="D19" s="1">
        <v>2000</v>
      </c>
      <c r="E19" s="13">
        <f t="shared" si="0"/>
        <v>22</v>
      </c>
      <c r="F19" s="11">
        <v>472</v>
      </c>
      <c r="G19" s="1">
        <v>469</v>
      </c>
      <c r="H19" s="1">
        <f t="shared" si="5"/>
        <v>3</v>
      </c>
      <c r="I19" s="1">
        <v>-0.14</v>
      </c>
      <c r="J19" s="1">
        <v>-0.34</v>
      </c>
      <c r="K19" s="1">
        <v>-0.11</v>
      </c>
      <c r="L19" s="1">
        <v>0.6</v>
      </c>
      <c r="M19" s="1">
        <f t="shared" si="6"/>
        <v>0.367695526217005</v>
      </c>
      <c r="N19" s="1">
        <v>1.5</v>
      </c>
      <c r="O19" s="1">
        <v>47.4</v>
      </c>
      <c r="P19" s="17">
        <v>54.9</v>
      </c>
      <c r="Q19" s="17" t="s">
        <v>34</v>
      </c>
      <c r="R19" s="17">
        <v>1</v>
      </c>
      <c r="S19" s="17">
        <v>2</v>
      </c>
      <c r="T19" s="17">
        <v>4</v>
      </c>
      <c r="U19" s="11">
        <v>477</v>
      </c>
      <c r="V19" s="17">
        <v>452</v>
      </c>
      <c r="W19" s="17">
        <v>-0.059</v>
      </c>
      <c r="X19" s="17">
        <v>-0.624</v>
      </c>
      <c r="Y19" s="17">
        <f t="shared" si="7"/>
        <v>0.392857</v>
      </c>
      <c r="Z19" s="17">
        <f t="shared" si="8"/>
        <v>25</v>
      </c>
      <c r="AA19" s="11">
        <v>476</v>
      </c>
      <c r="AB19" s="17">
        <v>458</v>
      </c>
      <c r="AC19" s="17">
        <v>-0.18</v>
      </c>
      <c r="AD19" s="35">
        <v>-0.9</v>
      </c>
      <c r="AE19" s="17">
        <f t="shared" si="9"/>
        <v>0.8424</v>
      </c>
      <c r="AF19" s="17">
        <f t="shared" si="10"/>
        <v>18</v>
      </c>
      <c r="AG19" s="11">
        <f t="shared" si="1"/>
        <v>5</v>
      </c>
      <c r="AH19" s="13">
        <f t="shared" si="2"/>
        <v>17</v>
      </c>
      <c r="AI19" s="1">
        <f t="shared" si="3"/>
        <v>4</v>
      </c>
      <c r="AJ19" s="13">
        <f t="shared" si="4"/>
        <v>11</v>
      </c>
      <c r="AK19" s="11">
        <f t="shared" si="11"/>
        <v>1</v>
      </c>
      <c r="AL19" s="13">
        <f t="shared" si="12"/>
        <v>6</v>
      </c>
      <c r="AM19" s="11">
        <f t="shared" si="13"/>
        <v>10.5</v>
      </c>
      <c r="AN19" s="17">
        <f t="shared" si="14"/>
        <v>14</v>
      </c>
      <c r="AO19" s="40">
        <f t="shared" si="15"/>
        <v>0.380276263108502</v>
      </c>
      <c r="AP19" s="13">
        <f t="shared" si="16"/>
        <v>0.605047763108503</v>
      </c>
    </row>
    <row r="20" s="1" customFormat="1" ht="14.35" spans="1:42">
      <c r="A20" s="11" t="s">
        <v>35</v>
      </c>
      <c r="B20" s="14" t="s">
        <v>57</v>
      </c>
      <c r="C20" s="1" t="s">
        <v>33</v>
      </c>
      <c r="D20" s="1">
        <v>2000</v>
      </c>
      <c r="E20" s="13">
        <f t="shared" si="0"/>
        <v>22</v>
      </c>
      <c r="F20" s="11">
        <v>534</v>
      </c>
      <c r="G20" s="1">
        <v>527</v>
      </c>
      <c r="H20" s="1">
        <f t="shared" si="5"/>
        <v>7</v>
      </c>
      <c r="I20" s="1">
        <v>-0.06</v>
      </c>
      <c r="J20" s="1">
        <v>-0.58</v>
      </c>
      <c r="K20" s="1">
        <v>0.17</v>
      </c>
      <c r="L20" s="1">
        <v>0.28</v>
      </c>
      <c r="M20" s="1">
        <f t="shared" si="6"/>
        <v>0.58309518948453</v>
      </c>
      <c r="N20" s="1">
        <v>2.2</v>
      </c>
      <c r="O20" s="25">
        <v>43</v>
      </c>
      <c r="P20" s="17">
        <v>47.6</v>
      </c>
      <c r="Q20" s="17" t="s">
        <v>44</v>
      </c>
      <c r="R20" s="17">
        <v>0</v>
      </c>
      <c r="S20" s="17">
        <v>0</v>
      </c>
      <c r="T20" s="17">
        <v>1</v>
      </c>
      <c r="U20" s="11">
        <v>532</v>
      </c>
      <c r="V20" s="17">
        <v>515</v>
      </c>
      <c r="W20" s="17">
        <v>-0.459</v>
      </c>
      <c r="X20" s="17">
        <v>-1.088</v>
      </c>
      <c r="Y20" s="17">
        <f t="shared" si="7"/>
        <v>1.394425</v>
      </c>
      <c r="Z20" s="17">
        <f t="shared" si="8"/>
        <v>17</v>
      </c>
      <c r="AA20" s="11">
        <v>542</v>
      </c>
      <c r="AB20" s="17">
        <v>516</v>
      </c>
      <c r="AC20" s="17">
        <v>-0.47</v>
      </c>
      <c r="AD20" s="17">
        <v>-1.15</v>
      </c>
      <c r="AE20" s="17">
        <f t="shared" si="9"/>
        <v>1.5434</v>
      </c>
      <c r="AF20" s="17">
        <f t="shared" si="10"/>
        <v>26</v>
      </c>
      <c r="AG20" s="11">
        <f t="shared" si="1"/>
        <v>2</v>
      </c>
      <c r="AH20" s="13">
        <f t="shared" si="2"/>
        <v>12</v>
      </c>
      <c r="AI20" s="1">
        <f t="shared" si="3"/>
        <v>8</v>
      </c>
      <c r="AJ20" s="13">
        <f t="shared" si="4"/>
        <v>11</v>
      </c>
      <c r="AK20" s="11">
        <f t="shared" si="11"/>
        <v>10</v>
      </c>
      <c r="AL20" s="13">
        <f t="shared" si="12"/>
        <v>1</v>
      </c>
      <c r="AM20" s="11">
        <f t="shared" si="13"/>
        <v>16.5</v>
      </c>
      <c r="AN20" s="17">
        <f t="shared" si="14"/>
        <v>12</v>
      </c>
      <c r="AO20" s="40">
        <f t="shared" si="15"/>
        <v>0.988760094742265</v>
      </c>
      <c r="AP20" s="13">
        <f t="shared" si="16"/>
        <v>1.06324759474226</v>
      </c>
    </row>
    <row r="21" s="1" customFormat="1" ht="14.35" spans="1:42">
      <c r="A21" s="11" t="s">
        <v>35</v>
      </c>
      <c r="B21" s="14" t="s">
        <v>58</v>
      </c>
      <c r="C21" s="1" t="s">
        <v>47</v>
      </c>
      <c r="D21" s="1">
        <v>1995</v>
      </c>
      <c r="E21" s="13">
        <f t="shared" si="0"/>
        <v>27</v>
      </c>
      <c r="F21" s="11">
        <v>471</v>
      </c>
      <c r="G21" s="1">
        <v>470</v>
      </c>
      <c r="H21" s="1">
        <f t="shared" si="5"/>
        <v>1</v>
      </c>
      <c r="I21" s="1">
        <v>-0.06</v>
      </c>
      <c r="J21" s="1">
        <v>-0.12</v>
      </c>
      <c r="K21" s="1">
        <v>0.01</v>
      </c>
      <c r="L21" s="1">
        <v>0.38</v>
      </c>
      <c r="M21" s="1">
        <f t="shared" si="6"/>
        <v>0.134164078649987</v>
      </c>
      <c r="N21" s="1">
        <v>2.5</v>
      </c>
      <c r="O21" s="1">
        <v>51.6</v>
      </c>
      <c r="P21" s="17">
        <v>60.9</v>
      </c>
      <c r="Q21" s="17" t="s">
        <v>41</v>
      </c>
      <c r="R21" s="17">
        <v>1</v>
      </c>
      <c r="S21" s="17">
        <v>4</v>
      </c>
      <c r="T21" s="17">
        <v>4</v>
      </c>
      <c r="U21" s="11">
        <v>478</v>
      </c>
      <c r="V21" s="17">
        <v>459</v>
      </c>
      <c r="W21" s="17">
        <v>0.376</v>
      </c>
      <c r="X21" s="17">
        <v>-0.418</v>
      </c>
      <c r="Y21" s="17">
        <f t="shared" si="7"/>
        <v>0.3161</v>
      </c>
      <c r="Z21" s="17">
        <f t="shared" si="8"/>
        <v>19</v>
      </c>
      <c r="AA21" s="11">
        <v>461</v>
      </c>
      <c r="AB21" s="17">
        <v>445</v>
      </c>
      <c r="AC21" s="17">
        <v>-0.31</v>
      </c>
      <c r="AD21" s="17">
        <v>-0.47</v>
      </c>
      <c r="AE21" s="17">
        <f t="shared" si="9"/>
        <v>0.317</v>
      </c>
      <c r="AF21" s="17">
        <f t="shared" si="10"/>
        <v>16</v>
      </c>
      <c r="AG21" s="11">
        <f t="shared" si="1"/>
        <v>7</v>
      </c>
      <c r="AH21" s="13">
        <f t="shared" si="2"/>
        <v>11</v>
      </c>
      <c r="AI21" s="1">
        <f t="shared" si="3"/>
        <v>10</v>
      </c>
      <c r="AJ21" s="13">
        <f t="shared" si="4"/>
        <v>25</v>
      </c>
      <c r="AK21" s="11">
        <f t="shared" si="11"/>
        <v>17</v>
      </c>
      <c r="AL21" s="13">
        <f t="shared" si="12"/>
        <v>14</v>
      </c>
      <c r="AM21" s="11">
        <f t="shared" si="13"/>
        <v>8.5</v>
      </c>
      <c r="AN21" s="17">
        <f t="shared" si="14"/>
        <v>10</v>
      </c>
      <c r="AO21" s="40">
        <f t="shared" si="15"/>
        <v>0.225132039324993</v>
      </c>
      <c r="AP21" s="13">
        <f t="shared" si="16"/>
        <v>0.225582039324993</v>
      </c>
    </row>
    <row r="22" s="1" customFormat="1" ht="14.35" spans="1:42">
      <c r="A22" s="11" t="s">
        <v>31</v>
      </c>
      <c r="B22" s="14" t="s">
        <v>59</v>
      </c>
      <c r="C22" s="1" t="s">
        <v>47</v>
      </c>
      <c r="D22" s="1">
        <v>2000</v>
      </c>
      <c r="E22" s="13">
        <f t="shared" si="0"/>
        <v>22</v>
      </c>
      <c r="F22" s="11">
        <v>391</v>
      </c>
      <c r="G22" s="1">
        <v>379</v>
      </c>
      <c r="H22" s="1">
        <f t="shared" si="5"/>
        <v>12</v>
      </c>
      <c r="I22" s="1">
        <v>0.43</v>
      </c>
      <c r="J22" s="1">
        <v>-0.56</v>
      </c>
      <c r="K22" s="1">
        <v>0</v>
      </c>
      <c r="L22" s="1">
        <v>0.51</v>
      </c>
      <c r="M22" s="1">
        <f t="shared" si="6"/>
        <v>0.706045324324154</v>
      </c>
      <c r="N22" s="1">
        <v>1.5</v>
      </c>
      <c r="O22" s="1">
        <v>48.8</v>
      </c>
      <c r="P22" s="1">
        <v>64.4</v>
      </c>
      <c r="Q22" s="17" t="s">
        <v>34</v>
      </c>
      <c r="R22" s="17">
        <v>3</v>
      </c>
      <c r="S22" s="17">
        <v>4</v>
      </c>
      <c r="T22" s="17">
        <v>4</v>
      </c>
      <c r="U22" s="11">
        <v>396</v>
      </c>
      <c r="V22" s="17">
        <v>368</v>
      </c>
      <c r="W22" s="17">
        <v>0.147</v>
      </c>
      <c r="X22" s="17">
        <v>-0.929</v>
      </c>
      <c r="Y22" s="17">
        <f t="shared" si="7"/>
        <v>0.88465</v>
      </c>
      <c r="Z22" s="17">
        <f t="shared" si="8"/>
        <v>28</v>
      </c>
      <c r="AA22" s="11">
        <v>399</v>
      </c>
      <c r="AB22" s="17">
        <v>378</v>
      </c>
      <c r="AC22" s="17">
        <v>0</v>
      </c>
      <c r="AD22" s="17">
        <v>-0.98</v>
      </c>
      <c r="AE22" s="17">
        <f t="shared" si="9"/>
        <v>0.9604</v>
      </c>
      <c r="AF22" s="17">
        <f t="shared" si="10"/>
        <v>21</v>
      </c>
      <c r="AG22" s="11">
        <f t="shared" si="1"/>
        <v>5</v>
      </c>
      <c r="AH22" s="13">
        <f t="shared" si="2"/>
        <v>11</v>
      </c>
      <c r="AI22" s="1">
        <f t="shared" si="3"/>
        <v>8</v>
      </c>
      <c r="AJ22" s="13">
        <f t="shared" si="4"/>
        <v>1</v>
      </c>
      <c r="AK22" s="11">
        <f t="shared" si="11"/>
        <v>3</v>
      </c>
      <c r="AL22" s="13">
        <f t="shared" si="12"/>
        <v>10</v>
      </c>
      <c r="AM22" s="11">
        <f t="shared" si="13"/>
        <v>16.5</v>
      </c>
      <c r="AN22" s="17">
        <f t="shared" si="14"/>
        <v>20</v>
      </c>
      <c r="AO22" s="40">
        <f t="shared" si="15"/>
        <v>0.795347662162077</v>
      </c>
      <c r="AP22" s="13">
        <f t="shared" si="16"/>
        <v>0.833222662162077</v>
      </c>
    </row>
    <row r="23" s="1" customFormat="1" ht="14.35" spans="1:42">
      <c r="A23" s="11" t="s">
        <v>35</v>
      </c>
      <c r="B23" s="14" t="s">
        <v>60</v>
      </c>
      <c r="C23" s="1" t="s">
        <v>33</v>
      </c>
      <c r="D23" s="1">
        <v>1996</v>
      </c>
      <c r="E23" s="13">
        <f t="shared" si="0"/>
        <v>26</v>
      </c>
      <c r="F23" s="11">
        <v>469</v>
      </c>
      <c r="G23" s="1">
        <v>451</v>
      </c>
      <c r="H23" s="1">
        <f t="shared" si="5"/>
        <v>18</v>
      </c>
      <c r="I23" s="1">
        <v>-0.39</v>
      </c>
      <c r="J23" s="1">
        <v>-0.61</v>
      </c>
      <c r="K23" s="1">
        <v>0.07</v>
      </c>
      <c r="L23" s="1">
        <v>0.17</v>
      </c>
      <c r="M23" s="1">
        <f t="shared" si="6"/>
        <v>0.724016574395918</v>
      </c>
      <c r="N23" s="1">
        <v>4.5</v>
      </c>
      <c r="O23" s="1">
        <v>47.9</v>
      </c>
      <c r="P23" s="17">
        <v>60</v>
      </c>
      <c r="Q23" s="17" t="s">
        <v>34</v>
      </c>
      <c r="R23" s="17">
        <v>1</v>
      </c>
      <c r="S23" s="17">
        <v>2</v>
      </c>
      <c r="T23" s="17">
        <v>4</v>
      </c>
      <c r="U23" s="11">
        <v>466</v>
      </c>
      <c r="V23" s="17">
        <v>445</v>
      </c>
      <c r="W23" s="17">
        <v>-0.353</v>
      </c>
      <c r="X23" s="17">
        <v>-0.753</v>
      </c>
      <c r="Y23" s="17">
        <f t="shared" si="7"/>
        <v>0.691618</v>
      </c>
      <c r="Z23" s="17">
        <f t="shared" si="8"/>
        <v>21</v>
      </c>
      <c r="AA23" s="11">
        <v>470</v>
      </c>
      <c r="AB23" s="17">
        <v>439</v>
      </c>
      <c r="AC23" s="17">
        <v>-0.46</v>
      </c>
      <c r="AD23" s="17">
        <v>-0.68</v>
      </c>
      <c r="AE23" s="17">
        <f t="shared" si="9"/>
        <v>0.674</v>
      </c>
      <c r="AF23" s="17">
        <f t="shared" si="10"/>
        <v>31</v>
      </c>
      <c r="AG23" s="11">
        <f t="shared" si="1"/>
        <v>3</v>
      </c>
      <c r="AH23" s="13">
        <f t="shared" si="2"/>
        <v>6</v>
      </c>
      <c r="AI23" s="1">
        <f t="shared" si="3"/>
        <v>1</v>
      </c>
      <c r="AJ23" s="13">
        <f t="shared" si="4"/>
        <v>12</v>
      </c>
      <c r="AK23" s="11">
        <f t="shared" si="11"/>
        <v>4</v>
      </c>
      <c r="AL23" s="13">
        <f t="shared" si="12"/>
        <v>6</v>
      </c>
      <c r="AM23" s="11">
        <f t="shared" si="13"/>
        <v>24.5</v>
      </c>
      <c r="AN23" s="17">
        <f t="shared" si="14"/>
        <v>19.5</v>
      </c>
      <c r="AO23" s="40">
        <f t="shared" si="15"/>
        <v>0.707817287197959</v>
      </c>
      <c r="AP23" s="13">
        <f t="shared" si="16"/>
        <v>0.699008287197959</v>
      </c>
    </row>
    <row r="24" s="1" customFormat="1" ht="14.35" spans="1:42">
      <c r="A24" s="11" t="s">
        <v>35</v>
      </c>
      <c r="B24" s="14" t="s">
        <v>61</v>
      </c>
      <c r="C24" s="1" t="s">
        <v>33</v>
      </c>
      <c r="D24" s="1">
        <v>2000</v>
      </c>
      <c r="E24" s="13">
        <f t="shared" si="0"/>
        <v>22</v>
      </c>
      <c r="F24" s="11">
        <v>537</v>
      </c>
      <c r="G24" s="1">
        <v>537</v>
      </c>
      <c r="H24" s="1">
        <f t="shared" si="5"/>
        <v>0</v>
      </c>
      <c r="I24" s="1">
        <v>-0.12</v>
      </c>
      <c r="J24" s="1">
        <v>-0.06</v>
      </c>
      <c r="K24" s="1">
        <v>-0.12</v>
      </c>
      <c r="L24" s="1">
        <v>0.22</v>
      </c>
      <c r="M24" s="1">
        <f t="shared" si="6"/>
        <v>0.134164078649987</v>
      </c>
      <c r="N24" s="1">
        <v>2.1</v>
      </c>
      <c r="O24" s="1">
        <v>46.9</v>
      </c>
      <c r="P24" s="17">
        <v>52.5</v>
      </c>
      <c r="Q24" s="17" t="s">
        <v>41</v>
      </c>
      <c r="R24" s="17">
        <v>0</v>
      </c>
      <c r="S24" s="17">
        <v>2</v>
      </c>
      <c r="T24" s="17">
        <v>3</v>
      </c>
      <c r="U24" s="11">
        <v>534</v>
      </c>
      <c r="V24" s="17">
        <v>520</v>
      </c>
      <c r="W24" s="17">
        <v>-0.706</v>
      </c>
      <c r="X24" s="17">
        <v>-0.394</v>
      </c>
      <c r="Y24" s="17">
        <f t="shared" si="7"/>
        <v>0.653672</v>
      </c>
      <c r="Z24" s="17">
        <f t="shared" si="8"/>
        <v>14</v>
      </c>
      <c r="AA24" s="11">
        <v>527</v>
      </c>
      <c r="AB24" s="17">
        <v>505</v>
      </c>
      <c r="AC24" s="17">
        <v>-0.65</v>
      </c>
      <c r="AD24" s="17">
        <v>-0.27</v>
      </c>
      <c r="AE24" s="17">
        <f t="shared" si="9"/>
        <v>0.4954</v>
      </c>
      <c r="AF24" s="17">
        <f t="shared" si="10"/>
        <v>22</v>
      </c>
      <c r="AG24" s="11">
        <f t="shared" si="1"/>
        <v>3</v>
      </c>
      <c r="AH24" s="13">
        <f t="shared" si="2"/>
        <v>17</v>
      </c>
      <c r="AI24" s="1">
        <f t="shared" si="3"/>
        <v>10</v>
      </c>
      <c r="AJ24" s="13">
        <f t="shared" si="4"/>
        <v>32</v>
      </c>
      <c r="AK24" s="11">
        <f t="shared" si="11"/>
        <v>7</v>
      </c>
      <c r="AL24" s="13">
        <f t="shared" si="12"/>
        <v>15</v>
      </c>
      <c r="AM24" s="11">
        <f t="shared" si="13"/>
        <v>11</v>
      </c>
      <c r="AN24" s="17">
        <f t="shared" si="14"/>
        <v>7</v>
      </c>
      <c r="AO24" s="40">
        <f t="shared" si="15"/>
        <v>0.393918039324994</v>
      </c>
      <c r="AP24" s="13">
        <f t="shared" si="16"/>
        <v>0.314782039324994</v>
      </c>
    </row>
    <row r="25" s="1" customFormat="1" ht="14.35" spans="1:42">
      <c r="A25" s="11" t="s">
        <v>31</v>
      </c>
      <c r="B25" s="16" t="s">
        <v>62</v>
      </c>
      <c r="C25" s="17" t="s">
        <v>33</v>
      </c>
      <c r="D25" s="17">
        <v>1999</v>
      </c>
      <c r="E25" s="13">
        <f t="shared" si="0"/>
        <v>23</v>
      </c>
      <c r="F25" s="11">
        <v>534</v>
      </c>
      <c r="G25" s="17">
        <v>507</v>
      </c>
      <c r="H25" s="1">
        <f t="shared" si="5"/>
        <v>27</v>
      </c>
      <c r="I25" s="1">
        <v>1.34</v>
      </c>
      <c r="J25" s="1">
        <v>-0.81</v>
      </c>
      <c r="K25" s="1">
        <v>-0.06</v>
      </c>
      <c r="L25" s="1">
        <v>0.34</v>
      </c>
      <c r="M25" s="1">
        <f t="shared" si="6"/>
        <v>1.56579053516107</v>
      </c>
      <c r="N25" s="1">
        <v>0.3</v>
      </c>
      <c r="O25" s="1">
        <v>42.4</v>
      </c>
      <c r="P25" s="17">
        <v>51</v>
      </c>
      <c r="Q25" s="17" t="s">
        <v>41</v>
      </c>
      <c r="R25" s="17">
        <v>0</v>
      </c>
      <c r="S25" s="17">
        <v>1</v>
      </c>
      <c r="T25" s="17">
        <v>2</v>
      </c>
      <c r="U25" s="11">
        <v>531</v>
      </c>
      <c r="V25" s="17">
        <v>489</v>
      </c>
      <c r="W25" s="17">
        <v>0.835</v>
      </c>
      <c r="X25" s="17">
        <v>-1.382</v>
      </c>
      <c r="Y25" s="17">
        <f t="shared" si="7"/>
        <v>2.607149</v>
      </c>
      <c r="Z25" s="17">
        <f t="shared" si="8"/>
        <v>42</v>
      </c>
      <c r="AA25" s="11">
        <v>543</v>
      </c>
      <c r="AB25" s="17">
        <v>488</v>
      </c>
      <c r="AC25" s="17">
        <v>0.91</v>
      </c>
      <c r="AD25" s="17">
        <v>-1.36</v>
      </c>
      <c r="AE25" s="17">
        <f t="shared" si="9"/>
        <v>2.6777</v>
      </c>
      <c r="AF25" s="17">
        <f t="shared" si="10"/>
        <v>55</v>
      </c>
      <c r="AG25" s="11">
        <f t="shared" si="1"/>
        <v>3</v>
      </c>
      <c r="AH25" s="13">
        <f t="shared" si="2"/>
        <v>18</v>
      </c>
      <c r="AI25" s="1">
        <f t="shared" si="3"/>
        <v>9</v>
      </c>
      <c r="AJ25" s="13">
        <f t="shared" si="4"/>
        <v>19</v>
      </c>
      <c r="AK25" s="11">
        <f t="shared" si="11"/>
        <v>12</v>
      </c>
      <c r="AL25" s="13">
        <f t="shared" si="12"/>
        <v>1</v>
      </c>
      <c r="AM25" s="11">
        <f t="shared" si="13"/>
        <v>41</v>
      </c>
      <c r="AN25" s="17">
        <f t="shared" si="14"/>
        <v>34.5</v>
      </c>
      <c r="AO25" s="40">
        <f t="shared" si="15"/>
        <v>2.08646976758054</v>
      </c>
      <c r="AP25" s="13">
        <f t="shared" si="16"/>
        <v>2.12174526758054</v>
      </c>
    </row>
    <row r="26" s="1" customFormat="1" ht="14.35" spans="1:42">
      <c r="A26" s="15" t="s">
        <v>35</v>
      </c>
      <c r="B26" s="14" t="s">
        <v>63</v>
      </c>
      <c r="C26" s="1" t="s">
        <v>47</v>
      </c>
      <c r="D26" s="12">
        <v>2004</v>
      </c>
      <c r="E26" s="13">
        <f t="shared" si="0"/>
        <v>18</v>
      </c>
      <c r="F26" s="11">
        <v>538</v>
      </c>
      <c r="G26" s="1">
        <v>525</v>
      </c>
      <c r="H26" s="1">
        <f t="shared" si="5"/>
        <v>13</v>
      </c>
      <c r="I26" s="1">
        <v>-0.53</v>
      </c>
      <c r="J26" s="1">
        <v>-0.87</v>
      </c>
      <c r="K26" s="1">
        <v>0.11</v>
      </c>
      <c r="L26" s="1">
        <v>-0.03</v>
      </c>
      <c r="M26" s="1">
        <f t="shared" si="6"/>
        <v>1.0187246929372</v>
      </c>
      <c r="N26" s="1">
        <v>6.5</v>
      </c>
      <c r="O26" s="1">
        <v>44.2</v>
      </c>
      <c r="P26" s="17">
        <v>51.1</v>
      </c>
      <c r="Q26" s="17" t="s">
        <v>50</v>
      </c>
      <c r="R26" s="17">
        <v>0</v>
      </c>
      <c r="S26" s="17">
        <v>0</v>
      </c>
      <c r="T26" s="17">
        <v>2</v>
      </c>
      <c r="U26" s="11">
        <v>524</v>
      </c>
      <c r="V26" s="17">
        <v>508</v>
      </c>
      <c r="W26" s="17">
        <v>-0.982</v>
      </c>
      <c r="X26" s="17">
        <v>-0.859</v>
      </c>
      <c r="Y26" s="17">
        <f t="shared" si="7"/>
        <v>1.702205</v>
      </c>
      <c r="Z26" s="17">
        <f t="shared" si="8"/>
        <v>16</v>
      </c>
      <c r="AA26" s="11">
        <v>533</v>
      </c>
      <c r="AB26" s="17">
        <v>513</v>
      </c>
      <c r="AC26" s="17">
        <v>-0.69</v>
      </c>
      <c r="AD26" s="17">
        <v>-1.03</v>
      </c>
      <c r="AE26" s="17">
        <f t="shared" si="9"/>
        <v>1.537</v>
      </c>
      <c r="AF26" s="17">
        <f t="shared" si="10"/>
        <v>20</v>
      </c>
      <c r="AG26" s="11">
        <f t="shared" si="1"/>
        <v>14</v>
      </c>
      <c r="AH26" s="13">
        <f t="shared" si="2"/>
        <v>17</v>
      </c>
      <c r="AI26" s="1">
        <f t="shared" si="3"/>
        <v>5</v>
      </c>
      <c r="AJ26" s="13">
        <f t="shared" si="4"/>
        <v>12</v>
      </c>
      <c r="AK26" s="11">
        <f t="shared" si="11"/>
        <v>9</v>
      </c>
      <c r="AL26" s="13">
        <f t="shared" si="12"/>
        <v>5</v>
      </c>
      <c r="AM26" s="11">
        <f t="shared" si="13"/>
        <v>16.5</v>
      </c>
      <c r="AN26" s="17">
        <f t="shared" si="14"/>
        <v>14.5</v>
      </c>
      <c r="AO26" s="40">
        <f t="shared" si="15"/>
        <v>1.3604648464686</v>
      </c>
      <c r="AP26" s="13">
        <f t="shared" si="16"/>
        <v>1.2778623464686</v>
      </c>
    </row>
    <row r="27" s="1" customFormat="1" ht="14.35" spans="1:42">
      <c r="A27" s="15" t="s">
        <v>31</v>
      </c>
      <c r="B27" s="14" t="s">
        <v>64</v>
      </c>
      <c r="C27" s="1" t="s">
        <v>33</v>
      </c>
      <c r="D27" s="12">
        <v>2007</v>
      </c>
      <c r="E27" s="13">
        <f t="shared" si="0"/>
        <v>15</v>
      </c>
      <c r="F27" s="11">
        <v>499</v>
      </c>
      <c r="G27" s="1">
        <v>488</v>
      </c>
      <c r="H27" s="1">
        <f t="shared" si="5"/>
        <v>11</v>
      </c>
      <c r="I27" s="1">
        <v>0.67</v>
      </c>
      <c r="J27" s="1">
        <v>-0.47</v>
      </c>
      <c r="K27" s="1">
        <v>-0.29</v>
      </c>
      <c r="L27" s="1">
        <v>0.29</v>
      </c>
      <c r="M27" s="1">
        <f t="shared" si="6"/>
        <v>0.818413098624405</v>
      </c>
      <c r="N27" s="1">
        <v>5.1</v>
      </c>
      <c r="O27" s="1">
        <v>43.6</v>
      </c>
      <c r="P27" s="1">
        <v>51.8</v>
      </c>
      <c r="Q27" s="1" t="s">
        <v>41</v>
      </c>
      <c r="R27" s="1">
        <v>1</v>
      </c>
      <c r="S27" s="1">
        <v>2</v>
      </c>
      <c r="T27" s="1">
        <v>3</v>
      </c>
      <c r="U27" s="11">
        <v>493</v>
      </c>
      <c r="V27" s="17">
        <v>468</v>
      </c>
      <c r="W27" s="1">
        <v>1.018</v>
      </c>
      <c r="X27" s="17">
        <v>-0.535</v>
      </c>
      <c r="Y27" s="17">
        <f t="shared" si="7"/>
        <v>1.322549</v>
      </c>
      <c r="Z27" s="17">
        <f t="shared" si="8"/>
        <v>25</v>
      </c>
      <c r="AA27" s="11">
        <v>496</v>
      </c>
      <c r="AB27" s="17">
        <v>470</v>
      </c>
      <c r="AC27" s="17">
        <v>0.91</v>
      </c>
      <c r="AD27" s="17">
        <v>-0.61</v>
      </c>
      <c r="AE27" s="17">
        <f t="shared" si="9"/>
        <v>1.2002</v>
      </c>
      <c r="AF27" s="17">
        <f t="shared" si="10"/>
        <v>26</v>
      </c>
      <c r="AG27" s="11">
        <f t="shared" si="1"/>
        <v>6</v>
      </c>
      <c r="AH27" s="13">
        <f t="shared" si="2"/>
        <v>20</v>
      </c>
      <c r="AI27" s="1">
        <f t="shared" si="3"/>
        <v>3</v>
      </c>
      <c r="AJ27" s="13">
        <f t="shared" si="4"/>
        <v>18</v>
      </c>
      <c r="AK27" s="11">
        <f t="shared" si="11"/>
        <v>3</v>
      </c>
      <c r="AL27" s="13">
        <f t="shared" si="12"/>
        <v>2</v>
      </c>
      <c r="AM27" s="11">
        <f t="shared" si="13"/>
        <v>18.5</v>
      </c>
      <c r="AN27" s="17">
        <f t="shared" si="14"/>
        <v>18</v>
      </c>
      <c r="AO27" s="40">
        <f t="shared" si="15"/>
        <v>1.0704810493122</v>
      </c>
      <c r="AP27" s="13">
        <f t="shared" si="16"/>
        <v>1.0093065493122</v>
      </c>
    </row>
    <row r="28" s="1" customFormat="1" ht="14.35" spans="1:42">
      <c r="A28" s="11" t="s">
        <v>35</v>
      </c>
      <c r="B28" s="14" t="s">
        <v>65</v>
      </c>
      <c r="C28" s="1" t="s">
        <v>33</v>
      </c>
      <c r="D28" s="1">
        <v>2000</v>
      </c>
      <c r="E28" s="13">
        <f t="shared" si="0"/>
        <v>22</v>
      </c>
      <c r="F28" s="11">
        <v>511</v>
      </c>
      <c r="G28" s="1">
        <v>504</v>
      </c>
      <c r="H28" s="1">
        <f t="shared" si="5"/>
        <v>7</v>
      </c>
      <c r="I28" s="1">
        <v>-0.56</v>
      </c>
      <c r="J28" s="1">
        <v>-0.42</v>
      </c>
      <c r="K28" s="1">
        <v>-0.04</v>
      </c>
      <c r="L28" s="1">
        <v>0.19</v>
      </c>
      <c r="M28" s="1">
        <f t="shared" si="6"/>
        <v>0.7</v>
      </c>
      <c r="N28" s="25">
        <v>5</v>
      </c>
      <c r="O28" s="1">
        <v>43.6</v>
      </c>
      <c r="P28" s="17">
        <v>49.2</v>
      </c>
      <c r="Q28" s="17" t="s">
        <v>50</v>
      </c>
      <c r="R28" s="17">
        <v>0</v>
      </c>
      <c r="S28" s="17">
        <v>0</v>
      </c>
      <c r="T28" s="17">
        <v>2</v>
      </c>
      <c r="U28" s="11">
        <v>510</v>
      </c>
      <c r="V28" s="17">
        <v>498</v>
      </c>
      <c r="W28" s="17">
        <v>-0.488</v>
      </c>
      <c r="X28" s="17">
        <v>-0.171</v>
      </c>
      <c r="Y28" s="17">
        <f t="shared" si="7"/>
        <v>0.267385</v>
      </c>
      <c r="Z28" s="17">
        <f t="shared" si="8"/>
        <v>12</v>
      </c>
      <c r="AA28" s="11">
        <v>517</v>
      </c>
      <c r="AB28" s="17">
        <v>511</v>
      </c>
      <c r="AC28" s="17">
        <v>-0.84</v>
      </c>
      <c r="AD28" s="17">
        <v>0.17</v>
      </c>
      <c r="AE28" s="17">
        <f t="shared" si="9"/>
        <v>0.7345</v>
      </c>
      <c r="AF28" s="17">
        <f t="shared" si="10"/>
        <v>6</v>
      </c>
      <c r="AG28" s="11">
        <f t="shared" si="1"/>
        <v>1</v>
      </c>
      <c r="AH28" s="13">
        <f t="shared" si="2"/>
        <v>6</v>
      </c>
      <c r="AI28" s="1">
        <f t="shared" si="3"/>
        <v>6</v>
      </c>
      <c r="AJ28" s="13">
        <f t="shared" si="4"/>
        <v>7</v>
      </c>
      <c r="AK28" s="11">
        <f t="shared" si="11"/>
        <v>7</v>
      </c>
      <c r="AL28" s="13">
        <f t="shared" si="12"/>
        <v>13</v>
      </c>
      <c r="AM28" s="11">
        <f t="shared" si="13"/>
        <v>6.5</v>
      </c>
      <c r="AN28" s="17">
        <f t="shared" si="14"/>
        <v>9.5</v>
      </c>
      <c r="AO28" s="40">
        <f t="shared" si="15"/>
        <v>0.4836925</v>
      </c>
      <c r="AP28" s="13">
        <f t="shared" si="16"/>
        <v>0.71725</v>
      </c>
    </row>
    <row r="29" s="1" customFormat="1" ht="14.35" spans="1:42">
      <c r="A29" s="11" t="s">
        <v>35</v>
      </c>
      <c r="B29" s="14" t="s">
        <v>66</v>
      </c>
      <c r="C29" s="1" t="s">
        <v>33</v>
      </c>
      <c r="D29" s="1">
        <v>2004</v>
      </c>
      <c r="E29" s="13">
        <f t="shared" si="0"/>
        <v>18</v>
      </c>
      <c r="F29" s="11">
        <v>518</v>
      </c>
      <c r="G29" s="1">
        <v>502</v>
      </c>
      <c r="H29" s="1">
        <f t="shared" si="5"/>
        <v>16</v>
      </c>
      <c r="I29" s="1">
        <v>-0.19</v>
      </c>
      <c r="J29" s="1">
        <v>-0.92</v>
      </c>
      <c r="K29" s="1">
        <v>0.03</v>
      </c>
      <c r="L29" s="1">
        <v>0.24</v>
      </c>
      <c r="M29" s="1">
        <f t="shared" si="6"/>
        <v>0.939414711402797</v>
      </c>
      <c r="N29" s="1">
        <v>3.5</v>
      </c>
      <c r="O29" s="1">
        <v>47.2</v>
      </c>
      <c r="P29" s="17">
        <v>53.8</v>
      </c>
      <c r="Q29" s="17" t="s">
        <v>41</v>
      </c>
      <c r="R29" s="17">
        <v>0</v>
      </c>
      <c r="S29" s="17">
        <v>2</v>
      </c>
      <c r="T29" s="17">
        <v>3</v>
      </c>
      <c r="U29" s="11">
        <v>503</v>
      </c>
      <c r="V29" s="17">
        <v>486</v>
      </c>
      <c r="W29" s="17">
        <v>-0.471</v>
      </c>
      <c r="X29" s="17">
        <v>-1.194</v>
      </c>
      <c r="Y29" s="17">
        <f t="shared" si="7"/>
        <v>1.647477</v>
      </c>
      <c r="Z29" s="17">
        <f t="shared" si="8"/>
        <v>17</v>
      </c>
      <c r="AA29" s="11">
        <v>506</v>
      </c>
      <c r="AB29" s="17">
        <v>484</v>
      </c>
      <c r="AC29" s="17">
        <v>-0.39</v>
      </c>
      <c r="AD29" s="17">
        <v>-0.94</v>
      </c>
      <c r="AE29" s="17">
        <f t="shared" si="9"/>
        <v>1.0357</v>
      </c>
      <c r="AF29" s="17">
        <f t="shared" si="10"/>
        <v>22</v>
      </c>
      <c r="AG29" s="11">
        <f t="shared" si="1"/>
        <v>15</v>
      </c>
      <c r="AH29" s="13">
        <f t="shared" si="2"/>
        <v>16</v>
      </c>
      <c r="AI29" s="1">
        <f t="shared" si="3"/>
        <v>12</v>
      </c>
      <c r="AJ29" s="13">
        <f t="shared" si="4"/>
        <v>18</v>
      </c>
      <c r="AK29" s="11">
        <f t="shared" si="11"/>
        <v>3</v>
      </c>
      <c r="AL29" s="13">
        <f t="shared" si="12"/>
        <v>2</v>
      </c>
      <c r="AM29" s="11">
        <f t="shared" si="13"/>
        <v>19</v>
      </c>
      <c r="AN29" s="17">
        <f t="shared" si="14"/>
        <v>16.5</v>
      </c>
      <c r="AO29" s="40">
        <f t="shared" si="15"/>
        <v>1.2934458557014</v>
      </c>
      <c r="AP29" s="13">
        <f t="shared" si="16"/>
        <v>0.987557355701398</v>
      </c>
    </row>
    <row r="30" s="1" customFormat="1" ht="14.35" spans="1:42">
      <c r="A30" s="11" t="s">
        <v>31</v>
      </c>
      <c r="B30" s="14" t="s">
        <v>67</v>
      </c>
      <c r="C30" s="1" t="s">
        <v>47</v>
      </c>
      <c r="D30" s="1">
        <v>2002</v>
      </c>
      <c r="E30" s="13">
        <f t="shared" si="0"/>
        <v>20</v>
      </c>
      <c r="F30" s="11">
        <v>437</v>
      </c>
      <c r="G30" s="1">
        <v>433</v>
      </c>
      <c r="H30" s="1">
        <f t="shared" si="5"/>
        <v>4</v>
      </c>
      <c r="I30" s="1">
        <v>0.31</v>
      </c>
      <c r="J30" s="1">
        <v>-0.38</v>
      </c>
      <c r="K30" s="1">
        <v>0</v>
      </c>
      <c r="L30" s="1">
        <v>0.21</v>
      </c>
      <c r="M30" s="1">
        <f t="shared" si="6"/>
        <v>0.490407993409569</v>
      </c>
      <c r="N30" s="1">
        <v>3.5</v>
      </c>
      <c r="O30" s="1">
        <v>46.9</v>
      </c>
      <c r="P30" s="1">
        <v>52.3</v>
      </c>
      <c r="Q30" s="1" t="s">
        <v>44</v>
      </c>
      <c r="R30" s="1">
        <v>2</v>
      </c>
      <c r="S30" s="1">
        <v>2</v>
      </c>
      <c r="T30" s="1">
        <v>2</v>
      </c>
      <c r="U30" s="11">
        <v>420</v>
      </c>
      <c r="V30" s="17">
        <v>411</v>
      </c>
      <c r="W30" s="17">
        <v>0.112</v>
      </c>
      <c r="X30" s="17">
        <v>-0.159</v>
      </c>
      <c r="Y30" s="17">
        <f t="shared" si="7"/>
        <v>0.037825</v>
      </c>
      <c r="Z30" s="17">
        <f t="shared" si="8"/>
        <v>9</v>
      </c>
      <c r="AA30" s="11">
        <v>428</v>
      </c>
      <c r="AB30" s="17">
        <v>419</v>
      </c>
      <c r="AC30" s="17">
        <v>0</v>
      </c>
      <c r="AD30" s="17">
        <v>-0.62</v>
      </c>
      <c r="AE30" s="17">
        <f t="shared" si="9"/>
        <v>0.3844</v>
      </c>
      <c r="AF30" s="17">
        <f t="shared" si="10"/>
        <v>9</v>
      </c>
      <c r="AG30" s="11">
        <f t="shared" si="1"/>
        <v>17</v>
      </c>
      <c r="AH30" s="13">
        <f t="shared" si="2"/>
        <v>22</v>
      </c>
      <c r="AI30" s="1">
        <f t="shared" si="3"/>
        <v>9</v>
      </c>
      <c r="AJ30" s="13">
        <f t="shared" si="4"/>
        <v>14</v>
      </c>
      <c r="AK30" s="11">
        <f t="shared" si="11"/>
        <v>8</v>
      </c>
      <c r="AL30" s="13">
        <f t="shared" si="12"/>
        <v>8</v>
      </c>
      <c r="AM30" s="11">
        <f t="shared" si="13"/>
        <v>6.5</v>
      </c>
      <c r="AN30" s="17">
        <f t="shared" si="14"/>
        <v>6.5</v>
      </c>
      <c r="AO30" s="40">
        <f t="shared" si="15"/>
        <v>0.264116496704784</v>
      </c>
      <c r="AP30" s="13">
        <f t="shared" si="16"/>
        <v>0.437403996704784</v>
      </c>
    </row>
    <row r="31" s="1" customFormat="1" ht="14.35" spans="1:42">
      <c r="A31" s="11" t="s">
        <v>35</v>
      </c>
      <c r="B31" s="14" t="s">
        <v>68</v>
      </c>
      <c r="C31" s="1" t="s">
        <v>47</v>
      </c>
      <c r="D31" s="1">
        <v>1992</v>
      </c>
      <c r="E31" s="13">
        <f t="shared" si="0"/>
        <v>30</v>
      </c>
      <c r="F31" s="11">
        <v>503</v>
      </c>
      <c r="G31" s="1">
        <v>494</v>
      </c>
      <c r="H31" s="1">
        <f t="shared" si="5"/>
        <v>9</v>
      </c>
      <c r="I31" s="1">
        <v>-0.46</v>
      </c>
      <c r="J31" s="1">
        <v>-0.72</v>
      </c>
      <c r="K31" s="1">
        <v>0.1</v>
      </c>
      <c r="L31" s="1">
        <v>0.24</v>
      </c>
      <c r="M31" s="1">
        <f t="shared" si="6"/>
        <v>0.854400374531753</v>
      </c>
      <c r="N31" s="1">
        <v>3.8</v>
      </c>
      <c r="O31" s="1">
        <v>44.6</v>
      </c>
      <c r="P31" s="17">
        <v>48.7</v>
      </c>
      <c r="Q31" s="17" t="s">
        <v>44</v>
      </c>
      <c r="R31" s="17">
        <v>0</v>
      </c>
      <c r="S31" s="17">
        <v>0</v>
      </c>
      <c r="T31" s="17">
        <v>2</v>
      </c>
      <c r="U31" s="11">
        <v>499</v>
      </c>
      <c r="V31" s="17">
        <v>474</v>
      </c>
      <c r="W31" s="17">
        <v>-0.659</v>
      </c>
      <c r="X31" s="17">
        <v>-1.1</v>
      </c>
      <c r="Y31" s="17">
        <f t="shared" si="7"/>
        <v>1.644281</v>
      </c>
      <c r="Z31" s="17">
        <f t="shared" si="8"/>
        <v>25</v>
      </c>
      <c r="AA31" s="11">
        <v>488</v>
      </c>
      <c r="AB31" s="17">
        <v>478</v>
      </c>
      <c r="AC31" s="17">
        <v>-0.79</v>
      </c>
      <c r="AD31" s="17">
        <v>-0.33</v>
      </c>
      <c r="AE31" s="17">
        <f t="shared" si="9"/>
        <v>0.733</v>
      </c>
      <c r="AF31" s="17">
        <f t="shared" si="10"/>
        <v>10</v>
      </c>
      <c r="AG31" s="11">
        <f t="shared" si="1"/>
        <v>4</v>
      </c>
      <c r="AH31" s="13">
        <f t="shared" si="2"/>
        <v>20</v>
      </c>
      <c r="AI31" s="1">
        <f t="shared" si="3"/>
        <v>15</v>
      </c>
      <c r="AJ31" s="13">
        <f t="shared" si="4"/>
        <v>16</v>
      </c>
      <c r="AK31" s="11">
        <f t="shared" si="11"/>
        <v>11</v>
      </c>
      <c r="AL31" s="13">
        <f t="shared" si="12"/>
        <v>4</v>
      </c>
      <c r="AM31" s="11">
        <f t="shared" si="13"/>
        <v>9.5</v>
      </c>
      <c r="AN31" s="17">
        <f t="shared" si="14"/>
        <v>17</v>
      </c>
      <c r="AO31" s="40">
        <f t="shared" si="15"/>
        <v>1.24934068726588</v>
      </c>
      <c r="AP31" s="13">
        <f t="shared" si="16"/>
        <v>0.793700187265877</v>
      </c>
    </row>
    <row r="32" s="1" customFormat="1" ht="14.35" spans="1:42">
      <c r="A32" s="11" t="s">
        <v>35</v>
      </c>
      <c r="B32" s="14" t="s">
        <v>69</v>
      </c>
      <c r="C32" s="1" t="s">
        <v>47</v>
      </c>
      <c r="D32" s="1">
        <v>1983</v>
      </c>
      <c r="E32" s="13">
        <f t="shared" si="0"/>
        <v>39</v>
      </c>
      <c r="F32" s="11">
        <v>440</v>
      </c>
      <c r="G32" s="1">
        <v>438</v>
      </c>
      <c r="H32" s="1">
        <f t="shared" si="5"/>
        <v>2</v>
      </c>
      <c r="I32" s="1">
        <v>-0.26</v>
      </c>
      <c r="J32" s="1">
        <v>-0.26</v>
      </c>
      <c r="K32" s="1">
        <v>0.11</v>
      </c>
      <c r="L32" s="1">
        <v>0.72</v>
      </c>
      <c r="M32" s="1">
        <f t="shared" si="6"/>
        <v>0.367695526217005</v>
      </c>
      <c r="N32" s="1">
        <v>7.1</v>
      </c>
      <c r="O32" s="1">
        <v>50.4</v>
      </c>
      <c r="P32" s="17">
        <v>60.3</v>
      </c>
      <c r="Q32" s="17" t="s">
        <v>48</v>
      </c>
      <c r="R32" s="17">
        <v>2</v>
      </c>
      <c r="S32" s="17">
        <v>2</v>
      </c>
      <c r="T32" s="17">
        <v>4</v>
      </c>
      <c r="U32" s="11">
        <v>444</v>
      </c>
      <c r="V32" s="17">
        <v>432</v>
      </c>
      <c r="W32" s="17">
        <v>-0.071</v>
      </c>
      <c r="X32" s="17">
        <v>-0.488</v>
      </c>
      <c r="Y32" s="17">
        <f t="shared" si="7"/>
        <v>0.243185</v>
      </c>
      <c r="Z32" s="17">
        <f t="shared" si="8"/>
        <v>12</v>
      </c>
      <c r="AA32" s="11">
        <v>447</v>
      </c>
      <c r="AB32" s="17">
        <v>440</v>
      </c>
      <c r="AC32" s="17">
        <v>-0.16</v>
      </c>
      <c r="AD32" s="17">
        <v>-0.82</v>
      </c>
      <c r="AE32" s="17">
        <f t="shared" si="9"/>
        <v>0.698</v>
      </c>
      <c r="AF32" s="17">
        <f t="shared" si="10"/>
        <v>7</v>
      </c>
      <c r="AG32" s="11">
        <f t="shared" si="1"/>
        <v>4</v>
      </c>
      <c r="AH32" s="13">
        <f t="shared" si="2"/>
        <v>6</v>
      </c>
      <c r="AI32" s="1">
        <f t="shared" si="3"/>
        <v>7</v>
      </c>
      <c r="AJ32" s="13">
        <f t="shared" si="4"/>
        <v>2</v>
      </c>
      <c r="AK32" s="11">
        <f t="shared" si="11"/>
        <v>3</v>
      </c>
      <c r="AL32" s="13">
        <f t="shared" si="12"/>
        <v>8</v>
      </c>
      <c r="AM32" s="11">
        <f t="shared" si="13"/>
        <v>4.5</v>
      </c>
      <c r="AN32" s="17">
        <f t="shared" si="14"/>
        <v>7</v>
      </c>
      <c r="AO32" s="40">
        <f t="shared" si="15"/>
        <v>0.305440263108503</v>
      </c>
      <c r="AP32" s="13">
        <f t="shared" si="16"/>
        <v>0.532847763108502</v>
      </c>
    </row>
    <row r="33" s="1" customFormat="1" ht="14.35" spans="1:42">
      <c r="A33" s="11" t="s">
        <v>35</v>
      </c>
      <c r="B33" s="14" t="s">
        <v>70</v>
      </c>
      <c r="C33" s="1" t="s">
        <v>33</v>
      </c>
      <c r="D33" s="1">
        <v>1983</v>
      </c>
      <c r="E33" s="13">
        <f t="shared" si="0"/>
        <v>39</v>
      </c>
      <c r="F33" s="11">
        <v>525</v>
      </c>
      <c r="G33" s="1">
        <v>521</v>
      </c>
      <c r="H33" s="1">
        <f t="shared" si="5"/>
        <v>4</v>
      </c>
      <c r="I33" s="1">
        <v>-0.2</v>
      </c>
      <c r="J33" s="1">
        <v>-0.74</v>
      </c>
      <c r="K33" s="1">
        <v>0.03</v>
      </c>
      <c r="L33" s="1">
        <v>0.45</v>
      </c>
      <c r="M33" s="1">
        <f t="shared" si="6"/>
        <v>0.766550715869472</v>
      </c>
      <c r="N33" s="1">
        <v>2.5</v>
      </c>
      <c r="O33" s="1">
        <v>46.7</v>
      </c>
      <c r="P33" s="17">
        <v>56.2</v>
      </c>
      <c r="Q33" s="17" t="s">
        <v>48</v>
      </c>
      <c r="R33" s="17">
        <v>0</v>
      </c>
      <c r="S33" s="17">
        <v>2</v>
      </c>
      <c r="T33" s="17">
        <v>4</v>
      </c>
      <c r="U33" s="11">
        <v>523</v>
      </c>
      <c r="V33" s="17">
        <v>487</v>
      </c>
      <c r="W33" s="17">
        <v>-0.735</v>
      </c>
      <c r="X33" s="17">
        <v>-0.9</v>
      </c>
      <c r="Y33" s="17">
        <f t="shared" si="7"/>
        <v>1.350225</v>
      </c>
      <c r="Z33" s="17">
        <f t="shared" si="8"/>
        <v>36</v>
      </c>
      <c r="AA33" s="11">
        <v>517</v>
      </c>
      <c r="AB33" s="17">
        <v>486</v>
      </c>
      <c r="AC33" s="17">
        <v>-0.52</v>
      </c>
      <c r="AD33" s="17">
        <v>-0.78</v>
      </c>
      <c r="AE33" s="17">
        <f t="shared" si="9"/>
        <v>0.8788</v>
      </c>
      <c r="AF33" s="17">
        <f t="shared" si="10"/>
        <v>31</v>
      </c>
      <c r="AG33" s="11">
        <f t="shared" si="1"/>
        <v>2</v>
      </c>
      <c r="AH33" s="13">
        <f t="shared" si="2"/>
        <v>34</v>
      </c>
      <c r="AI33" s="1">
        <f t="shared" si="3"/>
        <v>8</v>
      </c>
      <c r="AJ33" s="13">
        <f t="shared" si="4"/>
        <v>35</v>
      </c>
      <c r="AK33" s="11">
        <f t="shared" si="11"/>
        <v>6</v>
      </c>
      <c r="AL33" s="13">
        <f t="shared" si="12"/>
        <v>1</v>
      </c>
      <c r="AM33" s="11">
        <f t="shared" si="13"/>
        <v>17.5</v>
      </c>
      <c r="AN33" s="17">
        <f t="shared" si="14"/>
        <v>20</v>
      </c>
      <c r="AO33" s="40">
        <f t="shared" si="15"/>
        <v>1.05838785793474</v>
      </c>
      <c r="AP33" s="13">
        <f t="shared" si="16"/>
        <v>0.822675357934736</v>
      </c>
    </row>
    <row r="34" s="1" customFormat="1" ht="14.35" spans="1:42">
      <c r="A34" s="11" t="s">
        <v>31</v>
      </c>
      <c r="B34" s="14" t="s">
        <v>71</v>
      </c>
      <c r="C34" s="1" t="s">
        <v>33</v>
      </c>
      <c r="D34" s="1">
        <v>2000</v>
      </c>
      <c r="E34" s="13">
        <f t="shared" si="0"/>
        <v>22</v>
      </c>
      <c r="F34" s="11">
        <v>514</v>
      </c>
      <c r="G34" s="1">
        <v>502</v>
      </c>
      <c r="H34" s="1">
        <f t="shared" si="5"/>
        <v>12</v>
      </c>
      <c r="I34" s="1">
        <v>0.61</v>
      </c>
      <c r="J34" s="1">
        <v>-0.67</v>
      </c>
      <c r="K34" s="1">
        <v>0</v>
      </c>
      <c r="L34" s="1">
        <v>0.15</v>
      </c>
      <c r="M34" s="1">
        <f t="shared" si="6"/>
        <v>0.906090503205944</v>
      </c>
      <c r="N34" s="1">
        <v>3.2</v>
      </c>
      <c r="O34" s="1">
        <v>43.1</v>
      </c>
      <c r="P34" s="1">
        <v>47.7</v>
      </c>
      <c r="Q34" s="1" t="s">
        <v>44</v>
      </c>
      <c r="R34" s="1">
        <v>0</v>
      </c>
      <c r="S34" s="1">
        <v>0</v>
      </c>
      <c r="T34" s="1">
        <v>1</v>
      </c>
      <c r="U34" s="11">
        <v>513</v>
      </c>
      <c r="V34" s="17">
        <v>483</v>
      </c>
      <c r="W34" s="17">
        <v>1.018</v>
      </c>
      <c r="X34" s="17">
        <v>-1.094</v>
      </c>
      <c r="Y34" s="17">
        <f t="shared" si="7"/>
        <v>2.23316</v>
      </c>
      <c r="Z34" s="17">
        <f t="shared" si="8"/>
        <v>30</v>
      </c>
      <c r="AA34" s="11">
        <v>516</v>
      </c>
      <c r="AB34" s="17">
        <v>490</v>
      </c>
      <c r="AC34" s="17">
        <v>0.95</v>
      </c>
      <c r="AD34" s="17">
        <v>-0.95</v>
      </c>
      <c r="AE34" s="17">
        <f t="shared" si="9"/>
        <v>1.805</v>
      </c>
      <c r="AF34" s="17">
        <f t="shared" si="10"/>
        <v>26</v>
      </c>
      <c r="AG34" s="11">
        <f t="shared" si="1"/>
        <v>1</v>
      </c>
      <c r="AH34" s="13">
        <f t="shared" si="2"/>
        <v>19</v>
      </c>
      <c r="AI34" s="1">
        <f t="shared" si="3"/>
        <v>2</v>
      </c>
      <c r="AJ34" s="13">
        <f t="shared" si="4"/>
        <v>12</v>
      </c>
      <c r="AK34" s="11">
        <f t="shared" si="11"/>
        <v>3</v>
      </c>
      <c r="AL34" s="13">
        <f t="shared" si="12"/>
        <v>7</v>
      </c>
      <c r="AM34" s="11">
        <f t="shared" si="13"/>
        <v>19</v>
      </c>
      <c r="AN34" s="17">
        <f t="shared" si="14"/>
        <v>21</v>
      </c>
      <c r="AO34" s="40">
        <f t="shared" si="15"/>
        <v>1.56962525160297</v>
      </c>
      <c r="AP34" s="13">
        <f t="shared" si="16"/>
        <v>1.35554525160297</v>
      </c>
    </row>
    <row r="35" s="1" customFormat="1" ht="14.35" spans="1:42">
      <c r="A35" s="11" t="s">
        <v>31</v>
      </c>
      <c r="B35" s="14" t="s">
        <v>72</v>
      </c>
      <c r="C35" s="1" t="s">
        <v>33</v>
      </c>
      <c r="D35" s="1">
        <v>1993</v>
      </c>
      <c r="E35" s="13">
        <f t="shared" si="0"/>
        <v>29</v>
      </c>
      <c r="F35" s="11">
        <v>450</v>
      </c>
      <c r="G35" s="1">
        <v>443</v>
      </c>
      <c r="H35" s="1">
        <f t="shared" si="5"/>
        <v>7</v>
      </c>
      <c r="I35" s="1">
        <v>0.56</v>
      </c>
      <c r="J35" s="1">
        <v>-0.35</v>
      </c>
      <c r="K35" s="1">
        <v>0.06</v>
      </c>
      <c r="L35" s="1">
        <v>0.51</v>
      </c>
      <c r="M35" s="1">
        <f t="shared" si="6"/>
        <v>0.660378679243962</v>
      </c>
      <c r="N35" s="1">
        <v>4.4</v>
      </c>
      <c r="O35" s="1">
        <v>47.4</v>
      </c>
      <c r="P35" s="1">
        <v>54.7</v>
      </c>
      <c r="Q35" s="1" t="s">
        <v>41</v>
      </c>
      <c r="R35" s="1">
        <v>2</v>
      </c>
      <c r="S35" s="1">
        <v>2</v>
      </c>
      <c r="T35" s="1">
        <v>3</v>
      </c>
      <c r="U35" s="11">
        <v>452</v>
      </c>
      <c r="V35" s="17">
        <v>428</v>
      </c>
      <c r="W35" s="17">
        <v>0.371</v>
      </c>
      <c r="X35" s="17">
        <v>-0.941</v>
      </c>
      <c r="Y35" s="17">
        <f t="shared" si="7"/>
        <v>1.023122</v>
      </c>
      <c r="Z35" s="17">
        <f t="shared" si="8"/>
        <v>24</v>
      </c>
      <c r="AA35" s="11">
        <v>454</v>
      </c>
      <c r="AB35" s="17">
        <v>433</v>
      </c>
      <c r="AC35" s="17">
        <v>0.47</v>
      </c>
      <c r="AD35" s="17">
        <v>-0.73</v>
      </c>
      <c r="AE35" s="17">
        <f t="shared" si="9"/>
        <v>0.7538</v>
      </c>
      <c r="AF35" s="17">
        <f t="shared" si="10"/>
        <v>21</v>
      </c>
      <c r="AG35" s="11">
        <f t="shared" si="1"/>
        <v>2</v>
      </c>
      <c r="AH35" s="13">
        <f t="shared" si="2"/>
        <v>15</v>
      </c>
      <c r="AI35" s="1">
        <f t="shared" si="3"/>
        <v>4</v>
      </c>
      <c r="AJ35" s="13">
        <f t="shared" si="4"/>
        <v>10</v>
      </c>
      <c r="AK35" s="11">
        <f t="shared" si="11"/>
        <v>2</v>
      </c>
      <c r="AL35" s="13">
        <f t="shared" si="12"/>
        <v>5</v>
      </c>
      <c r="AM35" s="11">
        <f t="shared" si="13"/>
        <v>14</v>
      </c>
      <c r="AN35" s="17">
        <f t="shared" si="14"/>
        <v>15.5</v>
      </c>
      <c r="AO35" s="40">
        <f t="shared" si="15"/>
        <v>0.841750339621981</v>
      </c>
      <c r="AP35" s="13">
        <f t="shared" si="16"/>
        <v>0.707089339621981</v>
      </c>
    </row>
    <row r="36" s="1" customFormat="1" ht="14.35" spans="1:42">
      <c r="A36" s="11" t="s">
        <v>35</v>
      </c>
      <c r="B36" s="14" t="s">
        <v>73</v>
      </c>
      <c r="C36" s="1" t="s">
        <v>33</v>
      </c>
      <c r="D36" s="1">
        <v>1997</v>
      </c>
      <c r="E36" s="13">
        <f t="shared" si="0"/>
        <v>25</v>
      </c>
      <c r="F36" s="11">
        <v>521</v>
      </c>
      <c r="G36" s="1">
        <v>515</v>
      </c>
      <c r="H36" s="1">
        <f t="shared" si="5"/>
        <v>6</v>
      </c>
      <c r="I36" s="1">
        <v>-0.4</v>
      </c>
      <c r="J36" s="1">
        <v>-0.66</v>
      </c>
      <c r="K36" s="1">
        <v>0.08</v>
      </c>
      <c r="L36" s="1">
        <v>0.4</v>
      </c>
      <c r="M36" s="1">
        <f t="shared" si="6"/>
        <v>0.77175125526299</v>
      </c>
      <c r="N36" s="1">
        <v>0.4</v>
      </c>
      <c r="O36" s="1">
        <v>44.1</v>
      </c>
      <c r="P36" s="17">
        <v>46.4</v>
      </c>
      <c r="Q36" s="17" t="s">
        <v>44</v>
      </c>
      <c r="R36" s="17">
        <v>0</v>
      </c>
      <c r="S36" s="17">
        <v>0</v>
      </c>
      <c r="T36" s="17">
        <v>0</v>
      </c>
      <c r="U36" s="11">
        <v>520</v>
      </c>
      <c r="V36" s="17">
        <v>508</v>
      </c>
      <c r="W36" s="17">
        <v>-0.835</v>
      </c>
      <c r="X36" s="17">
        <v>-0.706</v>
      </c>
      <c r="Y36" s="17">
        <f t="shared" si="7"/>
        <v>1.195661</v>
      </c>
      <c r="Z36" s="17">
        <f t="shared" si="8"/>
        <v>12</v>
      </c>
      <c r="AA36" s="11">
        <v>518</v>
      </c>
      <c r="AB36" s="17">
        <v>504</v>
      </c>
      <c r="AC36" s="17">
        <v>-0.48</v>
      </c>
      <c r="AD36" s="17">
        <v>-0.72</v>
      </c>
      <c r="AE36" s="17">
        <f t="shared" si="9"/>
        <v>0.7488</v>
      </c>
      <c r="AF36" s="17">
        <f t="shared" si="10"/>
        <v>14</v>
      </c>
      <c r="AG36" s="11">
        <f t="shared" si="1"/>
        <v>1</v>
      </c>
      <c r="AH36" s="13">
        <f t="shared" si="2"/>
        <v>7</v>
      </c>
      <c r="AI36" s="1">
        <f t="shared" si="3"/>
        <v>3</v>
      </c>
      <c r="AJ36" s="13">
        <f t="shared" si="4"/>
        <v>11</v>
      </c>
      <c r="AK36" s="11">
        <f t="shared" si="11"/>
        <v>2</v>
      </c>
      <c r="AL36" s="13">
        <f t="shared" si="12"/>
        <v>4</v>
      </c>
      <c r="AM36" s="11">
        <f t="shared" si="13"/>
        <v>10</v>
      </c>
      <c r="AN36" s="17">
        <f t="shared" si="14"/>
        <v>9</v>
      </c>
      <c r="AO36" s="40">
        <f t="shared" si="15"/>
        <v>0.983706127631495</v>
      </c>
      <c r="AP36" s="13">
        <f t="shared" si="16"/>
        <v>0.760275627631495</v>
      </c>
    </row>
    <row r="37" s="1" customFormat="1" ht="14.35" spans="1:42">
      <c r="A37" s="15" t="s">
        <v>35</v>
      </c>
      <c r="B37" s="14" t="s">
        <v>74</v>
      </c>
      <c r="C37" s="1" t="s">
        <v>33</v>
      </c>
      <c r="D37" s="12">
        <v>2002</v>
      </c>
      <c r="E37" s="13">
        <f t="shared" si="0"/>
        <v>20</v>
      </c>
      <c r="F37" s="11">
        <v>527</v>
      </c>
      <c r="G37" s="1">
        <v>513</v>
      </c>
      <c r="H37" s="1">
        <f t="shared" si="5"/>
        <v>14</v>
      </c>
      <c r="I37" s="1">
        <v>-0.82</v>
      </c>
      <c r="J37" s="1">
        <v>-0.96</v>
      </c>
      <c r="K37" s="1">
        <v>0.14</v>
      </c>
      <c r="L37" s="1">
        <v>0.35</v>
      </c>
      <c r="M37" s="1">
        <f t="shared" si="6"/>
        <v>1.26253712816693</v>
      </c>
      <c r="N37" s="1">
        <v>5.3</v>
      </c>
      <c r="O37" s="1">
        <v>42.2</v>
      </c>
      <c r="P37" s="17">
        <v>50.6</v>
      </c>
      <c r="Q37" s="17" t="s">
        <v>41</v>
      </c>
      <c r="R37" s="17">
        <v>0</v>
      </c>
      <c r="S37" s="17">
        <v>0</v>
      </c>
      <c r="T37" s="17">
        <v>2</v>
      </c>
      <c r="U37" s="11">
        <v>517</v>
      </c>
      <c r="V37" s="17">
        <v>505</v>
      </c>
      <c r="W37" s="17">
        <v>-0.906</v>
      </c>
      <c r="X37" s="17">
        <v>-0.365</v>
      </c>
      <c r="Y37" s="17">
        <f t="shared" si="7"/>
        <v>0.954061</v>
      </c>
      <c r="Z37" s="17">
        <f t="shared" si="8"/>
        <v>12</v>
      </c>
      <c r="AA37" s="11">
        <v>525</v>
      </c>
      <c r="AB37" s="17">
        <v>511</v>
      </c>
      <c r="AC37" s="17">
        <v>-0.91</v>
      </c>
      <c r="AD37" s="17">
        <v>-0.61</v>
      </c>
      <c r="AE37" s="17">
        <f t="shared" si="9"/>
        <v>1.2002</v>
      </c>
      <c r="AF37" s="17">
        <f t="shared" si="10"/>
        <v>14</v>
      </c>
      <c r="AG37" s="11">
        <f t="shared" si="1"/>
        <v>10</v>
      </c>
      <c r="AH37" s="13">
        <f t="shared" si="2"/>
        <v>8</v>
      </c>
      <c r="AI37" s="1">
        <f t="shared" si="3"/>
        <v>2</v>
      </c>
      <c r="AJ37" s="13">
        <f t="shared" si="4"/>
        <v>2</v>
      </c>
      <c r="AK37" s="11">
        <f t="shared" si="11"/>
        <v>8</v>
      </c>
      <c r="AL37" s="13">
        <f t="shared" si="12"/>
        <v>6</v>
      </c>
      <c r="AM37" s="11">
        <f t="shared" si="13"/>
        <v>14</v>
      </c>
      <c r="AN37" s="17">
        <f t="shared" si="14"/>
        <v>13</v>
      </c>
      <c r="AO37" s="40">
        <f t="shared" si="15"/>
        <v>1.10829906408346</v>
      </c>
      <c r="AP37" s="13">
        <f t="shared" si="16"/>
        <v>1.23136856408347</v>
      </c>
    </row>
    <row r="38" s="1" customFormat="1" ht="14.35" spans="1:42">
      <c r="A38" s="11" t="s">
        <v>35</v>
      </c>
      <c r="B38" s="1" t="s">
        <v>75</v>
      </c>
      <c r="C38" s="1" t="s">
        <v>33</v>
      </c>
      <c r="D38" s="1">
        <v>1986</v>
      </c>
      <c r="E38" s="13">
        <f t="shared" si="0"/>
        <v>36</v>
      </c>
      <c r="F38" s="11">
        <v>505</v>
      </c>
      <c r="G38" s="1">
        <v>497</v>
      </c>
      <c r="H38" s="1">
        <f t="shared" si="5"/>
        <v>8</v>
      </c>
      <c r="I38" s="1">
        <v>-0.41</v>
      </c>
      <c r="J38" s="1">
        <v>-0.48</v>
      </c>
      <c r="K38" s="1">
        <v>-0.09</v>
      </c>
      <c r="L38" s="1">
        <v>0.39</v>
      </c>
      <c r="M38" s="1">
        <f t="shared" si="6"/>
        <v>0.631268564083465</v>
      </c>
      <c r="N38" s="1">
        <v>3.7</v>
      </c>
      <c r="O38" s="25">
        <v>44</v>
      </c>
      <c r="P38" s="17">
        <v>52.5</v>
      </c>
      <c r="Q38" s="17" t="s">
        <v>41</v>
      </c>
      <c r="R38" s="17">
        <v>0</v>
      </c>
      <c r="S38" s="17">
        <v>1</v>
      </c>
      <c r="T38" s="17">
        <v>2</v>
      </c>
      <c r="U38" s="11">
        <v>503</v>
      </c>
      <c r="V38" s="17">
        <v>483</v>
      </c>
      <c r="W38" s="17">
        <v>-0.212</v>
      </c>
      <c r="X38" s="17">
        <v>-0.682</v>
      </c>
      <c r="Y38" s="17">
        <f t="shared" si="7"/>
        <v>0.510068</v>
      </c>
      <c r="Z38" s="17">
        <f t="shared" si="8"/>
        <v>20</v>
      </c>
      <c r="AA38" s="11">
        <v>508</v>
      </c>
      <c r="AB38" s="17">
        <v>477</v>
      </c>
      <c r="AC38" s="17">
        <v>-0.68</v>
      </c>
      <c r="AD38" s="17">
        <v>-0.68</v>
      </c>
      <c r="AE38" s="17">
        <f t="shared" si="9"/>
        <v>0.9248</v>
      </c>
      <c r="AF38" s="17">
        <f t="shared" si="10"/>
        <v>31</v>
      </c>
      <c r="AG38" s="11">
        <f t="shared" si="1"/>
        <v>2</v>
      </c>
      <c r="AH38" s="13">
        <f t="shared" si="2"/>
        <v>14</v>
      </c>
      <c r="AI38" s="1">
        <f t="shared" si="3"/>
        <v>3</v>
      </c>
      <c r="AJ38" s="13">
        <f t="shared" si="4"/>
        <v>20</v>
      </c>
      <c r="AK38" s="11">
        <f t="shared" si="11"/>
        <v>5</v>
      </c>
      <c r="AL38" s="13">
        <f t="shared" si="12"/>
        <v>6</v>
      </c>
      <c r="AM38" s="11">
        <f t="shared" si="13"/>
        <v>19.5</v>
      </c>
      <c r="AN38" s="17">
        <f t="shared" si="14"/>
        <v>14</v>
      </c>
      <c r="AO38" s="40">
        <f t="shared" si="15"/>
        <v>0.570668282041732</v>
      </c>
      <c r="AP38" s="13">
        <f t="shared" si="16"/>
        <v>0.778034282041733</v>
      </c>
    </row>
    <row r="39" s="1" customFormat="1" ht="14.35" spans="1:42">
      <c r="A39" s="11" t="s">
        <v>35</v>
      </c>
      <c r="B39" s="16" t="s">
        <v>76</v>
      </c>
      <c r="C39" s="17" t="s">
        <v>33</v>
      </c>
      <c r="D39" s="17">
        <v>1996</v>
      </c>
      <c r="E39" s="13">
        <f t="shared" si="0"/>
        <v>26</v>
      </c>
      <c r="F39" s="11">
        <v>382</v>
      </c>
      <c r="G39" s="17">
        <v>375</v>
      </c>
      <c r="H39" s="1">
        <f t="shared" si="5"/>
        <v>7</v>
      </c>
      <c r="I39" s="17">
        <v>-0.19</v>
      </c>
      <c r="J39" s="17">
        <v>-0.32</v>
      </c>
      <c r="K39" s="17">
        <v>0.22</v>
      </c>
      <c r="L39" s="17">
        <v>0.71</v>
      </c>
      <c r="M39" s="1">
        <f t="shared" si="6"/>
        <v>0.372155881318568</v>
      </c>
      <c r="N39" s="17">
        <v>6.2</v>
      </c>
      <c r="O39" s="17">
        <v>58.1</v>
      </c>
      <c r="P39" s="17">
        <v>68.1</v>
      </c>
      <c r="Q39" s="17" t="s">
        <v>34</v>
      </c>
      <c r="R39" s="17">
        <v>3</v>
      </c>
      <c r="S39" s="17">
        <v>4</v>
      </c>
      <c r="T39" s="17">
        <v>4</v>
      </c>
      <c r="U39" s="11">
        <v>403</v>
      </c>
      <c r="V39" s="17">
        <v>377</v>
      </c>
      <c r="W39" s="17">
        <v>-0.082</v>
      </c>
      <c r="X39" s="17">
        <v>-0.6</v>
      </c>
      <c r="Y39" s="17">
        <f t="shared" si="7"/>
        <v>0.366724</v>
      </c>
      <c r="Z39" s="17">
        <f t="shared" si="8"/>
        <v>26</v>
      </c>
      <c r="AA39" s="11">
        <v>396</v>
      </c>
      <c r="AB39" s="17">
        <v>375</v>
      </c>
      <c r="AC39" s="17">
        <v>-0.22</v>
      </c>
      <c r="AD39" s="17">
        <v>-0.54</v>
      </c>
      <c r="AE39" s="17">
        <f t="shared" si="9"/>
        <v>0.34</v>
      </c>
      <c r="AF39" s="17">
        <f t="shared" si="10"/>
        <v>21</v>
      </c>
      <c r="AG39" s="11">
        <f t="shared" si="1"/>
        <v>21</v>
      </c>
      <c r="AH39" s="13">
        <f t="shared" si="2"/>
        <v>2</v>
      </c>
      <c r="AI39" s="17">
        <f t="shared" si="3"/>
        <v>14</v>
      </c>
      <c r="AJ39" s="13">
        <f t="shared" si="4"/>
        <v>0</v>
      </c>
      <c r="AK39" s="11">
        <f t="shared" si="11"/>
        <v>7</v>
      </c>
      <c r="AL39" s="13">
        <f t="shared" si="12"/>
        <v>2</v>
      </c>
      <c r="AM39" s="11">
        <f t="shared" si="13"/>
        <v>14</v>
      </c>
      <c r="AN39" s="17">
        <f t="shared" si="14"/>
        <v>16.5</v>
      </c>
      <c r="AO39" s="40">
        <f t="shared" si="15"/>
        <v>0.369439940659284</v>
      </c>
      <c r="AP39" s="13">
        <f t="shared" si="16"/>
        <v>0.356077940659284</v>
      </c>
    </row>
    <row r="40" s="1" customFormat="1" ht="14.35" spans="1:42">
      <c r="A40" s="11" t="s">
        <v>35</v>
      </c>
      <c r="B40" s="14" t="s">
        <v>77</v>
      </c>
      <c r="C40" s="1" t="s">
        <v>33</v>
      </c>
      <c r="D40" s="1">
        <v>2000</v>
      </c>
      <c r="E40" s="13">
        <f t="shared" si="0"/>
        <v>22</v>
      </c>
      <c r="F40" s="11">
        <v>484</v>
      </c>
      <c r="G40" s="1">
        <v>478</v>
      </c>
      <c r="H40" s="1">
        <f t="shared" si="5"/>
        <v>6</v>
      </c>
      <c r="I40" s="1">
        <v>-0.12</v>
      </c>
      <c r="J40" s="1">
        <v>-0.37</v>
      </c>
      <c r="K40" s="1">
        <v>0.29</v>
      </c>
      <c r="L40" s="1">
        <v>0.58</v>
      </c>
      <c r="M40" s="1">
        <f t="shared" si="6"/>
        <v>0.388973006775534</v>
      </c>
      <c r="N40" s="1">
        <v>3.5</v>
      </c>
      <c r="O40" s="1">
        <v>45.3</v>
      </c>
      <c r="P40" s="17">
        <v>57.7</v>
      </c>
      <c r="Q40" s="17" t="s">
        <v>34</v>
      </c>
      <c r="R40" s="17">
        <v>1</v>
      </c>
      <c r="S40" s="17">
        <v>2</v>
      </c>
      <c r="T40" s="17">
        <v>4</v>
      </c>
      <c r="U40" s="11">
        <v>490</v>
      </c>
      <c r="V40" s="17">
        <v>466</v>
      </c>
      <c r="W40" s="17">
        <v>-0.218</v>
      </c>
      <c r="X40" s="17">
        <v>-0.653</v>
      </c>
      <c r="Y40" s="17">
        <f t="shared" si="7"/>
        <v>0.473933</v>
      </c>
      <c r="Z40" s="17">
        <f t="shared" si="8"/>
        <v>24</v>
      </c>
      <c r="AA40" s="11">
        <v>497</v>
      </c>
      <c r="AB40" s="17">
        <v>464</v>
      </c>
      <c r="AC40" s="17">
        <v>-0.38</v>
      </c>
      <c r="AD40" s="17">
        <v>-0.92</v>
      </c>
      <c r="AE40" s="17">
        <f t="shared" si="9"/>
        <v>0.9908</v>
      </c>
      <c r="AF40" s="17">
        <f t="shared" si="10"/>
        <v>33</v>
      </c>
      <c r="AG40" s="11">
        <f t="shared" si="1"/>
        <v>6</v>
      </c>
      <c r="AH40" s="13">
        <f t="shared" si="2"/>
        <v>12</v>
      </c>
      <c r="AI40" s="1">
        <f t="shared" si="3"/>
        <v>13</v>
      </c>
      <c r="AJ40" s="13">
        <f t="shared" si="4"/>
        <v>14</v>
      </c>
      <c r="AK40" s="11">
        <f t="shared" si="11"/>
        <v>7</v>
      </c>
      <c r="AL40" s="13">
        <f t="shared" si="12"/>
        <v>2</v>
      </c>
      <c r="AM40" s="11">
        <f t="shared" si="13"/>
        <v>19.5</v>
      </c>
      <c r="AN40" s="17">
        <f t="shared" si="14"/>
        <v>15</v>
      </c>
      <c r="AO40" s="40">
        <f t="shared" si="15"/>
        <v>0.431453003387767</v>
      </c>
      <c r="AP40" s="13">
        <f t="shared" si="16"/>
        <v>0.689886503387767</v>
      </c>
    </row>
    <row r="41" s="1" customFormat="1" ht="14.35" spans="1:42">
      <c r="A41" s="15" t="s">
        <v>35</v>
      </c>
      <c r="B41" s="14" t="s">
        <v>78</v>
      </c>
      <c r="C41" s="1" t="s">
        <v>33</v>
      </c>
      <c r="D41" s="12">
        <v>2002</v>
      </c>
      <c r="E41" s="13">
        <f t="shared" si="0"/>
        <v>20</v>
      </c>
      <c r="F41" s="11">
        <v>475</v>
      </c>
      <c r="G41" s="1">
        <v>470</v>
      </c>
      <c r="H41" s="1">
        <f t="shared" si="5"/>
        <v>5</v>
      </c>
      <c r="I41" s="1">
        <v>-0.07</v>
      </c>
      <c r="J41" s="1">
        <v>-0.41</v>
      </c>
      <c r="K41" s="1">
        <v>0.01</v>
      </c>
      <c r="L41" s="1">
        <v>0.26</v>
      </c>
      <c r="M41" s="1">
        <f t="shared" si="6"/>
        <v>0.415932686861708</v>
      </c>
      <c r="N41" s="1">
        <v>3.7</v>
      </c>
      <c r="O41" s="1">
        <v>45.1</v>
      </c>
      <c r="P41" s="17">
        <v>52.4</v>
      </c>
      <c r="Q41" s="17" t="s">
        <v>41</v>
      </c>
      <c r="R41" s="17">
        <v>1</v>
      </c>
      <c r="S41" s="17">
        <v>1</v>
      </c>
      <c r="T41" s="17">
        <v>3</v>
      </c>
      <c r="U41" s="11">
        <v>473</v>
      </c>
      <c r="V41" s="17">
        <v>451</v>
      </c>
      <c r="W41" s="17">
        <v>-0.376</v>
      </c>
      <c r="X41" s="17">
        <v>-0.5</v>
      </c>
      <c r="Y41" s="17">
        <f t="shared" si="7"/>
        <v>0.391376</v>
      </c>
      <c r="Z41" s="17">
        <f t="shared" si="8"/>
        <v>22</v>
      </c>
      <c r="AA41" s="11">
        <v>465</v>
      </c>
      <c r="AB41" s="17">
        <v>455</v>
      </c>
      <c r="AC41" s="17">
        <v>-0.21</v>
      </c>
      <c r="AD41" s="17">
        <v>-0.52</v>
      </c>
      <c r="AE41" s="17">
        <f t="shared" si="9"/>
        <v>0.3145</v>
      </c>
      <c r="AF41" s="17">
        <f t="shared" si="10"/>
        <v>10</v>
      </c>
      <c r="AG41" s="11">
        <f t="shared" si="1"/>
        <v>2</v>
      </c>
      <c r="AH41" s="13">
        <f t="shared" si="2"/>
        <v>19</v>
      </c>
      <c r="AI41" s="1">
        <f t="shared" si="3"/>
        <v>10</v>
      </c>
      <c r="AJ41" s="13">
        <f t="shared" si="4"/>
        <v>15</v>
      </c>
      <c r="AK41" s="11">
        <f t="shared" si="11"/>
        <v>8</v>
      </c>
      <c r="AL41" s="13">
        <f t="shared" si="12"/>
        <v>4</v>
      </c>
      <c r="AM41" s="11">
        <f t="shared" si="13"/>
        <v>7.5</v>
      </c>
      <c r="AN41" s="17">
        <f t="shared" si="14"/>
        <v>13.5</v>
      </c>
      <c r="AO41" s="40">
        <f t="shared" si="15"/>
        <v>0.403654343430854</v>
      </c>
      <c r="AP41" s="13">
        <f t="shared" si="16"/>
        <v>0.365216343430854</v>
      </c>
    </row>
    <row r="42" s="1" customFormat="1" ht="17" customHeight="1" spans="1:42">
      <c r="A42" s="11" t="s">
        <v>35</v>
      </c>
      <c r="B42" s="14" t="s">
        <v>79</v>
      </c>
      <c r="C42" s="1" t="s">
        <v>47</v>
      </c>
      <c r="D42" s="1">
        <v>1992</v>
      </c>
      <c r="E42" s="13">
        <f t="shared" si="0"/>
        <v>30</v>
      </c>
      <c r="F42" s="11">
        <v>457</v>
      </c>
      <c r="G42" s="1">
        <v>450</v>
      </c>
      <c r="H42" s="1">
        <f t="shared" si="5"/>
        <v>7</v>
      </c>
      <c r="I42" s="1">
        <v>-0.25</v>
      </c>
      <c r="J42" s="1">
        <v>-0.34</v>
      </c>
      <c r="K42" s="1">
        <v>0.05</v>
      </c>
      <c r="L42" s="1">
        <v>0.32</v>
      </c>
      <c r="M42" s="1">
        <f t="shared" si="6"/>
        <v>0.422018956920184</v>
      </c>
      <c r="N42" s="1">
        <v>2.2</v>
      </c>
      <c r="O42" s="1">
        <v>46.8</v>
      </c>
      <c r="P42" s="17">
        <v>61.1</v>
      </c>
      <c r="Q42" s="17" t="s">
        <v>34</v>
      </c>
      <c r="R42" s="17">
        <v>1</v>
      </c>
      <c r="S42" s="17">
        <v>2</v>
      </c>
      <c r="T42" s="17">
        <v>4</v>
      </c>
      <c r="U42" s="11">
        <v>453</v>
      </c>
      <c r="V42" s="17">
        <v>430</v>
      </c>
      <c r="W42" s="17">
        <v>-0.106</v>
      </c>
      <c r="X42" s="17">
        <v>-1.129</v>
      </c>
      <c r="Y42" s="17">
        <f t="shared" si="7"/>
        <v>1.285877</v>
      </c>
      <c r="Z42" s="17">
        <f t="shared" si="8"/>
        <v>23</v>
      </c>
      <c r="AA42" s="11">
        <v>449</v>
      </c>
      <c r="AB42" s="17">
        <v>428</v>
      </c>
      <c r="AC42" s="17">
        <v>0</v>
      </c>
      <c r="AD42" s="17">
        <v>-1.14</v>
      </c>
      <c r="AE42" s="17">
        <f t="shared" si="9"/>
        <v>1.2996</v>
      </c>
      <c r="AF42" s="17">
        <f t="shared" si="10"/>
        <v>21</v>
      </c>
      <c r="AG42" s="11">
        <f t="shared" si="1"/>
        <v>4</v>
      </c>
      <c r="AH42" s="13">
        <f t="shared" si="2"/>
        <v>20</v>
      </c>
      <c r="AI42" s="1">
        <f t="shared" si="3"/>
        <v>8</v>
      </c>
      <c r="AJ42" s="13">
        <f t="shared" si="4"/>
        <v>22</v>
      </c>
      <c r="AK42" s="11">
        <f t="shared" si="11"/>
        <v>4</v>
      </c>
      <c r="AL42" s="13">
        <f t="shared" si="12"/>
        <v>2</v>
      </c>
      <c r="AM42" s="11">
        <f t="shared" si="13"/>
        <v>14</v>
      </c>
      <c r="AN42" s="17">
        <f t="shared" si="14"/>
        <v>15</v>
      </c>
      <c r="AO42" s="40">
        <f t="shared" si="15"/>
        <v>0.853947978460092</v>
      </c>
      <c r="AP42" s="13">
        <f t="shared" si="16"/>
        <v>0.860809478460092</v>
      </c>
    </row>
    <row r="43" s="1" customFormat="1" ht="14.35" spans="1:42">
      <c r="A43" s="11" t="s">
        <v>35</v>
      </c>
      <c r="B43" s="14" t="s">
        <v>80</v>
      </c>
      <c r="C43" s="1" t="s">
        <v>33</v>
      </c>
      <c r="D43" s="1">
        <v>1990</v>
      </c>
      <c r="E43" s="13">
        <f t="shared" si="0"/>
        <v>32</v>
      </c>
      <c r="F43" s="11">
        <v>551</v>
      </c>
      <c r="G43" s="1">
        <v>539</v>
      </c>
      <c r="H43" s="1">
        <f t="shared" si="5"/>
        <v>12</v>
      </c>
      <c r="I43" s="1">
        <v>-0.61</v>
      </c>
      <c r="J43" s="1">
        <v>-0.75</v>
      </c>
      <c r="K43" s="1">
        <v>-0.19</v>
      </c>
      <c r="L43" s="1">
        <v>0.12</v>
      </c>
      <c r="M43" s="1">
        <f t="shared" si="6"/>
        <v>0.966747123088556</v>
      </c>
      <c r="N43" s="25">
        <v>5</v>
      </c>
      <c r="O43" s="1">
        <v>42.7</v>
      </c>
      <c r="P43" s="17">
        <v>47.9</v>
      </c>
      <c r="Q43" s="17" t="s">
        <v>44</v>
      </c>
      <c r="R43" s="17">
        <v>0</v>
      </c>
      <c r="S43" s="17">
        <v>0</v>
      </c>
      <c r="T43" s="17">
        <v>1</v>
      </c>
      <c r="U43" s="11">
        <v>553</v>
      </c>
      <c r="V43" s="17">
        <v>536</v>
      </c>
      <c r="W43" s="17">
        <v>-0.647</v>
      </c>
      <c r="X43" s="17">
        <v>-0.876</v>
      </c>
      <c r="Y43" s="17">
        <f t="shared" si="7"/>
        <v>1.185985</v>
      </c>
      <c r="Z43" s="17">
        <f t="shared" si="8"/>
        <v>17</v>
      </c>
      <c r="AA43" s="11">
        <v>560</v>
      </c>
      <c r="AB43" s="17">
        <v>549</v>
      </c>
      <c r="AC43" s="17">
        <v>-1.13</v>
      </c>
      <c r="AD43" s="17">
        <v>-0.76</v>
      </c>
      <c r="AE43" s="17">
        <f t="shared" si="9"/>
        <v>1.8545</v>
      </c>
      <c r="AF43" s="17">
        <f t="shared" si="10"/>
        <v>11</v>
      </c>
      <c r="AG43" s="11">
        <f t="shared" si="1"/>
        <v>2</v>
      </c>
      <c r="AH43" s="13">
        <f t="shared" si="2"/>
        <v>3</v>
      </c>
      <c r="AI43" s="1">
        <f t="shared" si="3"/>
        <v>9</v>
      </c>
      <c r="AJ43" s="13">
        <f t="shared" si="4"/>
        <v>10</v>
      </c>
      <c r="AK43" s="11">
        <f t="shared" si="11"/>
        <v>7</v>
      </c>
      <c r="AL43" s="13">
        <f t="shared" si="12"/>
        <v>13</v>
      </c>
      <c r="AM43" s="11">
        <f t="shared" si="13"/>
        <v>11.5</v>
      </c>
      <c r="AN43" s="17">
        <f t="shared" si="14"/>
        <v>14.5</v>
      </c>
      <c r="AO43" s="40">
        <f t="shared" si="15"/>
        <v>1.07636606154428</v>
      </c>
      <c r="AP43" s="13">
        <f t="shared" si="16"/>
        <v>1.41062356154428</v>
      </c>
    </row>
    <row r="44" s="1" customFormat="1" ht="14.35" spans="1:42">
      <c r="A44" s="11" t="s">
        <v>35</v>
      </c>
      <c r="B44" s="14" t="s">
        <v>81</v>
      </c>
      <c r="C44" s="1" t="s">
        <v>47</v>
      </c>
      <c r="D44" s="1">
        <v>1989</v>
      </c>
      <c r="E44" s="13">
        <f t="shared" si="0"/>
        <v>33</v>
      </c>
      <c r="F44" s="11">
        <v>482</v>
      </c>
      <c r="G44" s="1">
        <v>472</v>
      </c>
      <c r="H44" s="1">
        <f t="shared" si="5"/>
        <v>10</v>
      </c>
      <c r="I44" s="1">
        <v>-0.6</v>
      </c>
      <c r="J44" s="1">
        <v>-0.54</v>
      </c>
      <c r="K44" s="1">
        <v>0.09</v>
      </c>
      <c r="L44" s="1">
        <v>0.27</v>
      </c>
      <c r="M44" s="1">
        <f t="shared" si="6"/>
        <v>0.807217442824423</v>
      </c>
      <c r="N44" s="1">
        <v>4.7</v>
      </c>
      <c r="O44" s="1">
        <v>45.6</v>
      </c>
      <c r="P44" s="17">
        <v>53.3</v>
      </c>
      <c r="Q44" s="17" t="s">
        <v>41</v>
      </c>
      <c r="R44" s="17">
        <v>1</v>
      </c>
      <c r="S44" s="17">
        <v>2</v>
      </c>
      <c r="T44" s="17">
        <v>2</v>
      </c>
      <c r="U44" s="11">
        <v>479</v>
      </c>
      <c r="V44" s="17">
        <v>462</v>
      </c>
      <c r="W44" s="17">
        <v>-1.071</v>
      </c>
      <c r="X44" s="17">
        <v>-0.635</v>
      </c>
      <c r="Y44" s="17">
        <f t="shared" si="7"/>
        <v>1.550266</v>
      </c>
      <c r="Z44" s="17">
        <f t="shared" si="8"/>
        <v>17</v>
      </c>
      <c r="AA44" s="11">
        <v>486</v>
      </c>
      <c r="AB44" s="17">
        <v>464</v>
      </c>
      <c r="AC44" s="17">
        <v>-0.82</v>
      </c>
      <c r="AD44" s="17">
        <v>-0.82</v>
      </c>
      <c r="AE44" s="17">
        <f t="shared" si="9"/>
        <v>1.3448</v>
      </c>
      <c r="AF44" s="17">
        <f t="shared" si="10"/>
        <v>22</v>
      </c>
      <c r="AG44" s="11">
        <f t="shared" si="1"/>
        <v>3</v>
      </c>
      <c r="AH44" s="13">
        <f t="shared" si="2"/>
        <v>10</v>
      </c>
      <c r="AI44" s="1">
        <f t="shared" si="3"/>
        <v>4</v>
      </c>
      <c r="AJ44" s="13">
        <f t="shared" si="4"/>
        <v>8</v>
      </c>
      <c r="AK44" s="11">
        <f t="shared" si="11"/>
        <v>7</v>
      </c>
      <c r="AL44" s="13">
        <f t="shared" si="12"/>
        <v>2</v>
      </c>
      <c r="AM44" s="11">
        <f t="shared" si="13"/>
        <v>16</v>
      </c>
      <c r="AN44" s="17">
        <f t="shared" si="14"/>
        <v>13.5</v>
      </c>
      <c r="AO44" s="40">
        <f t="shared" si="15"/>
        <v>1.17874172141221</v>
      </c>
      <c r="AP44" s="13">
        <f t="shared" si="16"/>
        <v>1.07600872141221</v>
      </c>
    </row>
    <row r="45" s="1" customFormat="1" ht="14.35" spans="1:42">
      <c r="A45" s="11" t="s">
        <v>31</v>
      </c>
      <c r="B45" s="14" t="s">
        <v>82</v>
      </c>
      <c r="C45" s="1" t="s">
        <v>33</v>
      </c>
      <c r="D45" s="1">
        <v>1998</v>
      </c>
      <c r="E45" s="13">
        <f t="shared" si="0"/>
        <v>24</v>
      </c>
      <c r="F45" s="11">
        <v>432</v>
      </c>
      <c r="G45" s="1">
        <v>423</v>
      </c>
      <c r="H45" s="1">
        <f t="shared" si="5"/>
        <v>9</v>
      </c>
      <c r="I45" s="1">
        <v>0.46</v>
      </c>
      <c r="J45" s="1">
        <v>-0.33</v>
      </c>
      <c r="K45" s="1">
        <v>-0.17</v>
      </c>
      <c r="L45" s="1">
        <v>0.35</v>
      </c>
      <c r="M45" s="1">
        <f t="shared" si="6"/>
        <v>0.566127194188726</v>
      </c>
      <c r="N45" s="1">
        <v>2.8</v>
      </c>
      <c r="O45" s="1">
        <v>55.7</v>
      </c>
      <c r="P45" s="1">
        <v>65</v>
      </c>
      <c r="Q45" s="1" t="s">
        <v>34</v>
      </c>
      <c r="R45" s="1">
        <v>2</v>
      </c>
      <c r="S45" s="1">
        <v>4</v>
      </c>
      <c r="T45" s="1">
        <v>4</v>
      </c>
      <c r="U45" s="11">
        <v>428</v>
      </c>
      <c r="V45" s="17">
        <v>397</v>
      </c>
      <c r="W45" s="17">
        <v>0.876</v>
      </c>
      <c r="X45" s="17">
        <v>-0.194</v>
      </c>
      <c r="Y45" s="17">
        <f t="shared" si="7"/>
        <v>0.805012</v>
      </c>
      <c r="Z45" s="17">
        <f t="shared" si="8"/>
        <v>31</v>
      </c>
      <c r="AA45" s="11">
        <v>435</v>
      </c>
      <c r="AB45" s="17">
        <v>401</v>
      </c>
      <c r="AC45" s="17">
        <v>0.96</v>
      </c>
      <c r="AD45" s="17">
        <v>-0.64</v>
      </c>
      <c r="AE45" s="17">
        <f t="shared" si="9"/>
        <v>1.3312</v>
      </c>
      <c r="AF45" s="17">
        <f t="shared" si="10"/>
        <v>34</v>
      </c>
      <c r="AG45" s="11">
        <f t="shared" si="1"/>
        <v>4</v>
      </c>
      <c r="AH45" s="13">
        <f t="shared" si="2"/>
        <v>26</v>
      </c>
      <c r="AI45" s="1">
        <f t="shared" si="3"/>
        <v>3</v>
      </c>
      <c r="AJ45" s="13">
        <f t="shared" si="4"/>
        <v>22</v>
      </c>
      <c r="AK45" s="11">
        <f t="shared" si="11"/>
        <v>7</v>
      </c>
      <c r="AL45" s="13">
        <f t="shared" si="12"/>
        <v>4</v>
      </c>
      <c r="AM45" s="11">
        <f t="shared" si="13"/>
        <v>21.5</v>
      </c>
      <c r="AN45" s="17">
        <f t="shared" si="14"/>
        <v>20</v>
      </c>
      <c r="AO45" s="40">
        <f t="shared" si="15"/>
        <v>0.685569597094363</v>
      </c>
      <c r="AP45" s="13">
        <f t="shared" si="16"/>
        <v>0.948663597094363</v>
      </c>
    </row>
    <row r="46" s="1" customFormat="1" ht="14.35" spans="1:42">
      <c r="A46" s="11" t="s">
        <v>31</v>
      </c>
      <c r="B46" s="16" t="s">
        <v>83</v>
      </c>
      <c r="C46" s="17" t="s">
        <v>33</v>
      </c>
      <c r="D46" s="17">
        <v>1996</v>
      </c>
      <c r="E46" s="13">
        <f t="shared" si="0"/>
        <v>26</v>
      </c>
      <c r="F46" s="11">
        <v>539</v>
      </c>
      <c r="G46" s="17">
        <v>527</v>
      </c>
      <c r="H46" s="1">
        <f t="shared" si="5"/>
        <v>12</v>
      </c>
      <c r="I46" s="1">
        <v>0.59</v>
      </c>
      <c r="J46" s="1">
        <v>-0.65</v>
      </c>
      <c r="K46" s="1">
        <v>0.05</v>
      </c>
      <c r="L46" s="1">
        <v>0.45</v>
      </c>
      <c r="M46" s="1">
        <f t="shared" si="6"/>
        <v>0.87783825389419</v>
      </c>
      <c r="N46" s="1">
        <v>8.5</v>
      </c>
      <c r="O46" s="1">
        <v>44.1</v>
      </c>
      <c r="P46" s="17">
        <v>52.4</v>
      </c>
      <c r="Q46" s="17" t="s">
        <v>34</v>
      </c>
      <c r="R46" s="17">
        <v>0</v>
      </c>
      <c r="S46" s="17">
        <v>2</v>
      </c>
      <c r="T46" s="17">
        <v>3</v>
      </c>
      <c r="U46" s="11">
        <v>540</v>
      </c>
      <c r="V46" s="17">
        <v>482</v>
      </c>
      <c r="W46" s="17">
        <v>0.688</v>
      </c>
      <c r="X46" s="17">
        <v>-1.665</v>
      </c>
      <c r="Y46" s="17">
        <f t="shared" si="7"/>
        <v>3.245569</v>
      </c>
      <c r="Z46" s="17">
        <f t="shared" si="8"/>
        <v>58</v>
      </c>
      <c r="AA46" s="11">
        <v>550</v>
      </c>
      <c r="AB46" s="17">
        <v>481</v>
      </c>
      <c r="AC46" s="17">
        <v>0.67</v>
      </c>
      <c r="AD46" s="17">
        <v>-1.63</v>
      </c>
      <c r="AE46" s="17">
        <f t="shared" si="9"/>
        <v>3.1058</v>
      </c>
      <c r="AF46" s="17">
        <f t="shared" si="10"/>
        <v>69</v>
      </c>
      <c r="AG46" s="11">
        <f t="shared" si="1"/>
        <v>1</v>
      </c>
      <c r="AH46" s="13">
        <f t="shared" si="2"/>
        <v>45</v>
      </c>
      <c r="AI46" s="1">
        <f t="shared" si="3"/>
        <v>11</v>
      </c>
      <c r="AJ46" s="13">
        <f t="shared" si="4"/>
        <v>46</v>
      </c>
      <c r="AK46" s="11">
        <f t="shared" si="11"/>
        <v>10</v>
      </c>
      <c r="AL46" s="13">
        <f t="shared" si="12"/>
        <v>1</v>
      </c>
      <c r="AM46" s="11">
        <f t="shared" si="13"/>
        <v>40.5</v>
      </c>
      <c r="AN46" s="17">
        <f t="shared" si="14"/>
        <v>35</v>
      </c>
      <c r="AO46" s="40">
        <f t="shared" si="15"/>
        <v>2.0617036269471</v>
      </c>
      <c r="AP46" s="13">
        <f t="shared" si="16"/>
        <v>1.9918191269471</v>
      </c>
    </row>
    <row r="47" s="1" customFormat="1" ht="14.35" spans="1:42">
      <c r="A47" s="11" t="s">
        <v>31</v>
      </c>
      <c r="B47" s="14" t="s">
        <v>84</v>
      </c>
      <c r="C47" s="1" t="s">
        <v>33</v>
      </c>
      <c r="D47" s="1">
        <v>1999</v>
      </c>
      <c r="E47" s="13">
        <f t="shared" si="0"/>
        <v>23</v>
      </c>
      <c r="F47" s="11">
        <v>487</v>
      </c>
      <c r="G47" s="1">
        <v>473</v>
      </c>
      <c r="H47" s="1">
        <f t="shared" si="5"/>
        <v>14</v>
      </c>
      <c r="I47" s="1">
        <v>0.61</v>
      </c>
      <c r="J47" s="1">
        <v>-0.49</v>
      </c>
      <c r="K47" s="1">
        <v>-0.13</v>
      </c>
      <c r="L47" s="1">
        <v>0.51</v>
      </c>
      <c r="M47" s="1">
        <f t="shared" si="6"/>
        <v>0.782432105680742</v>
      </c>
      <c r="N47" s="1">
        <v>7.6</v>
      </c>
      <c r="O47" s="1">
        <v>48.8</v>
      </c>
      <c r="P47" s="1">
        <v>66.1</v>
      </c>
      <c r="Q47" s="1" t="s">
        <v>34</v>
      </c>
      <c r="R47" s="1">
        <v>1</v>
      </c>
      <c r="S47" s="1">
        <v>3</v>
      </c>
      <c r="T47" s="1">
        <v>4</v>
      </c>
      <c r="U47" s="11">
        <v>485</v>
      </c>
      <c r="V47" s="17">
        <v>461</v>
      </c>
      <c r="W47" s="17">
        <v>0.012</v>
      </c>
      <c r="X47" s="17">
        <v>-0.941</v>
      </c>
      <c r="Y47" s="17">
        <f t="shared" si="7"/>
        <v>0.885625</v>
      </c>
      <c r="Z47" s="17">
        <f t="shared" si="8"/>
        <v>24</v>
      </c>
      <c r="AA47" s="11">
        <v>483</v>
      </c>
      <c r="AB47" s="17">
        <v>461</v>
      </c>
      <c r="AC47" s="17">
        <v>0.19</v>
      </c>
      <c r="AD47" s="17">
        <v>-0.94</v>
      </c>
      <c r="AE47" s="17">
        <f t="shared" si="9"/>
        <v>0.9197</v>
      </c>
      <c r="AF47" s="17">
        <f t="shared" si="10"/>
        <v>22</v>
      </c>
      <c r="AG47" s="11">
        <f t="shared" si="1"/>
        <v>2</v>
      </c>
      <c r="AH47" s="13">
        <f t="shared" si="2"/>
        <v>12</v>
      </c>
      <c r="AI47" s="1">
        <f t="shared" si="3"/>
        <v>4</v>
      </c>
      <c r="AJ47" s="13">
        <f t="shared" si="4"/>
        <v>12</v>
      </c>
      <c r="AK47" s="11">
        <f t="shared" si="11"/>
        <v>2</v>
      </c>
      <c r="AL47" s="13">
        <f t="shared" si="12"/>
        <v>0</v>
      </c>
      <c r="AM47" s="11">
        <f t="shared" si="13"/>
        <v>18</v>
      </c>
      <c r="AN47" s="17">
        <f t="shared" si="14"/>
        <v>19</v>
      </c>
      <c r="AO47" s="40">
        <f t="shared" si="15"/>
        <v>0.834028552840371</v>
      </c>
      <c r="AP47" s="13">
        <f t="shared" si="16"/>
        <v>0.851066052840371</v>
      </c>
    </row>
    <row r="48" s="1" customFormat="1" ht="15.1" spans="1:42">
      <c r="A48" s="18" t="s">
        <v>31</v>
      </c>
      <c r="B48" s="19" t="s">
        <v>85</v>
      </c>
      <c r="C48" s="20" t="s">
        <v>33</v>
      </c>
      <c r="D48" s="21">
        <v>2000</v>
      </c>
      <c r="E48" s="22">
        <f t="shared" si="0"/>
        <v>22</v>
      </c>
      <c r="F48" s="23">
        <v>570</v>
      </c>
      <c r="G48" s="20">
        <v>541</v>
      </c>
      <c r="H48" s="20">
        <f t="shared" si="5"/>
        <v>29</v>
      </c>
      <c r="I48" s="20">
        <v>0.19</v>
      </c>
      <c r="J48" s="20">
        <v>-1.45</v>
      </c>
      <c r="K48" s="20">
        <v>0.13</v>
      </c>
      <c r="L48" s="20">
        <v>0.12</v>
      </c>
      <c r="M48" s="20">
        <f t="shared" si="6"/>
        <v>1.46239529539725</v>
      </c>
      <c r="N48" s="20">
        <v>1.1</v>
      </c>
      <c r="O48" s="20">
        <v>43.5</v>
      </c>
      <c r="P48" s="20">
        <v>48.4</v>
      </c>
      <c r="Q48" s="20" t="s">
        <v>44</v>
      </c>
      <c r="R48" s="20">
        <v>0</v>
      </c>
      <c r="S48" s="20">
        <v>1</v>
      </c>
      <c r="T48" s="20">
        <v>2</v>
      </c>
      <c r="U48" s="23">
        <v>560</v>
      </c>
      <c r="V48" s="20">
        <v>516</v>
      </c>
      <c r="W48" s="20">
        <v>0.076</v>
      </c>
      <c r="X48" s="20">
        <v>-1.641</v>
      </c>
      <c r="Y48" s="20">
        <f t="shared" si="7"/>
        <v>2.698657</v>
      </c>
      <c r="Z48" s="20">
        <f t="shared" si="8"/>
        <v>44</v>
      </c>
      <c r="AA48" s="23">
        <v>560</v>
      </c>
      <c r="AB48" s="20">
        <v>519</v>
      </c>
      <c r="AC48" s="20">
        <v>0</v>
      </c>
      <c r="AD48" s="20">
        <v>-1.62</v>
      </c>
      <c r="AE48" s="20">
        <f t="shared" si="9"/>
        <v>2.6244</v>
      </c>
      <c r="AF48" s="20">
        <f t="shared" si="10"/>
        <v>41</v>
      </c>
      <c r="AG48" s="23">
        <f t="shared" si="1"/>
        <v>10</v>
      </c>
      <c r="AH48" s="22">
        <f t="shared" si="2"/>
        <v>25</v>
      </c>
      <c r="AI48" s="20">
        <f t="shared" si="3"/>
        <v>10</v>
      </c>
      <c r="AJ48" s="22">
        <f t="shared" si="4"/>
        <v>22</v>
      </c>
      <c r="AK48" s="23">
        <f t="shared" si="11"/>
        <v>0</v>
      </c>
      <c r="AL48" s="22">
        <f t="shared" si="12"/>
        <v>3</v>
      </c>
      <c r="AM48" s="23">
        <f t="shared" si="13"/>
        <v>35</v>
      </c>
      <c r="AN48" s="20">
        <f t="shared" si="14"/>
        <v>36.5</v>
      </c>
      <c r="AO48" s="41">
        <f t="shared" si="15"/>
        <v>2.08052614769862</v>
      </c>
      <c r="AP48" s="22">
        <f t="shared" si="16"/>
        <v>2.04339764769862</v>
      </c>
    </row>
  </sheetData>
  <sortState ref="A3:AO48">
    <sortCondition ref="B3"/>
  </sortState>
  <mergeCells count="9">
    <mergeCell ref="A1:E1"/>
    <mergeCell ref="F1:T1"/>
    <mergeCell ref="U1:Z1"/>
    <mergeCell ref="AA1:AF1"/>
    <mergeCell ref="AG1:AH1"/>
    <mergeCell ref="AI1:AJ1"/>
    <mergeCell ref="AK1:AL1"/>
    <mergeCell ref="AM1:AN1"/>
    <mergeCell ref="AO1:A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yyyy</dc:creator>
  <cp:lastModifiedBy>孙冰清</cp:lastModifiedBy>
  <dcterms:created xsi:type="dcterms:W3CDTF">2022-07-02T01:42:00Z</dcterms:created>
  <dcterms:modified xsi:type="dcterms:W3CDTF">2022-08-28T09:07:50Z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EAD6CF270107459DAAF4B6C80668CBA0</vt:lpwstr>
  </property>
  <property fmtid="{D5CDD505-2E9C-101B-9397-08002B2CF9AE}" pid="3" name="KSOProductBuildVer">
    <vt:lpwstr>2052-11.1.0.12313</vt:lpwstr>
  </property>
</Properties>
</file>