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4780" windowHeight="954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3" i="1"/>
  <c r="C3" i="1"/>
  <c r="G3" i="1" s="1"/>
  <c r="C4" i="1"/>
  <c r="G4" i="1" s="1"/>
  <c r="C5" i="1"/>
  <c r="G5" i="1" s="1"/>
  <c r="C6" i="1"/>
  <c r="G6" i="1" s="1"/>
  <c r="C7" i="1"/>
  <c r="G7" i="1" s="1"/>
  <c r="C8" i="1"/>
  <c r="G8" i="1" s="1"/>
  <c r="D4" i="1"/>
  <c r="E4" i="1" s="1"/>
  <c r="F4" i="1" s="1"/>
  <c r="D5" i="1"/>
  <c r="E5" i="1" s="1"/>
  <c r="F5" i="1" s="1"/>
  <c r="D6" i="1"/>
  <c r="E6" i="1" s="1"/>
  <c r="F6" i="1" s="1"/>
  <c r="D7" i="1"/>
  <c r="D8" i="1"/>
  <c r="E8" i="1" s="1"/>
  <c r="F8" i="1" s="1"/>
  <c r="D3" i="1"/>
  <c r="E3" i="1" l="1"/>
  <c r="F3" i="1" s="1"/>
  <c r="E7" i="1"/>
  <c r="F7" i="1" s="1"/>
</calcChain>
</file>

<file path=xl/sharedStrings.xml><?xml version="1.0" encoding="utf-8"?>
<sst xmlns="http://schemas.openxmlformats.org/spreadsheetml/2006/main" count="13" uniqueCount="13">
  <si>
    <t>2Theta[deg]</t>
  </si>
  <si>
    <t>FWHM [deg]</t>
  </si>
  <si>
    <t>FWHM [rad]</t>
  </si>
  <si>
    <t>D[nm]</t>
  </si>
  <si>
    <t>D[A]</t>
  </si>
  <si>
    <t>Th[rad]</t>
  </si>
  <si>
    <t>lambda [A]</t>
  </si>
  <si>
    <t>c[A]</t>
  </si>
  <si>
    <t>d[A]</t>
  </si>
  <si>
    <t>h</t>
  </si>
  <si>
    <t>k</t>
  </si>
  <si>
    <t>l</t>
  </si>
  <si>
    <t>Cu - probka T1DC165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</si>
</sst>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D15" sqref="D15"/>
    </sheetView>
  </sheetViews>
  <sheetFormatPr defaultRowHeight="14.25"/>
  <cols>
    <col min="1" max="1" width="15.625" bestFit="1" customWidth="1"/>
    <col min="2" max="2" width="11" bestFit="1" customWidth="1"/>
    <col min="4" max="4" width="10.625" bestFit="1" customWidth="1"/>
    <col min="8" max="10" width="1.875" bestFit="1" customWidth="1"/>
  </cols>
  <sheetData>
    <row r="1" spans="1:16">
      <c r="A1" t="s">
        <v>12</v>
      </c>
    </row>
    <row r="2" spans="1:16">
      <c r="A2" s="1" t="s">
        <v>0</v>
      </c>
      <c r="B2" s="1" t="s">
        <v>1</v>
      </c>
      <c r="C2" s="1" t="s">
        <v>5</v>
      </c>
      <c r="D2" s="1" t="s">
        <v>2</v>
      </c>
      <c r="E2" s="1" t="s">
        <v>4</v>
      </c>
      <c r="F2" s="1" t="s">
        <v>3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7</v>
      </c>
      <c r="O2" t="s">
        <v>6</v>
      </c>
      <c r="P2">
        <v>1.5405599999999999</v>
      </c>
    </row>
    <row r="3" spans="1:16">
      <c r="A3" s="1">
        <v>43.32</v>
      </c>
      <c r="B3" s="1">
        <v>0.24</v>
      </c>
      <c r="C3" s="1">
        <f>(A3/2)*PI()/180</f>
        <v>0.37803831598197174</v>
      </c>
      <c r="D3" s="1">
        <f>RADIANS(B3)</f>
        <v>4.1887902047863905E-3</v>
      </c>
      <c r="E3" s="1">
        <f>$P$2/(D3*COS(C3))</f>
        <v>395.72345293775862</v>
      </c>
      <c r="F3" s="1">
        <f>E3/10</f>
        <v>39.572345293775861</v>
      </c>
      <c r="G3" s="1">
        <f>$P$2/(2*SIN(C3))</f>
        <v>2.0869253652550617</v>
      </c>
      <c r="H3" s="1">
        <v>1</v>
      </c>
      <c r="I3" s="1">
        <v>1</v>
      </c>
      <c r="J3" s="1">
        <v>1</v>
      </c>
      <c r="K3" s="1">
        <f>G3*SQRT(H3^2+I3^2+J3^2)</f>
        <v>3.6146607642260036</v>
      </c>
    </row>
    <row r="4" spans="1:16">
      <c r="A4" s="1">
        <v>50.51</v>
      </c>
      <c r="B4" s="1">
        <v>0.27</v>
      </c>
      <c r="C4" s="1">
        <f t="shared" ref="C4:C11" si="0">(A4/2)*PI()/180</f>
        <v>0.44078290259116787</v>
      </c>
      <c r="D4" s="1">
        <f t="shared" ref="D4:D12" si="1">RADIANS(B4)</f>
        <v>4.7123889803846897E-3</v>
      </c>
      <c r="E4" s="1">
        <f t="shared" ref="E4:E12" si="2">$P$2/(D4*COS(C4))</f>
        <v>361.46672838947194</v>
      </c>
      <c r="F4" s="1">
        <f t="shared" ref="F4:F12" si="3">E4/10</f>
        <v>36.146672838947197</v>
      </c>
      <c r="G4" s="1">
        <f t="shared" ref="G4:G12" si="4">$P$2/(2*SIN(C4))</f>
        <v>1.8054241468988246</v>
      </c>
      <c r="H4" s="1">
        <v>2</v>
      </c>
      <c r="I4" s="1">
        <v>0</v>
      </c>
      <c r="J4" s="1">
        <v>0</v>
      </c>
      <c r="K4" s="1">
        <f t="shared" ref="K4:K8" si="5">G4*SQRT(H4^2+I4^2+J4^2)</f>
        <v>3.6108482937976492</v>
      </c>
    </row>
    <row r="5" spans="1:16">
      <c r="A5" s="1">
        <v>74.17</v>
      </c>
      <c r="B5" s="1">
        <v>0.26</v>
      </c>
      <c r="C5" s="1">
        <f t="shared" si="0"/>
        <v>0.64725535310209703</v>
      </c>
      <c r="D5" s="1">
        <f t="shared" si="1"/>
        <v>4.5378560551852572E-3</v>
      </c>
      <c r="E5" s="1">
        <f t="shared" si="2"/>
        <v>425.56464609576238</v>
      </c>
      <c r="F5" s="1">
        <f t="shared" si="3"/>
        <v>42.556464609576238</v>
      </c>
      <c r="G5" s="1">
        <f t="shared" si="4"/>
        <v>1.2774147146121568</v>
      </c>
      <c r="H5" s="1">
        <v>2</v>
      </c>
      <c r="I5" s="1">
        <v>2</v>
      </c>
      <c r="J5" s="1">
        <v>0</v>
      </c>
      <c r="K5" s="1">
        <f t="shared" si="5"/>
        <v>3.6130744283589378</v>
      </c>
    </row>
    <row r="6" spans="1:16">
      <c r="A6" s="1">
        <v>90.04</v>
      </c>
      <c r="B6" s="1">
        <v>0.32</v>
      </c>
      <c r="C6" s="1">
        <f t="shared" si="0"/>
        <v>0.78574722924784723</v>
      </c>
      <c r="D6" s="1">
        <f t="shared" si="1"/>
        <v>5.5850536063818549E-3</v>
      </c>
      <c r="E6" s="1">
        <f t="shared" si="2"/>
        <v>390.22754313579009</v>
      </c>
      <c r="F6" s="1">
        <f t="shared" si="3"/>
        <v>39.022754313579007</v>
      </c>
      <c r="G6" s="1">
        <f t="shared" si="4"/>
        <v>1.0889603702980173</v>
      </c>
      <c r="H6" s="1">
        <v>3</v>
      </c>
      <c r="I6" s="1">
        <v>1</v>
      </c>
      <c r="J6" s="1">
        <v>1</v>
      </c>
      <c r="K6" s="1">
        <f t="shared" si="5"/>
        <v>3.6116729598449999</v>
      </c>
    </row>
    <row r="7" spans="1:16">
      <c r="A7" s="1">
        <v>95.2</v>
      </c>
      <c r="B7" s="1">
        <v>0.31</v>
      </c>
      <c r="C7" s="1">
        <f t="shared" si="0"/>
        <v>0.8307767239493008</v>
      </c>
      <c r="D7" s="1">
        <f t="shared" si="1"/>
        <v>5.4105206811824215E-3</v>
      </c>
      <c r="E7" s="1">
        <f t="shared" si="2"/>
        <v>422.26477899180981</v>
      </c>
      <c r="F7" s="1">
        <f t="shared" si="3"/>
        <v>42.226477899180978</v>
      </c>
      <c r="G7" s="1">
        <f t="shared" si="4"/>
        <v>1.0430962546051097</v>
      </c>
      <c r="H7" s="1">
        <v>2</v>
      </c>
      <c r="I7" s="1">
        <v>2</v>
      </c>
      <c r="J7" s="1">
        <v>2</v>
      </c>
      <c r="K7" s="1">
        <f t="shared" si="5"/>
        <v>3.6133914203217028</v>
      </c>
    </row>
    <row r="8" spans="1:16">
      <c r="A8" s="1">
        <v>117.16</v>
      </c>
      <c r="B8" s="1">
        <v>0.55000000000000004</v>
      </c>
      <c r="C8" s="1">
        <f t="shared" si="0"/>
        <v>1.0224138758182781</v>
      </c>
      <c r="D8" s="1">
        <f t="shared" si="1"/>
        <v>9.5993108859688137E-3</v>
      </c>
      <c r="E8" s="1">
        <f t="shared" si="2"/>
        <v>307.8538216728295</v>
      </c>
      <c r="F8" s="1">
        <f t="shared" si="3"/>
        <v>30.78538216728295</v>
      </c>
      <c r="G8" s="1">
        <f t="shared" si="4"/>
        <v>0.9026342761138566</v>
      </c>
      <c r="H8" s="1">
        <v>4</v>
      </c>
      <c r="I8" s="1">
        <v>0</v>
      </c>
      <c r="J8" s="1">
        <v>0</v>
      </c>
      <c r="K8" s="1">
        <f t="shared" si="5"/>
        <v>3.6105371044554264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</dc:creator>
  <cp:lastModifiedBy>Aleksandra Wierzbicka</cp:lastModifiedBy>
  <cp:lastPrinted>2016-03-16T08:03:05Z</cp:lastPrinted>
  <dcterms:created xsi:type="dcterms:W3CDTF">2016-03-16T07:39:35Z</dcterms:created>
  <dcterms:modified xsi:type="dcterms:W3CDTF">2022-05-23T13:27:05Z</dcterms:modified>
</cp:coreProperties>
</file>