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owoonglee\Desktop\두웅 논문\논문주제\31. 코로나 관련 연구\지역박탈과 COVID 확산 염려\4. Social science and medicine\투고 #1\"/>
    </mc:Choice>
  </mc:AlternateContent>
  <bookViews>
    <workbookView xWindow="0" yWindow="0" windowWidth="28800" windowHeight="12285"/>
  </bookViews>
  <sheets>
    <sheet name="Table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7" i="1" l="1"/>
  <c r="K67" i="1"/>
  <c r="G67" i="1"/>
  <c r="C67" i="1"/>
  <c r="I64" i="1"/>
  <c r="H64" i="1"/>
  <c r="G64" i="1"/>
  <c r="I63" i="1"/>
  <c r="H63" i="1"/>
  <c r="G63" i="1"/>
  <c r="H60" i="1"/>
  <c r="G60" i="1"/>
  <c r="I59" i="1"/>
  <c r="H59" i="1"/>
  <c r="G59" i="1"/>
  <c r="I58" i="1"/>
  <c r="H58" i="1"/>
  <c r="G58" i="1"/>
  <c r="I55" i="1"/>
  <c r="H55" i="1"/>
  <c r="G55" i="1"/>
</calcChain>
</file>

<file path=xl/sharedStrings.xml><?xml version="1.0" encoding="utf-8"?>
<sst xmlns="http://schemas.openxmlformats.org/spreadsheetml/2006/main" count="164" uniqueCount="89">
  <si>
    <t>Table 2. Association of individual and area characteristics to individuals' concerns related to COVID-19</t>
    <phoneticPr fontId="3" type="noConversion"/>
  </si>
  <si>
    <t>Concerns related to COVID-19 (0-16 score)</t>
    <phoneticPr fontId="3" type="noConversion"/>
  </si>
  <si>
    <t>Characteristics</t>
    <phoneticPr fontId="3" type="noConversion"/>
  </si>
  <si>
    <t>Null Model</t>
    <phoneticPr fontId="3" type="noConversion"/>
  </si>
  <si>
    <t>Model 1 (Area)</t>
    <phoneticPr fontId="3" type="noConversion"/>
  </si>
  <si>
    <t>Model 2 (Individual)</t>
    <phoneticPr fontId="3" type="noConversion"/>
  </si>
  <si>
    <t>Model 3 (Both)</t>
    <phoneticPr fontId="3" type="noConversion"/>
  </si>
  <si>
    <t>β</t>
    <phoneticPr fontId="3" type="noConversion"/>
  </si>
  <si>
    <t>SE</t>
    <phoneticPr fontId="3" type="noConversion"/>
  </si>
  <si>
    <t>p-value</t>
    <phoneticPr fontId="3" type="noConversion"/>
  </si>
  <si>
    <t>SE</t>
    <phoneticPr fontId="3" type="noConversion"/>
  </si>
  <si>
    <t>p-value</t>
    <phoneticPr fontId="3" type="noConversion"/>
  </si>
  <si>
    <t xml:space="preserve">Individual level </t>
    <phoneticPr fontId="3" type="noConversion"/>
  </si>
  <si>
    <t>Sex</t>
    <phoneticPr fontId="3" type="noConversion"/>
  </si>
  <si>
    <t xml:space="preserve">Men </t>
  </si>
  <si>
    <t>Reference</t>
    <phoneticPr fontId="3" type="noConversion"/>
  </si>
  <si>
    <t>Women</t>
    <phoneticPr fontId="3" type="noConversion"/>
  </si>
  <si>
    <t>&lt;0.001</t>
    <phoneticPr fontId="3" type="noConversion"/>
  </si>
  <si>
    <t>&lt;0.001</t>
    <phoneticPr fontId="3" type="noConversion"/>
  </si>
  <si>
    <t>Age</t>
    <phoneticPr fontId="3" type="noConversion"/>
  </si>
  <si>
    <t xml:space="preserve">19-29 </t>
  </si>
  <si>
    <t>Reference</t>
    <phoneticPr fontId="3" type="noConversion"/>
  </si>
  <si>
    <t>30-39</t>
    <phoneticPr fontId="3" type="noConversion"/>
  </si>
  <si>
    <t>40-49</t>
    <phoneticPr fontId="3" type="noConversion"/>
  </si>
  <si>
    <t>50-59</t>
    <phoneticPr fontId="3" type="noConversion"/>
  </si>
  <si>
    <t>60-69</t>
    <phoneticPr fontId="3" type="noConversion"/>
  </si>
  <si>
    <t>Monthly Household income</t>
    <phoneticPr fontId="3" type="noConversion"/>
  </si>
  <si>
    <t xml:space="preserve">&lt; ₩ 2,000,000 </t>
  </si>
  <si>
    <t>Education</t>
    <phoneticPr fontId="3" type="noConversion"/>
  </si>
  <si>
    <t xml:space="preserve">Primary school grad., or below </t>
  </si>
  <si>
    <t>Middle school grad.</t>
    <phoneticPr fontId="3" type="noConversion"/>
  </si>
  <si>
    <t>High school grad.</t>
    <phoneticPr fontId="3" type="noConversion"/>
  </si>
  <si>
    <t>College, or above</t>
    <phoneticPr fontId="3" type="noConversion"/>
  </si>
  <si>
    <t>Marital status</t>
    <phoneticPr fontId="3" type="noConversion"/>
  </si>
  <si>
    <t xml:space="preserve">Single </t>
  </si>
  <si>
    <t>Married, live together</t>
    <phoneticPr fontId="3" type="noConversion"/>
  </si>
  <si>
    <t>Separated, divorced, bereaved</t>
    <phoneticPr fontId="3" type="noConversion"/>
  </si>
  <si>
    <t>Subjective health status</t>
    <phoneticPr fontId="3" type="noConversion"/>
  </si>
  <si>
    <t xml:space="preserve">Good </t>
  </si>
  <si>
    <t>Fair</t>
    <phoneticPr fontId="3" type="noConversion"/>
  </si>
  <si>
    <t>Bad</t>
    <phoneticPr fontId="3" type="noConversion"/>
  </si>
  <si>
    <t>Smoking status</t>
    <phoneticPr fontId="3" type="noConversion"/>
  </si>
  <si>
    <t xml:space="preserve">Smoke every day </t>
  </si>
  <si>
    <t>Smoke occasionally</t>
    <phoneticPr fontId="3" type="noConversion"/>
  </si>
  <si>
    <t>Past smoker</t>
    <phoneticPr fontId="3" type="noConversion"/>
  </si>
  <si>
    <t>Never smoked</t>
    <phoneticPr fontId="3" type="noConversion"/>
  </si>
  <si>
    <t>Alcohol drinking status</t>
    <phoneticPr fontId="3" type="noConversion"/>
  </si>
  <si>
    <t xml:space="preserve">More than 4 times / a week </t>
  </si>
  <si>
    <t>2 - 3 times / a week</t>
  </si>
  <si>
    <t>2 - 4 times / a month</t>
  </si>
  <si>
    <t>Once or less than once / a month</t>
    <phoneticPr fontId="3" type="noConversion"/>
  </si>
  <si>
    <t>Never drinked</t>
  </si>
  <si>
    <t>Diabetes</t>
    <phoneticPr fontId="3" type="noConversion"/>
  </si>
  <si>
    <t xml:space="preserve">No </t>
  </si>
  <si>
    <t>Yes</t>
    <phoneticPr fontId="3" type="noConversion"/>
  </si>
  <si>
    <t>High blood pressure</t>
    <phoneticPr fontId="3" type="noConversion"/>
  </si>
  <si>
    <t>Yes</t>
    <phoneticPr fontId="3" type="noConversion"/>
  </si>
  <si>
    <t>Depressive symptom (PHQ-9 score)</t>
    <phoneticPr fontId="3" type="noConversion"/>
  </si>
  <si>
    <t>Daily sleep hours</t>
    <phoneticPr fontId="3" type="noConversion"/>
  </si>
  <si>
    <t xml:space="preserve">Area level </t>
    <phoneticPr fontId="3" type="noConversion"/>
  </si>
  <si>
    <t>Area depriviation score</t>
    <phoneticPr fontId="3" type="noConversion"/>
  </si>
  <si>
    <t xml:space="preserve">Quartile 1 (least): z-score &lt; -3.67 </t>
  </si>
  <si>
    <t>Region</t>
    <phoneticPr fontId="3" type="noConversion"/>
  </si>
  <si>
    <t xml:space="preserve">Capital city </t>
  </si>
  <si>
    <t>Metropolitan areas</t>
    <phoneticPr fontId="3" type="noConversion"/>
  </si>
  <si>
    <t>Others</t>
    <phoneticPr fontId="3" type="noConversion"/>
  </si>
  <si>
    <t>Between area variance (SE)</t>
    <phoneticPr fontId="3" type="noConversion"/>
  </si>
  <si>
    <t xml:space="preserve"> 0.508 (0.048) *</t>
    <phoneticPr fontId="3" type="noConversion"/>
  </si>
  <si>
    <t xml:space="preserve"> 0.390 (0.037) *</t>
    <phoneticPr fontId="3" type="noConversion"/>
  </si>
  <si>
    <t xml:space="preserve"> 0.406 (0.039) *</t>
    <phoneticPr fontId="3" type="noConversion"/>
  </si>
  <si>
    <t>0.376 (0.036) *</t>
    <phoneticPr fontId="3" type="noConversion"/>
  </si>
  <si>
    <t>Model Fitness</t>
    <phoneticPr fontId="3" type="noConversion"/>
  </si>
  <si>
    <t>-2 Log Likelihood</t>
    <phoneticPr fontId="3" type="noConversion"/>
  </si>
  <si>
    <t>AIC</t>
    <phoneticPr fontId="3" type="noConversion"/>
  </si>
  <si>
    <t>SE, standard error, AIC, Akaike Information Criterion</t>
    <phoneticPr fontId="3" type="noConversion"/>
  </si>
  <si>
    <t>*p&lt;.0001</t>
    <phoneticPr fontId="3" type="noConversion"/>
  </si>
  <si>
    <r>
      <rPr>
        <sz val="9"/>
        <color theme="1"/>
        <rFont val="맑은 고딕"/>
        <family val="3"/>
        <charset val="129"/>
      </rPr>
      <t>≥</t>
    </r>
    <r>
      <rPr>
        <sz val="9"/>
        <color theme="1"/>
        <rFont val="Times New Roman"/>
        <family val="1"/>
      </rPr>
      <t>70</t>
    </r>
    <phoneticPr fontId="3" type="noConversion"/>
  </si>
  <si>
    <r>
      <rPr>
        <sz val="9"/>
        <color theme="1"/>
        <rFont val="맑은 고딕"/>
        <family val="3"/>
        <charset val="129"/>
      </rPr>
      <t>₩</t>
    </r>
    <r>
      <rPr>
        <sz val="9"/>
        <color theme="1"/>
        <rFont val="Times New Roman"/>
        <family val="1"/>
      </rPr>
      <t xml:space="preserve"> 2,000,000-2,999,999</t>
    </r>
    <phoneticPr fontId="3" type="noConversion"/>
  </si>
  <si>
    <r>
      <rPr>
        <sz val="9"/>
        <color theme="1"/>
        <rFont val="맑은 고딕"/>
        <family val="3"/>
        <charset val="129"/>
      </rPr>
      <t>₩</t>
    </r>
    <r>
      <rPr>
        <sz val="9"/>
        <color theme="1"/>
        <rFont val="Times New Roman"/>
        <family val="1"/>
      </rPr>
      <t xml:space="preserve"> 3,000,000-3,999,999</t>
    </r>
    <phoneticPr fontId="3" type="noConversion"/>
  </si>
  <si>
    <r>
      <rPr>
        <sz val="9"/>
        <color theme="1"/>
        <rFont val="맑은 고딕"/>
        <family val="3"/>
        <charset val="129"/>
      </rPr>
      <t>₩</t>
    </r>
    <r>
      <rPr>
        <sz val="9"/>
        <color theme="1"/>
        <rFont val="Times New Roman"/>
        <family val="1"/>
      </rPr>
      <t xml:space="preserve"> 4,000,000-4,999,999</t>
    </r>
    <phoneticPr fontId="3" type="noConversion"/>
  </si>
  <si>
    <r>
      <rPr>
        <sz val="9"/>
        <color theme="1"/>
        <rFont val="맑은 고딕"/>
        <family val="3"/>
        <charset val="129"/>
      </rPr>
      <t>≥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맑은 고딕"/>
        <family val="3"/>
        <charset val="129"/>
      </rPr>
      <t>₩</t>
    </r>
    <r>
      <rPr>
        <sz val="9"/>
        <color theme="1"/>
        <rFont val="Times New Roman"/>
        <family val="1"/>
      </rPr>
      <t xml:space="preserve"> 5,000,000 </t>
    </r>
    <phoneticPr fontId="3" type="noConversion"/>
  </si>
  <si>
    <r>
      <t xml:space="preserve">COVID-19 infection rate per 1,000 by region </t>
    </r>
    <r>
      <rPr>
        <b/>
        <vertAlign val="superscript"/>
        <sz val="9"/>
        <color theme="1"/>
        <rFont val="Times New Roman"/>
        <family val="1"/>
      </rPr>
      <t>b</t>
    </r>
    <phoneticPr fontId="3" type="noConversion"/>
  </si>
  <si>
    <r>
      <t xml:space="preserve">Quartile 2: -3.67 </t>
    </r>
    <r>
      <rPr>
        <sz val="9"/>
        <color theme="1"/>
        <rFont val="바탕"/>
        <family val="1"/>
        <charset val="129"/>
      </rPr>
      <t>≤</t>
    </r>
    <r>
      <rPr>
        <sz val="9"/>
        <color theme="1"/>
        <rFont val="Times New Roman"/>
        <family val="1"/>
      </rPr>
      <t xml:space="preserve"> z-score &lt; -0.15</t>
    </r>
    <phoneticPr fontId="3" type="noConversion"/>
  </si>
  <si>
    <r>
      <t xml:space="preserve">Quartile 3: -0.15 </t>
    </r>
    <r>
      <rPr>
        <sz val="9"/>
        <color theme="1"/>
        <rFont val="바탕"/>
        <family val="1"/>
        <charset val="129"/>
      </rPr>
      <t>≤</t>
    </r>
    <r>
      <rPr>
        <sz val="9"/>
        <color theme="1"/>
        <rFont val="Times New Roman"/>
        <family val="1"/>
      </rPr>
      <t xml:space="preserve"> z-score &lt; 3.61</t>
    </r>
    <phoneticPr fontId="3" type="noConversion"/>
  </si>
  <si>
    <r>
      <t xml:space="preserve">Quartile 4 (most): 3.61 </t>
    </r>
    <r>
      <rPr>
        <sz val="9"/>
        <color theme="1"/>
        <rFont val="바탕"/>
        <family val="1"/>
        <charset val="129"/>
      </rPr>
      <t>≤</t>
    </r>
    <r>
      <rPr>
        <sz val="9"/>
        <color theme="1"/>
        <rFont val="Times New Roman"/>
        <family val="1"/>
      </rPr>
      <t xml:space="preserve"> z-score </t>
    </r>
    <phoneticPr fontId="3" type="noConversion"/>
  </si>
  <si>
    <r>
      <t xml:space="preserve">4.86% </t>
    </r>
    <r>
      <rPr>
        <vertAlign val="superscript"/>
        <sz val="9"/>
        <color theme="1"/>
        <rFont val="Times New Roman"/>
        <family val="1"/>
      </rPr>
      <t>b</t>
    </r>
    <phoneticPr fontId="3" type="noConversion"/>
  </si>
  <si>
    <r>
      <rPr>
        <vertAlign val="superscript"/>
        <sz val="9"/>
        <color theme="1"/>
        <rFont val="Times New Roman"/>
        <family val="1"/>
      </rPr>
      <t>a</t>
    </r>
    <r>
      <rPr>
        <sz val="9"/>
        <color theme="1"/>
        <rFont val="Times New Roman"/>
        <family val="1"/>
      </rPr>
      <t xml:space="preserve"> 255 administrative districts that classified in 2020 Korea Community Health Survey </t>
    </r>
    <phoneticPr fontId="3" type="noConversion"/>
  </si>
  <si>
    <r>
      <rPr>
        <vertAlign val="superscript"/>
        <sz val="9"/>
        <rFont val="Times New Roman"/>
        <family val="1"/>
      </rPr>
      <t>b</t>
    </r>
    <r>
      <rPr>
        <sz val="9"/>
        <rFont val="Times New Roman"/>
        <family val="1"/>
      </rPr>
      <t xml:space="preserve"> 4.86% of the variability in the scores of concerns related to COVID-19 is accounted for by the areas in the study</t>
    </r>
    <phoneticPr fontId="3" type="noConversion"/>
  </si>
  <si>
    <t>Intraclass correlation coefficient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</si>
</sst>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0.000"/>
    <numFmt numFmtId="177" formatCode="0.0000"/>
    <numFmt numFmtId="178" formatCode="0.0"/>
    <numFmt numFmtId="179" formatCode="0.000_ "/>
    <numFmt numFmtId="180" formatCode="#,##0_ "/>
    <numFmt numFmtId="181" formatCode="#,##0_);[Red]\(#,##0\)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9"/>
      <color theme="1"/>
      <name val="맑은 고딕"/>
      <family val="3"/>
      <charset val="129"/>
    </font>
    <font>
      <b/>
      <vertAlign val="superscript"/>
      <sz val="9"/>
      <color theme="1"/>
      <name val="Times New Roman"/>
      <family val="1"/>
    </font>
    <font>
      <sz val="9"/>
      <color theme="1"/>
      <name val="바탕"/>
      <family val="1"/>
      <charset val="129"/>
    </font>
    <font>
      <sz val="9"/>
      <color theme="1"/>
      <name val="Times New Roman"/>
      <family val="2"/>
      <charset val="1"/>
    </font>
    <font>
      <vertAlign val="superscript"/>
      <sz val="9"/>
      <color theme="1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179" fontId="2" fillId="2" borderId="0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76" fontId="6" fillId="2" borderId="2" xfId="1" applyNumberFormat="1" applyFont="1" applyFill="1" applyBorder="1" applyAlignment="1">
      <alignment horizontal="center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78" fontId="6" fillId="2" borderId="1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79" fontId="5" fillId="2" borderId="0" xfId="0" applyNumberFormat="1" applyFont="1" applyFill="1" applyBorder="1" applyAlignment="1">
      <alignment horizontal="left" vertical="center"/>
    </xf>
    <xf numFmtId="179" fontId="6" fillId="2" borderId="0" xfId="0" applyNumberFormat="1" applyFont="1" applyFill="1" applyBorder="1" applyAlignment="1">
      <alignment horizontal="center" vertical="center" wrapText="1"/>
    </xf>
    <xf numFmtId="179" fontId="6" fillId="2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indent="1"/>
    </xf>
    <xf numFmtId="176" fontId="6" fillId="2" borderId="0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179" fontId="5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178" fontId="6" fillId="2" borderId="0" xfId="1" applyNumberFormat="1" applyFont="1" applyFill="1" applyBorder="1" applyAlignment="1">
      <alignment horizontal="center" vertical="center"/>
    </xf>
    <xf numFmtId="0" fontId="6" fillId="2" borderId="0" xfId="0" quotePrefix="1" applyFont="1" applyFill="1" applyBorder="1" applyAlignment="1">
      <alignment horizontal="left" vertical="center"/>
    </xf>
    <xf numFmtId="180" fontId="12" fillId="2" borderId="0" xfId="0" applyNumberFormat="1" applyFont="1" applyFill="1" applyBorder="1" applyAlignment="1">
      <alignment horizontal="center" vertical="center"/>
    </xf>
    <xf numFmtId="180" fontId="6" fillId="2" borderId="0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Border="1" applyAlignment="1">
      <alignment horizontal="left" vertical="center"/>
    </xf>
    <xf numFmtId="180" fontId="6" fillId="2" borderId="0" xfId="1" applyNumberFormat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left" vertical="center"/>
    </xf>
    <xf numFmtId="181" fontId="6" fillId="2" borderId="1" xfId="0" applyNumberFormat="1" applyFont="1" applyFill="1" applyBorder="1" applyAlignment="1">
      <alignment horizontal="center" vertical="center"/>
    </xf>
    <xf numFmtId="181" fontId="5" fillId="2" borderId="1" xfId="0" applyNumberFormat="1" applyFont="1" applyFill="1" applyBorder="1" applyAlignment="1">
      <alignment horizontal="left" vertical="center"/>
    </xf>
    <xf numFmtId="181" fontId="6" fillId="2" borderId="1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3"/>
  <sheetViews>
    <sheetView tabSelected="1" topLeftCell="A58" zoomScale="115" zoomScaleNormal="115" workbookViewId="0">
      <selection activeCell="G74" sqref="G74"/>
    </sheetView>
  </sheetViews>
  <sheetFormatPr defaultColWidth="9" defaultRowHeight="15" x14ac:dyDescent="0.3"/>
  <cols>
    <col min="1" max="1" width="3" style="1" customWidth="1"/>
    <col min="2" max="2" width="19.625" style="3" customWidth="1"/>
    <col min="3" max="3" width="2.25" style="3" bestFit="1" customWidth="1"/>
    <col min="4" max="4" width="3.125" style="3" bestFit="1" customWidth="1"/>
    <col min="5" max="5" width="6.5" style="3" bestFit="1" customWidth="1"/>
    <col min="6" max="6" width="2.125" style="3" customWidth="1"/>
    <col min="7" max="7" width="7.5" style="3" bestFit="1" customWidth="1"/>
    <col min="8" max="8" width="4.875" style="3" bestFit="1" customWidth="1"/>
    <col min="9" max="9" width="6.5" style="3" bestFit="1" customWidth="1"/>
    <col min="10" max="10" width="2.125" style="3" customWidth="1"/>
    <col min="11" max="11" width="7.5" style="3" bestFit="1" customWidth="1"/>
    <col min="12" max="12" width="5.25" style="3" bestFit="1" customWidth="1"/>
    <col min="13" max="13" width="6.5" style="3" bestFit="1" customWidth="1"/>
    <col min="14" max="14" width="2.125" style="3" customWidth="1"/>
    <col min="15" max="15" width="7.5" style="3" bestFit="1" customWidth="1"/>
    <col min="16" max="16" width="5.25" style="3" bestFit="1" customWidth="1"/>
    <col min="17" max="17" width="6.5" style="1" bestFit="1" customWidth="1"/>
    <col min="18" max="18" width="9" style="1"/>
    <col min="19" max="19" width="11.75" style="1" bestFit="1" customWidth="1"/>
    <col min="20" max="20" width="11.75" style="1" customWidth="1"/>
    <col min="21" max="16384" width="9" style="1"/>
  </cols>
  <sheetData>
    <row r="1" spans="1:17" ht="16.5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6.5" customHeight="1" x14ac:dyDescent="0.3">
      <c r="A2" s="5"/>
      <c r="B2" s="5"/>
      <c r="C2" s="6" t="s">
        <v>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17.25" customHeight="1" x14ac:dyDescent="0.3">
      <c r="A3" s="50" t="s">
        <v>2</v>
      </c>
      <c r="B3" s="50"/>
      <c r="C3" s="7" t="s">
        <v>3</v>
      </c>
      <c r="D3" s="7"/>
      <c r="E3" s="7"/>
      <c r="F3" s="8"/>
      <c r="G3" s="9" t="s">
        <v>4</v>
      </c>
      <c r="H3" s="9"/>
      <c r="I3" s="9"/>
      <c r="J3" s="8"/>
      <c r="K3" s="9" t="s">
        <v>5</v>
      </c>
      <c r="L3" s="9"/>
      <c r="M3" s="9"/>
      <c r="N3" s="10"/>
      <c r="O3" s="7" t="s">
        <v>6</v>
      </c>
      <c r="P3" s="7"/>
      <c r="Q3" s="7"/>
    </row>
    <row r="4" spans="1:17" ht="17.25" customHeight="1" x14ac:dyDescent="0.3">
      <c r="A4" s="51"/>
      <c r="B4" s="51"/>
      <c r="C4" s="11" t="s">
        <v>7</v>
      </c>
      <c r="D4" s="11" t="s">
        <v>8</v>
      </c>
      <c r="E4" s="12" t="s">
        <v>9</v>
      </c>
      <c r="F4" s="13"/>
      <c r="G4" s="11" t="s">
        <v>7</v>
      </c>
      <c r="H4" s="11" t="s">
        <v>10</v>
      </c>
      <c r="I4" s="12" t="s">
        <v>9</v>
      </c>
      <c r="J4" s="13"/>
      <c r="K4" s="11" t="s">
        <v>7</v>
      </c>
      <c r="L4" s="11" t="s">
        <v>8</v>
      </c>
      <c r="M4" s="12" t="s">
        <v>11</v>
      </c>
      <c r="N4" s="13"/>
      <c r="O4" s="11" t="s">
        <v>7</v>
      </c>
      <c r="P4" s="11" t="s">
        <v>10</v>
      </c>
      <c r="Q4" s="12" t="s">
        <v>9</v>
      </c>
    </row>
    <row r="5" spans="1:17" ht="17.25" customHeight="1" x14ac:dyDescent="0.3">
      <c r="A5" s="14" t="s">
        <v>12</v>
      </c>
      <c r="B5" s="15"/>
      <c r="C5" s="16"/>
      <c r="D5" s="16"/>
      <c r="E5" s="16"/>
      <c r="F5" s="16"/>
      <c r="G5" s="17"/>
      <c r="H5" s="17"/>
      <c r="I5" s="17"/>
      <c r="J5" s="16"/>
      <c r="K5" s="17"/>
      <c r="L5" s="17"/>
      <c r="M5" s="17"/>
      <c r="N5" s="17"/>
      <c r="O5" s="17"/>
      <c r="P5" s="17"/>
      <c r="Q5" s="13"/>
    </row>
    <row r="6" spans="1:17" ht="17.25" customHeight="1" x14ac:dyDescent="0.3">
      <c r="A6" s="18"/>
      <c r="B6" s="19" t="s">
        <v>13</v>
      </c>
      <c r="C6" s="20"/>
      <c r="D6" s="21"/>
      <c r="E6" s="21"/>
      <c r="F6" s="20"/>
      <c r="G6" s="22"/>
      <c r="H6" s="22"/>
      <c r="I6" s="22"/>
      <c r="J6" s="21"/>
      <c r="K6" s="21"/>
      <c r="L6" s="21"/>
      <c r="M6" s="21"/>
      <c r="N6" s="21"/>
      <c r="O6" s="21"/>
      <c r="P6" s="21"/>
      <c r="Q6" s="21"/>
    </row>
    <row r="7" spans="1:17" ht="17.25" customHeight="1" x14ac:dyDescent="0.3">
      <c r="A7" s="18"/>
      <c r="B7" s="23" t="s">
        <v>14</v>
      </c>
      <c r="C7" s="22"/>
      <c r="D7" s="22"/>
      <c r="E7" s="22"/>
      <c r="F7" s="22"/>
      <c r="G7" s="22"/>
      <c r="H7" s="22"/>
      <c r="I7" s="22"/>
      <c r="J7" s="22"/>
      <c r="K7" s="24" t="s">
        <v>15</v>
      </c>
      <c r="L7" s="22"/>
      <c r="M7" s="22"/>
      <c r="N7" s="22"/>
      <c r="O7" s="24" t="s">
        <v>15</v>
      </c>
      <c r="P7" s="22"/>
      <c r="Q7" s="22"/>
    </row>
    <row r="8" spans="1:17" ht="17.25" customHeight="1" x14ac:dyDescent="0.3">
      <c r="A8" s="18"/>
      <c r="B8" s="23" t="s">
        <v>16</v>
      </c>
      <c r="C8" s="22"/>
      <c r="D8" s="22"/>
      <c r="E8" s="22"/>
      <c r="F8" s="22"/>
      <c r="G8" s="22"/>
      <c r="H8" s="22"/>
      <c r="I8" s="22"/>
      <c r="J8" s="22"/>
      <c r="K8" s="22">
        <v>0.70499999999999996</v>
      </c>
      <c r="L8" s="22">
        <v>1.9E-2</v>
      </c>
      <c r="M8" s="18" t="s">
        <v>17</v>
      </c>
      <c r="N8" s="22"/>
      <c r="O8" s="22">
        <v>0.70499999999999996</v>
      </c>
      <c r="P8" s="22">
        <v>1.9E-2</v>
      </c>
      <c r="Q8" s="18" t="s">
        <v>18</v>
      </c>
    </row>
    <row r="9" spans="1:17" ht="17.25" customHeight="1" x14ac:dyDescent="0.3">
      <c r="A9" s="18"/>
      <c r="B9" s="19" t="s">
        <v>19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17.25" customHeight="1" x14ac:dyDescent="0.3">
      <c r="A10" s="18"/>
      <c r="B10" s="23" t="s">
        <v>20</v>
      </c>
      <c r="C10" s="22"/>
      <c r="D10" s="22"/>
      <c r="E10" s="22"/>
      <c r="F10" s="22"/>
      <c r="G10" s="22"/>
      <c r="H10" s="22"/>
      <c r="I10" s="22"/>
      <c r="J10" s="22"/>
      <c r="K10" s="24" t="s">
        <v>15</v>
      </c>
      <c r="L10" s="22"/>
      <c r="M10" s="22"/>
      <c r="N10" s="22"/>
      <c r="O10" s="24" t="s">
        <v>21</v>
      </c>
      <c r="P10" s="22"/>
      <c r="Q10" s="22"/>
    </row>
    <row r="11" spans="1:17" ht="17.25" customHeight="1" x14ac:dyDescent="0.3">
      <c r="A11" s="18"/>
      <c r="B11" s="23" t="s">
        <v>22</v>
      </c>
      <c r="C11" s="22"/>
      <c r="D11" s="22"/>
      <c r="E11" s="22"/>
      <c r="F11" s="22"/>
      <c r="G11" s="22"/>
      <c r="H11" s="22"/>
      <c r="I11" s="22"/>
      <c r="J11" s="22"/>
      <c r="K11" s="22">
        <v>0.34200000000000003</v>
      </c>
      <c r="L11" s="22">
        <v>3.1E-2</v>
      </c>
      <c r="M11" s="18" t="s">
        <v>17</v>
      </c>
      <c r="N11" s="22"/>
      <c r="O11" s="22">
        <v>0.34200000000000003</v>
      </c>
      <c r="P11" s="22">
        <v>3.1E-2</v>
      </c>
      <c r="Q11" s="18" t="s">
        <v>17</v>
      </c>
    </row>
    <row r="12" spans="1:17" ht="17.25" customHeight="1" x14ac:dyDescent="0.3">
      <c r="A12" s="18"/>
      <c r="B12" s="23" t="s">
        <v>23</v>
      </c>
      <c r="C12" s="22"/>
      <c r="D12" s="22"/>
      <c r="E12" s="22"/>
      <c r="F12" s="22"/>
      <c r="G12" s="22"/>
      <c r="H12" s="22"/>
      <c r="I12" s="22"/>
      <c r="J12" s="22"/>
      <c r="K12" s="22">
        <v>0.16700000000000001</v>
      </c>
      <c r="L12" s="22">
        <v>3.2000000000000001E-2</v>
      </c>
      <c r="M12" s="18" t="s">
        <v>17</v>
      </c>
      <c r="N12" s="22"/>
      <c r="O12" s="22">
        <v>0.16700000000000001</v>
      </c>
      <c r="P12" s="22">
        <v>3.2000000000000001E-2</v>
      </c>
      <c r="Q12" s="18" t="s">
        <v>17</v>
      </c>
    </row>
    <row r="13" spans="1:17" ht="17.25" customHeight="1" x14ac:dyDescent="0.3">
      <c r="A13" s="18"/>
      <c r="B13" s="23" t="s">
        <v>24</v>
      </c>
      <c r="C13" s="22"/>
      <c r="D13" s="22"/>
      <c r="E13" s="22"/>
      <c r="F13" s="22"/>
      <c r="G13" s="22"/>
      <c r="H13" s="22"/>
      <c r="I13" s="22"/>
      <c r="J13" s="22"/>
      <c r="K13" s="22">
        <v>0.29799999999999999</v>
      </c>
      <c r="L13" s="22">
        <v>3.3000000000000002E-2</v>
      </c>
      <c r="M13" s="18" t="s">
        <v>18</v>
      </c>
      <c r="N13" s="22"/>
      <c r="O13" s="22">
        <v>0.29799999999999999</v>
      </c>
      <c r="P13" s="22">
        <v>3.3000000000000002E-2</v>
      </c>
      <c r="Q13" s="18" t="s">
        <v>18</v>
      </c>
    </row>
    <row r="14" spans="1:17" ht="17.25" customHeight="1" x14ac:dyDescent="0.3">
      <c r="A14" s="18"/>
      <c r="B14" s="23" t="s">
        <v>25</v>
      </c>
      <c r="C14" s="22"/>
      <c r="D14" s="22"/>
      <c r="E14" s="22"/>
      <c r="F14" s="22"/>
      <c r="G14" s="22"/>
      <c r="H14" s="22"/>
      <c r="I14" s="22"/>
      <c r="J14" s="22"/>
      <c r="K14" s="22">
        <v>0.46899999999999997</v>
      </c>
      <c r="L14" s="22">
        <v>3.5999999999999997E-2</v>
      </c>
      <c r="M14" s="18" t="s">
        <v>17</v>
      </c>
      <c r="N14" s="22"/>
      <c r="O14" s="22">
        <v>0.46899999999999997</v>
      </c>
      <c r="P14" s="22">
        <v>3.5999999999999997E-2</v>
      </c>
      <c r="Q14" s="18" t="s">
        <v>18</v>
      </c>
    </row>
    <row r="15" spans="1:17" ht="17.25" customHeight="1" x14ac:dyDescent="0.3">
      <c r="A15" s="18"/>
      <c r="B15" s="23" t="s">
        <v>76</v>
      </c>
      <c r="C15" s="22"/>
      <c r="D15" s="22"/>
      <c r="E15" s="22"/>
      <c r="F15" s="22"/>
      <c r="G15" s="22"/>
      <c r="H15" s="22"/>
      <c r="I15" s="22"/>
      <c r="J15" s="22"/>
      <c r="K15" s="22">
        <v>0.32900000000000001</v>
      </c>
      <c r="L15" s="22">
        <v>0.04</v>
      </c>
      <c r="M15" s="18" t="s">
        <v>17</v>
      </c>
      <c r="N15" s="22"/>
      <c r="O15" s="22">
        <v>0.32900000000000001</v>
      </c>
      <c r="P15" s="22">
        <v>0.04</v>
      </c>
      <c r="Q15" s="18" t="s">
        <v>17</v>
      </c>
    </row>
    <row r="16" spans="1:17" ht="17.25" customHeight="1" x14ac:dyDescent="0.3">
      <c r="A16" s="18"/>
      <c r="B16" s="19" t="s">
        <v>26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ht="17.25" customHeight="1" x14ac:dyDescent="0.3">
      <c r="A17" s="18"/>
      <c r="B17" s="23" t="s">
        <v>27</v>
      </c>
      <c r="C17" s="22"/>
      <c r="D17" s="22"/>
      <c r="E17" s="22"/>
      <c r="F17" s="22"/>
      <c r="G17" s="22"/>
      <c r="H17" s="22"/>
      <c r="I17" s="22"/>
      <c r="J17" s="22"/>
      <c r="K17" s="24" t="s">
        <v>21</v>
      </c>
      <c r="L17" s="22"/>
      <c r="M17" s="22"/>
      <c r="N17" s="22"/>
      <c r="O17" s="24" t="s">
        <v>21</v>
      </c>
      <c r="P17" s="22"/>
      <c r="Q17" s="22"/>
    </row>
    <row r="18" spans="1:17" ht="17.25" customHeight="1" x14ac:dyDescent="0.3">
      <c r="A18" s="18"/>
      <c r="B18" s="23" t="s">
        <v>77</v>
      </c>
      <c r="C18" s="22"/>
      <c r="D18" s="22"/>
      <c r="E18" s="22"/>
      <c r="F18" s="22"/>
      <c r="G18" s="22"/>
      <c r="H18" s="22"/>
      <c r="I18" s="22"/>
      <c r="J18" s="22"/>
      <c r="K18" s="22">
        <v>0.128</v>
      </c>
      <c r="L18" s="22">
        <v>2.1000000000000001E-2</v>
      </c>
      <c r="M18" s="18" t="s">
        <v>17</v>
      </c>
      <c r="N18" s="22"/>
      <c r="O18" s="22">
        <v>0.129</v>
      </c>
      <c r="P18" s="22">
        <v>2.1000000000000001E-2</v>
      </c>
      <c r="Q18" s="18" t="s">
        <v>18</v>
      </c>
    </row>
    <row r="19" spans="1:17" ht="17.25" customHeight="1" x14ac:dyDescent="0.3">
      <c r="A19" s="18"/>
      <c r="B19" s="23" t="s">
        <v>78</v>
      </c>
      <c r="C19" s="22"/>
      <c r="D19" s="22"/>
      <c r="E19" s="22"/>
      <c r="F19" s="22"/>
      <c r="G19" s="22"/>
      <c r="H19" s="22"/>
      <c r="I19" s="22"/>
      <c r="J19" s="22"/>
      <c r="K19" s="22">
        <v>5.8000000000000003E-2</v>
      </c>
      <c r="L19" s="22">
        <v>2.3E-2</v>
      </c>
      <c r="M19" s="22">
        <v>1.0999999999999999E-2</v>
      </c>
      <c r="N19" s="22"/>
      <c r="O19" s="22">
        <v>5.8999999999999997E-2</v>
      </c>
      <c r="P19" s="22">
        <v>2.3E-2</v>
      </c>
      <c r="Q19" s="22">
        <v>0.01</v>
      </c>
    </row>
    <row r="20" spans="1:17" ht="17.25" customHeight="1" x14ac:dyDescent="0.3">
      <c r="A20" s="18"/>
      <c r="B20" s="23" t="s">
        <v>79</v>
      </c>
      <c r="C20" s="22"/>
      <c r="D20" s="22"/>
      <c r="E20" s="22"/>
      <c r="F20" s="22"/>
      <c r="G20" s="22"/>
      <c r="H20" s="22"/>
      <c r="I20" s="22"/>
      <c r="J20" s="22"/>
      <c r="K20" s="22">
        <v>-6.0000000000000001E-3</v>
      </c>
      <c r="L20" s="22">
        <v>2.5000000000000001E-2</v>
      </c>
      <c r="M20" s="22">
        <v>0.82299999999999995</v>
      </c>
      <c r="N20" s="22"/>
      <c r="O20" s="22">
        <v>-4.0000000000000001E-3</v>
      </c>
      <c r="P20" s="22">
        <v>2.5000000000000001E-2</v>
      </c>
      <c r="Q20" s="22">
        <v>0.86299999999999999</v>
      </c>
    </row>
    <row r="21" spans="1:17" ht="16.5" customHeight="1" x14ac:dyDescent="0.3">
      <c r="A21" s="18"/>
      <c r="B21" s="23" t="s">
        <v>80</v>
      </c>
      <c r="C21" s="22"/>
      <c r="D21" s="22"/>
      <c r="E21" s="22"/>
      <c r="F21" s="22"/>
      <c r="G21" s="22"/>
      <c r="H21" s="22"/>
      <c r="I21" s="22"/>
      <c r="J21" s="22"/>
      <c r="K21" s="22">
        <v>-0.17</v>
      </c>
      <c r="L21" s="22">
        <v>2.1000000000000001E-2</v>
      </c>
      <c r="M21" s="18" t="s">
        <v>18</v>
      </c>
      <c r="N21" s="22"/>
      <c r="O21" s="22">
        <v>-0.16800000000000001</v>
      </c>
      <c r="P21" s="22">
        <v>2.1000000000000001E-2</v>
      </c>
      <c r="Q21" s="18" t="s">
        <v>18</v>
      </c>
    </row>
    <row r="22" spans="1:17" ht="16.5" customHeight="1" x14ac:dyDescent="0.3">
      <c r="A22" s="18"/>
      <c r="B22" s="19" t="s">
        <v>28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 ht="16.5" customHeight="1" x14ac:dyDescent="0.3">
      <c r="A23" s="18"/>
      <c r="B23" s="23" t="s">
        <v>29</v>
      </c>
      <c r="C23" s="22"/>
      <c r="D23" s="22"/>
      <c r="E23" s="22"/>
      <c r="F23" s="22"/>
      <c r="G23" s="22"/>
      <c r="H23" s="22"/>
      <c r="I23" s="22"/>
      <c r="J23" s="22"/>
      <c r="K23" s="24" t="s">
        <v>21</v>
      </c>
      <c r="L23" s="22"/>
      <c r="M23" s="22"/>
      <c r="N23" s="22"/>
      <c r="O23" s="24" t="s">
        <v>21</v>
      </c>
      <c r="P23" s="22"/>
      <c r="Q23" s="22"/>
    </row>
    <row r="24" spans="1:17" ht="16.5" customHeight="1" x14ac:dyDescent="0.3">
      <c r="A24" s="10"/>
      <c r="B24" s="23" t="s">
        <v>30</v>
      </c>
      <c r="C24" s="22"/>
      <c r="D24" s="22"/>
      <c r="E24" s="22"/>
      <c r="F24" s="22"/>
      <c r="G24" s="22"/>
      <c r="H24" s="22"/>
      <c r="I24" s="22"/>
      <c r="J24" s="22"/>
      <c r="K24" s="22">
        <v>1.0999999999999999E-2</v>
      </c>
      <c r="L24" s="22">
        <v>2.5000000000000001E-2</v>
      </c>
      <c r="M24" s="22">
        <v>0.65600000000000003</v>
      </c>
      <c r="N24" s="22"/>
      <c r="O24" s="22">
        <v>1.2999999999999999E-2</v>
      </c>
      <c r="P24" s="22">
        <v>2.5000000000000001E-2</v>
      </c>
      <c r="Q24" s="22">
        <v>0.62</v>
      </c>
    </row>
    <row r="25" spans="1:17" ht="16.5" customHeight="1" x14ac:dyDescent="0.3">
      <c r="A25" s="10"/>
      <c r="B25" s="23" t="s">
        <v>31</v>
      </c>
      <c r="C25" s="22"/>
      <c r="D25" s="22"/>
      <c r="E25" s="22"/>
      <c r="F25" s="22"/>
      <c r="G25" s="22"/>
      <c r="H25" s="22"/>
      <c r="I25" s="22"/>
      <c r="J25" s="22"/>
      <c r="K25" s="22">
        <v>-0.42599999999999999</v>
      </c>
      <c r="L25" s="22">
        <v>2.4E-2</v>
      </c>
      <c r="M25" s="18" t="s">
        <v>18</v>
      </c>
      <c r="N25" s="22"/>
      <c r="O25" s="22">
        <v>-0.42399999999999999</v>
      </c>
      <c r="P25" s="22">
        <v>2.4E-2</v>
      </c>
      <c r="Q25" s="18" t="s">
        <v>18</v>
      </c>
    </row>
    <row r="26" spans="1:17" x14ac:dyDescent="0.3">
      <c r="A26" s="10"/>
      <c r="B26" s="23" t="s">
        <v>32</v>
      </c>
      <c r="C26" s="22"/>
      <c r="D26" s="22"/>
      <c r="E26" s="22"/>
      <c r="F26" s="22"/>
      <c r="G26" s="22"/>
      <c r="H26" s="22"/>
      <c r="I26" s="22"/>
      <c r="J26" s="22"/>
      <c r="K26" s="22">
        <v>-0.76500000000000001</v>
      </c>
      <c r="L26" s="22">
        <v>2.5999999999999999E-2</v>
      </c>
      <c r="M26" s="18" t="s">
        <v>18</v>
      </c>
      <c r="N26" s="22"/>
      <c r="O26" s="22">
        <v>-0.76200000000000001</v>
      </c>
      <c r="P26" s="22">
        <v>2.7E-2</v>
      </c>
      <c r="Q26" s="18" t="s">
        <v>17</v>
      </c>
    </row>
    <row r="27" spans="1:17" x14ac:dyDescent="0.3">
      <c r="A27" s="10"/>
      <c r="B27" s="19" t="s">
        <v>33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x14ac:dyDescent="0.3">
      <c r="A28" s="10"/>
      <c r="B28" s="23" t="s">
        <v>34</v>
      </c>
      <c r="C28" s="22"/>
      <c r="D28" s="22"/>
      <c r="E28" s="22"/>
      <c r="F28" s="22"/>
      <c r="G28" s="22"/>
      <c r="H28" s="22"/>
      <c r="I28" s="22"/>
      <c r="J28" s="22"/>
      <c r="K28" s="24" t="s">
        <v>21</v>
      </c>
      <c r="L28" s="22"/>
      <c r="M28" s="22"/>
      <c r="N28" s="22"/>
      <c r="O28" s="24" t="s">
        <v>21</v>
      </c>
      <c r="P28" s="22"/>
      <c r="Q28" s="22"/>
    </row>
    <row r="29" spans="1:17" x14ac:dyDescent="0.3">
      <c r="A29" s="10"/>
      <c r="B29" s="23" t="s">
        <v>35</v>
      </c>
      <c r="C29" s="22"/>
      <c r="D29" s="22"/>
      <c r="E29" s="22"/>
      <c r="F29" s="22"/>
      <c r="G29" s="22"/>
      <c r="H29" s="22"/>
      <c r="I29" s="22"/>
      <c r="J29" s="22"/>
      <c r="K29" s="22">
        <v>0.72099999999999997</v>
      </c>
      <c r="L29" s="22">
        <v>2.5999999999999999E-2</v>
      </c>
      <c r="M29" s="18" t="s">
        <v>17</v>
      </c>
      <c r="N29" s="22"/>
      <c r="O29" s="22">
        <v>0.72</v>
      </c>
      <c r="P29" s="22">
        <v>2.5999999999999999E-2</v>
      </c>
      <c r="Q29" s="18" t="s">
        <v>17</v>
      </c>
    </row>
    <row r="30" spans="1:17" x14ac:dyDescent="0.3">
      <c r="A30" s="10"/>
      <c r="B30" s="23" t="s">
        <v>36</v>
      </c>
      <c r="C30" s="22"/>
      <c r="D30" s="22"/>
      <c r="E30" s="22"/>
      <c r="F30" s="22"/>
      <c r="G30" s="22"/>
      <c r="H30" s="22"/>
      <c r="I30" s="22"/>
      <c r="J30" s="22"/>
      <c r="K30" s="22">
        <v>0.36599999999999999</v>
      </c>
      <c r="L30" s="22">
        <v>0.03</v>
      </c>
      <c r="M30" s="18" t="s">
        <v>18</v>
      </c>
      <c r="N30" s="22"/>
      <c r="O30" s="22">
        <v>0.36599999999999999</v>
      </c>
      <c r="P30" s="22">
        <v>0.03</v>
      </c>
      <c r="Q30" s="18" t="s">
        <v>17</v>
      </c>
    </row>
    <row r="31" spans="1:17" x14ac:dyDescent="0.3">
      <c r="A31" s="10"/>
      <c r="B31" s="19" t="s">
        <v>37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x14ac:dyDescent="0.3">
      <c r="A32" s="10"/>
      <c r="B32" s="23" t="s">
        <v>38</v>
      </c>
      <c r="C32" s="22"/>
      <c r="D32" s="22"/>
      <c r="E32" s="22"/>
      <c r="F32" s="22"/>
      <c r="G32" s="22"/>
      <c r="H32" s="22"/>
      <c r="I32" s="22"/>
      <c r="J32" s="22"/>
      <c r="K32" s="24" t="s">
        <v>15</v>
      </c>
      <c r="L32" s="22"/>
      <c r="M32" s="22"/>
      <c r="N32" s="22"/>
      <c r="O32" s="24" t="s">
        <v>21</v>
      </c>
      <c r="P32" s="22"/>
      <c r="Q32" s="22"/>
    </row>
    <row r="33" spans="1:17" x14ac:dyDescent="0.3">
      <c r="A33" s="10"/>
      <c r="B33" s="23" t="s">
        <v>39</v>
      </c>
      <c r="C33" s="22"/>
      <c r="D33" s="22"/>
      <c r="E33" s="22"/>
      <c r="F33" s="22"/>
      <c r="G33" s="22"/>
      <c r="H33" s="22"/>
      <c r="I33" s="22"/>
      <c r="J33" s="22"/>
      <c r="K33" s="22">
        <v>0.17299999999999999</v>
      </c>
      <c r="L33" s="22">
        <v>1.4999999999999999E-2</v>
      </c>
      <c r="M33" s="18" t="s">
        <v>17</v>
      </c>
      <c r="N33" s="22"/>
      <c r="O33" s="22">
        <v>0.17299999999999999</v>
      </c>
      <c r="P33" s="22">
        <v>1.4999999999999999E-2</v>
      </c>
      <c r="Q33" s="18" t="s">
        <v>17</v>
      </c>
    </row>
    <row r="34" spans="1:17" x14ac:dyDescent="0.3">
      <c r="A34" s="10"/>
      <c r="B34" s="23" t="s">
        <v>40</v>
      </c>
      <c r="C34" s="22"/>
      <c r="D34" s="22"/>
      <c r="E34" s="22"/>
      <c r="F34" s="22"/>
      <c r="G34" s="22"/>
      <c r="H34" s="22"/>
      <c r="I34" s="22"/>
      <c r="J34" s="22"/>
      <c r="K34" s="22">
        <v>0.434</v>
      </c>
      <c r="L34" s="22">
        <v>2.3E-2</v>
      </c>
      <c r="M34" s="18" t="s">
        <v>17</v>
      </c>
      <c r="N34" s="22"/>
      <c r="O34" s="22">
        <v>0.434</v>
      </c>
      <c r="P34" s="22">
        <v>2.3E-2</v>
      </c>
      <c r="Q34" s="18" t="s">
        <v>18</v>
      </c>
    </row>
    <row r="35" spans="1:17" x14ac:dyDescent="0.3">
      <c r="A35" s="10"/>
      <c r="B35" s="19" t="s">
        <v>41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 x14ac:dyDescent="0.3">
      <c r="A36" s="10"/>
      <c r="B36" s="23" t="s">
        <v>42</v>
      </c>
      <c r="C36" s="22"/>
      <c r="D36" s="22"/>
      <c r="E36" s="22"/>
      <c r="F36" s="22"/>
      <c r="G36" s="22"/>
      <c r="H36" s="22"/>
      <c r="I36" s="22"/>
      <c r="J36" s="22"/>
      <c r="K36" s="24" t="s">
        <v>21</v>
      </c>
      <c r="L36" s="22"/>
      <c r="M36" s="22"/>
      <c r="N36" s="22"/>
      <c r="O36" s="24" t="s">
        <v>15</v>
      </c>
      <c r="P36" s="22"/>
      <c r="Q36" s="22"/>
    </row>
    <row r="37" spans="1:17" x14ac:dyDescent="0.3">
      <c r="A37" s="10"/>
      <c r="B37" s="23" t="s">
        <v>43</v>
      </c>
      <c r="C37" s="22"/>
      <c r="D37" s="22"/>
      <c r="E37" s="22"/>
      <c r="F37" s="22"/>
      <c r="G37" s="22"/>
      <c r="H37" s="22"/>
      <c r="I37" s="22"/>
      <c r="J37" s="22"/>
      <c r="K37" s="22">
        <v>2.5000000000000001E-2</v>
      </c>
      <c r="L37" s="22">
        <v>5.1999999999999998E-2</v>
      </c>
      <c r="M37" s="22">
        <v>0.63500000000000001</v>
      </c>
      <c r="N37" s="22"/>
      <c r="O37" s="22">
        <v>2.5000000000000001E-2</v>
      </c>
      <c r="P37" s="22">
        <v>5.1999999999999998E-2</v>
      </c>
      <c r="Q37" s="22">
        <v>0.627</v>
      </c>
    </row>
    <row r="38" spans="1:17" x14ac:dyDescent="0.3">
      <c r="A38" s="10"/>
      <c r="B38" s="23" t="s">
        <v>44</v>
      </c>
      <c r="C38" s="22"/>
      <c r="D38" s="22"/>
      <c r="E38" s="22"/>
      <c r="F38" s="22"/>
      <c r="G38" s="22"/>
      <c r="H38" s="22"/>
      <c r="I38" s="22"/>
      <c r="J38" s="22"/>
      <c r="K38" s="22">
        <v>0.124</v>
      </c>
      <c r="L38" s="22">
        <v>2.3E-2</v>
      </c>
      <c r="M38" s="18" t="s">
        <v>18</v>
      </c>
      <c r="N38" s="22"/>
      <c r="O38" s="22">
        <v>0.124</v>
      </c>
      <c r="P38" s="22">
        <v>2.3E-2</v>
      </c>
      <c r="Q38" s="18" t="s">
        <v>18</v>
      </c>
    </row>
    <row r="39" spans="1:17" x14ac:dyDescent="0.3">
      <c r="A39" s="10"/>
      <c r="B39" s="23" t="s">
        <v>45</v>
      </c>
      <c r="C39" s="22"/>
      <c r="D39" s="22"/>
      <c r="E39" s="22"/>
      <c r="F39" s="22"/>
      <c r="G39" s="22"/>
      <c r="H39" s="22"/>
      <c r="I39" s="22"/>
      <c r="J39" s="22"/>
      <c r="K39" s="22">
        <v>0.128</v>
      </c>
      <c r="L39" s="22">
        <v>2.3E-2</v>
      </c>
      <c r="M39" s="18" t="s">
        <v>17</v>
      </c>
      <c r="N39" s="22"/>
      <c r="O39" s="22">
        <v>0.128</v>
      </c>
      <c r="P39" s="22">
        <v>2.3E-2</v>
      </c>
      <c r="Q39" s="18" t="s">
        <v>18</v>
      </c>
    </row>
    <row r="40" spans="1:17" x14ac:dyDescent="0.3">
      <c r="A40" s="10"/>
      <c r="B40" s="19" t="s">
        <v>46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1:17" x14ac:dyDescent="0.3">
      <c r="A41" s="10"/>
      <c r="B41" s="23" t="s">
        <v>47</v>
      </c>
      <c r="C41" s="22"/>
      <c r="D41" s="22"/>
      <c r="E41" s="22"/>
      <c r="F41" s="22"/>
      <c r="G41" s="22"/>
      <c r="H41" s="22"/>
      <c r="I41" s="22"/>
      <c r="J41" s="22"/>
      <c r="K41" s="24" t="s">
        <v>15</v>
      </c>
      <c r="L41" s="22"/>
      <c r="M41" s="22"/>
      <c r="N41" s="22"/>
      <c r="O41" s="24" t="s">
        <v>21</v>
      </c>
      <c r="P41" s="22"/>
      <c r="Q41" s="22"/>
    </row>
    <row r="42" spans="1:17" x14ac:dyDescent="0.3">
      <c r="A42" s="10"/>
      <c r="B42" s="23" t="s">
        <v>48</v>
      </c>
      <c r="C42" s="22"/>
      <c r="D42" s="22"/>
      <c r="E42" s="22"/>
      <c r="F42" s="22"/>
      <c r="G42" s="22"/>
      <c r="H42" s="22"/>
      <c r="I42" s="22"/>
      <c r="J42" s="22"/>
      <c r="K42" s="22">
        <v>0.25</v>
      </c>
      <c r="L42" s="22">
        <v>3.3000000000000002E-2</v>
      </c>
      <c r="M42" s="18" t="s">
        <v>18</v>
      </c>
      <c r="N42" s="22"/>
      <c r="O42" s="22">
        <v>0.25</v>
      </c>
      <c r="P42" s="22">
        <v>3.3000000000000002E-2</v>
      </c>
      <c r="Q42" s="18" t="s">
        <v>17</v>
      </c>
    </row>
    <row r="43" spans="1:17" x14ac:dyDescent="0.3">
      <c r="A43" s="10"/>
      <c r="B43" s="23" t="s">
        <v>49</v>
      </c>
      <c r="C43" s="22"/>
      <c r="D43" s="22"/>
      <c r="E43" s="22"/>
      <c r="F43" s="22"/>
      <c r="G43" s="22"/>
      <c r="H43" s="22"/>
      <c r="I43" s="22"/>
      <c r="J43" s="22"/>
      <c r="K43" s="22">
        <v>0.311</v>
      </c>
      <c r="L43" s="22">
        <v>3.2000000000000001E-2</v>
      </c>
      <c r="M43" s="18" t="s">
        <v>18</v>
      </c>
      <c r="N43" s="22"/>
      <c r="O43" s="22">
        <v>0.312</v>
      </c>
      <c r="P43" s="22">
        <v>3.2000000000000001E-2</v>
      </c>
      <c r="Q43" s="18" t="s">
        <v>18</v>
      </c>
    </row>
    <row r="44" spans="1:17" x14ac:dyDescent="0.3">
      <c r="A44" s="10"/>
      <c r="B44" s="23" t="s">
        <v>50</v>
      </c>
      <c r="C44" s="22"/>
      <c r="D44" s="22"/>
      <c r="E44" s="22"/>
      <c r="F44" s="22"/>
      <c r="G44" s="22"/>
      <c r="H44" s="22"/>
      <c r="I44" s="22"/>
      <c r="J44" s="22"/>
      <c r="K44" s="22">
        <v>0.28000000000000003</v>
      </c>
      <c r="L44" s="22">
        <v>0.03</v>
      </c>
      <c r="M44" s="18" t="s">
        <v>18</v>
      </c>
      <c r="N44" s="22"/>
      <c r="O44" s="22">
        <v>0.28000000000000003</v>
      </c>
      <c r="P44" s="22">
        <v>0.03</v>
      </c>
      <c r="Q44" s="18" t="s">
        <v>17</v>
      </c>
    </row>
    <row r="45" spans="1:17" x14ac:dyDescent="0.3">
      <c r="A45" s="10"/>
      <c r="B45" s="23" t="s">
        <v>51</v>
      </c>
      <c r="C45" s="22"/>
      <c r="D45" s="22"/>
      <c r="E45" s="22"/>
      <c r="F45" s="22"/>
      <c r="G45" s="22"/>
      <c r="H45" s="22"/>
      <c r="I45" s="22"/>
      <c r="J45" s="22"/>
      <c r="K45" s="22">
        <v>0.24099999999999999</v>
      </c>
      <c r="L45" s="22">
        <v>3.2000000000000001E-2</v>
      </c>
      <c r="M45" s="18" t="s">
        <v>17</v>
      </c>
      <c r="N45" s="22"/>
      <c r="O45" s="22">
        <v>0.24099999999999999</v>
      </c>
      <c r="P45" s="22">
        <v>3.2000000000000001E-2</v>
      </c>
      <c r="Q45" s="18" t="s">
        <v>17</v>
      </c>
    </row>
    <row r="46" spans="1:17" x14ac:dyDescent="0.3">
      <c r="A46" s="10"/>
      <c r="B46" s="19" t="s">
        <v>52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1:17" x14ac:dyDescent="0.3">
      <c r="A47" s="10"/>
      <c r="B47" s="23" t="s">
        <v>53</v>
      </c>
      <c r="C47" s="22"/>
      <c r="D47" s="22"/>
      <c r="E47" s="22"/>
      <c r="F47" s="22"/>
      <c r="G47" s="22"/>
      <c r="H47" s="22"/>
      <c r="I47" s="22"/>
      <c r="J47" s="22"/>
      <c r="K47" s="24" t="s">
        <v>15</v>
      </c>
      <c r="L47" s="22"/>
      <c r="M47" s="22"/>
      <c r="N47" s="22"/>
      <c r="O47" s="24" t="s">
        <v>15</v>
      </c>
      <c r="P47" s="22"/>
      <c r="Q47" s="22"/>
    </row>
    <row r="48" spans="1:17" x14ac:dyDescent="0.3">
      <c r="A48" s="10"/>
      <c r="B48" s="23" t="s">
        <v>54</v>
      </c>
      <c r="C48" s="22"/>
      <c r="D48" s="22"/>
      <c r="E48" s="22"/>
      <c r="F48" s="22"/>
      <c r="G48" s="22"/>
      <c r="H48" s="22"/>
      <c r="I48" s="22"/>
      <c r="J48" s="22"/>
      <c r="K48" s="22">
        <v>8.1000000000000003E-2</v>
      </c>
      <c r="L48" s="22">
        <v>2.1000000000000001E-2</v>
      </c>
      <c r="M48" s="18" t="s">
        <v>17</v>
      </c>
      <c r="N48" s="22"/>
      <c r="O48" s="22">
        <v>8.1000000000000003E-2</v>
      </c>
      <c r="P48" s="22">
        <v>2.1000000000000001E-2</v>
      </c>
      <c r="Q48" s="18" t="s">
        <v>17</v>
      </c>
    </row>
    <row r="49" spans="1:20" x14ac:dyDescent="0.3">
      <c r="A49" s="10"/>
      <c r="B49" s="19" t="s">
        <v>55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1:20" x14ac:dyDescent="0.3">
      <c r="A50" s="10"/>
      <c r="B50" s="23" t="s">
        <v>53</v>
      </c>
      <c r="C50" s="22"/>
      <c r="D50" s="22"/>
      <c r="E50" s="22"/>
      <c r="F50" s="22"/>
      <c r="G50" s="22"/>
      <c r="H50" s="22"/>
      <c r="I50" s="22"/>
      <c r="J50" s="22"/>
      <c r="K50" s="24" t="s">
        <v>15</v>
      </c>
      <c r="L50" s="22"/>
      <c r="M50" s="22"/>
      <c r="N50" s="22"/>
      <c r="O50" s="24" t="s">
        <v>21</v>
      </c>
      <c r="P50" s="22"/>
      <c r="Q50" s="22"/>
    </row>
    <row r="51" spans="1:20" x14ac:dyDescent="0.3">
      <c r="A51" s="10"/>
      <c r="B51" s="23" t="s">
        <v>56</v>
      </c>
      <c r="C51" s="22"/>
      <c r="D51" s="22"/>
      <c r="E51" s="22"/>
      <c r="F51" s="22"/>
      <c r="G51" s="22"/>
      <c r="H51" s="22"/>
      <c r="I51" s="22"/>
      <c r="J51" s="22"/>
      <c r="K51" s="22">
        <v>0.114</v>
      </c>
      <c r="L51" s="22">
        <v>1.7000000000000001E-2</v>
      </c>
      <c r="M51" s="18" t="s">
        <v>18</v>
      </c>
      <c r="N51" s="22"/>
      <c r="O51" s="22">
        <v>0.114</v>
      </c>
      <c r="P51" s="22">
        <v>1.7000000000000001E-2</v>
      </c>
      <c r="Q51" s="18" t="s">
        <v>18</v>
      </c>
    </row>
    <row r="52" spans="1:20" x14ac:dyDescent="0.3">
      <c r="A52" s="10"/>
      <c r="B52" s="19" t="s">
        <v>57</v>
      </c>
      <c r="C52" s="22"/>
      <c r="D52" s="22"/>
      <c r="E52" s="22"/>
      <c r="F52" s="22"/>
      <c r="G52" s="22"/>
      <c r="H52" s="22"/>
      <c r="I52" s="22"/>
      <c r="J52" s="22"/>
      <c r="K52" s="22">
        <v>3.9E-2</v>
      </c>
      <c r="L52" s="22">
        <v>2E-3</v>
      </c>
      <c r="M52" s="18" t="s">
        <v>17</v>
      </c>
      <c r="N52" s="22"/>
      <c r="O52" s="22">
        <v>3.9E-2</v>
      </c>
      <c r="P52" s="22">
        <v>2E-3</v>
      </c>
      <c r="Q52" s="18" t="s">
        <v>17</v>
      </c>
    </row>
    <row r="53" spans="1:20" x14ac:dyDescent="0.3">
      <c r="A53" s="13"/>
      <c r="B53" s="19" t="s">
        <v>58</v>
      </c>
      <c r="C53" s="22"/>
      <c r="D53" s="22"/>
      <c r="E53" s="22"/>
      <c r="F53" s="22"/>
      <c r="G53" s="22"/>
      <c r="H53" s="22"/>
      <c r="I53" s="22"/>
      <c r="J53" s="22"/>
      <c r="K53" s="22">
        <v>2.1000000000000001E-2</v>
      </c>
      <c r="L53" s="22">
        <v>5.0000000000000001E-3</v>
      </c>
      <c r="M53" s="18" t="s">
        <v>17</v>
      </c>
      <c r="N53" s="22"/>
      <c r="O53" s="22">
        <v>2.1000000000000001E-2</v>
      </c>
      <c r="P53" s="22">
        <v>5.0000000000000001E-3</v>
      </c>
      <c r="Q53" s="18" t="s">
        <v>17</v>
      </c>
    </row>
    <row r="54" spans="1:20" x14ac:dyDescent="0.3">
      <c r="A54" s="25" t="s">
        <v>59</v>
      </c>
      <c r="B54" s="25"/>
      <c r="C54" s="25"/>
      <c r="D54" s="25"/>
      <c r="E54" s="25"/>
      <c r="F54" s="25"/>
      <c r="G54" s="26"/>
      <c r="H54" s="26"/>
      <c r="I54" s="26"/>
      <c r="J54" s="26"/>
      <c r="K54" s="26"/>
      <c r="L54" s="26"/>
      <c r="M54" s="27"/>
      <c r="N54" s="27"/>
      <c r="O54" s="26"/>
      <c r="P54" s="26"/>
      <c r="Q54" s="28"/>
    </row>
    <row r="55" spans="1:20" x14ac:dyDescent="0.3">
      <c r="A55" s="29"/>
      <c r="B55" s="19" t="s">
        <v>81</v>
      </c>
      <c r="C55" s="22"/>
      <c r="D55" s="22"/>
      <c r="E55" s="22"/>
      <c r="F55" s="22"/>
      <c r="G55" s="22" t="str">
        <f>"-0.032"</f>
        <v>-0.032</v>
      </c>
      <c r="H55" s="22" t="str">
        <f>"0.053"</f>
        <v>0.053</v>
      </c>
      <c r="I55" s="22" t="str">
        <f>"0.547"</f>
        <v>0.547</v>
      </c>
      <c r="J55" s="22"/>
      <c r="K55" s="22"/>
      <c r="L55" s="22"/>
      <c r="M55" s="22"/>
      <c r="N55" s="22"/>
      <c r="O55" s="22">
        <v>-3.2000000000000001E-2</v>
      </c>
      <c r="P55" s="22">
        <v>5.1999999999999998E-2</v>
      </c>
      <c r="Q55" s="22">
        <v>0.53200000000000003</v>
      </c>
    </row>
    <row r="56" spans="1:20" x14ac:dyDescent="0.3">
      <c r="A56" s="29"/>
      <c r="B56" s="19" t="s">
        <v>60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1:20" x14ac:dyDescent="0.3">
      <c r="A57" s="29"/>
      <c r="B57" s="23" t="s">
        <v>61</v>
      </c>
      <c r="C57" s="22"/>
      <c r="D57" s="22"/>
      <c r="E57" s="22"/>
      <c r="F57" s="22"/>
      <c r="G57" s="24" t="s">
        <v>21</v>
      </c>
      <c r="H57" s="22"/>
      <c r="I57" s="22"/>
      <c r="J57" s="22"/>
      <c r="K57" s="22"/>
      <c r="L57" s="22"/>
      <c r="M57" s="22"/>
      <c r="N57" s="22"/>
      <c r="O57" s="24" t="s">
        <v>21</v>
      </c>
      <c r="P57" s="22"/>
      <c r="Q57" s="22"/>
    </row>
    <row r="58" spans="1:20" x14ac:dyDescent="0.3">
      <c r="A58" s="29"/>
      <c r="B58" s="23" t="s">
        <v>82</v>
      </c>
      <c r="C58" s="22"/>
      <c r="D58" s="22"/>
      <c r="E58" s="22"/>
      <c r="F58" s="22"/>
      <c r="G58" s="22" t="str">
        <f>"0.273"</f>
        <v>0.273</v>
      </c>
      <c r="H58" s="22" t="str">
        <f>"0.127"</f>
        <v>0.127</v>
      </c>
      <c r="I58" s="22" t="str">
        <f>"0.031"</f>
        <v>0.031</v>
      </c>
      <c r="J58" s="22"/>
      <c r="K58" s="22"/>
      <c r="L58" s="22"/>
      <c r="M58" s="22"/>
      <c r="N58" s="22"/>
      <c r="O58" s="22">
        <v>0.19500000000000001</v>
      </c>
      <c r="P58" s="22">
        <v>0.124</v>
      </c>
      <c r="Q58" s="22">
        <v>0.11700000000000001</v>
      </c>
    </row>
    <row r="59" spans="1:20" x14ac:dyDescent="0.3">
      <c r="A59" s="29"/>
      <c r="B59" s="23" t="s">
        <v>83</v>
      </c>
      <c r="C59" s="22"/>
      <c r="D59" s="22"/>
      <c r="E59" s="22"/>
      <c r="F59" s="22"/>
      <c r="G59" s="22" t="str">
        <f>"0.348"</f>
        <v>0.348</v>
      </c>
      <c r="H59" s="22" t="str">
        <f>"0.141"</f>
        <v>0.141</v>
      </c>
      <c r="I59" s="22" t="str">
        <f>"0.014"</f>
        <v>0.014</v>
      </c>
      <c r="J59" s="22"/>
      <c r="K59" s="22"/>
      <c r="L59" s="22"/>
      <c r="M59" s="22"/>
      <c r="N59" s="22"/>
      <c r="O59" s="22">
        <v>0.20100000000000001</v>
      </c>
      <c r="P59" s="22">
        <v>0.13800000000000001</v>
      </c>
      <c r="Q59" s="22">
        <v>0.14699999999999999</v>
      </c>
    </row>
    <row r="60" spans="1:20" x14ac:dyDescent="0.3">
      <c r="A60" s="23"/>
      <c r="B60" s="23" t="s">
        <v>84</v>
      </c>
      <c r="C60" s="22"/>
      <c r="D60" s="22"/>
      <c r="E60" s="22"/>
      <c r="F60" s="22"/>
      <c r="G60" s="22" t="str">
        <f>"0.484"</f>
        <v>0.484</v>
      </c>
      <c r="H60" s="22" t="str">
        <f>"0.120"</f>
        <v>0.120</v>
      </c>
      <c r="I60" s="18" t="s">
        <v>17</v>
      </c>
      <c r="J60" s="22"/>
      <c r="K60" s="22"/>
      <c r="L60" s="22"/>
      <c r="M60" s="22"/>
      <c r="N60" s="22"/>
      <c r="O60" s="22">
        <v>0.21299999999999999</v>
      </c>
      <c r="P60" s="22">
        <v>0.11799999999999999</v>
      </c>
      <c r="Q60" s="22">
        <v>7.0000000000000007E-2</v>
      </c>
    </row>
    <row r="61" spans="1:20" x14ac:dyDescent="0.3">
      <c r="A61" s="29"/>
      <c r="B61" s="19" t="s">
        <v>62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</row>
    <row r="62" spans="1:20" x14ac:dyDescent="0.3">
      <c r="A62" s="29"/>
      <c r="B62" s="23" t="s">
        <v>63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S62" s="2"/>
      <c r="T62" s="2"/>
    </row>
    <row r="63" spans="1:20" x14ac:dyDescent="0.3">
      <c r="A63" s="29"/>
      <c r="B63" s="23" t="s">
        <v>64</v>
      </c>
      <c r="C63" s="22"/>
      <c r="D63" s="22"/>
      <c r="E63" s="22"/>
      <c r="F63" s="22"/>
      <c r="G63" s="22" t="str">
        <f>"-0.078"</f>
        <v>-0.078</v>
      </c>
      <c r="H63" s="22" t="str">
        <f>"0.128"</f>
        <v>0.128</v>
      </c>
      <c r="I63" s="22" t="str">
        <f>"0.544"</f>
        <v>0.544</v>
      </c>
      <c r="J63" s="22"/>
      <c r="K63" s="22"/>
      <c r="L63" s="22"/>
      <c r="M63" s="22"/>
      <c r="N63" s="22"/>
      <c r="O63" s="22">
        <v>-9.9000000000000005E-2</v>
      </c>
      <c r="P63" s="22">
        <v>0.125</v>
      </c>
      <c r="Q63" s="22">
        <v>0.42899999999999999</v>
      </c>
    </row>
    <row r="64" spans="1:20" x14ac:dyDescent="0.3">
      <c r="A64" s="30"/>
      <c r="B64" s="31" t="s">
        <v>65</v>
      </c>
      <c r="C64" s="31"/>
      <c r="D64" s="31"/>
      <c r="E64" s="31"/>
      <c r="F64" s="31"/>
      <c r="G64" s="13" t="str">
        <f>"0.339"</f>
        <v>0.339</v>
      </c>
      <c r="H64" s="13" t="str">
        <f>"0.122"</f>
        <v>0.122</v>
      </c>
      <c r="I64" s="13" t="str">
        <f>"0.005"</f>
        <v>0.005</v>
      </c>
      <c r="J64" s="13"/>
      <c r="K64" s="13"/>
      <c r="L64" s="13"/>
      <c r="M64" s="13"/>
      <c r="N64" s="13"/>
      <c r="O64" s="13">
        <v>0.154</v>
      </c>
      <c r="P64" s="13">
        <v>0.11899999999999999</v>
      </c>
      <c r="Q64" s="13">
        <v>0.19600000000000001</v>
      </c>
    </row>
    <row r="65" spans="1:17" x14ac:dyDescent="0.3">
      <c r="A65" s="32" t="s">
        <v>66</v>
      </c>
      <c r="B65" s="32"/>
      <c r="C65" s="33" t="s">
        <v>67</v>
      </c>
      <c r="D65" s="33"/>
      <c r="E65" s="33"/>
      <c r="F65" s="19"/>
      <c r="G65" s="33" t="s">
        <v>68</v>
      </c>
      <c r="H65" s="33"/>
      <c r="I65" s="33"/>
      <c r="J65" s="19"/>
      <c r="K65" s="33" t="s">
        <v>69</v>
      </c>
      <c r="L65" s="33"/>
      <c r="M65" s="33"/>
      <c r="N65" s="34"/>
      <c r="O65" s="33" t="s">
        <v>70</v>
      </c>
      <c r="P65" s="33"/>
      <c r="Q65" s="33"/>
    </row>
    <row r="66" spans="1:17" x14ac:dyDescent="0.3">
      <c r="A66" s="32" t="s">
        <v>71</v>
      </c>
      <c r="B66" s="32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34"/>
      <c r="O66" s="19"/>
      <c r="P66" s="19"/>
      <c r="Q66" s="19"/>
    </row>
    <row r="67" spans="1:17" ht="16.5" customHeight="1" x14ac:dyDescent="0.3">
      <c r="A67" s="19"/>
      <c r="B67" s="35" t="s">
        <v>72</v>
      </c>
      <c r="C67" s="36">
        <f>-2*-579806.38</f>
        <v>1159612.76</v>
      </c>
      <c r="D67" s="37"/>
      <c r="E67" s="37"/>
      <c r="F67" s="38"/>
      <c r="G67" s="37">
        <f>-2*-579776.79</f>
        <v>1159553.58</v>
      </c>
      <c r="H67" s="37"/>
      <c r="I67" s="37"/>
      <c r="J67" s="38"/>
      <c r="K67" s="37">
        <f>-2*-572840.5</f>
        <v>1145681</v>
      </c>
      <c r="L67" s="37"/>
      <c r="M67" s="37"/>
      <c r="N67" s="39"/>
      <c r="O67" s="37">
        <f>-2*-572831.74</f>
        <v>1145663.48</v>
      </c>
      <c r="P67" s="37"/>
      <c r="Q67" s="37"/>
    </row>
    <row r="68" spans="1:17" ht="16.5" customHeight="1" x14ac:dyDescent="0.3">
      <c r="A68" s="16"/>
      <c r="B68" s="40" t="s">
        <v>73</v>
      </c>
      <c r="C68" s="41">
        <v>1159619</v>
      </c>
      <c r="D68" s="41"/>
      <c r="E68" s="41"/>
      <c r="F68" s="42"/>
      <c r="G68" s="41">
        <v>1159572</v>
      </c>
      <c r="H68" s="41"/>
      <c r="I68" s="41"/>
      <c r="J68" s="42"/>
      <c r="K68" s="41">
        <v>1145743</v>
      </c>
      <c r="L68" s="41"/>
      <c r="M68" s="41"/>
      <c r="N68" s="43"/>
      <c r="O68" s="41">
        <v>1145737</v>
      </c>
      <c r="P68" s="41"/>
      <c r="Q68" s="41"/>
    </row>
    <row r="69" spans="1:17" ht="17.25" customHeight="1" x14ac:dyDescent="0.3">
      <c r="A69" s="44" t="s">
        <v>88</v>
      </c>
      <c r="B69" s="44"/>
      <c r="C69" s="45" t="s">
        <v>85</v>
      </c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</row>
    <row r="70" spans="1:17" ht="16.5" customHeight="1" x14ac:dyDescent="0.3">
      <c r="A70" s="49" t="s">
        <v>74</v>
      </c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</row>
    <row r="71" spans="1:17" x14ac:dyDescent="0.3">
      <c r="A71" s="47" t="s">
        <v>86</v>
      </c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</row>
    <row r="72" spans="1:17" ht="16.5" customHeight="1" x14ac:dyDescent="0.3">
      <c r="A72" s="48" t="s">
        <v>87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</row>
    <row r="73" spans="1:17" ht="15" customHeight="1" x14ac:dyDescent="0.3">
      <c r="A73" s="46" t="s">
        <v>75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</row>
  </sheetData>
  <mergeCells count="35">
    <mergeCell ref="A1:Q1"/>
    <mergeCell ref="C2:Q2"/>
    <mergeCell ref="A3:B4"/>
    <mergeCell ref="C3:E3"/>
    <mergeCell ref="G3:I3"/>
    <mergeCell ref="K3:M3"/>
    <mergeCell ref="O3:Q3"/>
    <mergeCell ref="A5:B5"/>
    <mergeCell ref="A54:B54"/>
    <mergeCell ref="C54:D54"/>
    <mergeCell ref="E54:F54"/>
    <mergeCell ref="G54:H54"/>
    <mergeCell ref="K54:L54"/>
    <mergeCell ref="O54:P54"/>
    <mergeCell ref="A65:B65"/>
    <mergeCell ref="C65:E65"/>
    <mergeCell ref="G65:I65"/>
    <mergeCell ref="K65:M65"/>
    <mergeCell ref="O65:Q65"/>
    <mergeCell ref="I54:J54"/>
    <mergeCell ref="A66:B66"/>
    <mergeCell ref="C67:E67"/>
    <mergeCell ref="G67:I67"/>
    <mergeCell ref="K67:M67"/>
    <mergeCell ref="O67:Q67"/>
    <mergeCell ref="C68:E68"/>
    <mergeCell ref="G68:I68"/>
    <mergeCell ref="K68:M68"/>
    <mergeCell ref="O68:Q68"/>
    <mergeCell ref="A70:Q70"/>
    <mergeCell ref="A71:Q71"/>
    <mergeCell ref="A72:Q72"/>
    <mergeCell ref="A73:Q73"/>
    <mergeCell ref="A69:B69"/>
    <mergeCell ref="C69:Q69"/>
  </mergeCells>
  <phoneticPr fontId="3" type="noConversion"/>
  <pageMargins left="0.25" right="0.25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이두웅</dc:creator>
  <cp:lastModifiedBy>이두웅</cp:lastModifiedBy>
  <dcterms:created xsi:type="dcterms:W3CDTF">2022-02-13T07:10:56Z</dcterms:created>
  <dcterms:modified xsi:type="dcterms:W3CDTF">2022-04-21T04:51:34Z</dcterms:modified>
</cp:coreProperties>
</file>