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827"/>
  <workbookPr defaultThemeVersion="166925"/>
  <mc:AlternateContent xmlns:mc="http://schemas.openxmlformats.org/markup-compatibility/2006">
    <mc:Choice Requires="x15">
      <x15ac:absPath xmlns:x15ac="http://schemas.microsoft.com/office/spreadsheetml/2010/11/ac" url="C:\Users\Vangelis\Desktop\JASM Paper\"/>
    </mc:Choice>
  </mc:AlternateContent>
  <xr:revisionPtr revIDLastSave="0" documentId="13_ncr:1_{54D7AFCF-23F9-4965-AA96-F5B8719F99B0}" xr6:coauthVersionLast="47" xr6:coauthVersionMax="47" xr10:uidLastSave="{00000000-0000-0000-0000-000000000000}"/>
  <bookViews>
    <workbookView xWindow="-110" yWindow="-110" windowWidth="29020" windowHeight="15820" xr2:uid="{9D0D22D5-8B26-4474-96D1-F1B7E3EAB2DE}"/>
  </bookViews>
  <sheets>
    <sheet name="ReadMe" sheetId="2" r:id="rId1"/>
    <sheet name="Scenario Policies" sheetId="12" r:id="rId2"/>
    <sheet name="Economic-Demographic" sheetId="1" r:id="rId3"/>
    <sheet name="Residential Demand Drivers" sheetId="4" r:id="rId4"/>
    <sheet name="Services Demand Drivers" sheetId="5" r:id="rId5"/>
    <sheet name="Industry Demand Drivers" sheetId="7" r:id="rId6"/>
    <sheet name="Transport Demand Drivers" sheetId="8" r:id="rId7"/>
    <sheet name="Import prices" sheetId="9" r:id="rId8"/>
    <sheet name="Import capacities" sheetId="13" r:id="rId9"/>
    <sheet name="Resource Potentials" sheetId="10" r:id="rId10"/>
    <sheet name="Technology cost and efficiency" sheetId="11" r:id="rId11"/>
  </sheets>
  <definedNames>
    <definedName name="_xlnm._FilterDatabase" localSheetId="10" hidden="1">'Technology cost and efficiency'!$AE$1:$AE$206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206" i="11" l="1"/>
  <c r="F206" i="11" s="1"/>
  <c r="D206" i="11"/>
  <c r="D205" i="11"/>
  <c r="E205" i="11" s="1"/>
  <c r="F205" i="11" s="1"/>
  <c r="E204" i="11"/>
  <c r="F204" i="11" s="1"/>
  <c r="D204" i="11"/>
  <c r="F203" i="11"/>
  <c r="E203" i="11"/>
  <c r="D203" i="11"/>
  <c r="AF206" i="11" l="1"/>
  <c r="AG206" i="11" s="1"/>
  <c r="AH206" i="11" s="1"/>
  <c r="AF205" i="11"/>
  <c r="AG205" i="11" s="1"/>
  <c r="AH205" i="11" s="1"/>
  <c r="AF204" i="11"/>
  <c r="AG204" i="11" s="1"/>
  <c r="AH204" i="11" s="1"/>
  <c r="AF203" i="11"/>
  <c r="AG203" i="11" s="1"/>
  <c r="AH203" i="11" s="1"/>
  <c r="AL201" i="11"/>
  <c r="AK201" i="11"/>
  <c r="AJ201" i="11"/>
  <c r="AI201" i="11"/>
  <c r="AL200" i="11"/>
  <c r="AK200" i="11"/>
  <c r="AJ200" i="11"/>
  <c r="AI200" i="11"/>
  <c r="AL199" i="11"/>
  <c r="AK199" i="11"/>
  <c r="AJ199" i="11"/>
  <c r="AI199" i="11"/>
  <c r="AL198" i="11"/>
  <c r="AK198" i="11"/>
  <c r="AJ198" i="11"/>
  <c r="AI198" i="11"/>
  <c r="AL197" i="11"/>
  <c r="AK197" i="11"/>
  <c r="AJ197" i="11"/>
  <c r="AI197" i="11"/>
  <c r="AL196" i="11"/>
  <c r="AK196" i="11"/>
  <c r="AJ196" i="11"/>
  <c r="AI196" i="11"/>
  <c r="AL195" i="11"/>
  <c r="AK195" i="11"/>
  <c r="AJ195" i="11"/>
  <c r="AI195" i="11"/>
  <c r="AL194" i="11"/>
  <c r="AK194" i="11"/>
  <c r="AJ194" i="11"/>
  <c r="AI194" i="11"/>
  <c r="AL189" i="11"/>
  <c r="AK189" i="11"/>
  <c r="AJ189" i="11"/>
  <c r="AL187" i="11"/>
  <c r="AK187" i="11"/>
  <c r="AJ187" i="11"/>
  <c r="AI187" i="11"/>
  <c r="AL185" i="11"/>
  <c r="AK185" i="11"/>
  <c r="AJ185" i="11"/>
  <c r="AL183" i="11"/>
  <c r="AK183" i="11"/>
  <c r="AJ183" i="11"/>
  <c r="AI183" i="11"/>
  <c r="AL177" i="11"/>
  <c r="AK177" i="11"/>
  <c r="AJ177" i="11"/>
  <c r="AI177" i="11"/>
  <c r="AL175" i="11"/>
  <c r="AK175" i="11"/>
  <c r="AJ175" i="11"/>
  <c r="AI175" i="11"/>
  <c r="AL174" i="11"/>
  <c r="AK174" i="11"/>
  <c r="AJ174" i="11"/>
  <c r="AI174" i="11"/>
  <c r="AL172" i="11"/>
  <c r="AK172" i="11"/>
  <c r="AJ172" i="11"/>
  <c r="AI172" i="11"/>
  <c r="AL171" i="11"/>
  <c r="AK171" i="11"/>
  <c r="AJ171" i="11"/>
  <c r="AI171" i="11"/>
  <c r="AL170" i="11"/>
  <c r="AK170" i="11"/>
  <c r="AJ170" i="11"/>
  <c r="AI170" i="11"/>
  <c r="AL169" i="11"/>
  <c r="AK169" i="11"/>
  <c r="AJ169" i="11"/>
  <c r="AI169" i="11"/>
  <c r="AL168" i="11"/>
  <c r="AK168" i="11"/>
  <c r="AJ168" i="11"/>
  <c r="AI168" i="11"/>
  <c r="AL167" i="11"/>
  <c r="AK167" i="11"/>
  <c r="AJ167" i="11"/>
  <c r="AI167" i="11"/>
  <c r="AL166" i="11"/>
  <c r="AK166" i="11"/>
  <c r="AJ166" i="11"/>
  <c r="AI166" i="11"/>
  <c r="AL165" i="11"/>
  <c r="AK165" i="11"/>
  <c r="AJ165" i="11"/>
  <c r="AI165" i="11"/>
  <c r="AL164" i="11"/>
  <c r="AK164" i="11"/>
  <c r="AJ164" i="11"/>
  <c r="AI164" i="11"/>
  <c r="AL163" i="11"/>
  <c r="AK163" i="11"/>
  <c r="AJ163" i="11"/>
  <c r="AI163" i="11"/>
  <c r="AL162" i="11"/>
  <c r="AK162" i="11"/>
  <c r="AJ162" i="11"/>
  <c r="AI162" i="11"/>
  <c r="AL161" i="11"/>
  <c r="AK161" i="11"/>
  <c r="AJ161" i="11"/>
  <c r="AI161" i="11"/>
  <c r="AL160" i="11"/>
  <c r="AK160" i="11"/>
  <c r="AJ160" i="11"/>
  <c r="AI160" i="11"/>
  <c r="AL159" i="11"/>
  <c r="AK159" i="11"/>
  <c r="AJ159" i="11"/>
  <c r="AI159" i="11"/>
  <c r="AL158" i="11"/>
  <c r="AK158" i="11"/>
  <c r="AJ158" i="11"/>
  <c r="AI158" i="11"/>
  <c r="AL154" i="11"/>
  <c r="AK154" i="11"/>
  <c r="AJ154" i="11"/>
  <c r="AL153" i="11"/>
  <c r="AK153" i="11"/>
  <c r="AJ153" i="11"/>
  <c r="AL149" i="11"/>
  <c r="AK149" i="11"/>
  <c r="AJ149" i="11"/>
  <c r="AL148" i="11"/>
  <c r="AK148" i="11"/>
  <c r="AJ148" i="11"/>
  <c r="AL144" i="11"/>
  <c r="AK144" i="11"/>
  <c r="AJ144" i="11"/>
  <c r="AL143" i="11"/>
  <c r="AK143" i="11"/>
  <c r="AJ143" i="11"/>
  <c r="AL139" i="11"/>
  <c r="AK139" i="11"/>
  <c r="AJ139" i="11"/>
  <c r="AL138" i="11"/>
  <c r="AK138" i="11"/>
  <c r="AJ138" i="11"/>
  <c r="AL133" i="11"/>
  <c r="AK133" i="11"/>
  <c r="AJ133" i="11"/>
  <c r="AI133" i="11"/>
  <c r="AL132" i="11"/>
  <c r="AK132" i="11"/>
  <c r="AJ132" i="11"/>
  <c r="AL127" i="11"/>
  <c r="AK127" i="11"/>
  <c r="AJ127" i="11"/>
  <c r="AI127" i="11"/>
  <c r="AL126" i="11"/>
  <c r="AK126" i="11"/>
  <c r="AJ126" i="11"/>
  <c r="AL120" i="11"/>
  <c r="AK120" i="11"/>
  <c r="AJ120" i="11"/>
  <c r="AI120" i="11"/>
  <c r="AL119" i="11"/>
  <c r="AK119" i="11"/>
  <c r="AJ119" i="11"/>
  <c r="AI119" i="11"/>
  <c r="AL118" i="11"/>
  <c r="AK118" i="11"/>
  <c r="AJ118" i="11"/>
  <c r="AI118" i="11"/>
  <c r="AL117" i="11"/>
  <c r="AK117" i="11"/>
  <c r="AJ117" i="11"/>
  <c r="AI117" i="11"/>
  <c r="AL116" i="11"/>
  <c r="AK116" i="11"/>
  <c r="AJ116" i="11"/>
  <c r="AI116" i="11"/>
  <c r="AL115" i="11"/>
  <c r="AK115" i="11"/>
  <c r="AJ115" i="11"/>
  <c r="AI115" i="11"/>
  <c r="AL114" i="11"/>
  <c r="AK114" i="11"/>
  <c r="AJ114" i="11"/>
  <c r="AI114" i="11"/>
  <c r="AL113" i="11"/>
  <c r="AK113" i="11"/>
  <c r="AJ113" i="11"/>
  <c r="AI113" i="11"/>
  <c r="AL112" i="11"/>
  <c r="AK112" i="11"/>
  <c r="AJ112" i="11"/>
  <c r="AI112" i="11"/>
  <c r="AL111" i="11"/>
  <c r="AK111" i="11"/>
  <c r="AJ111" i="11"/>
  <c r="AI111" i="11"/>
  <c r="AL110" i="11"/>
  <c r="AK110" i="11"/>
  <c r="AJ110" i="11"/>
  <c r="AI110" i="11"/>
  <c r="AL109" i="11"/>
  <c r="AK109" i="11"/>
  <c r="AJ109" i="11"/>
  <c r="AI109" i="11"/>
  <c r="AL108" i="11"/>
  <c r="AK108" i="11"/>
  <c r="AJ108" i="11"/>
  <c r="AI108" i="11"/>
  <c r="AL107" i="11"/>
  <c r="AK107" i="11"/>
  <c r="AJ107" i="11"/>
  <c r="AI107" i="11"/>
  <c r="AL106" i="11"/>
  <c r="AK106" i="11"/>
  <c r="AJ106" i="11"/>
  <c r="AI106" i="11"/>
  <c r="AL105" i="11"/>
  <c r="AK105" i="11"/>
  <c r="AJ105" i="11"/>
  <c r="AI105" i="11"/>
  <c r="AL40" i="11"/>
  <c r="AK40" i="11"/>
  <c r="AJ40" i="11"/>
  <c r="AI40" i="11"/>
  <c r="AL39" i="11"/>
  <c r="AK39" i="11"/>
  <c r="AJ39" i="11"/>
  <c r="AI39" i="11"/>
  <c r="AL38" i="11"/>
  <c r="AK38" i="11"/>
  <c r="AJ38" i="11"/>
  <c r="AI38" i="11"/>
  <c r="AL37" i="11"/>
  <c r="AK37" i="11"/>
  <c r="AJ37" i="11"/>
  <c r="AI37" i="11"/>
  <c r="AL36" i="11"/>
  <c r="AK36" i="11"/>
  <c r="AJ36" i="11"/>
  <c r="AI36" i="11"/>
  <c r="AL35" i="11"/>
  <c r="AK35" i="11"/>
  <c r="AJ35" i="11"/>
  <c r="AI35" i="11"/>
  <c r="AL33" i="11"/>
  <c r="AK33" i="11"/>
  <c r="AJ33" i="11"/>
  <c r="AI33" i="11"/>
  <c r="AL32" i="11"/>
  <c r="AK32" i="11"/>
  <c r="AJ32" i="11"/>
  <c r="AI32" i="11"/>
  <c r="AL31" i="11"/>
  <c r="AK31" i="11"/>
  <c r="AJ31" i="11"/>
  <c r="AI31" i="11"/>
  <c r="AL30" i="11"/>
  <c r="AK30" i="11"/>
  <c r="AJ30" i="11"/>
  <c r="AI30" i="11"/>
  <c r="AL28" i="11"/>
  <c r="AK28" i="11"/>
  <c r="AJ28" i="11"/>
  <c r="AI28" i="11"/>
  <c r="AL26" i="11"/>
  <c r="AK26" i="11"/>
  <c r="AJ26" i="11"/>
  <c r="AI26" i="11"/>
  <c r="AL15" i="11"/>
  <c r="AK15" i="11"/>
  <c r="AJ15" i="11"/>
  <c r="AI15" i="11"/>
  <c r="AL12" i="11"/>
  <c r="AK12" i="11"/>
  <c r="AJ12" i="11"/>
  <c r="AI12" i="11"/>
  <c r="AL11" i="11"/>
  <c r="AK11" i="11"/>
  <c r="AJ11" i="11"/>
  <c r="AI11" i="11"/>
  <c r="AL10" i="11"/>
  <c r="AK10" i="11"/>
  <c r="AJ10" i="11"/>
  <c r="AI10" i="11"/>
  <c r="AL9" i="11"/>
  <c r="AK9" i="11"/>
  <c r="AJ9" i="11"/>
  <c r="AI9" i="11"/>
  <c r="AL8" i="11"/>
  <c r="AK8" i="11"/>
  <c r="AJ8" i="11"/>
  <c r="AI8" i="11"/>
  <c r="AL7" i="11"/>
  <c r="AK7" i="11"/>
  <c r="AJ7" i="11"/>
  <c r="AI7" i="11"/>
  <c r="AL6" i="11"/>
  <c r="AK6" i="11"/>
  <c r="AJ6" i="11"/>
  <c r="AI6" i="11"/>
  <c r="G22" i="8"/>
  <c r="F22" i="8"/>
  <c r="E22" i="8"/>
  <c r="D22" i="8"/>
  <c r="C22" i="8"/>
  <c r="G17" i="8"/>
  <c r="F17" i="8"/>
  <c r="E17" i="8"/>
  <c r="D17" i="8"/>
  <c r="C17" i="8"/>
  <c r="G9" i="8"/>
  <c r="F9" i="8"/>
  <c r="E9" i="8"/>
  <c r="D9" i="8"/>
  <c r="C9" i="8"/>
  <c r="G4" i="8"/>
  <c r="F4" i="8"/>
  <c r="E4" i="8"/>
  <c r="D4" i="8"/>
  <c r="C4" i="8"/>
  <c r="G34" i="7"/>
  <c r="F34" i="7"/>
  <c r="E34" i="7"/>
  <c r="D34" i="7"/>
  <c r="C34" i="7"/>
  <c r="G21" i="7"/>
  <c r="F21" i="7"/>
  <c r="E21" i="7"/>
  <c r="D21" i="7"/>
  <c r="C21" i="7"/>
  <c r="G11" i="5"/>
  <c r="F11" i="5"/>
  <c r="E11" i="5"/>
  <c r="D11" i="5"/>
  <c r="C11" i="5"/>
  <c r="G16" i="7"/>
  <c r="F16" i="7"/>
  <c r="E16" i="7"/>
  <c r="D16" i="7"/>
  <c r="C16" i="7"/>
  <c r="D18" i="5"/>
  <c r="E18" i="5"/>
  <c r="F18" i="5"/>
  <c r="G18" i="5"/>
  <c r="C18" i="5"/>
  <c r="L43" i="4"/>
  <c r="K43" i="4"/>
  <c r="J43" i="4"/>
  <c r="I43" i="4"/>
  <c r="H43" i="4"/>
  <c r="G43" i="4"/>
  <c r="F43" i="4"/>
  <c r="E43" i="4"/>
  <c r="D43" i="4"/>
  <c r="C43" i="4"/>
  <c r="L40" i="4"/>
  <c r="K40" i="4"/>
  <c r="J40" i="4"/>
  <c r="I40" i="4"/>
  <c r="H40" i="4"/>
  <c r="G40" i="4"/>
  <c r="F40" i="4"/>
  <c r="E40" i="4"/>
  <c r="D40" i="4"/>
  <c r="C40" i="4"/>
  <c r="G13" i="4"/>
  <c r="F13" i="4"/>
  <c r="E13" i="4"/>
  <c r="D13" i="4"/>
  <c r="C13" i="4"/>
  <c r="G9" i="4" l="1"/>
  <c r="F9" i="4"/>
  <c r="E9" i="4"/>
  <c r="D9" i="4"/>
  <c r="C9" i="4"/>
  <c r="D4" i="4" l="1"/>
  <c r="G4" i="4"/>
  <c r="C4" i="4"/>
  <c r="E4" i="4"/>
  <c r="F4" i="4"/>
  <c r="AI154" i="11" l="1"/>
  <c r="AI153" i="11"/>
  <c r="AI149" i="11"/>
  <c r="AI148" i="11"/>
  <c r="AI144" i="11"/>
  <c r="AI143" i="11"/>
  <c r="AI139" i="11"/>
  <c r="AI138" i="11"/>
  <c r="AI132" i="11" l="1"/>
  <c r="AI126" i="11"/>
  <c r="AL192" i="11" l="1"/>
  <c r="AK192" i="11"/>
  <c r="AJ192" i="11"/>
  <c r="AL188" i="11" l="1"/>
  <c r="AL184" i="11"/>
  <c r="AJ188" i="11"/>
  <c r="AJ184" i="11"/>
  <c r="AI192" i="11"/>
  <c r="AI191" i="11"/>
  <c r="AK191" i="11"/>
  <c r="AL191" i="11"/>
  <c r="AJ191" i="11"/>
  <c r="AK188" i="11" l="1"/>
  <c r="AK184" i="11"/>
  <c r="AJ190" i="11"/>
  <c r="AI190" i="11"/>
  <c r="AI184" i="11" l="1"/>
  <c r="AI188" i="11"/>
  <c r="AI189" i="11"/>
  <c r="AI185" i="11"/>
  <c r="AL190" i="11"/>
  <c r="AK190" i="11"/>
</calcChain>
</file>

<file path=xl/sharedStrings.xml><?xml version="1.0" encoding="utf-8"?>
<sst xmlns="http://schemas.openxmlformats.org/spreadsheetml/2006/main" count="516" uniqueCount="400">
  <si>
    <t xml:space="preserve">Demographic </t>
  </si>
  <si>
    <t>Population (Million)</t>
  </si>
  <si>
    <t>Number of households (Million)</t>
  </si>
  <si>
    <t>Average household size</t>
  </si>
  <si>
    <t>Macro-economic</t>
  </si>
  <si>
    <t>GDP (BCHF2010)</t>
  </si>
  <si>
    <t>Gross Value Added (index 2020=100)</t>
  </si>
  <si>
    <t>Industry</t>
  </si>
  <si>
    <t>Services</t>
  </si>
  <si>
    <t>Production index in industry (2020=100)</t>
  </si>
  <si>
    <t>Notes</t>
  </si>
  <si>
    <t>BAU</t>
  </si>
  <si>
    <t>CLI</t>
  </si>
  <si>
    <t>Single family houses before 1990</t>
  </si>
  <si>
    <t>Single family houses after 1990</t>
  </si>
  <si>
    <t>Multi family houses before 1990</t>
  </si>
  <si>
    <t>Multi family houses after 1990</t>
  </si>
  <si>
    <t>Total</t>
  </si>
  <si>
    <r>
      <t>Energy reference area (ERA) in million m</t>
    </r>
    <r>
      <rPr>
        <b/>
        <vertAlign val="superscript"/>
        <sz val="9"/>
        <color theme="1"/>
        <rFont val="Segoe UI Historic"/>
        <family val="2"/>
      </rPr>
      <t>2</t>
    </r>
  </si>
  <si>
    <t>Common macroeconomic and demographic  assumptions in all scenarios</t>
  </si>
  <si>
    <t>Buildings before 2015</t>
  </si>
  <si>
    <t>Buildings after 2015</t>
  </si>
  <si>
    <t>Electrical appliances (in thousands)</t>
  </si>
  <si>
    <t>Dishwashers</t>
  </si>
  <si>
    <t>Fridges</t>
  </si>
  <si>
    <t>Fridge-freezer combination</t>
  </si>
  <si>
    <t>Freezers</t>
  </si>
  <si>
    <t>Washing machines</t>
  </si>
  <si>
    <t>Washer-dryers</t>
  </si>
  <si>
    <t>Cloths dryers</t>
  </si>
  <si>
    <t>TV</t>
  </si>
  <si>
    <t>Video</t>
  </si>
  <si>
    <t>Computer</t>
  </si>
  <si>
    <t>Mobile- and smartphones</t>
  </si>
  <si>
    <t>Cooking ovens</t>
  </si>
  <si>
    <t xml:space="preserve">BAU </t>
  </si>
  <si>
    <t>All residential buildings</t>
  </si>
  <si>
    <t>Space heating area</t>
  </si>
  <si>
    <t>Air conditioning area</t>
  </si>
  <si>
    <t>Lighting area</t>
  </si>
  <si>
    <t>1. The year 2020 values are provisional based on statistics available at the time of the study</t>
  </si>
  <si>
    <t>2. The estimations of all Energy Reference Areas (ERA) presented above are the same across all scenarios and do not include second houses and holiday houses, except for lighting area in which all houses are included</t>
  </si>
  <si>
    <t>3. The stock of electrical appliances is the same across all scenarios</t>
  </si>
  <si>
    <t xml:space="preserve">Space heating </t>
  </si>
  <si>
    <t>Energy Service Demands in PJ/yr.</t>
  </si>
  <si>
    <t>Water heating</t>
  </si>
  <si>
    <t>5. The energy service demands reported for the CLI scenario are also the same for ANTI, SECUR, MARKETS, INNOV and LC scenarios as well</t>
  </si>
  <si>
    <t>Air conditioning demand</t>
  </si>
  <si>
    <t xml:space="preserve">6. The energy service demand for air conditioning accounts for correction for climate change impacts. In BAU the RCP8.5 scenario is used for the climate change impacts, while in CLI the RCP2.6 scenario. The higher temperature increase in BAU leads to higher energy service demand for cooling compared to CLI. </t>
  </si>
  <si>
    <t xml:space="preserve">4. The energy service demand for space and watr  heating accounts for correction for climate change impacts. In BAU the RCP8.5 scenario is used for the climate change impacts, while in CLI the RCP2.6 scenario. The higher temperature increase in BAU leads to lower energy service demand for heating compared to CLI. </t>
  </si>
  <si>
    <t>Food</t>
  </si>
  <si>
    <t>Textile</t>
  </si>
  <si>
    <t>Pulp and Paper</t>
  </si>
  <si>
    <t>Chemicals &amp; pharma</t>
  </si>
  <si>
    <t>Non metalic minerals</t>
  </si>
  <si>
    <t>Basic metals</t>
  </si>
  <si>
    <t>Metal tools &amp; products</t>
  </si>
  <si>
    <t>Machinery</t>
  </si>
  <si>
    <t>Electrical equipment</t>
  </si>
  <si>
    <t>Construction</t>
  </si>
  <si>
    <t>Energy industries</t>
  </si>
  <si>
    <t>Other industries</t>
  </si>
  <si>
    <t>Agriculture &amp; Forestry</t>
  </si>
  <si>
    <t>Trade and commerce</t>
  </si>
  <si>
    <t>Financing &amp; Insurance</t>
  </si>
  <si>
    <t>Health services</t>
  </si>
  <si>
    <t>Education services</t>
  </si>
  <si>
    <t>Accomodation &amp; Restaurants</t>
  </si>
  <si>
    <t>Other services</t>
  </si>
  <si>
    <t>Sectoral gross value added in BCHF2010</t>
  </si>
  <si>
    <t>Pre-2015 buildings</t>
  </si>
  <si>
    <t>Post-2015 buildings</t>
  </si>
  <si>
    <t>Production area</t>
  </si>
  <si>
    <t>Office area</t>
  </si>
  <si>
    <t>Production index 2010=100</t>
  </si>
  <si>
    <t>2. The estimations of all Energy Reference Areas (ERA) presented above are the same across all scenarios, and exclude non-used area</t>
  </si>
  <si>
    <t xml:space="preserve">Private cars </t>
  </si>
  <si>
    <t>Buses, Trams 
and Troleys</t>
  </si>
  <si>
    <t>Two-wheelers</t>
  </si>
  <si>
    <t>Rail</t>
  </si>
  <si>
    <t>Passenger transport</t>
  </si>
  <si>
    <t>Light duty vehicles</t>
  </si>
  <si>
    <t>Heavy duty trucks</t>
  </si>
  <si>
    <t>Freight transport</t>
  </si>
  <si>
    <t>Billion vehicle kilometers by mode of transport</t>
  </si>
  <si>
    <t>Billion passenger and ton kilometers by mode of transport</t>
  </si>
  <si>
    <t>Import prices (CHF2010/GJ)</t>
  </si>
  <si>
    <t>Crude oil</t>
  </si>
  <si>
    <t>Natural gas</t>
  </si>
  <si>
    <t>Hydrogen</t>
  </si>
  <si>
    <t xml:space="preserve">1. Price refers to liquids or gases either of biogenic source or via PtX with CCS </t>
  </si>
  <si>
    <t>2. Electricity prices are reported as average accross neigbouring countries and accross the hours of a year</t>
  </si>
  <si>
    <r>
      <t>Diesel from non-fossil sources</t>
    </r>
    <r>
      <rPr>
        <vertAlign val="superscript"/>
        <sz val="9"/>
        <color theme="1"/>
        <rFont val="Segoe UI Historic"/>
        <family val="2"/>
      </rPr>
      <t>1</t>
    </r>
  </si>
  <si>
    <r>
      <t>Ethanol / gasoline from non-fossil sources</t>
    </r>
    <r>
      <rPr>
        <vertAlign val="superscript"/>
        <sz val="9"/>
        <color theme="1"/>
        <rFont val="Segoe UI Historic"/>
        <family val="2"/>
      </rPr>
      <t>1</t>
    </r>
  </si>
  <si>
    <r>
      <t>Methane from non-fossil sources</t>
    </r>
    <r>
      <rPr>
        <vertAlign val="superscript"/>
        <sz val="9"/>
        <color theme="1"/>
        <rFont val="Segoe UI Historic"/>
        <family val="2"/>
      </rPr>
      <t>1</t>
    </r>
  </si>
  <si>
    <r>
      <t>Electricity</t>
    </r>
    <r>
      <rPr>
        <vertAlign val="superscript"/>
        <sz val="9"/>
        <color theme="1"/>
        <rFont val="Segoe UI Historic"/>
        <family val="2"/>
      </rPr>
      <t>2</t>
    </r>
  </si>
  <si>
    <t>Reference</t>
  </si>
  <si>
    <t>2. The CLI import prices are also the same for ANTI, SECUR, MARKETS, INNOV and LC scenarios</t>
  </si>
  <si>
    <t>Hydropower</t>
  </si>
  <si>
    <t>Wind</t>
  </si>
  <si>
    <t>Deep geothermal</t>
  </si>
  <si>
    <t>Solar PV*</t>
  </si>
  <si>
    <t>Solar thermal*</t>
  </si>
  <si>
    <t>Heat from waste water**</t>
  </si>
  <si>
    <t>Forest wood</t>
  </si>
  <si>
    <t>Wood from landscape</t>
  </si>
  <si>
    <t>Wood residues</t>
  </si>
  <si>
    <t>Waste wood</t>
  </si>
  <si>
    <t>Manure</t>
  </si>
  <si>
    <t>Green waste</t>
  </si>
  <si>
    <t>Sewage sludge</t>
  </si>
  <si>
    <t>Mixed fossil waste</t>
  </si>
  <si>
    <t>of which industrial (non renewable)</t>
  </si>
  <si>
    <t>of which municipal (renewable)</t>
  </si>
  <si>
    <t>of which municipal (non renewable)</t>
  </si>
  <si>
    <t>Low</t>
  </si>
  <si>
    <t>High</t>
  </si>
  <si>
    <t>Notes:</t>
  </si>
  <si>
    <t>* The potential considers roof top panels and there is also the additional constraint of the available roof top area</t>
  </si>
  <si>
    <t>** Produced by centralised heat pumps using waste water as a heat source</t>
  </si>
  <si>
    <t>1. The Reference values are used for BAU, CLI, and LC scenarios</t>
  </si>
  <si>
    <t>2. The Low values are used in ANTI scenario. Where no low value is indicated, the reference value holds</t>
  </si>
  <si>
    <t>3. The High values are used in SECUR, MARKETS and INNOV scenarios. Where no high value is indicated, the reference value holds</t>
  </si>
  <si>
    <t>Technology characterisation</t>
  </si>
  <si>
    <t>Investment cost</t>
  </si>
  <si>
    <t>Efficiency (for CHPs only electric is reported)</t>
  </si>
  <si>
    <t xml:space="preserve">FOM cost </t>
  </si>
  <si>
    <t>Electricity generation technologies (CHF2010/kWe)</t>
  </si>
  <si>
    <t>Solar PV (utility scale)</t>
  </si>
  <si>
    <t>Solar PV (industrial buildings)</t>
  </si>
  <si>
    <t>Solar PV (commercial buildings)</t>
  </si>
  <si>
    <t>Solar PV (residential buildings)</t>
  </si>
  <si>
    <t>Solar PV single family residential buildings)</t>
  </si>
  <si>
    <t>Wind turbines</t>
  </si>
  <si>
    <t xml:space="preserve">Gas turbine combined cycle </t>
  </si>
  <si>
    <t xml:space="preserve">Gas turbine open cycle </t>
  </si>
  <si>
    <t>Gas turbine combined cycle with CCS</t>
  </si>
  <si>
    <t>CHP gas (utility scale)</t>
  </si>
  <si>
    <t>CHP gas (industry)</t>
  </si>
  <si>
    <t>CHP gas (commercial)</t>
  </si>
  <si>
    <t>CHP gas (residential multi family )</t>
  </si>
  <si>
    <t>CHP gas (residential single family )</t>
  </si>
  <si>
    <t>CHP wood (utility scale)</t>
  </si>
  <si>
    <t>CHP wood (industry)</t>
  </si>
  <si>
    <t>CHP wood (commercial)</t>
  </si>
  <si>
    <t>CHP wood (residential multi family)</t>
  </si>
  <si>
    <t>CHP wood (residential single family)</t>
  </si>
  <si>
    <t>Biomass with CCS</t>
  </si>
  <si>
    <t>Waste incinerator</t>
  </si>
  <si>
    <t>Waste incinerator with CCS</t>
  </si>
  <si>
    <t>Fuel cell CHP (utility scale)</t>
  </si>
  <si>
    <t>Fuel cell CHP (industry)</t>
  </si>
  <si>
    <t>Fuel cell CHP (commercial)</t>
  </si>
  <si>
    <t>Fuel cell CHP (residential multi family)</t>
  </si>
  <si>
    <t>Fuel cell CHP (residential single family)</t>
  </si>
  <si>
    <t>Hydrogen production technologies (CHF2010/kW-h2)</t>
  </si>
  <si>
    <t>PEM Electrolysis</t>
  </si>
  <si>
    <t>SOEC Electrolysis</t>
  </si>
  <si>
    <t xml:space="preserve">SMR/ATR </t>
  </si>
  <si>
    <t>SMR/ATR with CCS</t>
  </si>
  <si>
    <t>Wood gasification</t>
  </si>
  <si>
    <t>Wood gasification with CCS</t>
  </si>
  <si>
    <t>Fuel Synthesis technologies (CHF2010/kW)</t>
  </si>
  <si>
    <t>Anaerobic digestion of Manure</t>
  </si>
  <si>
    <t>Anaerobic digestion of Green Waste/Sewage Sludge</t>
  </si>
  <si>
    <t>Hydrothermal waste gasification</t>
  </si>
  <si>
    <t>Wood gasification (syngas)</t>
  </si>
  <si>
    <t>Wood F-T (Biodiesel)</t>
  </si>
  <si>
    <t>Wood Ethanol Reactor (Ethanol)</t>
  </si>
  <si>
    <t xml:space="preserve">Wood Pellet </t>
  </si>
  <si>
    <t>Biogas upgrade to biomethane</t>
  </si>
  <si>
    <t>Methanation</t>
  </si>
  <si>
    <t>Heat production technologies (CHF2010/kW)</t>
  </si>
  <si>
    <t>Gas boiler (industry)</t>
  </si>
  <si>
    <t>Gas boiler (commercial)</t>
  </si>
  <si>
    <t>Gas boiler (residential multi family house)</t>
  </si>
  <si>
    <t>Gas boiler (residential single family house)</t>
  </si>
  <si>
    <t>Oil boiler (industry)</t>
  </si>
  <si>
    <t>Oil boiler (commercial)</t>
  </si>
  <si>
    <t>Oil boiler (residential multi family house)</t>
  </si>
  <si>
    <t>Oil boiler (residential single family house)</t>
  </si>
  <si>
    <t>Wood boiler (industry)</t>
  </si>
  <si>
    <t>Wood boiler (commercial)</t>
  </si>
  <si>
    <t>Wood boiler (residential multi family house)</t>
  </si>
  <si>
    <t>Wood boiler (residential single family house)</t>
  </si>
  <si>
    <t>Pellet boiler (industry)</t>
  </si>
  <si>
    <t>Pellet boiler (commercial)</t>
  </si>
  <si>
    <t>Pellet boiler (residential multi family house)</t>
  </si>
  <si>
    <t>Pellet boiler (residential single family house)</t>
  </si>
  <si>
    <t>Heat pump (industry)</t>
  </si>
  <si>
    <t>Heat pump (commercial)</t>
  </si>
  <si>
    <t>Heat pump (residential multi family house)</t>
  </si>
  <si>
    <t>Heat pump (residential single family house)</t>
  </si>
  <si>
    <t>Electric boiler (industry)</t>
  </si>
  <si>
    <t>Electric boiler (commercial)</t>
  </si>
  <si>
    <t>Electric boiler (residential multi family house)</t>
  </si>
  <si>
    <t>Electric boiler (residential single family house)</t>
  </si>
  <si>
    <t>Solar thermal (industry)</t>
  </si>
  <si>
    <t>Solar thermal (commercial)</t>
  </si>
  <si>
    <t>Solar thermal (residential multi family house)</t>
  </si>
  <si>
    <t>Solar thermal (residential single family house)</t>
  </si>
  <si>
    <t>Hydrogen boiler (industry)</t>
  </si>
  <si>
    <t>Hydrogen boiler (commercial)</t>
  </si>
  <si>
    <t>Hydrogen boiler (residential multi family house)</t>
  </si>
  <si>
    <t>Hydrogen boiler (residential single family house)</t>
  </si>
  <si>
    <t>Private cars (CHF2010 /veh and efficiency in MJ/km)</t>
  </si>
  <si>
    <t>ICE gasoline - Small</t>
  </si>
  <si>
    <t>ICE gasoline - Medium</t>
  </si>
  <si>
    <t>ICE gasoline - Large</t>
  </si>
  <si>
    <t>ICE gasoline - SUV</t>
  </si>
  <si>
    <t>ICE diesel - Small</t>
  </si>
  <si>
    <t>ICE diesel - Medium</t>
  </si>
  <si>
    <t>ICE diesel - Large</t>
  </si>
  <si>
    <t>ICE diesel - SUV</t>
  </si>
  <si>
    <t>ICE gas - Small</t>
  </si>
  <si>
    <t>ICE gas - Medium</t>
  </si>
  <si>
    <t>ICE gas - Large</t>
  </si>
  <si>
    <t>ICE gas - SUV</t>
  </si>
  <si>
    <t>Hybrid gasoline - Small</t>
  </si>
  <si>
    <t>Hybrid gasoline - Medium</t>
  </si>
  <si>
    <t>Hybrid gasoline - Large</t>
  </si>
  <si>
    <t>Hybrid gasoline - SUV</t>
  </si>
  <si>
    <t>Hybrid diesel - Small</t>
  </si>
  <si>
    <t>Hybrid diesel - Medium</t>
  </si>
  <si>
    <t>Hybrid diesel - Large</t>
  </si>
  <si>
    <t>Hybrid diesel - SUV</t>
  </si>
  <si>
    <t>Plug-in gasoline - Small</t>
  </si>
  <si>
    <t>Plug-in gasoline - Medium</t>
  </si>
  <si>
    <t>Plug-in gasoline - Large</t>
  </si>
  <si>
    <t>Plug-in gasoline - SUV</t>
  </si>
  <si>
    <t>Plug-in diesel - Small</t>
  </si>
  <si>
    <t>Plug-in diesel - Medium</t>
  </si>
  <si>
    <t>Plug-in diesel - Large</t>
  </si>
  <si>
    <t>Plug-in diesel - SUV</t>
  </si>
  <si>
    <t>Battery electric - Small</t>
  </si>
  <si>
    <t>Battery electric - Medium</t>
  </si>
  <si>
    <t>Battery electric - Large</t>
  </si>
  <si>
    <t>Battery electric - SUV</t>
  </si>
  <si>
    <t>Hydrogen Fuel Cell - Small</t>
  </si>
  <si>
    <t>Hydrogen Fuel Cell - Medium</t>
  </si>
  <si>
    <t>Hydrogen Fuel Cell - Large</t>
  </si>
  <si>
    <t>Hydrogen Fuel Cell - SUV</t>
  </si>
  <si>
    <t>Light Duty Vehicles (CHF2010 /veh and efficiency in MJ/km)</t>
  </si>
  <si>
    <t>ICE gasoline</t>
  </si>
  <si>
    <t>ICE diesel</t>
  </si>
  <si>
    <t>ICE gas</t>
  </si>
  <si>
    <t>Hybrid</t>
  </si>
  <si>
    <t>Electric</t>
  </si>
  <si>
    <t>Fuel cell</t>
  </si>
  <si>
    <t>Heavy duty trucks (CHF2010 /veh and efficiency in MJ/km)</t>
  </si>
  <si>
    <t>Buses (CHF2010 /veh and efficiency in MJ/km)</t>
  </si>
  <si>
    <t>ICE diesel - 20 passengers</t>
  </si>
  <si>
    <t>ICE gas - 20 passengers</t>
  </si>
  <si>
    <t>Hybrid - 20 passengers</t>
  </si>
  <si>
    <t>Electric - 20 passengers</t>
  </si>
  <si>
    <t>Fuel cell - 20 passengers</t>
  </si>
  <si>
    <t>ICE diesel - 50 passengers</t>
  </si>
  <si>
    <t>ICE gas -50 passengers</t>
  </si>
  <si>
    <t>Hybrid - 50 passengers</t>
  </si>
  <si>
    <t>Electric - 50 passengers</t>
  </si>
  <si>
    <t>Fuel cell - 50 passengers</t>
  </si>
  <si>
    <t>ICE diesel - 90 passengers</t>
  </si>
  <si>
    <t>ICE gas - 90 passengers</t>
  </si>
  <si>
    <t>Hybrid - 90 passengers</t>
  </si>
  <si>
    <t>Electric - 90 passengers</t>
  </si>
  <si>
    <t>Fuel cell - 90 passengers</t>
  </si>
  <si>
    <t>ICE diesel - 160 passengers</t>
  </si>
  <si>
    <t>ICE gas -160 passengers</t>
  </si>
  <si>
    <t>Hybrid - 160 passengers</t>
  </si>
  <si>
    <t>Electric -160 passengers</t>
  </si>
  <si>
    <t>Fuel cell -160 passengers</t>
  </si>
  <si>
    <t>Storage technologies (CHF2010/kW)</t>
  </si>
  <si>
    <t>Electricity storage</t>
  </si>
  <si>
    <t>Compressed Air Storage (adiabatic)</t>
  </si>
  <si>
    <t xml:space="preserve">Battery storage (Li-Ion NMC) high voltage </t>
  </si>
  <si>
    <t>Battery storage (Li-Ion NMC) medium voltage</t>
  </si>
  <si>
    <t>Battery storage (Li-Ion NMC) industry sector</t>
  </si>
  <si>
    <t>Battery storage (Li-Ion NMC) services sector</t>
  </si>
  <si>
    <t>Battery storage (Li-Ion NMC) residential sector</t>
  </si>
  <si>
    <t>On-board car battery (small size cars)</t>
  </si>
  <si>
    <t>On-board car battery (medium size cars)</t>
  </si>
  <si>
    <t>On-board car battery (large size cars)</t>
  </si>
  <si>
    <t>On-board car battery (SUV cars)</t>
  </si>
  <si>
    <t>On-board buses battery (small size buses)</t>
  </si>
  <si>
    <t>On-board buses battery (medium size buses)</t>
  </si>
  <si>
    <t>On-board buses battery (large size buses)</t>
  </si>
  <si>
    <t>On-board buses battery ( very large size buses)</t>
  </si>
  <si>
    <t>On-board light duty vehicles battery</t>
  </si>
  <si>
    <t>On-board heavy trucks battery</t>
  </si>
  <si>
    <t>Thermal Storage</t>
  </si>
  <si>
    <t xml:space="preserve">TCS storage - Industry </t>
  </si>
  <si>
    <t>PCM storage - Services</t>
  </si>
  <si>
    <t>Water tank - Buildings</t>
  </si>
  <si>
    <t>Large scale district heating storage</t>
  </si>
  <si>
    <t>Liquid fuels storage (diesel, gasoline)</t>
  </si>
  <si>
    <t>Hydrogen storage in vessels</t>
  </si>
  <si>
    <t>Hydrogen storage in caverns</t>
  </si>
  <si>
    <t>Infrastructure (CHF2010/kW)</t>
  </si>
  <si>
    <t>Natural gas pipelines</t>
  </si>
  <si>
    <t>High pressure</t>
  </si>
  <si>
    <t>Medium pressure</t>
  </si>
  <si>
    <t>Low pressure</t>
  </si>
  <si>
    <t>Service station for vehicles</t>
  </si>
  <si>
    <t>Service station connection</t>
  </si>
  <si>
    <t>Trucks</t>
  </si>
  <si>
    <t>Electricity</t>
  </si>
  <si>
    <t>Very High voltage</t>
  </si>
  <si>
    <t>High voltage</t>
  </si>
  <si>
    <t>Medium voltage</t>
  </si>
  <si>
    <t>Low voltage</t>
  </si>
  <si>
    <t>Car &amp; LDVs charger</t>
  </si>
  <si>
    <t>Buses &amp; Trucks charger</t>
  </si>
  <si>
    <t>Vehicle-To-Grid transformer</t>
  </si>
  <si>
    <t>District heating</t>
  </si>
  <si>
    <t>Energy conservation (CHF2010/kW) - average</t>
  </si>
  <si>
    <t>Single family buildings</t>
  </si>
  <si>
    <t>Multti family buildings</t>
  </si>
  <si>
    <t>Commercial sector</t>
  </si>
  <si>
    <t>Values used in INNOV scenario</t>
  </si>
  <si>
    <t>Nuclear Power</t>
  </si>
  <si>
    <t>Renewable energy targets (TWh/yr.)</t>
  </si>
  <si>
    <t>Non-Hydro renewable energy</t>
  </si>
  <si>
    <t>Energy efficiency (% per capita from 2000)</t>
  </si>
  <si>
    <t>Final energy consumption</t>
  </si>
  <si>
    <t>Electricity consumption</t>
  </si>
  <si>
    <t>Emissions standards in buildings  (kgCO2/sqm)</t>
  </si>
  <si>
    <t>Existing buildings</t>
  </si>
  <si>
    <t>New buildings</t>
  </si>
  <si>
    <t>Emissions standards in vehicles (gCO2/km)</t>
  </si>
  <si>
    <t>Private cars</t>
  </si>
  <si>
    <t>Buses</t>
  </si>
  <si>
    <t>Emissions trading scheme linear reduction factors</t>
  </si>
  <si>
    <t>CO2 emissions reduction target from 1990</t>
  </si>
  <si>
    <t xml:space="preserve">Import dependency </t>
  </si>
  <si>
    <t>Domestic grid reinforcement plans</t>
  </si>
  <si>
    <t>60 years lifetime</t>
  </si>
  <si>
    <t>No Targets</t>
  </si>
  <si>
    <t>SWISSGRID Grid 2025 Strategy</t>
  </si>
  <si>
    <t>BAU scenario</t>
  </si>
  <si>
    <t>820-1160</t>
  </si>
  <si>
    <t>575-810</t>
  </si>
  <si>
    <t>400-570</t>
  </si>
  <si>
    <t>CLI scenario</t>
  </si>
  <si>
    <t>Climate correction factor for heating  (index 2020=100)</t>
  </si>
  <si>
    <t>Cooling degree days</t>
  </si>
  <si>
    <t>This file contains main assumptions regarding the definition of the assessed scenarios</t>
  </si>
  <si>
    <t>Sheet</t>
  </si>
  <si>
    <t>Description</t>
  </si>
  <si>
    <t>Scenario Policies</t>
  </si>
  <si>
    <t xml:space="preserve">Lists the main policies (sectoral or overarching) of the two core scenarios BAU and CLI. </t>
  </si>
  <si>
    <t>Economic-Demographic</t>
  </si>
  <si>
    <t>Main economic and demographic assumptions, common to all scenarios</t>
  </si>
  <si>
    <t>Residential Demand Drivers</t>
  </si>
  <si>
    <t>Main drivers for the residential heating and electric demands, differentiated by scenario</t>
  </si>
  <si>
    <t>Services Demand Drivers</t>
  </si>
  <si>
    <t>Industry Demand Drivers</t>
  </si>
  <si>
    <t>Transport Demand Drivers</t>
  </si>
  <si>
    <t>Main drivers for the heating and electric demands in the services and agriculture sectors, common to all scenarios</t>
  </si>
  <si>
    <t>Main drivers for the heating and electric demands in the industrial sectors, common to all scenarios</t>
  </si>
  <si>
    <t>Main drivers for the heating and electric demands in transport, common to all scenarios</t>
  </si>
  <si>
    <t>Import prices</t>
  </si>
  <si>
    <t>Assumptions on the price of the imported energy carriers at the Swiss border, differentiated by scenario</t>
  </si>
  <si>
    <t>Resource Potentials</t>
  </si>
  <si>
    <t>Domestic renewable resources sustainable potential, differentiated by scenario</t>
  </si>
  <si>
    <t>Renewable Resources sustainable potential (TWh - electric or thermal)</t>
  </si>
  <si>
    <t>Technology cost and efficiency</t>
  </si>
  <si>
    <t>Investment and operating costs, as well as efficiency assumptions for key technologies, differentiated by scenario</t>
  </si>
  <si>
    <t>Citation of the file:</t>
  </si>
  <si>
    <t>Panos, E., Kannan, R., Hirschberg, S., Kober, T. (2022). Net-zero CO2 emissions scenarios for Switzerland. Supplementary assumptions and data</t>
  </si>
  <si>
    <t>Switzerland - Germany</t>
  </si>
  <si>
    <t>From - To</t>
  </si>
  <si>
    <t>Switzerland - France</t>
  </si>
  <si>
    <t>Switzerland - Italy</t>
  </si>
  <si>
    <t>Switzerland - Austria</t>
  </si>
  <si>
    <t>Germany - Switzerland</t>
  </si>
  <si>
    <t>France - Switzerland</t>
  </si>
  <si>
    <t>Italy - Switzerland</t>
  </si>
  <si>
    <t>Austria - Switzerland</t>
  </si>
  <si>
    <t>1. The NTC of CLI scenario is also used in LC scenarios</t>
  </si>
  <si>
    <t>MARKETS &amp; INNOV</t>
  </si>
  <si>
    <t>4. MARKETS and INNOV remove congestion in cross-border electricty trade, by increasing NTCs, that allows for 2x more electricity imports than CLI</t>
  </si>
  <si>
    <t>Net Transfer Capacities (NTCs) for electricity trade in GW</t>
  </si>
  <si>
    <t>Biofuels and e-fuels import corridors limits PJ/yr.</t>
  </si>
  <si>
    <t>max limit</t>
  </si>
  <si>
    <t>no limit</t>
  </si>
  <si>
    <t>BAU, CLI, LC</t>
  </si>
  <si>
    <t>MARKETS, INNOV</t>
  </si>
  <si>
    <t>ANTI</t>
  </si>
  <si>
    <t>Scenario</t>
  </si>
  <si>
    <t>3. The ANTI scenario assumes a failure of the Swiss-EU electricity market agreements that limits imported capacities to 30% from their current levels</t>
  </si>
  <si>
    <t xml:space="preserve">5. The corridor limit for biofuels and e-fuels in BAU is set to be equivalent to avoided oil consumption in transport that achieves a  reduction of 7.2 Mt CO2/yr., maintaining in this way the domestic/interantional mitigation ratio foressen in the Swiss NDC submission. </t>
  </si>
  <si>
    <t>6. The corridor limit in ANTI is set to the lowest value that gurantees feasibility of the scenario</t>
  </si>
  <si>
    <t>2. The SECUR scenario imposes the constraint of zero import dependency, so the cross-border capacities and corridors values do not play a role</t>
  </si>
  <si>
    <t>Import capacities</t>
  </si>
  <si>
    <t>Assumptions on Net Transfer Capacities for cross-border electricty trade and on corridor limits for imported biofuels and e-fuels</t>
  </si>
  <si>
    <r>
      <t xml:space="preserve">4. In </t>
    </r>
    <r>
      <rPr>
        <i/>
        <sz val="9"/>
        <color theme="1"/>
        <rFont val="Segoe UI Historic"/>
        <family val="2"/>
      </rPr>
      <t xml:space="preserve">Low </t>
    </r>
    <r>
      <rPr>
        <sz val="9"/>
        <color theme="1"/>
        <rFont val="Segoe UI Historic"/>
        <family val="2"/>
      </rPr>
      <t xml:space="preserve">and </t>
    </r>
    <r>
      <rPr>
        <i/>
        <sz val="9"/>
        <color theme="1"/>
        <rFont val="Segoe UI Historic"/>
        <family val="2"/>
      </rPr>
      <t>High</t>
    </r>
    <r>
      <rPr>
        <sz val="9"/>
        <color theme="1"/>
        <rFont val="Segoe UI Historic"/>
        <family val="2"/>
      </rPr>
      <t xml:space="preserve"> potentials empty cells imply that the </t>
    </r>
    <r>
      <rPr>
        <i/>
        <sz val="9"/>
        <color theme="1"/>
        <rFont val="Segoe UI Historic"/>
        <family val="2"/>
      </rPr>
      <t>Reference</t>
    </r>
    <r>
      <rPr>
        <sz val="9"/>
        <color theme="1"/>
        <rFont val="Segoe UI Historic"/>
        <family val="2"/>
      </rPr>
      <t xml:space="preserve"> values are used</t>
    </r>
  </si>
  <si>
    <t>High costs used in ANTI scenario</t>
  </si>
  <si>
    <t>Reference costs used in BAU, CLI, SECUR and LC scenarios</t>
  </si>
  <si>
    <t>Low costs used in MARKETS scenario</t>
  </si>
  <si>
    <r>
      <t xml:space="preserve">1. Empty cells for </t>
    </r>
    <r>
      <rPr>
        <i/>
        <sz val="9"/>
        <color theme="1"/>
        <rFont val="Segoe UI"/>
        <family val="2"/>
      </rPr>
      <t xml:space="preserve">Low </t>
    </r>
    <r>
      <rPr>
        <sz val="9"/>
        <color theme="1"/>
        <rFont val="Segoe UI"/>
        <family val="2"/>
      </rPr>
      <t xml:space="preserve">and </t>
    </r>
    <r>
      <rPr>
        <i/>
        <sz val="9"/>
        <color theme="1"/>
        <rFont val="Segoe UI"/>
        <family val="2"/>
      </rPr>
      <t xml:space="preserve">High </t>
    </r>
    <r>
      <rPr>
        <sz val="9"/>
        <color theme="1"/>
        <rFont val="Segoe UI"/>
        <family val="2"/>
      </rPr>
      <t xml:space="preserve">costs imply that the </t>
    </r>
    <r>
      <rPr>
        <i/>
        <sz val="9"/>
        <color theme="1"/>
        <rFont val="Segoe UI"/>
        <family val="2"/>
      </rPr>
      <t xml:space="preserve">Reference </t>
    </r>
    <r>
      <rPr>
        <sz val="9"/>
        <color theme="1"/>
        <rFont val="Segoe UI"/>
        <family val="2"/>
      </rPr>
      <t>values are used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</si>
</sst>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0.000"/>
  </numFmts>
  <fonts count="14" x14ac:knownFonts="1">
    <font>
      <sz val="11"/>
      <color theme="1"/>
      <name val="Calibri"/>
      <family val="2"/>
      <scheme val="minor"/>
    </font>
    <font>
      <sz val="11"/>
      <color theme="1"/>
      <name val="Calibri"/>
      <family val="2"/>
      <scheme val="minor"/>
    </font>
    <font>
      <b/>
      <sz val="9"/>
      <color theme="1"/>
      <name val="Segoe UI Historic"/>
      <family val="2"/>
    </font>
    <font>
      <sz val="9"/>
      <color theme="1"/>
      <name val="Segoe UI Historic"/>
      <family val="2"/>
    </font>
    <font>
      <vertAlign val="superscript"/>
      <sz val="9"/>
      <color theme="1"/>
      <name val="Segoe UI Historic"/>
      <family val="2"/>
    </font>
    <font>
      <b/>
      <vertAlign val="superscript"/>
      <sz val="9"/>
      <color theme="1"/>
      <name val="Segoe UI Historic"/>
      <family val="2"/>
    </font>
    <font>
      <i/>
      <sz val="9"/>
      <color theme="1"/>
      <name val="Segoe UI Historic"/>
      <family val="2"/>
    </font>
    <font>
      <sz val="9"/>
      <color theme="1"/>
      <name val="Segoe UI"/>
      <family val="2"/>
    </font>
    <font>
      <b/>
      <sz val="9"/>
      <color theme="1"/>
      <name val="Segoe UI"/>
      <family val="2"/>
    </font>
    <font>
      <b/>
      <sz val="10"/>
      <color theme="1"/>
      <name val="Segoe UI Historic"/>
      <family val="2"/>
    </font>
    <font>
      <sz val="10"/>
      <color theme="1"/>
      <name val="Segoe UI Historic"/>
      <family val="2"/>
    </font>
    <font>
      <u/>
      <sz val="11"/>
      <color theme="10"/>
      <name val="Calibri"/>
      <family val="2"/>
      <scheme val="minor"/>
    </font>
    <font>
      <u/>
      <sz val="10"/>
      <color theme="10"/>
      <name val="Segoe UI Historic"/>
      <family val="2"/>
    </font>
    <font>
      <i/>
      <sz val="9"/>
      <color theme="1"/>
      <name val="Segoe UI"/>
      <family val="2"/>
    </font>
  </fonts>
  <fills count="2">
    <fill>
      <patternFill patternType="none"/>
    </fill>
    <fill>
      <patternFill patternType="gray125"/>
    </fill>
  </fills>
  <borders count="12">
    <border>
      <left/>
      <right/>
      <top/>
      <bottom/>
      <diagonal/>
    </border>
    <border>
      <left/>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11" fillId="0" borderId="0" applyNumberFormat="0" applyFill="0" applyBorder="0" applyAlignment="0" applyProtection="0"/>
  </cellStyleXfs>
  <cellXfs count="123">
    <xf numFmtId="0" fontId="0" fillId="0" borderId="0" xfId="0"/>
    <xf numFmtId="0" fontId="2" fillId="0" borderId="0" xfId="0" applyFont="1"/>
    <xf numFmtId="0" fontId="3" fillId="0" borderId="0" xfId="0" applyFont="1"/>
    <xf numFmtId="0" fontId="2" fillId="0" borderId="1" xfId="0" applyFont="1" applyBorder="1"/>
    <xf numFmtId="0" fontId="2" fillId="0" borderId="2" xfId="0" applyFont="1" applyBorder="1"/>
    <xf numFmtId="0" fontId="3" fillId="0" borderId="3" xfId="0" applyFont="1" applyBorder="1"/>
    <xf numFmtId="0" fontId="3" fillId="0" borderId="0" xfId="0" applyFont="1" applyAlignment="1">
      <alignment horizontal="left" indent="2"/>
    </xf>
    <xf numFmtId="164" fontId="3" fillId="0" borderId="3" xfId="0" applyNumberFormat="1" applyFont="1" applyBorder="1"/>
    <xf numFmtId="164" fontId="3" fillId="0" borderId="0" xfId="0" applyNumberFormat="1" applyFont="1"/>
    <xf numFmtId="1" fontId="3" fillId="0" borderId="3" xfId="0" applyNumberFormat="1" applyFont="1" applyBorder="1"/>
    <xf numFmtId="1" fontId="3" fillId="0" borderId="0" xfId="0" applyNumberFormat="1" applyFont="1"/>
    <xf numFmtId="0" fontId="3" fillId="0" borderId="0" xfId="0" applyFont="1" applyAlignment="1">
      <alignment horizontal="left" indent="3"/>
    </xf>
    <xf numFmtId="0" fontId="3" fillId="0" borderId="1" xfId="0" applyFont="1" applyBorder="1" applyAlignment="1">
      <alignment horizontal="left" indent="2"/>
    </xf>
    <xf numFmtId="1" fontId="3" fillId="0" borderId="2" xfId="0" applyNumberFormat="1" applyFont="1" applyBorder="1"/>
    <xf numFmtId="1" fontId="3" fillId="0" borderId="1" xfId="0" applyNumberFormat="1" applyFont="1" applyBorder="1"/>
    <xf numFmtId="0" fontId="3" fillId="0" borderId="2" xfId="0" applyFont="1" applyBorder="1"/>
    <xf numFmtId="0" fontId="3" fillId="0" borderId="1" xfId="0" applyFont="1" applyBorder="1"/>
    <xf numFmtId="0" fontId="2" fillId="0" borderId="0" xfId="0" applyFont="1" applyBorder="1"/>
    <xf numFmtId="0" fontId="3" fillId="0" borderId="0" xfId="0" applyFont="1" applyBorder="1"/>
    <xf numFmtId="164" fontId="3" fillId="0" borderId="0" xfId="0" applyNumberFormat="1" applyFont="1" applyBorder="1"/>
    <xf numFmtId="1" fontId="3" fillId="0" borderId="0" xfId="0" applyNumberFormat="1" applyFont="1" applyBorder="1"/>
    <xf numFmtId="0" fontId="3" fillId="0" borderId="0" xfId="0" applyFont="1" applyBorder="1" applyAlignment="1">
      <alignment horizontal="left" indent="3"/>
    </xf>
    <xf numFmtId="164" fontId="2" fillId="0" borderId="0" xfId="0" applyNumberFormat="1" applyFont="1" applyBorder="1"/>
    <xf numFmtId="1" fontId="2" fillId="0" borderId="0" xfId="0" applyNumberFormat="1" applyFont="1" applyBorder="1"/>
    <xf numFmtId="1" fontId="2" fillId="0" borderId="0" xfId="0" applyNumberFormat="1" applyFont="1"/>
    <xf numFmtId="0" fontId="3" fillId="0" borderId="5" xfId="0" applyFont="1" applyBorder="1"/>
    <xf numFmtId="0" fontId="2" fillId="0" borderId="5" xfId="0" applyFont="1" applyBorder="1"/>
    <xf numFmtId="0" fontId="2" fillId="0" borderId="6" xfId="0" applyFont="1" applyBorder="1"/>
    <xf numFmtId="1" fontId="2" fillId="0" borderId="3" xfId="0" applyNumberFormat="1" applyFont="1" applyBorder="1"/>
    <xf numFmtId="0" fontId="6" fillId="0" borderId="0" xfId="0" applyFont="1" applyBorder="1" applyAlignment="1"/>
    <xf numFmtId="0" fontId="2" fillId="0" borderId="9" xfId="0" applyFont="1" applyBorder="1"/>
    <xf numFmtId="1" fontId="3" fillId="0" borderId="10" xfId="0" applyNumberFormat="1" applyFont="1" applyBorder="1"/>
    <xf numFmtId="1" fontId="3" fillId="0" borderId="9" xfId="0" applyNumberFormat="1" applyFont="1" applyBorder="1"/>
    <xf numFmtId="1" fontId="2" fillId="0" borderId="10" xfId="0" applyNumberFormat="1" applyFont="1" applyBorder="1"/>
    <xf numFmtId="0" fontId="3" fillId="0" borderId="0" xfId="0" applyFont="1" applyAlignment="1">
      <alignment horizontal="left" indent="1"/>
    </xf>
    <xf numFmtId="0" fontId="3" fillId="0" borderId="1" xfId="0" applyFont="1" applyBorder="1" applyAlignment="1">
      <alignment horizontal="left" indent="1"/>
    </xf>
    <xf numFmtId="0" fontId="3" fillId="0" borderId="0" xfId="0" applyFont="1" applyBorder="1" applyAlignment="1">
      <alignment horizontal="left" indent="1"/>
    </xf>
    <xf numFmtId="1" fontId="2" fillId="0" borderId="4" xfId="0" applyNumberFormat="1" applyFont="1" applyBorder="1"/>
    <xf numFmtId="1" fontId="2" fillId="0" borderId="7" xfId="0" applyNumberFormat="1" applyFont="1" applyBorder="1"/>
    <xf numFmtId="1" fontId="2" fillId="0" borderId="8" xfId="0" applyNumberFormat="1" applyFont="1" applyBorder="1"/>
    <xf numFmtId="164" fontId="2" fillId="0" borderId="3" xfId="0" applyNumberFormat="1" applyFont="1" applyBorder="1"/>
    <xf numFmtId="164" fontId="3" fillId="0" borderId="2" xfId="0" applyNumberFormat="1" applyFont="1" applyBorder="1"/>
    <xf numFmtId="164" fontId="3" fillId="0" borderId="1" xfId="0" applyNumberFormat="1" applyFont="1" applyBorder="1"/>
    <xf numFmtId="164" fontId="2" fillId="0" borderId="4" xfId="0" applyNumberFormat="1" applyFont="1" applyBorder="1"/>
    <xf numFmtId="164" fontId="2" fillId="0" borderId="0" xfId="0" applyNumberFormat="1" applyFont="1"/>
    <xf numFmtId="0" fontId="2" fillId="0" borderId="6" xfId="0" applyFont="1" applyBorder="1" applyAlignment="1">
      <alignment horizontal="center"/>
    </xf>
    <xf numFmtId="0" fontId="2" fillId="0" borderId="5" xfId="0" applyFont="1" applyBorder="1" applyAlignment="1">
      <alignment horizontal="center"/>
    </xf>
    <xf numFmtId="0" fontId="2" fillId="0" borderId="11" xfId="0" applyFont="1" applyBorder="1"/>
    <xf numFmtId="164" fontId="3" fillId="0" borderId="10" xfId="0" applyNumberFormat="1" applyFont="1" applyBorder="1"/>
    <xf numFmtId="0" fontId="3" fillId="0" borderId="0" xfId="0" applyFont="1" applyAlignment="1">
      <alignment horizontal="center"/>
    </xf>
    <xf numFmtId="0" fontId="3" fillId="0" borderId="3" xfId="0" applyFont="1" applyBorder="1" applyAlignment="1">
      <alignment horizontal="center"/>
    </xf>
    <xf numFmtId="0" fontId="3" fillId="0" borderId="10" xfId="0" applyFont="1" applyBorder="1"/>
    <xf numFmtId="0" fontId="7" fillId="0" borderId="0" xfId="0" applyFont="1" applyFill="1"/>
    <xf numFmtId="0" fontId="8" fillId="0" borderId="0" xfId="0" applyFont="1" applyFill="1"/>
    <xf numFmtId="0" fontId="7" fillId="0" borderId="1" xfId="0" applyFont="1" applyFill="1" applyBorder="1"/>
    <xf numFmtId="0" fontId="8" fillId="0" borderId="2" xfId="0" applyFont="1" applyFill="1" applyBorder="1"/>
    <xf numFmtId="0" fontId="8" fillId="0" borderId="1" xfId="0" applyFont="1" applyFill="1" applyBorder="1"/>
    <xf numFmtId="0" fontId="8" fillId="0" borderId="9" xfId="0" applyFont="1" applyFill="1" applyBorder="1"/>
    <xf numFmtId="0" fontId="7" fillId="0" borderId="4" xfId="0" applyFont="1" applyFill="1" applyBorder="1"/>
    <xf numFmtId="0" fontId="7" fillId="0" borderId="3" xfId="0" applyFont="1" applyFill="1" applyBorder="1"/>
    <xf numFmtId="0" fontId="7" fillId="0" borderId="10" xfId="0" applyFont="1" applyFill="1" applyBorder="1"/>
    <xf numFmtId="0" fontId="7" fillId="0" borderId="0" xfId="0" applyFont="1" applyFill="1" applyAlignment="1">
      <alignment horizontal="left" indent="2"/>
    </xf>
    <xf numFmtId="1" fontId="7" fillId="0" borderId="3" xfId="0" applyNumberFormat="1" applyFont="1" applyFill="1" applyBorder="1"/>
    <xf numFmtId="1" fontId="7" fillId="0" borderId="10" xfId="0" applyNumberFormat="1" applyFont="1" applyFill="1" applyBorder="1"/>
    <xf numFmtId="9" fontId="7" fillId="0" borderId="3" xfId="0" applyNumberFormat="1" applyFont="1" applyFill="1" applyBorder="1"/>
    <xf numFmtId="9" fontId="7" fillId="0" borderId="10" xfId="0" applyNumberFormat="1" applyFont="1" applyFill="1" applyBorder="1"/>
    <xf numFmtId="9" fontId="7" fillId="0" borderId="3" xfId="1" applyFont="1" applyFill="1" applyBorder="1"/>
    <xf numFmtId="9" fontId="7" fillId="0" borderId="0" xfId="1" applyFont="1" applyFill="1" applyBorder="1"/>
    <xf numFmtId="9" fontId="7" fillId="0" borderId="10" xfId="1" applyFont="1" applyFill="1" applyBorder="1"/>
    <xf numFmtId="164" fontId="7" fillId="0" borderId="3" xfId="0" applyNumberFormat="1" applyFont="1" applyFill="1" applyBorder="1"/>
    <xf numFmtId="164" fontId="7" fillId="0" borderId="10" xfId="0" applyNumberFormat="1" applyFont="1" applyFill="1" applyBorder="1"/>
    <xf numFmtId="2" fontId="7" fillId="0" borderId="3" xfId="0" applyNumberFormat="1" applyFont="1" applyFill="1" applyBorder="1"/>
    <xf numFmtId="2" fontId="7" fillId="0" borderId="10" xfId="0" applyNumberFormat="1" applyFont="1" applyFill="1" applyBorder="1"/>
    <xf numFmtId="165" fontId="7" fillId="0" borderId="3" xfId="0" applyNumberFormat="1" applyFont="1" applyFill="1" applyBorder="1"/>
    <xf numFmtId="165" fontId="7" fillId="0" borderId="10" xfId="0" applyNumberFormat="1" applyFont="1" applyFill="1" applyBorder="1"/>
    <xf numFmtId="0" fontId="7" fillId="0" borderId="0" xfId="0" applyFont="1" applyFill="1" applyAlignment="1">
      <alignment horizontal="left" indent="1"/>
    </xf>
    <xf numFmtId="0" fontId="7" fillId="0" borderId="0" xfId="0" applyFont="1" applyFill="1" applyAlignment="1">
      <alignment horizontal="left" indent="3"/>
    </xf>
    <xf numFmtId="0" fontId="7" fillId="0" borderId="0" xfId="0" applyFont="1" applyFill="1" applyBorder="1" applyAlignment="1">
      <alignment horizontal="left" indent="2"/>
    </xf>
    <xf numFmtId="0" fontId="8" fillId="0" borderId="0" xfId="0" applyFont="1" applyFill="1" applyBorder="1"/>
    <xf numFmtId="0" fontId="7" fillId="0" borderId="0" xfId="0" applyFont="1" applyFill="1" applyBorder="1"/>
    <xf numFmtId="1" fontId="7" fillId="0" borderId="0" xfId="0" applyNumberFormat="1" applyFont="1" applyFill="1" applyBorder="1"/>
    <xf numFmtId="9" fontId="7" fillId="0" borderId="0" xfId="0" applyNumberFormat="1" applyFont="1" applyFill="1" applyBorder="1"/>
    <xf numFmtId="164" fontId="7" fillId="0" borderId="0" xfId="0" applyNumberFormat="1" applyFont="1" applyFill="1" applyBorder="1"/>
    <xf numFmtId="2" fontId="7" fillId="0" borderId="0" xfId="0" applyNumberFormat="1" applyFont="1" applyFill="1" applyBorder="1"/>
    <xf numFmtId="165" fontId="7" fillId="0" borderId="0" xfId="0" applyNumberFormat="1" applyFont="1" applyFill="1" applyBorder="1"/>
    <xf numFmtId="0" fontId="3" fillId="0" borderId="7" xfId="0" applyFont="1" applyBorder="1"/>
    <xf numFmtId="10" fontId="3" fillId="0" borderId="5" xfId="0" applyNumberFormat="1" applyFont="1" applyBorder="1"/>
    <xf numFmtId="0" fontId="3" fillId="0" borderId="5" xfId="0" applyFont="1" applyBorder="1" applyAlignment="1">
      <alignment horizontal="left" indent="1"/>
    </xf>
    <xf numFmtId="9" fontId="3" fillId="0" borderId="5" xfId="0" applyNumberFormat="1" applyFont="1" applyBorder="1"/>
    <xf numFmtId="0" fontId="3" fillId="0" borderId="4" xfId="0" applyFont="1" applyBorder="1"/>
    <xf numFmtId="0" fontId="3" fillId="0" borderId="3" xfId="0" applyFont="1" applyBorder="1" applyAlignment="1">
      <alignment horizontal="right"/>
    </xf>
    <xf numFmtId="0" fontId="3" fillId="0" borderId="0" xfId="0" applyFont="1" applyBorder="1" applyAlignment="1">
      <alignment horizontal="right"/>
    </xf>
    <xf numFmtId="10" fontId="3" fillId="0" borderId="6" xfId="0" applyNumberFormat="1" applyFont="1" applyBorder="1"/>
    <xf numFmtId="0" fontId="3" fillId="0" borderId="6" xfId="0" applyFont="1" applyBorder="1"/>
    <xf numFmtId="0" fontId="9" fillId="0" borderId="0" xfId="0" applyFont="1"/>
    <xf numFmtId="0" fontId="10" fillId="0" borderId="0" xfId="0" applyFont="1"/>
    <xf numFmtId="0" fontId="12" fillId="0" borderId="0" xfId="2" applyFont="1"/>
    <xf numFmtId="0" fontId="3" fillId="0" borderId="6" xfId="0" applyFont="1" applyBorder="1" applyAlignment="1">
      <alignment horizontal="center"/>
    </xf>
    <xf numFmtId="164" fontId="3" fillId="0" borderId="0" xfId="0" applyNumberFormat="1" applyFont="1" applyAlignment="1">
      <alignment horizontal="center"/>
    </xf>
    <xf numFmtId="164" fontId="3" fillId="0" borderId="3" xfId="0" applyNumberFormat="1" applyFont="1" applyBorder="1" applyAlignment="1">
      <alignment horizontal="center"/>
    </xf>
    <xf numFmtId="0" fontId="3" fillId="0" borderId="11" xfId="0" applyFont="1" applyBorder="1"/>
    <xf numFmtId="0" fontId="6" fillId="0" borderId="0" xfId="0" applyFont="1" applyBorder="1" applyAlignment="1">
      <alignment horizontal="center"/>
    </xf>
    <xf numFmtId="0" fontId="3" fillId="0" borderId="3" xfId="0" applyFont="1" applyBorder="1" applyAlignment="1">
      <alignment horizontal="center"/>
    </xf>
    <xf numFmtId="0" fontId="3" fillId="0" borderId="0" xfId="0" applyFont="1" applyBorder="1" applyAlignment="1">
      <alignment horizontal="center"/>
    </xf>
    <xf numFmtId="0" fontId="3" fillId="0" borderId="10" xfId="0" applyFont="1" applyBorder="1" applyAlignment="1">
      <alignment horizontal="center"/>
    </xf>
    <xf numFmtId="0" fontId="3" fillId="0" borderId="2" xfId="0" applyFont="1" applyBorder="1" applyAlignment="1">
      <alignment horizontal="center"/>
    </xf>
    <xf numFmtId="0" fontId="3" fillId="0" borderId="1" xfId="0" applyFont="1" applyBorder="1" applyAlignment="1">
      <alignment horizontal="center"/>
    </xf>
    <xf numFmtId="0" fontId="3" fillId="0" borderId="9" xfId="0" applyFont="1" applyBorder="1" applyAlignment="1">
      <alignment horizontal="center"/>
    </xf>
    <xf numFmtId="0" fontId="2" fillId="0" borderId="3" xfId="0" applyFont="1" applyBorder="1" applyAlignment="1">
      <alignment horizontal="center"/>
    </xf>
    <xf numFmtId="0" fontId="2" fillId="0" borderId="0" xfId="0" applyFont="1" applyBorder="1" applyAlignment="1">
      <alignment horizontal="center"/>
    </xf>
    <xf numFmtId="0" fontId="2" fillId="0" borderId="10" xfId="0" applyFont="1" applyBorder="1" applyAlignment="1">
      <alignment horizontal="center"/>
    </xf>
    <xf numFmtId="0" fontId="2" fillId="0" borderId="4"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2" fillId="0" borderId="6" xfId="0" applyFont="1" applyBorder="1" applyAlignment="1">
      <alignment horizontal="center"/>
    </xf>
    <xf numFmtId="0" fontId="2" fillId="0" borderId="5" xfId="0" applyFont="1" applyBorder="1" applyAlignment="1">
      <alignment horizontal="center"/>
    </xf>
    <xf numFmtId="0" fontId="2" fillId="0" borderId="11" xfId="0" applyFont="1" applyBorder="1" applyAlignment="1">
      <alignment horizontal="center"/>
    </xf>
    <xf numFmtId="0" fontId="8" fillId="0" borderId="3" xfId="0" applyFont="1" applyFill="1" applyBorder="1" applyAlignment="1">
      <alignment horizontal="center"/>
    </xf>
    <xf numFmtId="0" fontId="8" fillId="0" borderId="0" xfId="0" applyFont="1" applyFill="1" applyBorder="1" applyAlignment="1">
      <alignment horizontal="center"/>
    </xf>
    <xf numFmtId="0" fontId="8" fillId="0" borderId="10" xfId="0" applyFont="1" applyFill="1" applyBorder="1" applyAlignment="1">
      <alignment horizontal="center"/>
    </xf>
    <xf numFmtId="0" fontId="8" fillId="0" borderId="6" xfId="0" applyFont="1" applyFill="1" applyBorder="1" applyAlignment="1">
      <alignment horizontal="center"/>
    </xf>
    <xf numFmtId="0" fontId="8" fillId="0" borderId="5" xfId="0" applyFont="1" applyFill="1" applyBorder="1" applyAlignment="1">
      <alignment horizontal="center"/>
    </xf>
    <xf numFmtId="0" fontId="8" fillId="0" borderId="11" xfId="0" applyFont="1" applyFill="1" applyBorder="1" applyAlignment="1">
      <alignment horizontal="center"/>
    </xf>
  </cellXfs>
  <cellStyles count="3">
    <cellStyle name="Hyperlink" xfId="2" builtinId="8"/>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FD3DF6-BDE6-46C8-8CA6-CCEE5BEF0E6F}">
  <dimension ref="B2:C17"/>
  <sheetViews>
    <sheetView showGridLines="0" tabSelected="1" workbookViewId="0">
      <selection activeCell="C30" sqref="C30"/>
    </sheetView>
  </sheetViews>
  <sheetFormatPr defaultRowHeight="16" x14ac:dyDescent="0.45"/>
  <cols>
    <col min="1" max="1" width="8.7265625" style="95"/>
    <col min="2" max="2" width="27.26953125" style="95" customWidth="1"/>
    <col min="3" max="16384" width="8.7265625" style="95"/>
  </cols>
  <sheetData>
    <row r="2" spans="2:3" x14ac:dyDescent="0.45">
      <c r="B2" s="94" t="s">
        <v>345</v>
      </c>
    </row>
    <row r="4" spans="2:3" x14ac:dyDescent="0.45">
      <c r="B4" s="94" t="s">
        <v>346</v>
      </c>
      <c r="C4" s="94" t="s">
        <v>347</v>
      </c>
    </row>
    <row r="5" spans="2:3" x14ac:dyDescent="0.45">
      <c r="B5" s="96" t="s">
        <v>348</v>
      </c>
      <c r="C5" s="95" t="s">
        <v>349</v>
      </c>
    </row>
    <row r="6" spans="2:3" x14ac:dyDescent="0.45">
      <c r="B6" s="96" t="s">
        <v>350</v>
      </c>
      <c r="C6" s="95" t="s">
        <v>351</v>
      </c>
    </row>
    <row r="7" spans="2:3" x14ac:dyDescent="0.45">
      <c r="B7" s="96" t="s">
        <v>352</v>
      </c>
      <c r="C7" s="95" t="s">
        <v>353</v>
      </c>
    </row>
    <row r="8" spans="2:3" x14ac:dyDescent="0.45">
      <c r="B8" s="96" t="s">
        <v>354</v>
      </c>
      <c r="C8" s="95" t="s">
        <v>357</v>
      </c>
    </row>
    <row r="9" spans="2:3" x14ac:dyDescent="0.45">
      <c r="B9" s="96" t="s">
        <v>355</v>
      </c>
      <c r="C9" s="95" t="s">
        <v>358</v>
      </c>
    </row>
    <row r="10" spans="2:3" x14ac:dyDescent="0.45">
      <c r="B10" s="96" t="s">
        <v>356</v>
      </c>
      <c r="C10" s="95" t="s">
        <v>359</v>
      </c>
    </row>
    <row r="11" spans="2:3" x14ac:dyDescent="0.45">
      <c r="B11" s="96" t="s">
        <v>360</v>
      </c>
      <c r="C11" s="95" t="s">
        <v>361</v>
      </c>
    </row>
    <row r="12" spans="2:3" x14ac:dyDescent="0.45">
      <c r="B12" s="96" t="s">
        <v>393</v>
      </c>
      <c r="C12" s="95" t="s">
        <v>394</v>
      </c>
    </row>
    <row r="13" spans="2:3" x14ac:dyDescent="0.45">
      <c r="B13" s="96" t="s">
        <v>362</v>
      </c>
      <c r="C13" s="95" t="s">
        <v>363</v>
      </c>
    </row>
    <row r="14" spans="2:3" x14ac:dyDescent="0.45">
      <c r="B14" s="96" t="s">
        <v>365</v>
      </c>
      <c r="C14" s="95" t="s">
        <v>366</v>
      </c>
    </row>
    <row r="16" spans="2:3" x14ac:dyDescent="0.45">
      <c r="B16" s="94" t="s">
        <v>367</v>
      </c>
    </row>
    <row r="17" spans="2:2" x14ac:dyDescent="0.45">
      <c r="B17" s="95" t="s">
        <v>368</v>
      </c>
    </row>
  </sheetData>
  <hyperlinks>
    <hyperlink ref="B5" location="'Scenario Policies'!A1" display="Scenario Policies" xr:uid="{EEA68867-EBC7-4486-96F3-77B98CE4DE22}"/>
    <hyperlink ref="B6" location="'Economic-Demographic'!A1" display="Economic-Demographic" xr:uid="{DB55C127-41B2-4650-B163-B5DD63E6248B}"/>
    <hyperlink ref="B7" location="'Residential Demand Drivers'!A1" display="Residential Demand Drivers" xr:uid="{574CC262-F504-40C8-A6FD-A58BC8427373}"/>
    <hyperlink ref="B8" location="'Services Demand Drivers'!A1" display="Services Demand Drivers" xr:uid="{D5BBA0C7-A4E5-4ACC-B8F0-C11340DBFFB4}"/>
    <hyperlink ref="B9" location="'Industry Demand Drivers'!A1" display="Industry Demand Drivers" xr:uid="{657A0467-0FAC-4600-88A7-CE203233F230}"/>
    <hyperlink ref="B10" location="'Transport Demand Drivers'!A1" display="Transport Demand Drivers" xr:uid="{6AE836B7-C7FC-4160-8F41-9C682F72C3A3}"/>
    <hyperlink ref="B11" location="'Import prices'!A1" display="Import prices" xr:uid="{8B731584-E0DD-479C-A607-6C2E64F0CEF8}"/>
    <hyperlink ref="B13" location="'Resource Potentials'!A1" display="Resource Potentials" xr:uid="{9080AD5A-E175-44E9-AE30-60832A3A948A}"/>
    <hyperlink ref="B14" location="'Technology cost and efficiency'!A1" display="Technology cost and efficiency" xr:uid="{2D2DDEDF-710B-496C-90C2-1C64EE793502}"/>
    <hyperlink ref="B12" location="'Import capacities'!A1" display="Import capacities" xr:uid="{E818FB70-013A-4959-9C0B-A300F709A589}"/>
  </hyperlinks>
  <pageMargins left="0.7" right="0.7" top="0.75" bottom="0.75" header="0.3" footer="0.3"/>
  <pageSetup paperSize="9" orientation="portrait" horizontalDpi="4294967293"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EFA26B-F3BE-4821-A73C-B30532636C40}">
  <dimension ref="B2:H29"/>
  <sheetViews>
    <sheetView showGridLines="0" workbookViewId="0">
      <selection activeCell="C29" sqref="C29"/>
    </sheetView>
  </sheetViews>
  <sheetFormatPr defaultRowHeight="14" x14ac:dyDescent="0.4"/>
  <cols>
    <col min="1" max="1" width="8.7265625" style="2"/>
    <col min="2" max="2" width="29.7265625" style="2" customWidth="1"/>
    <col min="3" max="16384" width="8.7265625" style="2"/>
  </cols>
  <sheetData>
    <row r="2" spans="2:8" x14ac:dyDescent="0.4">
      <c r="B2" s="3" t="s">
        <v>364</v>
      </c>
      <c r="C2" s="16"/>
      <c r="D2" s="16"/>
      <c r="E2" s="16"/>
      <c r="F2" s="16"/>
      <c r="G2" s="16"/>
      <c r="H2" s="16"/>
    </row>
    <row r="3" spans="2:8" x14ac:dyDescent="0.4">
      <c r="C3" s="108" t="s">
        <v>96</v>
      </c>
      <c r="D3" s="110"/>
      <c r="E3" s="108" t="s">
        <v>115</v>
      </c>
      <c r="F3" s="110"/>
      <c r="G3" s="108" t="s">
        <v>116</v>
      </c>
      <c r="H3" s="110"/>
    </row>
    <row r="4" spans="2:8" x14ac:dyDescent="0.4">
      <c r="B4" s="16"/>
      <c r="C4" s="4">
        <v>2030</v>
      </c>
      <c r="D4" s="30">
        <v>2050</v>
      </c>
      <c r="E4" s="4">
        <v>2030</v>
      </c>
      <c r="F4" s="30">
        <v>2050</v>
      </c>
      <c r="G4" s="4">
        <v>2030</v>
      </c>
      <c r="H4" s="30">
        <v>2050</v>
      </c>
    </row>
    <row r="5" spans="2:8" x14ac:dyDescent="0.4">
      <c r="B5" s="2" t="s">
        <v>98</v>
      </c>
      <c r="C5" s="7">
        <v>37.4</v>
      </c>
      <c r="D5" s="48">
        <v>37.6</v>
      </c>
      <c r="E5" s="7"/>
      <c r="F5" s="48"/>
      <c r="G5" s="5"/>
      <c r="H5" s="51"/>
    </row>
    <row r="6" spans="2:8" x14ac:dyDescent="0.4">
      <c r="B6" s="2" t="s">
        <v>99</v>
      </c>
      <c r="C6" s="7">
        <v>4.3</v>
      </c>
      <c r="D6" s="48">
        <v>4.3</v>
      </c>
      <c r="E6" s="7">
        <v>1.7</v>
      </c>
      <c r="F6" s="48">
        <v>1.7</v>
      </c>
      <c r="G6" s="5"/>
      <c r="H6" s="51"/>
    </row>
    <row r="7" spans="2:8" x14ac:dyDescent="0.4">
      <c r="B7" s="2" t="s">
        <v>100</v>
      </c>
      <c r="C7" s="7">
        <v>4.4000000000000004</v>
      </c>
      <c r="D7" s="48">
        <v>4.4000000000000004</v>
      </c>
      <c r="E7" s="7">
        <v>0</v>
      </c>
      <c r="F7" s="48">
        <v>0</v>
      </c>
      <c r="G7" s="5"/>
      <c r="H7" s="51"/>
    </row>
    <row r="8" spans="2:8" x14ac:dyDescent="0.4">
      <c r="B8" s="2" t="s">
        <v>101</v>
      </c>
      <c r="C8" s="7">
        <v>50</v>
      </c>
      <c r="D8" s="48">
        <v>50</v>
      </c>
      <c r="E8" s="7">
        <v>20</v>
      </c>
      <c r="F8" s="48">
        <v>20</v>
      </c>
      <c r="G8" s="5"/>
      <c r="H8" s="51"/>
    </row>
    <row r="9" spans="2:8" x14ac:dyDescent="0.4">
      <c r="B9" s="2" t="s">
        <v>102</v>
      </c>
      <c r="C9" s="7">
        <v>12.548427107256437</v>
      </c>
      <c r="D9" s="48">
        <v>12.749769780009956</v>
      </c>
      <c r="E9" s="7">
        <v>11.857285895409259</v>
      </c>
      <c r="F9" s="48">
        <v>11.857285895409259</v>
      </c>
      <c r="G9" s="5"/>
      <c r="H9" s="51"/>
    </row>
    <row r="10" spans="2:8" x14ac:dyDescent="0.4">
      <c r="B10" s="2" t="s">
        <v>103</v>
      </c>
      <c r="C10" s="7">
        <v>5.8</v>
      </c>
      <c r="D10" s="48">
        <v>5.8</v>
      </c>
      <c r="E10" s="7"/>
      <c r="F10" s="48"/>
      <c r="G10" s="5"/>
      <c r="H10" s="51"/>
    </row>
    <row r="11" spans="2:8" x14ac:dyDescent="0.4">
      <c r="B11" s="2" t="s">
        <v>104</v>
      </c>
      <c r="C11" s="7">
        <v>6.8172095444444434</v>
      </c>
      <c r="D11" s="48">
        <v>9.5604124416666671</v>
      </c>
      <c r="E11" s="7">
        <v>5.5790496527777771</v>
      </c>
      <c r="F11" s="48">
        <v>6.1252111722222224</v>
      </c>
      <c r="G11" s="7">
        <v>6.8172095444444434</v>
      </c>
      <c r="H11" s="48">
        <v>9.5604124416666671</v>
      </c>
    </row>
    <row r="12" spans="2:8" x14ac:dyDescent="0.4">
      <c r="B12" s="2" t="s">
        <v>105</v>
      </c>
      <c r="C12" s="7">
        <v>0.88006740611111112</v>
      </c>
      <c r="D12" s="48">
        <v>1.1832421391666668</v>
      </c>
      <c r="E12" s="7">
        <v>0.88006740611111112</v>
      </c>
      <c r="F12" s="48">
        <v>1.1832421391666668</v>
      </c>
      <c r="G12" s="7">
        <v>0.88006740611111112</v>
      </c>
      <c r="H12" s="48">
        <v>1.1832421391666668</v>
      </c>
    </row>
    <row r="13" spans="2:8" x14ac:dyDescent="0.4">
      <c r="B13" s="2" t="s">
        <v>106</v>
      </c>
      <c r="C13" s="7">
        <v>2.0865746908333334</v>
      </c>
      <c r="D13" s="48">
        <v>2.1157150586111109</v>
      </c>
      <c r="E13" s="7">
        <v>2.0865746908333334</v>
      </c>
      <c r="F13" s="48">
        <v>2.1157150586111109</v>
      </c>
      <c r="G13" s="7">
        <v>2.0865746908333334</v>
      </c>
      <c r="H13" s="48">
        <v>2.1157150586111109</v>
      </c>
    </row>
    <row r="14" spans="2:8" x14ac:dyDescent="0.4">
      <c r="B14" s="2" t="s">
        <v>107</v>
      </c>
      <c r="C14" s="7">
        <v>3.4586708805555553</v>
      </c>
      <c r="D14" s="48">
        <v>4.3463347444444445</v>
      </c>
      <c r="E14" s="7">
        <v>3.3081991638888888</v>
      </c>
      <c r="F14" s="48">
        <v>3.9619669527777779</v>
      </c>
      <c r="G14" s="7">
        <v>3.6147663222222222</v>
      </c>
      <c r="H14" s="48">
        <v>4.7392032916666667</v>
      </c>
    </row>
    <row r="15" spans="2:8" x14ac:dyDescent="0.4">
      <c r="B15" s="2" t="s">
        <v>108</v>
      </c>
      <c r="C15" s="7">
        <v>2.9094582444444446</v>
      </c>
      <c r="D15" s="48">
        <v>7.5</v>
      </c>
      <c r="E15" s="7"/>
      <c r="F15" s="48"/>
      <c r="G15" s="5"/>
      <c r="H15" s="51"/>
    </row>
    <row r="16" spans="2:8" x14ac:dyDescent="0.4">
      <c r="B16" s="2" t="s">
        <v>109</v>
      </c>
      <c r="C16" s="7">
        <v>1.7662689705555554</v>
      </c>
      <c r="D16" s="48">
        <v>3.0434153725000002</v>
      </c>
      <c r="E16" s="7"/>
      <c r="F16" s="48"/>
      <c r="G16" s="5"/>
      <c r="H16" s="51"/>
    </row>
    <row r="17" spans="2:8" x14ac:dyDescent="0.4">
      <c r="B17" s="2" t="s">
        <v>110</v>
      </c>
      <c r="C17" s="7">
        <v>1.5394032483333333</v>
      </c>
      <c r="D17" s="48">
        <v>1.6585959988888888</v>
      </c>
      <c r="E17" s="7"/>
      <c r="F17" s="48"/>
      <c r="G17" s="5"/>
      <c r="H17" s="51"/>
    </row>
    <row r="18" spans="2:8" x14ac:dyDescent="0.4">
      <c r="B18" s="2" t="s">
        <v>111</v>
      </c>
      <c r="C18" s="7">
        <v>16.626186276509223</v>
      </c>
      <c r="D18" s="48">
        <v>17.228385423703685</v>
      </c>
      <c r="E18" s="7"/>
      <c r="F18" s="48"/>
      <c r="G18" s="5"/>
      <c r="H18" s="51"/>
    </row>
    <row r="19" spans="2:8" x14ac:dyDescent="0.4">
      <c r="B19" s="34" t="s">
        <v>112</v>
      </c>
      <c r="C19" s="7">
        <v>3.0037582513090038</v>
      </c>
      <c r="D19" s="48">
        <v>2.9829700172116786</v>
      </c>
      <c r="E19" s="7"/>
      <c r="F19" s="48"/>
      <c r="G19" s="5"/>
      <c r="H19" s="51"/>
    </row>
    <row r="20" spans="2:8" x14ac:dyDescent="0.4">
      <c r="B20" s="34" t="s">
        <v>113</v>
      </c>
      <c r="C20" s="7">
        <v>6.8112140126001099</v>
      </c>
      <c r="D20" s="48">
        <v>7.1227077032460029</v>
      </c>
      <c r="E20" s="7"/>
      <c r="F20" s="48"/>
      <c r="G20" s="5"/>
      <c r="H20" s="51"/>
    </row>
    <row r="21" spans="2:8" x14ac:dyDescent="0.4">
      <c r="B21" s="34" t="s">
        <v>114</v>
      </c>
      <c r="C21" s="7">
        <v>6.8112140126001099</v>
      </c>
      <c r="D21" s="48">
        <v>7.1227077032460029</v>
      </c>
      <c r="E21" s="7"/>
      <c r="F21" s="48"/>
      <c r="G21" s="5"/>
      <c r="H21" s="51"/>
    </row>
    <row r="23" spans="2:8" x14ac:dyDescent="0.4">
      <c r="B23" s="1" t="s">
        <v>117</v>
      </c>
    </row>
    <row r="24" spans="2:8" x14ac:dyDescent="0.4">
      <c r="B24" s="2" t="s">
        <v>118</v>
      </c>
    </row>
    <row r="25" spans="2:8" x14ac:dyDescent="0.4">
      <c r="B25" s="2" t="s">
        <v>119</v>
      </c>
    </row>
    <row r="26" spans="2:8" x14ac:dyDescent="0.4">
      <c r="B26" s="2" t="s">
        <v>120</v>
      </c>
    </row>
    <row r="27" spans="2:8" x14ac:dyDescent="0.4">
      <c r="B27" s="2" t="s">
        <v>121</v>
      </c>
    </row>
    <row r="28" spans="2:8" x14ac:dyDescent="0.4">
      <c r="B28" s="2" t="s">
        <v>122</v>
      </c>
    </row>
    <row r="29" spans="2:8" x14ac:dyDescent="0.4">
      <c r="B29" s="2" t="s">
        <v>395</v>
      </c>
    </row>
  </sheetData>
  <mergeCells count="3">
    <mergeCell ref="C3:D3"/>
    <mergeCell ref="E3:F3"/>
    <mergeCell ref="G3:H3"/>
  </mergeCells>
  <pageMargins left="0.7" right="0.7" top="0.75" bottom="0.75" header="0.3" footer="0.3"/>
  <pageSetup paperSize="9" orientation="portrait" horizontalDpi="4294967293"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3EC9F0-B8D5-4193-8F9D-08DEF859088D}">
  <dimension ref="B1:AL210"/>
  <sheetViews>
    <sheetView showGridLines="0" topLeftCell="A184" workbookViewId="0">
      <selection activeCell="B211" sqref="B211"/>
    </sheetView>
  </sheetViews>
  <sheetFormatPr defaultColWidth="9" defaultRowHeight="14" x14ac:dyDescent="0.4"/>
  <cols>
    <col min="1" max="1" width="9" style="52"/>
    <col min="2" max="2" width="48.08984375" style="52" bestFit="1" customWidth="1"/>
    <col min="3" max="6" width="9" style="52"/>
    <col min="7" max="10" width="8.81640625" style="52" customWidth="1"/>
    <col min="11" max="16384" width="9" style="52"/>
  </cols>
  <sheetData>
    <row r="1" spans="2:38" x14ac:dyDescent="0.4">
      <c r="B1" s="56" t="s">
        <v>123</v>
      </c>
      <c r="C1" s="54"/>
      <c r="D1" s="54"/>
      <c r="E1" s="54"/>
      <c r="F1" s="54"/>
      <c r="G1" s="54"/>
      <c r="H1" s="54"/>
      <c r="I1" s="54"/>
      <c r="J1" s="54"/>
      <c r="K1" s="54"/>
      <c r="L1" s="54"/>
      <c r="M1" s="54"/>
      <c r="N1" s="54"/>
    </row>
    <row r="2" spans="2:38" x14ac:dyDescent="0.4">
      <c r="C2" s="120" t="s">
        <v>397</v>
      </c>
      <c r="D2" s="121"/>
      <c r="E2" s="121"/>
      <c r="F2" s="121"/>
      <c r="G2" s="121"/>
      <c r="H2" s="121"/>
      <c r="I2" s="121"/>
      <c r="J2" s="121"/>
      <c r="K2" s="121"/>
      <c r="L2" s="121"/>
      <c r="M2" s="121"/>
      <c r="N2" s="122"/>
      <c r="O2" s="120" t="s">
        <v>396</v>
      </c>
      <c r="P2" s="121"/>
      <c r="Q2" s="121"/>
      <c r="R2" s="121"/>
      <c r="S2" s="121"/>
      <c r="T2" s="121"/>
      <c r="U2" s="121"/>
      <c r="V2" s="122"/>
      <c r="W2" s="120" t="s">
        <v>398</v>
      </c>
      <c r="X2" s="121"/>
      <c r="Y2" s="121"/>
      <c r="Z2" s="121"/>
      <c r="AA2" s="121"/>
      <c r="AB2" s="121"/>
      <c r="AC2" s="121"/>
      <c r="AD2" s="122"/>
      <c r="AE2" s="120" t="s">
        <v>318</v>
      </c>
      <c r="AF2" s="121"/>
      <c r="AG2" s="121"/>
      <c r="AH2" s="121"/>
      <c r="AI2" s="121"/>
      <c r="AJ2" s="121"/>
      <c r="AK2" s="121"/>
      <c r="AL2" s="122"/>
    </row>
    <row r="3" spans="2:38" x14ac:dyDescent="0.4">
      <c r="C3" s="117" t="s">
        <v>124</v>
      </c>
      <c r="D3" s="118"/>
      <c r="E3" s="118"/>
      <c r="F3" s="118"/>
      <c r="G3" s="117" t="s">
        <v>125</v>
      </c>
      <c r="H3" s="118"/>
      <c r="I3" s="118"/>
      <c r="J3" s="119"/>
      <c r="K3" s="117" t="s">
        <v>126</v>
      </c>
      <c r="L3" s="118"/>
      <c r="M3" s="118"/>
      <c r="N3" s="119"/>
      <c r="O3" s="117" t="s">
        <v>124</v>
      </c>
      <c r="P3" s="118"/>
      <c r="Q3" s="118"/>
      <c r="R3" s="118"/>
      <c r="S3" s="117" t="s">
        <v>126</v>
      </c>
      <c r="T3" s="118"/>
      <c r="U3" s="118"/>
      <c r="V3" s="119"/>
      <c r="W3" s="117" t="s">
        <v>124</v>
      </c>
      <c r="X3" s="118"/>
      <c r="Y3" s="118"/>
      <c r="Z3" s="118"/>
      <c r="AA3" s="117" t="s">
        <v>126</v>
      </c>
      <c r="AB3" s="118"/>
      <c r="AC3" s="118"/>
      <c r="AD3" s="119"/>
      <c r="AE3" s="117" t="s">
        <v>124</v>
      </c>
      <c r="AF3" s="118"/>
      <c r="AG3" s="118"/>
      <c r="AH3" s="118"/>
      <c r="AI3" s="117" t="s">
        <v>126</v>
      </c>
      <c r="AJ3" s="118"/>
      <c r="AK3" s="118"/>
      <c r="AL3" s="119"/>
    </row>
    <row r="4" spans="2:38" x14ac:dyDescent="0.4">
      <c r="B4" s="54"/>
      <c r="C4" s="55">
        <v>2020</v>
      </c>
      <c r="D4" s="56">
        <v>2030</v>
      </c>
      <c r="E4" s="56">
        <v>2040</v>
      </c>
      <c r="F4" s="56">
        <v>2050</v>
      </c>
      <c r="G4" s="55">
        <v>2020</v>
      </c>
      <c r="H4" s="56">
        <v>2030</v>
      </c>
      <c r="I4" s="56">
        <v>2040</v>
      </c>
      <c r="J4" s="57">
        <v>2050</v>
      </c>
      <c r="K4" s="55">
        <v>2020</v>
      </c>
      <c r="L4" s="56">
        <v>2030</v>
      </c>
      <c r="M4" s="56">
        <v>2040</v>
      </c>
      <c r="N4" s="57">
        <v>2050</v>
      </c>
      <c r="O4" s="55">
        <v>2020</v>
      </c>
      <c r="P4" s="56">
        <v>2030</v>
      </c>
      <c r="Q4" s="56">
        <v>2040</v>
      </c>
      <c r="R4" s="56">
        <v>2050</v>
      </c>
      <c r="S4" s="55">
        <v>2020</v>
      </c>
      <c r="T4" s="56">
        <v>2030</v>
      </c>
      <c r="U4" s="56">
        <v>2040</v>
      </c>
      <c r="V4" s="57">
        <v>2050</v>
      </c>
      <c r="W4" s="55">
        <v>2020</v>
      </c>
      <c r="X4" s="56">
        <v>2030</v>
      </c>
      <c r="Y4" s="56">
        <v>2040</v>
      </c>
      <c r="Z4" s="56">
        <v>2050</v>
      </c>
      <c r="AA4" s="55">
        <v>2020</v>
      </c>
      <c r="AB4" s="56">
        <v>2030</v>
      </c>
      <c r="AC4" s="56">
        <v>2040</v>
      </c>
      <c r="AD4" s="57">
        <v>2050</v>
      </c>
      <c r="AE4" s="55">
        <v>2020</v>
      </c>
      <c r="AF4" s="56">
        <v>2030</v>
      </c>
      <c r="AG4" s="56">
        <v>2040</v>
      </c>
      <c r="AH4" s="56">
        <v>2050</v>
      </c>
      <c r="AI4" s="55">
        <v>2020</v>
      </c>
      <c r="AJ4" s="56">
        <v>2030</v>
      </c>
      <c r="AK4" s="56">
        <v>2040</v>
      </c>
      <c r="AL4" s="57">
        <v>2050</v>
      </c>
    </row>
    <row r="5" spans="2:38" x14ac:dyDescent="0.4">
      <c r="B5" s="53" t="s">
        <v>127</v>
      </c>
      <c r="C5" s="58"/>
      <c r="D5" s="79"/>
      <c r="E5" s="79"/>
      <c r="F5" s="79"/>
      <c r="G5" s="59"/>
      <c r="H5" s="79"/>
      <c r="I5" s="79"/>
      <c r="J5" s="60"/>
      <c r="K5" s="59"/>
      <c r="L5" s="79"/>
      <c r="M5" s="79"/>
      <c r="N5" s="60"/>
      <c r="O5" s="58"/>
      <c r="P5" s="79"/>
      <c r="Q5" s="79"/>
      <c r="R5" s="79"/>
      <c r="S5" s="59"/>
      <c r="T5" s="79"/>
      <c r="U5" s="79"/>
      <c r="V5" s="60"/>
      <c r="W5" s="58"/>
      <c r="X5" s="79"/>
      <c r="Y5" s="79"/>
      <c r="Z5" s="79"/>
      <c r="AA5" s="59"/>
      <c r="AB5" s="79"/>
      <c r="AC5" s="79"/>
      <c r="AD5" s="60"/>
      <c r="AE5" s="58"/>
      <c r="AF5" s="79"/>
      <c r="AG5" s="79"/>
      <c r="AH5" s="79"/>
      <c r="AI5" s="59"/>
      <c r="AJ5" s="79"/>
      <c r="AK5" s="79"/>
      <c r="AL5" s="60"/>
    </row>
    <row r="6" spans="2:38" x14ac:dyDescent="0.4">
      <c r="B6" s="61" t="s">
        <v>128</v>
      </c>
      <c r="C6" s="59">
        <v>900</v>
      </c>
      <c r="D6" s="79">
        <v>500</v>
      </c>
      <c r="E6" s="79">
        <v>400</v>
      </c>
      <c r="F6" s="79">
        <v>400</v>
      </c>
      <c r="G6" s="59"/>
      <c r="H6" s="79"/>
      <c r="I6" s="79"/>
      <c r="J6" s="60"/>
      <c r="K6" s="62">
        <v>19</v>
      </c>
      <c r="L6" s="80">
        <v>15</v>
      </c>
      <c r="M6" s="80">
        <v>14.000000000000002</v>
      </c>
      <c r="N6" s="63">
        <v>13</v>
      </c>
      <c r="O6" s="59">
        <v>900</v>
      </c>
      <c r="P6" s="79">
        <v>500</v>
      </c>
      <c r="Q6" s="79">
        <v>500</v>
      </c>
      <c r="R6" s="79">
        <v>500</v>
      </c>
      <c r="S6" s="62">
        <v>19</v>
      </c>
      <c r="T6" s="80">
        <v>15</v>
      </c>
      <c r="U6" s="80">
        <v>18</v>
      </c>
      <c r="V6" s="63">
        <v>16</v>
      </c>
      <c r="W6" s="59">
        <v>900</v>
      </c>
      <c r="X6" s="79">
        <v>400</v>
      </c>
      <c r="Y6" s="79">
        <v>350</v>
      </c>
      <c r="Z6" s="79">
        <v>300</v>
      </c>
      <c r="AA6" s="62">
        <v>19</v>
      </c>
      <c r="AB6" s="80">
        <v>12</v>
      </c>
      <c r="AC6" s="80">
        <v>12</v>
      </c>
      <c r="AD6" s="63">
        <v>10</v>
      </c>
      <c r="AE6" s="59">
        <v>900</v>
      </c>
      <c r="AF6" s="79">
        <v>400</v>
      </c>
      <c r="AG6" s="79">
        <v>350</v>
      </c>
      <c r="AH6" s="79">
        <v>300</v>
      </c>
      <c r="AI6" s="62">
        <f>ROUND(K6/C6*AE6,0)</f>
        <v>19</v>
      </c>
      <c r="AJ6" s="80">
        <f t="shared" ref="AJ6" si="0">ROUND(L6/D6*AF6,0)</f>
        <v>12</v>
      </c>
      <c r="AK6" s="80">
        <f t="shared" ref="AK6" si="1">ROUND(M6/E6*AG6,0)</f>
        <v>12</v>
      </c>
      <c r="AL6" s="63">
        <f t="shared" ref="AL6" si="2">ROUND(N6/F6*AH6,0)</f>
        <v>10</v>
      </c>
    </row>
    <row r="7" spans="2:38" x14ac:dyDescent="0.4">
      <c r="B7" s="61" t="s">
        <v>129</v>
      </c>
      <c r="C7" s="59">
        <v>1100</v>
      </c>
      <c r="D7" s="79">
        <v>800</v>
      </c>
      <c r="E7" s="79">
        <v>700</v>
      </c>
      <c r="F7" s="79">
        <v>700</v>
      </c>
      <c r="G7" s="59"/>
      <c r="H7" s="79"/>
      <c r="I7" s="79"/>
      <c r="J7" s="60"/>
      <c r="K7" s="62">
        <v>28.999999999999996</v>
      </c>
      <c r="L7" s="80">
        <v>22</v>
      </c>
      <c r="M7" s="80">
        <v>21</v>
      </c>
      <c r="N7" s="63">
        <v>20</v>
      </c>
      <c r="O7" s="59">
        <v>1100</v>
      </c>
      <c r="P7" s="79">
        <v>800</v>
      </c>
      <c r="Q7" s="79">
        <v>800</v>
      </c>
      <c r="R7" s="79">
        <v>800</v>
      </c>
      <c r="S7" s="62">
        <v>29</v>
      </c>
      <c r="T7" s="80">
        <v>22</v>
      </c>
      <c r="U7" s="80">
        <v>24</v>
      </c>
      <c r="V7" s="63">
        <v>23</v>
      </c>
      <c r="W7" s="59">
        <v>1100</v>
      </c>
      <c r="X7" s="79">
        <v>600</v>
      </c>
      <c r="Y7" s="79">
        <v>550</v>
      </c>
      <c r="Z7" s="79">
        <v>500</v>
      </c>
      <c r="AA7" s="62">
        <v>29</v>
      </c>
      <c r="AB7" s="80">
        <v>17</v>
      </c>
      <c r="AC7" s="80">
        <v>17</v>
      </c>
      <c r="AD7" s="63">
        <v>14</v>
      </c>
      <c r="AE7" s="59">
        <v>1100</v>
      </c>
      <c r="AF7" s="79">
        <v>600</v>
      </c>
      <c r="AG7" s="79">
        <v>550</v>
      </c>
      <c r="AH7" s="79">
        <v>500</v>
      </c>
      <c r="AI7" s="62">
        <f t="shared" ref="AI7:AI12" si="3">ROUND(K7/C7*AE7,0)</f>
        <v>29</v>
      </c>
      <c r="AJ7" s="80">
        <f t="shared" ref="AJ7:AJ12" si="4">ROUND(L7/D7*AF7,0)</f>
        <v>17</v>
      </c>
      <c r="AK7" s="80">
        <f t="shared" ref="AK7:AK12" si="5">ROUND(M7/E7*AG7,0)</f>
        <v>17</v>
      </c>
      <c r="AL7" s="63">
        <f t="shared" ref="AL7:AL12" si="6">ROUND(N7/F7*AH7,0)</f>
        <v>14</v>
      </c>
    </row>
    <row r="8" spans="2:38" x14ac:dyDescent="0.4">
      <c r="B8" s="61" t="s">
        <v>130</v>
      </c>
      <c r="C8" s="59">
        <v>1900</v>
      </c>
      <c r="D8" s="79">
        <v>1400</v>
      </c>
      <c r="E8" s="79">
        <v>1200</v>
      </c>
      <c r="F8" s="79">
        <v>900</v>
      </c>
      <c r="G8" s="59"/>
      <c r="H8" s="79"/>
      <c r="I8" s="79"/>
      <c r="J8" s="60"/>
      <c r="K8" s="62">
        <v>28.999999999999996</v>
      </c>
      <c r="L8" s="80">
        <v>22</v>
      </c>
      <c r="M8" s="80">
        <v>21</v>
      </c>
      <c r="N8" s="63">
        <v>20</v>
      </c>
      <c r="O8" s="59">
        <v>1900</v>
      </c>
      <c r="P8" s="79">
        <v>1400</v>
      </c>
      <c r="Q8" s="79">
        <v>1400</v>
      </c>
      <c r="R8" s="79">
        <v>1400</v>
      </c>
      <c r="S8" s="62">
        <v>29</v>
      </c>
      <c r="T8" s="80">
        <v>22</v>
      </c>
      <c r="U8" s="80">
        <v>25</v>
      </c>
      <c r="V8" s="63">
        <v>31</v>
      </c>
      <c r="W8" s="59">
        <v>1900</v>
      </c>
      <c r="X8" s="79">
        <v>1100</v>
      </c>
      <c r="Y8" s="79">
        <v>900</v>
      </c>
      <c r="Z8" s="79">
        <v>800</v>
      </c>
      <c r="AA8" s="62">
        <v>29</v>
      </c>
      <c r="AB8" s="80">
        <v>17</v>
      </c>
      <c r="AC8" s="80">
        <v>16</v>
      </c>
      <c r="AD8" s="63">
        <v>18</v>
      </c>
      <c r="AE8" s="59">
        <v>1900</v>
      </c>
      <c r="AF8" s="79">
        <v>1100</v>
      </c>
      <c r="AG8" s="79">
        <v>900</v>
      </c>
      <c r="AH8" s="79">
        <v>800</v>
      </c>
      <c r="AI8" s="62">
        <f t="shared" si="3"/>
        <v>29</v>
      </c>
      <c r="AJ8" s="80">
        <f t="shared" si="4"/>
        <v>17</v>
      </c>
      <c r="AK8" s="80">
        <f t="shared" si="5"/>
        <v>16</v>
      </c>
      <c r="AL8" s="63">
        <f t="shared" si="6"/>
        <v>18</v>
      </c>
    </row>
    <row r="9" spans="2:38" x14ac:dyDescent="0.4">
      <c r="B9" s="61" t="s">
        <v>131</v>
      </c>
      <c r="C9" s="59">
        <v>2500</v>
      </c>
      <c r="D9" s="79">
        <v>1800</v>
      </c>
      <c r="E9" s="79">
        <v>1600</v>
      </c>
      <c r="F9" s="79">
        <v>1300</v>
      </c>
      <c r="G9" s="59"/>
      <c r="H9" s="79"/>
      <c r="I9" s="79"/>
      <c r="J9" s="60"/>
      <c r="K9" s="62">
        <v>28.999999999999996</v>
      </c>
      <c r="L9" s="80">
        <v>22</v>
      </c>
      <c r="M9" s="80">
        <v>21</v>
      </c>
      <c r="N9" s="63">
        <v>20</v>
      </c>
      <c r="O9" s="59">
        <v>2500</v>
      </c>
      <c r="P9" s="79">
        <v>1800</v>
      </c>
      <c r="Q9" s="79">
        <v>1800</v>
      </c>
      <c r="R9" s="79">
        <v>1800</v>
      </c>
      <c r="S9" s="62">
        <v>29</v>
      </c>
      <c r="T9" s="80">
        <v>22</v>
      </c>
      <c r="U9" s="80">
        <v>24</v>
      </c>
      <c r="V9" s="63">
        <v>28</v>
      </c>
      <c r="W9" s="59">
        <v>2500</v>
      </c>
      <c r="X9" s="79">
        <v>1400</v>
      </c>
      <c r="Y9" s="79">
        <v>1200</v>
      </c>
      <c r="Z9" s="79">
        <v>1000</v>
      </c>
      <c r="AA9" s="62">
        <v>29</v>
      </c>
      <c r="AB9" s="80">
        <v>17</v>
      </c>
      <c r="AC9" s="80">
        <v>16</v>
      </c>
      <c r="AD9" s="63">
        <v>15</v>
      </c>
      <c r="AE9" s="59">
        <v>2500</v>
      </c>
      <c r="AF9" s="79">
        <v>1400</v>
      </c>
      <c r="AG9" s="79">
        <v>1200</v>
      </c>
      <c r="AH9" s="79">
        <v>1000</v>
      </c>
      <c r="AI9" s="62">
        <f t="shared" si="3"/>
        <v>29</v>
      </c>
      <c r="AJ9" s="80">
        <f t="shared" si="4"/>
        <v>17</v>
      </c>
      <c r="AK9" s="80">
        <f t="shared" si="5"/>
        <v>16</v>
      </c>
      <c r="AL9" s="63">
        <f t="shared" si="6"/>
        <v>15</v>
      </c>
    </row>
    <row r="10" spans="2:38" x14ac:dyDescent="0.4">
      <c r="B10" s="61" t="s">
        <v>132</v>
      </c>
      <c r="C10" s="59">
        <v>2800</v>
      </c>
      <c r="D10" s="79">
        <v>1800</v>
      </c>
      <c r="E10" s="79">
        <v>1700</v>
      </c>
      <c r="F10" s="79">
        <v>1600</v>
      </c>
      <c r="G10" s="59"/>
      <c r="H10" s="79"/>
      <c r="I10" s="79"/>
      <c r="J10" s="60"/>
      <c r="K10" s="62">
        <v>28.999999999999996</v>
      </c>
      <c r="L10" s="80">
        <v>22</v>
      </c>
      <c r="M10" s="80">
        <v>21</v>
      </c>
      <c r="N10" s="63">
        <v>20</v>
      </c>
      <c r="O10" s="59">
        <v>2800</v>
      </c>
      <c r="P10" s="79">
        <v>1800</v>
      </c>
      <c r="Q10" s="79">
        <v>1800</v>
      </c>
      <c r="R10" s="79">
        <v>1800</v>
      </c>
      <c r="S10" s="62">
        <v>29</v>
      </c>
      <c r="T10" s="80">
        <v>22</v>
      </c>
      <c r="U10" s="80">
        <v>22</v>
      </c>
      <c r="V10" s="63">
        <v>23</v>
      </c>
      <c r="W10" s="59">
        <v>2800</v>
      </c>
      <c r="X10" s="79">
        <v>1400</v>
      </c>
      <c r="Y10" s="79">
        <v>1300</v>
      </c>
      <c r="Z10" s="79">
        <v>1200</v>
      </c>
      <c r="AA10" s="62">
        <v>29</v>
      </c>
      <c r="AB10" s="80">
        <v>17</v>
      </c>
      <c r="AC10" s="80">
        <v>16</v>
      </c>
      <c r="AD10" s="63">
        <v>15</v>
      </c>
      <c r="AE10" s="59">
        <v>2800</v>
      </c>
      <c r="AF10" s="79">
        <v>1400</v>
      </c>
      <c r="AG10" s="79">
        <v>1300</v>
      </c>
      <c r="AH10" s="79">
        <v>1200</v>
      </c>
      <c r="AI10" s="62">
        <f t="shared" si="3"/>
        <v>29</v>
      </c>
      <c r="AJ10" s="80">
        <f t="shared" si="4"/>
        <v>17</v>
      </c>
      <c r="AK10" s="80">
        <f t="shared" si="5"/>
        <v>16</v>
      </c>
      <c r="AL10" s="63">
        <f t="shared" si="6"/>
        <v>15</v>
      </c>
    </row>
    <row r="11" spans="2:38" x14ac:dyDescent="0.4">
      <c r="B11" s="61" t="s">
        <v>133</v>
      </c>
      <c r="C11" s="59">
        <v>2300</v>
      </c>
      <c r="D11" s="79">
        <v>2200</v>
      </c>
      <c r="E11" s="79">
        <v>2100</v>
      </c>
      <c r="F11" s="79">
        <v>2000</v>
      </c>
      <c r="G11" s="59"/>
      <c r="H11" s="79"/>
      <c r="I11" s="79"/>
      <c r="J11" s="60"/>
      <c r="K11" s="62">
        <v>110.00000000000001</v>
      </c>
      <c r="L11" s="80">
        <v>125</v>
      </c>
      <c r="M11" s="80">
        <v>131</v>
      </c>
      <c r="N11" s="63">
        <v>128</v>
      </c>
      <c r="O11" s="59">
        <v>2300</v>
      </c>
      <c r="P11" s="79">
        <v>2200</v>
      </c>
      <c r="Q11" s="79">
        <v>2200</v>
      </c>
      <c r="R11" s="79">
        <v>2200</v>
      </c>
      <c r="S11" s="62">
        <v>110</v>
      </c>
      <c r="T11" s="80">
        <v>125</v>
      </c>
      <c r="U11" s="80">
        <v>137</v>
      </c>
      <c r="V11" s="63">
        <v>141</v>
      </c>
      <c r="W11" s="59"/>
      <c r="X11" s="79"/>
      <c r="Y11" s="79"/>
      <c r="Z11" s="79"/>
      <c r="AA11" s="62"/>
      <c r="AB11" s="80"/>
      <c r="AC11" s="80"/>
      <c r="AD11" s="63"/>
      <c r="AE11" s="59">
        <v>2300</v>
      </c>
      <c r="AF11" s="79">
        <v>2000</v>
      </c>
      <c r="AG11" s="79">
        <v>1900</v>
      </c>
      <c r="AH11" s="79">
        <v>1800</v>
      </c>
      <c r="AI11" s="62">
        <f t="shared" si="3"/>
        <v>110</v>
      </c>
      <c r="AJ11" s="80">
        <f t="shared" si="4"/>
        <v>114</v>
      </c>
      <c r="AK11" s="80">
        <f t="shared" si="5"/>
        <v>119</v>
      </c>
      <c r="AL11" s="63">
        <f t="shared" si="6"/>
        <v>115</v>
      </c>
    </row>
    <row r="12" spans="2:38" x14ac:dyDescent="0.4">
      <c r="B12" s="61" t="s">
        <v>100</v>
      </c>
      <c r="C12" s="59">
        <v>12000</v>
      </c>
      <c r="D12" s="79">
        <v>10000</v>
      </c>
      <c r="E12" s="79">
        <v>10000</v>
      </c>
      <c r="F12" s="79">
        <v>10000</v>
      </c>
      <c r="G12" s="64">
        <v>0.15</v>
      </c>
      <c r="H12" s="81">
        <v>0.15</v>
      </c>
      <c r="I12" s="81">
        <v>0.15</v>
      </c>
      <c r="J12" s="65">
        <v>0.15</v>
      </c>
      <c r="K12" s="62">
        <v>120</v>
      </c>
      <c r="L12" s="80">
        <v>100</v>
      </c>
      <c r="M12" s="80">
        <v>100</v>
      </c>
      <c r="N12" s="63">
        <v>100</v>
      </c>
      <c r="O12" s="59">
        <v>12000</v>
      </c>
      <c r="P12" s="79">
        <v>12000</v>
      </c>
      <c r="Q12" s="79">
        <v>12000</v>
      </c>
      <c r="R12" s="79">
        <v>12000</v>
      </c>
      <c r="S12" s="62">
        <v>120</v>
      </c>
      <c r="T12" s="80">
        <v>120</v>
      </c>
      <c r="U12" s="80">
        <v>120</v>
      </c>
      <c r="V12" s="63">
        <v>120</v>
      </c>
      <c r="W12" s="59"/>
      <c r="X12" s="79"/>
      <c r="Y12" s="79"/>
      <c r="Z12" s="79"/>
      <c r="AA12" s="62"/>
      <c r="AB12" s="80"/>
      <c r="AC12" s="80"/>
      <c r="AD12" s="63"/>
      <c r="AE12" s="59">
        <v>12000</v>
      </c>
      <c r="AF12" s="79">
        <v>9000</v>
      </c>
      <c r="AG12" s="79">
        <v>8000</v>
      </c>
      <c r="AH12" s="79">
        <v>8000</v>
      </c>
      <c r="AI12" s="62">
        <f t="shared" si="3"/>
        <v>120</v>
      </c>
      <c r="AJ12" s="80">
        <f t="shared" si="4"/>
        <v>90</v>
      </c>
      <c r="AK12" s="80">
        <f t="shared" si="5"/>
        <v>80</v>
      </c>
      <c r="AL12" s="63">
        <f t="shared" si="6"/>
        <v>80</v>
      </c>
    </row>
    <row r="13" spans="2:38" x14ac:dyDescent="0.4">
      <c r="B13" s="61" t="s">
        <v>134</v>
      </c>
      <c r="C13" s="59">
        <v>1000</v>
      </c>
      <c r="D13" s="79">
        <v>900</v>
      </c>
      <c r="E13" s="79">
        <v>900</v>
      </c>
      <c r="F13" s="79">
        <v>900</v>
      </c>
      <c r="G13" s="66">
        <v>0.6</v>
      </c>
      <c r="H13" s="67">
        <v>0.62</v>
      </c>
      <c r="I13" s="67">
        <v>0.625</v>
      </c>
      <c r="J13" s="68">
        <v>0.63</v>
      </c>
      <c r="K13" s="62">
        <v>24</v>
      </c>
      <c r="L13" s="80">
        <v>23</v>
      </c>
      <c r="M13" s="80">
        <v>23</v>
      </c>
      <c r="N13" s="63">
        <v>23</v>
      </c>
      <c r="O13" s="59"/>
      <c r="P13" s="79"/>
      <c r="Q13" s="79"/>
      <c r="R13" s="79"/>
      <c r="S13" s="62"/>
      <c r="T13" s="80"/>
      <c r="U13" s="80"/>
      <c r="V13" s="63"/>
      <c r="W13" s="59"/>
      <c r="X13" s="79"/>
      <c r="Y13" s="79"/>
      <c r="Z13" s="79"/>
      <c r="AA13" s="62"/>
      <c r="AB13" s="80"/>
      <c r="AC13" s="80"/>
      <c r="AD13" s="63"/>
      <c r="AE13" s="59"/>
      <c r="AF13" s="79"/>
      <c r="AG13" s="79"/>
      <c r="AH13" s="79"/>
      <c r="AI13" s="62"/>
      <c r="AJ13" s="80"/>
      <c r="AK13" s="80"/>
      <c r="AL13" s="63"/>
    </row>
    <row r="14" spans="2:38" x14ac:dyDescent="0.4">
      <c r="B14" s="61" t="s">
        <v>135</v>
      </c>
      <c r="C14" s="59">
        <v>600</v>
      </c>
      <c r="D14" s="79">
        <v>600</v>
      </c>
      <c r="E14" s="79">
        <v>600</v>
      </c>
      <c r="F14" s="79">
        <v>600</v>
      </c>
      <c r="G14" s="66">
        <v>0.4</v>
      </c>
      <c r="H14" s="67">
        <v>0.44</v>
      </c>
      <c r="I14" s="67">
        <v>0.44500000000000001</v>
      </c>
      <c r="J14" s="68">
        <v>0.45</v>
      </c>
      <c r="K14" s="62">
        <v>18</v>
      </c>
      <c r="L14" s="80">
        <v>18</v>
      </c>
      <c r="M14" s="80">
        <v>18</v>
      </c>
      <c r="N14" s="63">
        <v>18</v>
      </c>
      <c r="O14" s="59"/>
      <c r="P14" s="79"/>
      <c r="Q14" s="79"/>
      <c r="R14" s="79"/>
      <c r="S14" s="62"/>
      <c r="T14" s="80"/>
      <c r="U14" s="80"/>
      <c r="V14" s="63"/>
      <c r="W14" s="59"/>
      <c r="X14" s="79"/>
      <c r="Y14" s="79"/>
      <c r="Z14" s="79"/>
      <c r="AA14" s="62"/>
      <c r="AB14" s="80"/>
      <c r="AC14" s="80"/>
      <c r="AD14" s="63"/>
      <c r="AE14" s="59"/>
      <c r="AF14" s="79"/>
      <c r="AG14" s="79"/>
      <c r="AH14" s="79"/>
      <c r="AI14" s="62"/>
      <c r="AJ14" s="80"/>
      <c r="AK14" s="80"/>
      <c r="AL14" s="63"/>
    </row>
    <row r="15" spans="2:38" x14ac:dyDescent="0.4">
      <c r="B15" s="61" t="s">
        <v>136</v>
      </c>
      <c r="C15" s="59">
        <v>1700</v>
      </c>
      <c r="D15" s="79">
        <v>1700</v>
      </c>
      <c r="E15" s="79">
        <v>1700</v>
      </c>
      <c r="F15" s="79">
        <v>1700</v>
      </c>
      <c r="G15" s="66">
        <v>0.52</v>
      </c>
      <c r="H15" s="67">
        <v>0.54</v>
      </c>
      <c r="I15" s="67">
        <v>0.55000000000000004</v>
      </c>
      <c r="J15" s="68">
        <v>0.55000000000000004</v>
      </c>
      <c r="K15" s="62">
        <v>43</v>
      </c>
      <c r="L15" s="80">
        <v>41</v>
      </c>
      <c r="M15" s="80">
        <v>41</v>
      </c>
      <c r="N15" s="63">
        <v>41</v>
      </c>
      <c r="O15" s="59"/>
      <c r="P15" s="79"/>
      <c r="Q15" s="79"/>
      <c r="R15" s="79"/>
      <c r="S15" s="62"/>
      <c r="T15" s="80"/>
      <c r="U15" s="80"/>
      <c r="V15" s="63"/>
      <c r="W15" s="59"/>
      <c r="X15" s="79"/>
      <c r="Y15" s="79"/>
      <c r="Z15" s="79"/>
      <c r="AA15" s="62"/>
      <c r="AB15" s="80"/>
      <c r="AC15" s="80"/>
      <c r="AD15" s="63"/>
      <c r="AE15" s="59">
        <v>1700</v>
      </c>
      <c r="AF15" s="79">
        <v>1200</v>
      </c>
      <c r="AG15" s="79">
        <v>1200</v>
      </c>
      <c r="AH15" s="79">
        <v>1200</v>
      </c>
      <c r="AI15" s="62">
        <f>ROUND(K15/C15*AE15,0)</f>
        <v>43</v>
      </c>
      <c r="AJ15" s="80">
        <f t="shared" ref="AJ15" si="7">ROUND(L15/D15*AF15,0)</f>
        <v>29</v>
      </c>
      <c r="AK15" s="80">
        <f t="shared" ref="AK15" si="8">ROUND(M15/E15*AG15,0)</f>
        <v>29</v>
      </c>
      <c r="AL15" s="63">
        <f t="shared" ref="AL15" si="9">ROUND(N15/F15*AH15,0)</f>
        <v>29</v>
      </c>
    </row>
    <row r="16" spans="2:38" x14ac:dyDescent="0.4">
      <c r="B16" s="61" t="s">
        <v>137</v>
      </c>
      <c r="C16" s="59">
        <v>900</v>
      </c>
      <c r="D16" s="79">
        <v>800</v>
      </c>
      <c r="E16" s="79">
        <v>800</v>
      </c>
      <c r="F16" s="79">
        <v>700</v>
      </c>
      <c r="G16" s="66">
        <v>0.35521494074771692</v>
      </c>
      <c r="H16" s="67">
        <v>0.43</v>
      </c>
      <c r="I16" s="67">
        <v>0.435</v>
      </c>
      <c r="J16" s="68">
        <v>0.44</v>
      </c>
      <c r="K16" s="62">
        <v>23</v>
      </c>
      <c r="L16" s="80">
        <v>20</v>
      </c>
      <c r="M16" s="80">
        <v>20</v>
      </c>
      <c r="N16" s="63">
        <v>18</v>
      </c>
      <c r="O16" s="59"/>
      <c r="P16" s="79"/>
      <c r="Q16" s="79"/>
      <c r="R16" s="79"/>
      <c r="S16" s="62"/>
      <c r="T16" s="80"/>
      <c r="U16" s="80"/>
      <c r="V16" s="63"/>
      <c r="W16" s="59"/>
      <c r="X16" s="79"/>
      <c r="Y16" s="79"/>
      <c r="Z16" s="79"/>
      <c r="AA16" s="62"/>
      <c r="AB16" s="80"/>
      <c r="AC16" s="80"/>
      <c r="AD16" s="63"/>
      <c r="AE16" s="59"/>
      <c r="AF16" s="79"/>
      <c r="AG16" s="79"/>
      <c r="AH16" s="79"/>
      <c r="AI16" s="62"/>
      <c r="AJ16" s="80"/>
      <c r="AK16" s="80"/>
      <c r="AL16" s="63"/>
    </row>
    <row r="17" spans="2:38" x14ac:dyDescent="0.4">
      <c r="B17" s="61" t="s">
        <v>138</v>
      </c>
      <c r="C17" s="59">
        <v>1700</v>
      </c>
      <c r="D17" s="79">
        <v>1600</v>
      </c>
      <c r="E17" s="79">
        <v>1500</v>
      </c>
      <c r="F17" s="79">
        <v>1500</v>
      </c>
      <c r="G17" s="66">
        <v>0.34446382497291839</v>
      </c>
      <c r="H17" s="67">
        <v>0.3</v>
      </c>
      <c r="I17" s="67">
        <v>0.30499999999999999</v>
      </c>
      <c r="J17" s="68">
        <v>0.31</v>
      </c>
      <c r="K17" s="62">
        <v>43</v>
      </c>
      <c r="L17" s="80">
        <v>40</v>
      </c>
      <c r="M17" s="80">
        <v>38</v>
      </c>
      <c r="N17" s="63">
        <v>38</v>
      </c>
      <c r="O17" s="59"/>
      <c r="P17" s="79"/>
      <c r="Q17" s="79"/>
      <c r="R17" s="79"/>
      <c r="S17" s="62"/>
      <c r="T17" s="80"/>
      <c r="U17" s="80"/>
      <c r="V17" s="63"/>
      <c r="W17" s="59"/>
      <c r="X17" s="79"/>
      <c r="Y17" s="79"/>
      <c r="Z17" s="79"/>
      <c r="AA17" s="62"/>
      <c r="AB17" s="80"/>
      <c r="AC17" s="80"/>
      <c r="AD17" s="63"/>
      <c r="AE17" s="59"/>
      <c r="AF17" s="79"/>
      <c r="AG17" s="79"/>
      <c r="AH17" s="79"/>
      <c r="AI17" s="62"/>
      <c r="AJ17" s="80"/>
      <c r="AK17" s="80"/>
      <c r="AL17" s="63"/>
    </row>
    <row r="18" spans="2:38" x14ac:dyDescent="0.4">
      <c r="B18" s="61" t="s">
        <v>139</v>
      </c>
      <c r="C18" s="59">
        <v>4400</v>
      </c>
      <c r="D18" s="79">
        <v>4000</v>
      </c>
      <c r="E18" s="79">
        <v>3900</v>
      </c>
      <c r="F18" s="79">
        <v>3800</v>
      </c>
      <c r="G18" s="66">
        <v>0.28999999999999998</v>
      </c>
      <c r="H18" s="67">
        <v>0.3</v>
      </c>
      <c r="I18" s="67">
        <v>0.30499999999999999</v>
      </c>
      <c r="J18" s="68">
        <v>0.31</v>
      </c>
      <c r="K18" s="62">
        <v>110.00000000000001</v>
      </c>
      <c r="L18" s="80">
        <v>100</v>
      </c>
      <c r="M18" s="80">
        <v>98</v>
      </c>
      <c r="N18" s="63">
        <v>95</v>
      </c>
      <c r="O18" s="59"/>
      <c r="P18" s="79"/>
      <c r="Q18" s="79"/>
      <c r="R18" s="79"/>
      <c r="S18" s="62"/>
      <c r="T18" s="80"/>
      <c r="U18" s="80"/>
      <c r="V18" s="63"/>
      <c r="W18" s="59"/>
      <c r="X18" s="79"/>
      <c r="Y18" s="79"/>
      <c r="Z18" s="79"/>
      <c r="AA18" s="62"/>
      <c r="AB18" s="80"/>
      <c r="AC18" s="80"/>
      <c r="AD18" s="63"/>
      <c r="AE18" s="59"/>
      <c r="AF18" s="79"/>
      <c r="AG18" s="79"/>
      <c r="AH18" s="79"/>
      <c r="AI18" s="62"/>
      <c r="AJ18" s="80"/>
      <c r="AK18" s="80"/>
      <c r="AL18" s="63"/>
    </row>
    <row r="19" spans="2:38" x14ac:dyDescent="0.4">
      <c r="B19" s="61" t="s">
        <v>140</v>
      </c>
      <c r="C19" s="59">
        <v>4400</v>
      </c>
      <c r="D19" s="79">
        <v>4000</v>
      </c>
      <c r="E19" s="79">
        <v>3900</v>
      </c>
      <c r="F19" s="79">
        <v>3800</v>
      </c>
      <c r="G19" s="66">
        <v>0.28999999999999998</v>
      </c>
      <c r="H19" s="67">
        <v>0.3</v>
      </c>
      <c r="I19" s="67">
        <v>0.30499999999999999</v>
      </c>
      <c r="J19" s="68">
        <v>0.31</v>
      </c>
      <c r="K19" s="62">
        <v>110.00000000000001</v>
      </c>
      <c r="L19" s="80">
        <v>100</v>
      </c>
      <c r="M19" s="80">
        <v>98</v>
      </c>
      <c r="N19" s="63">
        <v>95</v>
      </c>
      <c r="O19" s="59"/>
      <c r="P19" s="79"/>
      <c r="Q19" s="79"/>
      <c r="R19" s="79"/>
      <c r="S19" s="62"/>
      <c r="T19" s="80"/>
      <c r="U19" s="80"/>
      <c r="V19" s="63"/>
      <c r="W19" s="59"/>
      <c r="X19" s="79"/>
      <c r="Y19" s="79"/>
      <c r="Z19" s="79"/>
      <c r="AA19" s="62"/>
      <c r="AB19" s="80"/>
      <c r="AC19" s="80"/>
      <c r="AD19" s="63"/>
      <c r="AE19" s="59"/>
      <c r="AF19" s="79"/>
      <c r="AG19" s="79"/>
      <c r="AH19" s="79"/>
      <c r="AI19" s="62"/>
      <c r="AJ19" s="80"/>
      <c r="AK19" s="80"/>
      <c r="AL19" s="63"/>
    </row>
    <row r="20" spans="2:38" x14ac:dyDescent="0.4">
      <c r="B20" s="61" t="s">
        <v>141</v>
      </c>
      <c r="C20" s="59">
        <v>16300</v>
      </c>
      <c r="D20" s="79">
        <v>14900</v>
      </c>
      <c r="E20" s="79">
        <v>14500</v>
      </c>
      <c r="F20" s="79">
        <v>14000</v>
      </c>
      <c r="G20" s="66">
        <v>0.27</v>
      </c>
      <c r="H20" s="67">
        <v>0.28000000000000003</v>
      </c>
      <c r="I20" s="67">
        <v>0.28500000000000003</v>
      </c>
      <c r="J20" s="68">
        <v>0.28999999999999998</v>
      </c>
      <c r="K20" s="62">
        <v>408</v>
      </c>
      <c r="L20" s="80">
        <v>373</v>
      </c>
      <c r="M20" s="80">
        <v>363</v>
      </c>
      <c r="N20" s="63">
        <v>350</v>
      </c>
      <c r="O20" s="59"/>
      <c r="P20" s="79"/>
      <c r="Q20" s="79"/>
      <c r="R20" s="79"/>
      <c r="S20" s="62"/>
      <c r="T20" s="80"/>
      <c r="U20" s="80"/>
      <c r="V20" s="63"/>
      <c r="W20" s="59"/>
      <c r="X20" s="79"/>
      <c r="Y20" s="79"/>
      <c r="Z20" s="79"/>
      <c r="AA20" s="62"/>
      <c r="AB20" s="80"/>
      <c r="AC20" s="80"/>
      <c r="AD20" s="63"/>
      <c r="AE20" s="59"/>
      <c r="AF20" s="79"/>
      <c r="AG20" s="79"/>
      <c r="AH20" s="79"/>
      <c r="AI20" s="62"/>
      <c r="AJ20" s="80"/>
      <c r="AK20" s="80"/>
      <c r="AL20" s="63"/>
    </row>
    <row r="21" spans="2:38" x14ac:dyDescent="0.4">
      <c r="B21" s="61" t="s">
        <v>142</v>
      </c>
      <c r="C21" s="59">
        <v>4300</v>
      </c>
      <c r="D21" s="79">
        <v>2000</v>
      </c>
      <c r="E21" s="79">
        <v>2000</v>
      </c>
      <c r="F21" s="79">
        <v>1900</v>
      </c>
      <c r="G21" s="66">
        <v>0.26</v>
      </c>
      <c r="H21" s="67">
        <v>0.26</v>
      </c>
      <c r="I21" s="67">
        <v>0.26</v>
      </c>
      <c r="J21" s="68">
        <v>0.26</v>
      </c>
      <c r="K21" s="62">
        <v>163</v>
      </c>
      <c r="L21" s="80">
        <v>163</v>
      </c>
      <c r="M21" s="80">
        <v>163</v>
      </c>
      <c r="N21" s="63">
        <v>163</v>
      </c>
      <c r="O21" s="59"/>
      <c r="P21" s="79"/>
      <c r="Q21" s="79"/>
      <c r="R21" s="79"/>
      <c r="S21" s="62"/>
      <c r="T21" s="80"/>
      <c r="U21" s="80"/>
      <c r="V21" s="63"/>
      <c r="W21" s="59"/>
      <c r="X21" s="79"/>
      <c r="Y21" s="79"/>
      <c r="Z21" s="79"/>
      <c r="AA21" s="62"/>
      <c r="AB21" s="80"/>
      <c r="AC21" s="80"/>
      <c r="AD21" s="63"/>
      <c r="AE21" s="59"/>
      <c r="AF21" s="79"/>
      <c r="AG21" s="79"/>
      <c r="AH21" s="79"/>
      <c r="AI21" s="62"/>
      <c r="AJ21" s="80"/>
      <c r="AK21" s="80"/>
      <c r="AL21" s="63"/>
    </row>
    <row r="22" spans="2:38" x14ac:dyDescent="0.4">
      <c r="B22" s="61" t="s">
        <v>143</v>
      </c>
      <c r="C22" s="59">
        <v>5600</v>
      </c>
      <c r="D22" s="79">
        <v>2800</v>
      </c>
      <c r="E22" s="79">
        <v>2800</v>
      </c>
      <c r="F22" s="79">
        <v>2700</v>
      </c>
      <c r="G22" s="66">
        <v>0.26</v>
      </c>
      <c r="H22" s="67">
        <v>0.26</v>
      </c>
      <c r="I22" s="67">
        <v>0.26</v>
      </c>
      <c r="J22" s="68">
        <v>0.26</v>
      </c>
      <c r="K22" s="62">
        <v>280</v>
      </c>
      <c r="L22" s="80">
        <v>140</v>
      </c>
      <c r="M22" s="80">
        <v>138</v>
      </c>
      <c r="N22" s="63">
        <v>135</v>
      </c>
      <c r="O22" s="59"/>
      <c r="P22" s="79"/>
      <c r="Q22" s="79"/>
      <c r="R22" s="79"/>
      <c r="S22" s="62"/>
      <c r="T22" s="80"/>
      <c r="U22" s="80"/>
      <c r="V22" s="63"/>
      <c r="W22" s="59"/>
      <c r="X22" s="79"/>
      <c r="Y22" s="79"/>
      <c r="Z22" s="79"/>
      <c r="AA22" s="62"/>
      <c r="AB22" s="80"/>
      <c r="AC22" s="80"/>
      <c r="AD22" s="63"/>
      <c r="AE22" s="59"/>
      <c r="AF22" s="79"/>
      <c r="AG22" s="79"/>
      <c r="AH22" s="79"/>
      <c r="AI22" s="62"/>
      <c r="AJ22" s="80"/>
      <c r="AK22" s="80"/>
      <c r="AL22" s="63"/>
    </row>
    <row r="23" spans="2:38" x14ac:dyDescent="0.4">
      <c r="B23" s="61" t="s">
        <v>144</v>
      </c>
      <c r="C23" s="59">
        <v>5700</v>
      </c>
      <c r="D23" s="79">
        <v>4100</v>
      </c>
      <c r="E23" s="79">
        <v>4000</v>
      </c>
      <c r="F23" s="79">
        <v>3900</v>
      </c>
      <c r="G23" s="66">
        <v>0.26</v>
      </c>
      <c r="H23" s="67">
        <v>0.26</v>
      </c>
      <c r="I23" s="67">
        <v>0.26</v>
      </c>
      <c r="J23" s="68">
        <v>0.26</v>
      </c>
      <c r="K23" s="62">
        <v>280</v>
      </c>
      <c r="L23" s="80">
        <v>200</v>
      </c>
      <c r="M23" s="80">
        <v>200</v>
      </c>
      <c r="N23" s="63">
        <v>180</v>
      </c>
      <c r="O23" s="59"/>
      <c r="P23" s="79"/>
      <c r="Q23" s="79"/>
      <c r="R23" s="79"/>
      <c r="S23" s="62"/>
      <c r="T23" s="80"/>
      <c r="U23" s="80"/>
      <c r="V23" s="63"/>
      <c r="W23" s="59"/>
      <c r="X23" s="79"/>
      <c r="Y23" s="79"/>
      <c r="Z23" s="79"/>
      <c r="AA23" s="62"/>
      <c r="AB23" s="80"/>
      <c r="AC23" s="80"/>
      <c r="AD23" s="63"/>
      <c r="AE23" s="59"/>
      <c r="AF23" s="79"/>
      <c r="AG23" s="79"/>
      <c r="AH23" s="79"/>
      <c r="AI23" s="62"/>
      <c r="AJ23" s="80"/>
      <c r="AK23" s="80"/>
      <c r="AL23" s="63"/>
    </row>
    <row r="24" spans="2:38" x14ac:dyDescent="0.4">
      <c r="B24" s="61" t="s">
        <v>145</v>
      </c>
      <c r="C24" s="59">
        <v>5700</v>
      </c>
      <c r="D24" s="79">
        <v>4100</v>
      </c>
      <c r="E24" s="79">
        <v>4000</v>
      </c>
      <c r="F24" s="79">
        <v>3900</v>
      </c>
      <c r="G24" s="66">
        <v>0.26</v>
      </c>
      <c r="H24" s="67">
        <v>0.26</v>
      </c>
      <c r="I24" s="67">
        <v>0.26</v>
      </c>
      <c r="J24" s="68">
        <v>0.26</v>
      </c>
      <c r="K24" s="62">
        <v>280</v>
      </c>
      <c r="L24" s="80">
        <v>200</v>
      </c>
      <c r="M24" s="80">
        <v>200</v>
      </c>
      <c r="N24" s="63">
        <v>180</v>
      </c>
      <c r="O24" s="59"/>
      <c r="P24" s="79"/>
      <c r="Q24" s="79"/>
      <c r="R24" s="79"/>
      <c r="S24" s="62"/>
      <c r="T24" s="80"/>
      <c r="U24" s="80"/>
      <c r="V24" s="63"/>
      <c r="W24" s="59"/>
      <c r="X24" s="79"/>
      <c r="Y24" s="79"/>
      <c r="Z24" s="79"/>
      <c r="AA24" s="62"/>
      <c r="AB24" s="80"/>
      <c r="AC24" s="80"/>
      <c r="AD24" s="63"/>
      <c r="AE24" s="59"/>
      <c r="AF24" s="79"/>
      <c r="AG24" s="79"/>
      <c r="AH24" s="79"/>
      <c r="AI24" s="62"/>
      <c r="AJ24" s="80"/>
      <c r="AK24" s="80"/>
      <c r="AL24" s="63"/>
    </row>
    <row r="25" spans="2:38" x14ac:dyDescent="0.4">
      <c r="B25" s="61" t="s">
        <v>146</v>
      </c>
      <c r="C25" s="59">
        <v>28600</v>
      </c>
      <c r="D25" s="79">
        <v>26100</v>
      </c>
      <c r="E25" s="79">
        <v>25300</v>
      </c>
      <c r="F25" s="79">
        <v>24500</v>
      </c>
      <c r="G25" s="66">
        <v>0.26</v>
      </c>
      <c r="H25" s="67">
        <v>0.26</v>
      </c>
      <c r="I25" s="67">
        <v>0.26</v>
      </c>
      <c r="J25" s="68">
        <v>0.26</v>
      </c>
      <c r="K25" s="62">
        <v>715</v>
      </c>
      <c r="L25" s="80">
        <v>653</v>
      </c>
      <c r="M25" s="80">
        <v>633</v>
      </c>
      <c r="N25" s="63">
        <v>613</v>
      </c>
      <c r="O25" s="59"/>
      <c r="P25" s="79"/>
      <c r="Q25" s="79"/>
      <c r="R25" s="79"/>
      <c r="S25" s="62"/>
      <c r="T25" s="80"/>
      <c r="U25" s="80"/>
      <c r="V25" s="63"/>
      <c r="W25" s="59"/>
      <c r="X25" s="79"/>
      <c r="Y25" s="79"/>
      <c r="Z25" s="79"/>
      <c r="AA25" s="62"/>
      <c r="AB25" s="80"/>
      <c r="AC25" s="80"/>
      <c r="AD25" s="63"/>
      <c r="AE25" s="59"/>
      <c r="AF25" s="79"/>
      <c r="AG25" s="79"/>
      <c r="AH25" s="79"/>
      <c r="AI25" s="62"/>
      <c r="AJ25" s="80"/>
      <c r="AK25" s="80"/>
      <c r="AL25" s="63"/>
    </row>
    <row r="26" spans="2:38" x14ac:dyDescent="0.4">
      <c r="B26" s="61" t="s">
        <v>147</v>
      </c>
      <c r="C26" s="59">
        <v>6700</v>
      </c>
      <c r="D26" s="79">
        <v>6300</v>
      </c>
      <c r="E26" s="79">
        <v>6100</v>
      </c>
      <c r="F26" s="79">
        <v>5900</v>
      </c>
      <c r="G26" s="66">
        <v>0.3</v>
      </c>
      <c r="H26" s="67">
        <v>0.3</v>
      </c>
      <c r="I26" s="67">
        <v>0.3</v>
      </c>
      <c r="J26" s="68">
        <v>0.3</v>
      </c>
      <c r="K26" s="62">
        <v>125</v>
      </c>
      <c r="L26" s="80">
        <v>117</v>
      </c>
      <c r="M26" s="80">
        <v>113.99999999999999</v>
      </c>
      <c r="N26" s="63">
        <v>111.00000000000001</v>
      </c>
      <c r="O26" s="59">
        <v>7000</v>
      </c>
      <c r="P26" s="79">
        <v>7000</v>
      </c>
      <c r="Q26" s="79">
        <v>7000</v>
      </c>
      <c r="R26" s="79">
        <v>7000</v>
      </c>
      <c r="S26" s="62">
        <v>131</v>
      </c>
      <c r="T26" s="80">
        <v>130</v>
      </c>
      <c r="U26" s="80">
        <v>131</v>
      </c>
      <c r="V26" s="63">
        <v>132</v>
      </c>
      <c r="W26" s="59"/>
      <c r="X26" s="79"/>
      <c r="Y26" s="79"/>
      <c r="Z26" s="79"/>
      <c r="AA26" s="62"/>
      <c r="AB26" s="80"/>
      <c r="AC26" s="80"/>
      <c r="AD26" s="63"/>
      <c r="AE26" s="59">
        <v>6700</v>
      </c>
      <c r="AF26" s="79">
        <v>5900</v>
      </c>
      <c r="AG26" s="79">
        <v>5700</v>
      </c>
      <c r="AH26" s="79">
        <v>5500</v>
      </c>
      <c r="AI26" s="62">
        <f>ROUND(K26/C26*AE26,0)</f>
        <v>125</v>
      </c>
      <c r="AJ26" s="80">
        <f t="shared" ref="AJ26" si="10">ROUND(L26/D26*AF26,0)</f>
        <v>110</v>
      </c>
      <c r="AK26" s="80">
        <f t="shared" ref="AK26" si="11">ROUND(M26/E26*AG26,0)</f>
        <v>107</v>
      </c>
      <c r="AL26" s="63">
        <f t="shared" ref="AL26" si="12">ROUND(N26/F26*AH26,0)</f>
        <v>103</v>
      </c>
    </row>
    <row r="27" spans="2:38" x14ac:dyDescent="0.4">
      <c r="B27" s="61" t="s">
        <v>148</v>
      </c>
      <c r="C27" s="59">
        <v>6000</v>
      </c>
      <c r="D27" s="79">
        <v>6000</v>
      </c>
      <c r="E27" s="79">
        <v>6000</v>
      </c>
      <c r="F27" s="79">
        <v>6000</v>
      </c>
      <c r="G27" s="66">
        <v>0.18</v>
      </c>
      <c r="H27" s="67">
        <v>0.18</v>
      </c>
      <c r="I27" s="67">
        <v>0.18</v>
      </c>
      <c r="J27" s="68">
        <v>0.18</v>
      </c>
      <c r="K27" s="62">
        <v>900</v>
      </c>
      <c r="L27" s="80">
        <v>900</v>
      </c>
      <c r="M27" s="80">
        <v>900</v>
      </c>
      <c r="N27" s="63">
        <v>900</v>
      </c>
      <c r="O27" s="59"/>
      <c r="P27" s="79"/>
      <c r="Q27" s="79"/>
      <c r="R27" s="79"/>
      <c r="S27" s="62"/>
      <c r="T27" s="80"/>
      <c r="U27" s="80"/>
      <c r="V27" s="63"/>
      <c r="W27" s="59"/>
      <c r="X27" s="79"/>
      <c r="Y27" s="79"/>
      <c r="Z27" s="79"/>
      <c r="AA27" s="62"/>
      <c r="AB27" s="80"/>
      <c r="AC27" s="80"/>
      <c r="AD27" s="63"/>
      <c r="AE27" s="59"/>
      <c r="AF27" s="79"/>
      <c r="AG27" s="79"/>
      <c r="AH27" s="79"/>
      <c r="AI27" s="62"/>
      <c r="AJ27" s="80"/>
      <c r="AK27" s="80"/>
      <c r="AL27" s="63"/>
    </row>
    <row r="28" spans="2:38" x14ac:dyDescent="0.4">
      <c r="B28" s="61" t="s">
        <v>149</v>
      </c>
      <c r="C28" s="59">
        <v>7800</v>
      </c>
      <c r="D28" s="79">
        <v>7800</v>
      </c>
      <c r="E28" s="79">
        <v>7800</v>
      </c>
      <c r="F28" s="79">
        <v>7800</v>
      </c>
      <c r="G28" s="66">
        <v>0.16200000000000001</v>
      </c>
      <c r="H28" s="81">
        <v>0.16200000000000001</v>
      </c>
      <c r="I28" s="81">
        <v>0.16200000000000001</v>
      </c>
      <c r="J28" s="65">
        <v>0.16200000000000001</v>
      </c>
      <c r="K28" s="62">
        <v>1170</v>
      </c>
      <c r="L28" s="80">
        <v>1170</v>
      </c>
      <c r="M28" s="80">
        <v>1170</v>
      </c>
      <c r="N28" s="63">
        <v>1170</v>
      </c>
      <c r="O28" s="59"/>
      <c r="P28" s="79"/>
      <c r="Q28" s="79"/>
      <c r="R28" s="79"/>
      <c r="S28" s="62"/>
      <c r="T28" s="80"/>
      <c r="U28" s="80"/>
      <c r="V28" s="63"/>
      <c r="W28" s="59"/>
      <c r="X28" s="79"/>
      <c r="Y28" s="79"/>
      <c r="Z28" s="79"/>
      <c r="AA28" s="62"/>
      <c r="AB28" s="80"/>
      <c r="AC28" s="80"/>
      <c r="AD28" s="63"/>
      <c r="AE28" s="59">
        <v>7400</v>
      </c>
      <c r="AF28" s="79">
        <v>7400</v>
      </c>
      <c r="AG28" s="79">
        <v>7400</v>
      </c>
      <c r="AH28" s="79">
        <v>7400</v>
      </c>
      <c r="AI28" s="62">
        <f>ROUND(K28/C28*AE28,0)</f>
        <v>1110</v>
      </c>
      <c r="AJ28" s="80">
        <f t="shared" ref="AJ28" si="13">ROUND(L28/D28*AF28,0)</f>
        <v>1110</v>
      </c>
      <c r="AK28" s="80">
        <f t="shared" ref="AK28" si="14">ROUND(M28/E28*AG28,0)</f>
        <v>1110</v>
      </c>
      <c r="AL28" s="63">
        <f t="shared" ref="AL28" si="15">ROUND(N28/F28*AH28,0)</f>
        <v>1110</v>
      </c>
    </row>
    <row r="29" spans="2:38" x14ac:dyDescent="0.4">
      <c r="B29" s="61" t="s">
        <v>150</v>
      </c>
      <c r="C29" s="59">
        <v>5000</v>
      </c>
      <c r="D29" s="79">
        <v>3800</v>
      </c>
      <c r="E29" s="79">
        <v>3000</v>
      </c>
      <c r="F29" s="79">
        <v>2500</v>
      </c>
      <c r="G29" s="66">
        <v>0.4</v>
      </c>
      <c r="H29" s="67">
        <v>0.4</v>
      </c>
      <c r="I29" s="67">
        <v>0.42</v>
      </c>
      <c r="J29" s="68">
        <v>0.42</v>
      </c>
      <c r="K29" s="62">
        <v>70</v>
      </c>
      <c r="L29" s="80">
        <v>70</v>
      </c>
      <c r="M29" s="80">
        <v>45</v>
      </c>
      <c r="N29" s="63">
        <v>45</v>
      </c>
      <c r="O29" s="59"/>
      <c r="P29" s="79"/>
      <c r="Q29" s="79"/>
      <c r="R29" s="79"/>
      <c r="S29" s="62"/>
      <c r="T29" s="80"/>
      <c r="U29" s="80"/>
      <c r="V29" s="63"/>
      <c r="W29" s="59"/>
      <c r="X29" s="79"/>
      <c r="Y29" s="79"/>
      <c r="Z29" s="79"/>
      <c r="AA29" s="62"/>
      <c r="AB29" s="80"/>
      <c r="AC29" s="80"/>
      <c r="AD29" s="63"/>
      <c r="AE29" s="59"/>
      <c r="AF29" s="79"/>
      <c r="AG29" s="79"/>
      <c r="AH29" s="79"/>
      <c r="AI29" s="62"/>
      <c r="AJ29" s="80"/>
      <c r="AK29" s="80"/>
      <c r="AL29" s="63"/>
    </row>
    <row r="30" spans="2:38" x14ac:dyDescent="0.4">
      <c r="B30" s="61" t="s">
        <v>151</v>
      </c>
      <c r="C30" s="59">
        <v>5500</v>
      </c>
      <c r="D30" s="79">
        <v>3800</v>
      </c>
      <c r="E30" s="79">
        <v>3300</v>
      </c>
      <c r="F30" s="79">
        <v>2800</v>
      </c>
      <c r="G30" s="66">
        <v>0.46</v>
      </c>
      <c r="H30" s="67">
        <v>0.57000000000000006</v>
      </c>
      <c r="I30" s="67">
        <v>0.59499999999999997</v>
      </c>
      <c r="J30" s="68">
        <v>0.62</v>
      </c>
      <c r="K30" s="62">
        <v>63</v>
      </c>
      <c r="L30" s="80">
        <v>38</v>
      </c>
      <c r="M30" s="80">
        <v>38</v>
      </c>
      <c r="N30" s="63">
        <v>38</v>
      </c>
      <c r="O30" s="59"/>
      <c r="P30" s="79"/>
      <c r="Q30" s="79"/>
      <c r="R30" s="79"/>
      <c r="S30" s="62"/>
      <c r="T30" s="80"/>
      <c r="U30" s="80"/>
      <c r="V30" s="63"/>
      <c r="W30" s="59"/>
      <c r="X30" s="79"/>
      <c r="Y30" s="79"/>
      <c r="Z30" s="79"/>
      <c r="AA30" s="62"/>
      <c r="AB30" s="80"/>
      <c r="AC30" s="80"/>
      <c r="AD30" s="63"/>
      <c r="AE30" s="59">
        <v>5500</v>
      </c>
      <c r="AF30" s="79">
        <v>2800</v>
      </c>
      <c r="AG30" s="79">
        <v>2500</v>
      </c>
      <c r="AH30" s="79">
        <v>2200</v>
      </c>
      <c r="AI30" s="62">
        <f t="shared" ref="AI30:AI33" si="16">ROUND(K30/C30*AE30,0)</f>
        <v>63</v>
      </c>
      <c r="AJ30" s="80">
        <f t="shared" ref="AJ30:AJ33" si="17">ROUND(L30/D30*AF30,0)</f>
        <v>28</v>
      </c>
      <c r="AK30" s="80">
        <f t="shared" ref="AK30:AK33" si="18">ROUND(M30/E30*AG30,0)</f>
        <v>29</v>
      </c>
      <c r="AL30" s="63">
        <f t="shared" ref="AL30:AL33" si="19">ROUND(N30/F30*AH30,0)</f>
        <v>30</v>
      </c>
    </row>
    <row r="31" spans="2:38" x14ac:dyDescent="0.4">
      <c r="B31" s="61" t="s">
        <v>152</v>
      </c>
      <c r="C31" s="59">
        <v>8800</v>
      </c>
      <c r="D31" s="79">
        <v>3800</v>
      </c>
      <c r="E31" s="79">
        <v>3300</v>
      </c>
      <c r="F31" s="79">
        <v>2800</v>
      </c>
      <c r="G31" s="66">
        <v>0.57000000000000006</v>
      </c>
      <c r="H31" s="67">
        <v>0.65</v>
      </c>
      <c r="I31" s="67">
        <v>0.66</v>
      </c>
      <c r="J31" s="68">
        <v>0.67</v>
      </c>
      <c r="K31" s="62">
        <v>63</v>
      </c>
      <c r="L31" s="80">
        <v>38</v>
      </c>
      <c r="M31" s="80">
        <v>38</v>
      </c>
      <c r="N31" s="63">
        <v>38</v>
      </c>
      <c r="O31" s="59"/>
      <c r="P31" s="79"/>
      <c r="Q31" s="79"/>
      <c r="R31" s="79"/>
      <c r="S31" s="62"/>
      <c r="T31" s="80"/>
      <c r="U31" s="80"/>
      <c r="V31" s="63"/>
      <c r="W31" s="59"/>
      <c r="X31" s="79"/>
      <c r="Y31" s="79"/>
      <c r="Z31" s="79"/>
      <c r="AA31" s="62"/>
      <c r="AB31" s="80"/>
      <c r="AC31" s="80"/>
      <c r="AD31" s="63"/>
      <c r="AE31" s="59">
        <v>8800</v>
      </c>
      <c r="AF31" s="79">
        <v>6800</v>
      </c>
      <c r="AG31" s="79">
        <v>3000</v>
      </c>
      <c r="AH31" s="79">
        <v>2200</v>
      </c>
      <c r="AI31" s="62">
        <f t="shared" si="16"/>
        <v>63</v>
      </c>
      <c r="AJ31" s="80">
        <f t="shared" si="17"/>
        <v>68</v>
      </c>
      <c r="AK31" s="80">
        <f t="shared" si="18"/>
        <v>35</v>
      </c>
      <c r="AL31" s="63">
        <f t="shared" si="19"/>
        <v>30</v>
      </c>
    </row>
    <row r="32" spans="2:38" x14ac:dyDescent="0.4">
      <c r="B32" s="61" t="s">
        <v>153</v>
      </c>
      <c r="C32" s="59">
        <v>16000</v>
      </c>
      <c r="D32" s="79">
        <v>7000</v>
      </c>
      <c r="E32" s="79">
        <v>5500</v>
      </c>
      <c r="F32" s="79">
        <v>4000</v>
      </c>
      <c r="G32" s="66">
        <v>0.36</v>
      </c>
      <c r="H32" s="67">
        <v>0.42</v>
      </c>
      <c r="I32" s="67">
        <v>0.435</v>
      </c>
      <c r="J32" s="68">
        <v>0.45</v>
      </c>
      <c r="K32" s="62">
        <v>300</v>
      </c>
      <c r="L32" s="80">
        <v>250</v>
      </c>
      <c r="M32" s="80">
        <v>225</v>
      </c>
      <c r="N32" s="63">
        <v>200</v>
      </c>
      <c r="O32" s="59"/>
      <c r="P32" s="79"/>
      <c r="Q32" s="79"/>
      <c r="R32" s="79"/>
      <c r="S32" s="62"/>
      <c r="T32" s="80"/>
      <c r="U32" s="80"/>
      <c r="V32" s="63"/>
      <c r="W32" s="59"/>
      <c r="X32" s="79"/>
      <c r="Y32" s="79"/>
      <c r="Z32" s="79"/>
      <c r="AA32" s="62"/>
      <c r="AB32" s="80"/>
      <c r="AC32" s="80"/>
      <c r="AD32" s="63"/>
      <c r="AE32" s="59">
        <v>16000</v>
      </c>
      <c r="AF32" s="79">
        <v>20400</v>
      </c>
      <c r="AG32" s="79">
        <v>14800</v>
      </c>
      <c r="AH32" s="79">
        <v>11840</v>
      </c>
      <c r="AI32" s="62">
        <f t="shared" si="16"/>
        <v>300</v>
      </c>
      <c r="AJ32" s="80">
        <f t="shared" si="17"/>
        <v>729</v>
      </c>
      <c r="AK32" s="80">
        <f t="shared" si="18"/>
        <v>605</v>
      </c>
      <c r="AL32" s="63">
        <f t="shared" si="19"/>
        <v>592</v>
      </c>
    </row>
    <row r="33" spans="2:38" x14ac:dyDescent="0.4">
      <c r="B33" s="61" t="s">
        <v>154</v>
      </c>
      <c r="C33" s="59">
        <v>25900</v>
      </c>
      <c r="D33" s="79">
        <v>25900</v>
      </c>
      <c r="E33" s="79">
        <v>20400</v>
      </c>
      <c r="F33" s="79">
        <v>14800</v>
      </c>
      <c r="G33" s="66">
        <v>0.36</v>
      </c>
      <c r="H33" s="67">
        <v>0.42</v>
      </c>
      <c r="I33" s="67">
        <v>0.435</v>
      </c>
      <c r="J33" s="68">
        <v>0.45</v>
      </c>
      <c r="K33" s="62">
        <v>1480</v>
      </c>
      <c r="L33" s="80">
        <v>1110</v>
      </c>
      <c r="M33" s="80">
        <v>930.00000000000011</v>
      </c>
      <c r="N33" s="63">
        <v>830.00000000000011</v>
      </c>
      <c r="O33" s="59"/>
      <c r="P33" s="79"/>
      <c r="Q33" s="79"/>
      <c r="R33" s="79"/>
      <c r="S33" s="62"/>
      <c r="T33" s="80"/>
      <c r="U33" s="80"/>
      <c r="V33" s="63"/>
      <c r="W33" s="59"/>
      <c r="X33" s="79"/>
      <c r="Y33" s="79"/>
      <c r="Z33" s="79"/>
      <c r="AA33" s="62"/>
      <c r="AB33" s="80"/>
      <c r="AC33" s="80"/>
      <c r="AD33" s="63"/>
      <c r="AE33" s="59">
        <v>25900</v>
      </c>
      <c r="AF33" s="79">
        <v>25900</v>
      </c>
      <c r="AG33" s="79">
        <v>20400</v>
      </c>
      <c r="AH33" s="79">
        <v>14800</v>
      </c>
      <c r="AI33" s="62">
        <f t="shared" si="16"/>
        <v>1480</v>
      </c>
      <c r="AJ33" s="80">
        <f t="shared" si="17"/>
        <v>1110</v>
      </c>
      <c r="AK33" s="80">
        <f t="shared" si="18"/>
        <v>930</v>
      </c>
      <c r="AL33" s="63">
        <f t="shared" si="19"/>
        <v>830</v>
      </c>
    </row>
    <row r="34" spans="2:38" x14ac:dyDescent="0.4">
      <c r="B34" s="53" t="s">
        <v>155</v>
      </c>
      <c r="C34" s="59"/>
      <c r="D34" s="79"/>
      <c r="E34" s="79"/>
      <c r="F34" s="79"/>
      <c r="G34" s="59"/>
      <c r="H34" s="79"/>
      <c r="I34" s="79"/>
      <c r="J34" s="60"/>
      <c r="K34" s="59"/>
      <c r="L34" s="79"/>
      <c r="M34" s="79"/>
      <c r="N34" s="60"/>
      <c r="O34" s="59"/>
      <c r="P34" s="79"/>
      <c r="Q34" s="79"/>
      <c r="R34" s="79"/>
      <c r="S34" s="59"/>
      <c r="T34" s="79"/>
      <c r="U34" s="79"/>
      <c r="V34" s="60"/>
      <c r="W34" s="59"/>
      <c r="X34" s="79"/>
      <c r="Y34" s="79"/>
      <c r="Z34" s="79"/>
      <c r="AA34" s="59"/>
      <c r="AB34" s="79"/>
      <c r="AC34" s="79"/>
      <c r="AD34" s="60"/>
      <c r="AE34" s="59"/>
      <c r="AF34" s="79"/>
      <c r="AG34" s="79"/>
      <c r="AH34" s="79"/>
      <c r="AI34" s="59"/>
      <c r="AJ34" s="79"/>
      <c r="AK34" s="79"/>
      <c r="AL34" s="60"/>
    </row>
    <row r="35" spans="2:38" x14ac:dyDescent="0.4">
      <c r="B35" s="61" t="s">
        <v>156</v>
      </c>
      <c r="C35" s="59">
        <v>1200</v>
      </c>
      <c r="D35" s="79">
        <v>1000</v>
      </c>
      <c r="E35" s="79">
        <v>800</v>
      </c>
      <c r="F35" s="79">
        <v>600</v>
      </c>
      <c r="G35" s="66">
        <v>0.65625</v>
      </c>
      <c r="H35" s="67">
        <v>0.67249999999999999</v>
      </c>
      <c r="I35" s="67">
        <v>0.68874999999999997</v>
      </c>
      <c r="J35" s="68">
        <v>0.70500000000000007</v>
      </c>
      <c r="K35" s="59">
        <v>28.000000000000004</v>
      </c>
      <c r="L35" s="79">
        <v>23</v>
      </c>
      <c r="M35" s="79">
        <v>18</v>
      </c>
      <c r="N35" s="60">
        <v>13</v>
      </c>
      <c r="O35" s="59"/>
      <c r="P35" s="79"/>
      <c r="Q35" s="79"/>
      <c r="R35" s="79"/>
      <c r="S35" s="59"/>
      <c r="T35" s="79"/>
      <c r="U35" s="79"/>
      <c r="V35" s="60"/>
      <c r="W35" s="59"/>
      <c r="X35" s="79"/>
      <c r="Y35" s="79"/>
      <c r="Z35" s="79"/>
      <c r="AA35" s="59"/>
      <c r="AB35" s="79"/>
      <c r="AC35" s="79"/>
      <c r="AD35" s="60"/>
      <c r="AE35" s="59">
        <v>1200</v>
      </c>
      <c r="AF35" s="79">
        <v>500</v>
      </c>
      <c r="AG35" s="79">
        <v>400</v>
      </c>
      <c r="AH35" s="79">
        <v>300</v>
      </c>
      <c r="AI35" s="62">
        <f t="shared" ref="AI35:AI40" si="20">ROUND(K35/C35*AE35,0)</f>
        <v>28</v>
      </c>
      <c r="AJ35" s="80">
        <f t="shared" ref="AJ35:AJ40" si="21">ROUND(L35/D35*AF35,0)</f>
        <v>12</v>
      </c>
      <c r="AK35" s="80">
        <f t="shared" ref="AK35:AK40" si="22">ROUND(M35/E35*AG35,0)</f>
        <v>9</v>
      </c>
      <c r="AL35" s="63">
        <f t="shared" ref="AL35:AL40" si="23">ROUND(N35/F35*AH35,0)</f>
        <v>7</v>
      </c>
    </row>
    <row r="36" spans="2:38" x14ac:dyDescent="0.4">
      <c r="B36" s="61" t="s">
        <v>157</v>
      </c>
      <c r="C36" s="59">
        <v>3000</v>
      </c>
      <c r="D36" s="79">
        <v>1800</v>
      </c>
      <c r="E36" s="79">
        <v>1300</v>
      </c>
      <c r="F36" s="79">
        <v>800</v>
      </c>
      <c r="G36" s="66">
        <v>0.7897151898734176</v>
      </c>
      <c r="H36" s="67">
        <v>0.80499999999999994</v>
      </c>
      <c r="I36" s="67">
        <v>0.82000000000000006</v>
      </c>
      <c r="J36" s="68">
        <v>0.83499999999999996</v>
      </c>
      <c r="K36" s="59">
        <v>56.999999999999993</v>
      </c>
      <c r="L36" s="79">
        <v>34</v>
      </c>
      <c r="M36" s="79">
        <v>23</v>
      </c>
      <c r="N36" s="60">
        <v>13</v>
      </c>
      <c r="O36" s="59"/>
      <c r="P36" s="79"/>
      <c r="Q36" s="79"/>
      <c r="R36" s="79"/>
      <c r="S36" s="59"/>
      <c r="T36" s="79"/>
      <c r="U36" s="79"/>
      <c r="V36" s="60"/>
      <c r="W36" s="59"/>
      <c r="X36" s="79"/>
      <c r="Y36" s="79"/>
      <c r="Z36" s="79"/>
      <c r="AA36" s="59"/>
      <c r="AB36" s="79"/>
      <c r="AC36" s="79"/>
      <c r="AD36" s="60"/>
      <c r="AE36" s="59">
        <v>3000</v>
      </c>
      <c r="AF36" s="79">
        <v>900</v>
      </c>
      <c r="AG36" s="79">
        <v>750</v>
      </c>
      <c r="AH36" s="79">
        <v>600</v>
      </c>
      <c r="AI36" s="62">
        <f t="shared" si="20"/>
        <v>57</v>
      </c>
      <c r="AJ36" s="80">
        <f t="shared" si="21"/>
        <v>17</v>
      </c>
      <c r="AK36" s="80">
        <f t="shared" si="22"/>
        <v>13</v>
      </c>
      <c r="AL36" s="63">
        <f t="shared" si="23"/>
        <v>10</v>
      </c>
    </row>
    <row r="37" spans="2:38" x14ac:dyDescent="0.4">
      <c r="B37" s="61" t="s">
        <v>158</v>
      </c>
      <c r="C37" s="59">
        <v>900</v>
      </c>
      <c r="D37" s="79">
        <v>900</v>
      </c>
      <c r="E37" s="79">
        <v>900</v>
      </c>
      <c r="F37" s="79">
        <v>900</v>
      </c>
      <c r="G37" s="66">
        <v>0.76</v>
      </c>
      <c r="H37" s="67">
        <v>0.76</v>
      </c>
      <c r="I37" s="67">
        <v>0.76</v>
      </c>
      <c r="J37" s="68">
        <v>0.76</v>
      </c>
      <c r="K37" s="59">
        <v>43</v>
      </c>
      <c r="L37" s="79">
        <v>43</v>
      </c>
      <c r="M37" s="79">
        <v>43</v>
      </c>
      <c r="N37" s="60">
        <v>43</v>
      </c>
      <c r="O37" s="59"/>
      <c r="P37" s="79"/>
      <c r="Q37" s="79"/>
      <c r="R37" s="79"/>
      <c r="S37" s="59"/>
      <c r="T37" s="79"/>
      <c r="U37" s="79"/>
      <c r="V37" s="60"/>
      <c r="W37" s="59"/>
      <c r="X37" s="79"/>
      <c r="Y37" s="79"/>
      <c r="Z37" s="79"/>
      <c r="AA37" s="59"/>
      <c r="AB37" s="79"/>
      <c r="AC37" s="79"/>
      <c r="AD37" s="60"/>
      <c r="AE37" s="59">
        <v>900</v>
      </c>
      <c r="AF37" s="79">
        <v>780</v>
      </c>
      <c r="AG37" s="79">
        <v>660</v>
      </c>
      <c r="AH37" s="79">
        <v>530</v>
      </c>
      <c r="AI37" s="62">
        <f t="shared" si="20"/>
        <v>43</v>
      </c>
      <c r="AJ37" s="80">
        <f t="shared" si="21"/>
        <v>37</v>
      </c>
      <c r="AK37" s="80">
        <f t="shared" si="22"/>
        <v>32</v>
      </c>
      <c r="AL37" s="63">
        <f t="shared" si="23"/>
        <v>25</v>
      </c>
    </row>
    <row r="38" spans="2:38" x14ac:dyDescent="0.4">
      <c r="B38" s="61" t="s">
        <v>159</v>
      </c>
      <c r="C38" s="59">
        <v>1600</v>
      </c>
      <c r="D38" s="79">
        <v>1400</v>
      </c>
      <c r="E38" s="79">
        <v>1300</v>
      </c>
      <c r="F38" s="79">
        <v>1300</v>
      </c>
      <c r="G38" s="64">
        <v>0.69</v>
      </c>
      <c r="H38" s="81">
        <v>0.69</v>
      </c>
      <c r="I38" s="81">
        <v>0.69</v>
      </c>
      <c r="J38" s="65">
        <v>0.69</v>
      </c>
      <c r="K38" s="59">
        <v>46</v>
      </c>
      <c r="L38" s="79">
        <v>41</v>
      </c>
      <c r="M38" s="79">
        <v>40</v>
      </c>
      <c r="N38" s="60">
        <v>38</v>
      </c>
      <c r="O38" s="59">
        <v>1700</v>
      </c>
      <c r="P38" s="79">
        <v>1700</v>
      </c>
      <c r="Q38" s="79">
        <v>1700</v>
      </c>
      <c r="R38" s="79">
        <v>1700</v>
      </c>
      <c r="S38" s="59">
        <v>49</v>
      </c>
      <c r="T38" s="79">
        <v>50</v>
      </c>
      <c r="U38" s="79">
        <v>52</v>
      </c>
      <c r="V38" s="60">
        <v>50</v>
      </c>
      <c r="W38" s="59"/>
      <c r="X38" s="79"/>
      <c r="Y38" s="79"/>
      <c r="Z38" s="79"/>
      <c r="AA38" s="59"/>
      <c r="AB38" s="79"/>
      <c r="AC38" s="79"/>
      <c r="AD38" s="60"/>
      <c r="AE38" s="59">
        <v>1600</v>
      </c>
      <c r="AF38" s="79">
        <v>1180</v>
      </c>
      <c r="AG38" s="79">
        <v>1060</v>
      </c>
      <c r="AH38" s="79">
        <v>930.00000000000011</v>
      </c>
      <c r="AI38" s="62">
        <f t="shared" si="20"/>
        <v>46</v>
      </c>
      <c r="AJ38" s="80">
        <f t="shared" si="21"/>
        <v>35</v>
      </c>
      <c r="AK38" s="80">
        <f t="shared" si="22"/>
        <v>33</v>
      </c>
      <c r="AL38" s="63">
        <f t="shared" si="23"/>
        <v>27</v>
      </c>
    </row>
    <row r="39" spans="2:38" x14ac:dyDescent="0.4">
      <c r="B39" s="61" t="s">
        <v>160</v>
      </c>
      <c r="C39" s="59">
        <v>3000</v>
      </c>
      <c r="D39" s="79">
        <v>2500</v>
      </c>
      <c r="E39" s="79">
        <v>2200</v>
      </c>
      <c r="F39" s="79">
        <v>1900</v>
      </c>
      <c r="G39" s="64">
        <v>0.61</v>
      </c>
      <c r="H39" s="81">
        <v>0.61</v>
      </c>
      <c r="I39" s="81">
        <v>0.61</v>
      </c>
      <c r="J39" s="65">
        <v>0.61</v>
      </c>
      <c r="K39" s="59">
        <v>300</v>
      </c>
      <c r="L39" s="79">
        <v>250</v>
      </c>
      <c r="M39" s="79">
        <v>220.00000000000003</v>
      </c>
      <c r="N39" s="60">
        <v>190</v>
      </c>
      <c r="O39" s="59">
        <v>3000</v>
      </c>
      <c r="P39" s="79">
        <v>2500</v>
      </c>
      <c r="Q39" s="79">
        <v>2500</v>
      </c>
      <c r="R39" s="79">
        <v>2500</v>
      </c>
      <c r="S39" s="59">
        <v>300</v>
      </c>
      <c r="T39" s="79">
        <v>250</v>
      </c>
      <c r="U39" s="79">
        <v>250</v>
      </c>
      <c r="V39" s="60">
        <v>250</v>
      </c>
      <c r="W39" s="59"/>
      <c r="X39" s="79"/>
      <c r="Y39" s="79"/>
      <c r="Z39" s="79"/>
      <c r="AA39" s="59"/>
      <c r="AB39" s="79"/>
      <c r="AC39" s="79"/>
      <c r="AD39" s="60"/>
      <c r="AE39" s="59">
        <v>3000</v>
      </c>
      <c r="AF39" s="79">
        <v>2380</v>
      </c>
      <c r="AG39" s="79">
        <v>1989.9999999999998</v>
      </c>
      <c r="AH39" s="79">
        <v>1600</v>
      </c>
      <c r="AI39" s="62">
        <f t="shared" si="20"/>
        <v>300</v>
      </c>
      <c r="AJ39" s="80">
        <f t="shared" si="21"/>
        <v>238</v>
      </c>
      <c r="AK39" s="80">
        <f t="shared" si="22"/>
        <v>199</v>
      </c>
      <c r="AL39" s="63">
        <f t="shared" si="23"/>
        <v>160</v>
      </c>
    </row>
    <row r="40" spans="2:38" x14ac:dyDescent="0.4">
      <c r="B40" s="61" t="s">
        <v>161</v>
      </c>
      <c r="C40" s="59">
        <v>4300</v>
      </c>
      <c r="D40" s="79">
        <v>3800</v>
      </c>
      <c r="E40" s="79">
        <v>2700</v>
      </c>
      <c r="F40" s="79">
        <v>2300</v>
      </c>
      <c r="G40" s="64">
        <v>0.55000000000000004</v>
      </c>
      <c r="H40" s="81">
        <v>0.55000000000000004</v>
      </c>
      <c r="I40" s="81">
        <v>0.55000000000000004</v>
      </c>
      <c r="J40" s="65">
        <v>0.55000000000000004</v>
      </c>
      <c r="K40" s="59">
        <v>426.99999999999994</v>
      </c>
      <c r="L40" s="79">
        <v>375</v>
      </c>
      <c r="M40" s="79">
        <v>270</v>
      </c>
      <c r="N40" s="60">
        <v>229.99999999999997</v>
      </c>
      <c r="O40" s="59">
        <v>4800</v>
      </c>
      <c r="P40" s="79">
        <v>4800</v>
      </c>
      <c r="Q40" s="79">
        <v>4800</v>
      </c>
      <c r="R40" s="79">
        <v>4800</v>
      </c>
      <c r="S40" s="59">
        <v>477</v>
      </c>
      <c r="T40" s="79">
        <v>474</v>
      </c>
      <c r="U40" s="79">
        <v>480</v>
      </c>
      <c r="V40" s="60">
        <v>480</v>
      </c>
      <c r="W40" s="59"/>
      <c r="X40" s="79"/>
      <c r="Y40" s="79"/>
      <c r="Z40" s="79"/>
      <c r="AA40" s="59"/>
      <c r="AB40" s="79"/>
      <c r="AC40" s="79"/>
      <c r="AD40" s="60"/>
      <c r="AE40" s="59">
        <v>4300</v>
      </c>
      <c r="AF40" s="79">
        <v>2970</v>
      </c>
      <c r="AG40" s="79">
        <v>2490</v>
      </c>
      <c r="AH40" s="79">
        <v>2000</v>
      </c>
      <c r="AI40" s="62">
        <f t="shared" si="20"/>
        <v>427</v>
      </c>
      <c r="AJ40" s="80">
        <f t="shared" si="21"/>
        <v>293</v>
      </c>
      <c r="AK40" s="80">
        <f t="shared" si="22"/>
        <v>249</v>
      </c>
      <c r="AL40" s="63">
        <f t="shared" si="23"/>
        <v>200</v>
      </c>
    </row>
    <row r="41" spans="2:38" x14ac:dyDescent="0.4">
      <c r="B41" s="53" t="s">
        <v>162</v>
      </c>
      <c r="C41" s="59"/>
      <c r="D41" s="79"/>
      <c r="E41" s="79"/>
      <c r="F41" s="79"/>
      <c r="G41" s="59"/>
      <c r="H41" s="79"/>
      <c r="I41" s="79"/>
      <c r="J41" s="60"/>
      <c r="K41" s="59"/>
      <c r="L41" s="79"/>
      <c r="M41" s="79"/>
      <c r="N41" s="60"/>
      <c r="O41" s="59"/>
      <c r="P41" s="79"/>
      <c r="Q41" s="79"/>
      <c r="R41" s="79"/>
      <c r="S41" s="59"/>
      <c r="T41" s="79"/>
      <c r="U41" s="79"/>
      <c r="V41" s="60"/>
      <c r="W41" s="59"/>
      <c r="X41" s="79"/>
      <c r="Y41" s="79"/>
      <c r="Z41" s="79"/>
      <c r="AA41" s="59"/>
      <c r="AB41" s="79"/>
      <c r="AC41" s="79"/>
      <c r="AD41" s="60"/>
      <c r="AE41" s="59"/>
      <c r="AF41" s="79"/>
      <c r="AG41" s="79"/>
      <c r="AH41" s="79"/>
      <c r="AI41" s="59"/>
      <c r="AJ41" s="79"/>
      <c r="AK41" s="79"/>
      <c r="AL41" s="60"/>
    </row>
    <row r="42" spans="2:38" x14ac:dyDescent="0.4">
      <c r="B42" s="61" t="s">
        <v>163</v>
      </c>
      <c r="C42" s="59">
        <v>800</v>
      </c>
      <c r="D42" s="79">
        <v>800</v>
      </c>
      <c r="E42" s="79">
        <v>800</v>
      </c>
      <c r="F42" s="79">
        <v>800</v>
      </c>
      <c r="G42" s="64">
        <v>0.34965034965034969</v>
      </c>
      <c r="H42" s="81">
        <v>0.34965034965034969</v>
      </c>
      <c r="I42" s="81">
        <v>0.34965034965034969</v>
      </c>
      <c r="J42" s="65">
        <v>0.34965034965034969</v>
      </c>
      <c r="K42" s="62">
        <v>15</v>
      </c>
      <c r="L42" s="79">
        <v>15</v>
      </c>
      <c r="M42" s="79">
        <v>15</v>
      </c>
      <c r="N42" s="60">
        <v>15</v>
      </c>
      <c r="O42" s="59"/>
      <c r="P42" s="79"/>
      <c r="Q42" s="79"/>
      <c r="R42" s="79"/>
      <c r="S42" s="62"/>
      <c r="T42" s="79"/>
      <c r="U42" s="79"/>
      <c r="V42" s="60"/>
      <c r="W42" s="59"/>
      <c r="X42" s="79"/>
      <c r="Y42" s="79"/>
      <c r="Z42" s="79"/>
      <c r="AA42" s="62"/>
      <c r="AB42" s="79"/>
      <c r="AC42" s="79"/>
      <c r="AD42" s="60"/>
      <c r="AE42" s="59"/>
      <c r="AF42" s="79"/>
      <c r="AG42" s="79"/>
      <c r="AH42" s="79"/>
      <c r="AI42" s="62"/>
      <c r="AJ42" s="79"/>
      <c r="AK42" s="79"/>
      <c r="AL42" s="60"/>
    </row>
    <row r="43" spans="2:38" x14ac:dyDescent="0.4">
      <c r="B43" s="61" t="s">
        <v>164</v>
      </c>
      <c r="C43" s="59">
        <v>2100</v>
      </c>
      <c r="D43" s="79">
        <v>2100</v>
      </c>
      <c r="E43" s="79">
        <v>2100</v>
      </c>
      <c r="F43" s="79">
        <v>2100</v>
      </c>
      <c r="G43" s="64">
        <v>0.59322033898305082</v>
      </c>
      <c r="H43" s="81">
        <v>0.59322033898305082</v>
      </c>
      <c r="I43" s="81">
        <v>0.59322033898305082</v>
      </c>
      <c r="J43" s="65">
        <v>0.59322033898305082</v>
      </c>
      <c r="K43" s="62">
        <v>118</v>
      </c>
      <c r="L43" s="79">
        <v>118</v>
      </c>
      <c r="M43" s="79">
        <v>118</v>
      </c>
      <c r="N43" s="60">
        <v>118</v>
      </c>
      <c r="O43" s="59"/>
      <c r="P43" s="79"/>
      <c r="Q43" s="79"/>
      <c r="R43" s="79"/>
      <c r="S43" s="62"/>
      <c r="T43" s="79"/>
      <c r="U43" s="79"/>
      <c r="V43" s="60"/>
      <c r="W43" s="59"/>
      <c r="X43" s="79"/>
      <c r="Y43" s="79"/>
      <c r="Z43" s="79"/>
      <c r="AA43" s="62"/>
      <c r="AB43" s="79"/>
      <c r="AC43" s="79"/>
      <c r="AD43" s="60"/>
      <c r="AE43" s="59"/>
      <c r="AF43" s="79"/>
      <c r="AG43" s="79"/>
      <c r="AH43" s="79"/>
      <c r="AI43" s="62"/>
      <c r="AJ43" s="79"/>
      <c r="AK43" s="79"/>
      <c r="AL43" s="60"/>
    </row>
    <row r="44" spans="2:38" x14ac:dyDescent="0.4">
      <c r="B44" s="61" t="s">
        <v>165</v>
      </c>
      <c r="C44" s="62">
        <v>8300</v>
      </c>
      <c r="D44" s="80">
        <v>5800</v>
      </c>
      <c r="E44" s="80">
        <v>5800</v>
      </c>
      <c r="F44" s="80">
        <v>5800</v>
      </c>
      <c r="G44" s="64">
        <v>0.64999999999999991</v>
      </c>
      <c r="H44" s="81">
        <v>0.7</v>
      </c>
      <c r="I44" s="81">
        <v>0.7</v>
      </c>
      <c r="J44" s="65">
        <v>0.7</v>
      </c>
      <c r="K44" s="62">
        <v>520</v>
      </c>
      <c r="L44" s="79">
        <v>520</v>
      </c>
      <c r="M44" s="79">
        <v>520</v>
      </c>
      <c r="N44" s="60">
        <v>520</v>
      </c>
      <c r="O44" s="62">
        <v>8300</v>
      </c>
      <c r="P44" s="80">
        <v>8300</v>
      </c>
      <c r="Q44" s="80">
        <v>8300</v>
      </c>
      <c r="R44" s="80">
        <v>8300</v>
      </c>
      <c r="S44" s="62">
        <v>520</v>
      </c>
      <c r="T44" s="79">
        <v>744</v>
      </c>
      <c r="U44" s="79">
        <v>744</v>
      </c>
      <c r="V44" s="60">
        <v>744</v>
      </c>
      <c r="W44" s="62"/>
      <c r="X44" s="80"/>
      <c r="Y44" s="80"/>
      <c r="Z44" s="80"/>
      <c r="AA44" s="62"/>
      <c r="AB44" s="79"/>
      <c r="AC44" s="79"/>
      <c r="AD44" s="60"/>
      <c r="AE44" s="59"/>
      <c r="AF44" s="79"/>
      <c r="AG44" s="79"/>
      <c r="AH44" s="79"/>
      <c r="AI44" s="62"/>
      <c r="AJ44" s="79"/>
      <c r="AK44" s="79"/>
      <c r="AL44" s="60"/>
    </row>
    <row r="45" spans="2:38" x14ac:dyDescent="0.4">
      <c r="B45" s="61" t="s">
        <v>166</v>
      </c>
      <c r="C45" s="59">
        <v>3600</v>
      </c>
      <c r="D45" s="79">
        <v>3600</v>
      </c>
      <c r="E45" s="79">
        <v>3600</v>
      </c>
      <c r="F45" s="79">
        <v>3600</v>
      </c>
      <c r="G45" s="64">
        <v>0.85925925925925928</v>
      </c>
      <c r="H45" s="81">
        <v>0.85925925925925928</v>
      </c>
      <c r="I45" s="81">
        <v>0.85925925925925928</v>
      </c>
      <c r="J45" s="65">
        <v>0.85925925925925928</v>
      </c>
      <c r="K45" s="62">
        <v>182</v>
      </c>
      <c r="L45" s="79">
        <v>182</v>
      </c>
      <c r="M45" s="79">
        <v>182</v>
      </c>
      <c r="N45" s="60">
        <v>182</v>
      </c>
      <c r="O45" s="59"/>
      <c r="P45" s="79"/>
      <c r="Q45" s="79"/>
      <c r="R45" s="79"/>
      <c r="S45" s="62"/>
      <c r="T45" s="79"/>
      <c r="U45" s="79"/>
      <c r="V45" s="60"/>
      <c r="W45" s="59"/>
      <c r="X45" s="79"/>
      <c r="Y45" s="79"/>
      <c r="Z45" s="79"/>
      <c r="AA45" s="62"/>
      <c r="AB45" s="79"/>
      <c r="AC45" s="79"/>
      <c r="AD45" s="60"/>
      <c r="AE45" s="59"/>
      <c r="AF45" s="79"/>
      <c r="AG45" s="79"/>
      <c r="AH45" s="79"/>
      <c r="AI45" s="62"/>
      <c r="AJ45" s="79"/>
      <c r="AK45" s="79"/>
      <c r="AL45" s="60"/>
    </row>
    <row r="46" spans="2:38" x14ac:dyDescent="0.4">
      <c r="B46" s="61" t="s">
        <v>167</v>
      </c>
      <c r="C46" s="59">
        <v>5100</v>
      </c>
      <c r="D46" s="79">
        <v>4400</v>
      </c>
      <c r="E46" s="79">
        <v>3700</v>
      </c>
      <c r="F46" s="79">
        <v>2900</v>
      </c>
      <c r="G46" s="66">
        <v>0.47619047619047628</v>
      </c>
      <c r="H46" s="67">
        <v>0.47619047619047628</v>
      </c>
      <c r="I46" s="67">
        <v>0.47619047619047628</v>
      </c>
      <c r="J46" s="68">
        <v>0.47619047619047628</v>
      </c>
      <c r="K46" s="62">
        <v>202.99999999999997</v>
      </c>
      <c r="L46" s="79">
        <v>175</v>
      </c>
      <c r="M46" s="79">
        <v>146</v>
      </c>
      <c r="N46" s="60">
        <v>118</v>
      </c>
      <c r="O46" s="59">
        <v>5100</v>
      </c>
      <c r="P46" s="79">
        <v>4400</v>
      </c>
      <c r="Q46" s="79">
        <v>4400</v>
      </c>
      <c r="R46" s="79">
        <v>4400</v>
      </c>
      <c r="S46" s="62">
        <v>203</v>
      </c>
      <c r="T46" s="79">
        <v>175</v>
      </c>
      <c r="U46" s="79">
        <v>174</v>
      </c>
      <c r="V46" s="60">
        <v>179</v>
      </c>
      <c r="W46" s="59"/>
      <c r="X46" s="79"/>
      <c r="Y46" s="79"/>
      <c r="Z46" s="79"/>
      <c r="AA46" s="62"/>
      <c r="AB46" s="79"/>
      <c r="AC46" s="79"/>
      <c r="AD46" s="60"/>
      <c r="AE46" s="59"/>
      <c r="AF46" s="79"/>
      <c r="AG46" s="79"/>
      <c r="AH46" s="79"/>
      <c r="AI46" s="62"/>
      <c r="AJ46" s="79"/>
      <c r="AK46" s="79"/>
      <c r="AL46" s="60"/>
    </row>
    <row r="47" spans="2:38" x14ac:dyDescent="0.4">
      <c r="B47" s="61" t="s">
        <v>168</v>
      </c>
      <c r="C47" s="59">
        <v>4300</v>
      </c>
      <c r="D47" s="79">
        <v>3800</v>
      </c>
      <c r="E47" s="79">
        <v>3300</v>
      </c>
      <c r="F47" s="79">
        <v>2800</v>
      </c>
      <c r="G47" s="66">
        <v>0.26809651474530832</v>
      </c>
      <c r="H47" s="67">
        <v>0.26809651474530832</v>
      </c>
      <c r="I47" s="67">
        <v>0.26809651474530832</v>
      </c>
      <c r="J47" s="68">
        <v>0.26809651474530832</v>
      </c>
      <c r="K47" s="62">
        <v>301</v>
      </c>
      <c r="L47" s="79">
        <v>266</v>
      </c>
      <c r="M47" s="79">
        <v>231.99999999999997</v>
      </c>
      <c r="N47" s="60">
        <v>197</v>
      </c>
      <c r="O47" s="59">
        <v>4300</v>
      </c>
      <c r="P47" s="79">
        <v>4300</v>
      </c>
      <c r="Q47" s="79">
        <v>4300</v>
      </c>
      <c r="R47" s="79">
        <v>4300</v>
      </c>
      <c r="S47" s="62">
        <v>301</v>
      </c>
      <c r="T47" s="79">
        <v>301</v>
      </c>
      <c r="U47" s="79">
        <v>302</v>
      </c>
      <c r="V47" s="60">
        <v>303</v>
      </c>
      <c r="W47" s="59"/>
      <c r="X47" s="79"/>
      <c r="Y47" s="79"/>
      <c r="Z47" s="79"/>
      <c r="AA47" s="62"/>
      <c r="AB47" s="79"/>
      <c r="AC47" s="79"/>
      <c r="AD47" s="60"/>
      <c r="AE47" s="59"/>
      <c r="AF47" s="79"/>
      <c r="AG47" s="79"/>
      <c r="AH47" s="79"/>
      <c r="AI47" s="62"/>
      <c r="AJ47" s="79"/>
      <c r="AK47" s="79"/>
      <c r="AL47" s="60"/>
    </row>
    <row r="48" spans="2:38" x14ac:dyDescent="0.4">
      <c r="B48" s="61" t="s">
        <v>169</v>
      </c>
      <c r="C48" s="59">
        <v>700</v>
      </c>
      <c r="D48" s="79">
        <v>700</v>
      </c>
      <c r="E48" s="79">
        <v>700</v>
      </c>
      <c r="F48" s="79">
        <v>700</v>
      </c>
      <c r="G48" s="66">
        <v>0.84000000000000008</v>
      </c>
      <c r="H48" s="67">
        <v>0.84000000000000008</v>
      </c>
      <c r="I48" s="67">
        <v>0.84000000000000008</v>
      </c>
      <c r="J48" s="68">
        <v>0.84000000000000008</v>
      </c>
      <c r="K48" s="62">
        <v>18</v>
      </c>
      <c r="L48" s="79">
        <v>18</v>
      </c>
      <c r="M48" s="79">
        <v>18</v>
      </c>
      <c r="N48" s="60">
        <v>18</v>
      </c>
      <c r="O48" s="59">
        <v>700</v>
      </c>
      <c r="P48" s="79">
        <v>700</v>
      </c>
      <c r="Q48" s="79">
        <v>700</v>
      </c>
      <c r="R48" s="79">
        <v>700</v>
      </c>
      <c r="S48" s="62">
        <v>18</v>
      </c>
      <c r="T48" s="79">
        <v>18</v>
      </c>
      <c r="U48" s="79">
        <v>18</v>
      </c>
      <c r="V48" s="60">
        <v>18</v>
      </c>
      <c r="W48" s="59"/>
      <c r="X48" s="79"/>
      <c r="Y48" s="79"/>
      <c r="Z48" s="79"/>
      <c r="AA48" s="62"/>
      <c r="AB48" s="79"/>
      <c r="AC48" s="79"/>
      <c r="AD48" s="60"/>
      <c r="AE48" s="59"/>
      <c r="AF48" s="79"/>
      <c r="AG48" s="79"/>
      <c r="AH48" s="79"/>
      <c r="AI48" s="62"/>
      <c r="AJ48" s="79"/>
      <c r="AK48" s="79"/>
      <c r="AL48" s="60"/>
    </row>
    <row r="49" spans="2:38" x14ac:dyDescent="0.4">
      <c r="B49" s="61" t="s">
        <v>170</v>
      </c>
      <c r="C49" s="59">
        <v>2500</v>
      </c>
      <c r="D49" s="79">
        <v>2200</v>
      </c>
      <c r="E49" s="79">
        <v>1900</v>
      </c>
      <c r="F49" s="79">
        <v>1600</v>
      </c>
      <c r="G49" s="64">
        <v>0.9126505487192591</v>
      </c>
      <c r="H49" s="81">
        <v>0.9126505487192591</v>
      </c>
      <c r="I49" s="81">
        <v>0.9126505487192591</v>
      </c>
      <c r="J49" s="65">
        <v>0.9126505487192591</v>
      </c>
      <c r="K49" s="62">
        <v>36</v>
      </c>
      <c r="L49" s="79">
        <v>31</v>
      </c>
      <c r="M49" s="79">
        <v>27</v>
      </c>
      <c r="N49" s="60">
        <v>23</v>
      </c>
      <c r="O49" s="59">
        <v>2500</v>
      </c>
      <c r="P49" s="79">
        <v>2500</v>
      </c>
      <c r="Q49" s="79">
        <v>2500</v>
      </c>
      <c r="R49" s="79">
        <v>2500</v>
      </c>
      <c r="S49" s="62">
        <v>36</v>
      </c>
      <c r="T49" s="79">
        <v>35</v>
      </c>
      <c r="U49" s="79">
        <v>36</v>
      </c>
      <c r="V49" s="60">
        <v>36</v>
      </c>
      <c r="W49" s="59"/>
      <c r="X49" s="79"/>
      <c r="Y49" s="79"/>
      <c r="Z49" s="79"/>
      <c r="AA49" s="62"/>
      <c r="AB49" s="79"/>
      <c r="AC49" s="79"/>
      <c r="AD49" s="60"/>
      <c r="AE49" s="59"/>
      <c r="AF49" s="79"/>
      <c r="AG49" s="79"/>
      <c r="AH49" s="79"/>
      <c r="AI49" s="62"/>
      <c r="AJ49" s="79"/>
      <c r="AK49" s="79"/>
      <c r="AL49" s="60"/>
    </row>
    <row r="50" spans="2:38" x14ac:dyDescent="0.4">
      <c r="B50" s="61" t="s">
        <v>171</v>
      </c>
      <c r="C50" s="59">
        <v>800</v>
      </c>
      <c r="D50" s="79">
        <v>800</v>
      </c>
      <c r="E50" s="79">
        <v>800</v>
      </c>
      <c r="F50" s="79">
        <v>800</v>
      </c>
      <c r="G50" s="66">
        <v>0.77</v>
      </c>
      <c r="H50" s="67">
        <v>0.77</v>
      </c>
      <c r="I50" s="67">
        <v>0.77</v>
      </c>
      <c r="J50" s="68">
        <v>0.77</v>
      </c>
      <c r="K50" s="62">
        <v>32</v>
      </c>
      <c r="L50" s="79">
        <v>28.999999999999996</v>
      </c>
      <c r="M50" s="79">
        <v>26</v>
      </c>
      <c r="N50" s="60">
        <v>23</v>
      </c>
      <c r="O50" s="59"/>
      <c r="P50" s="79"/>
      <c r="Q50" s="79"/>
      <c r="R50" s="79"/>
      <c r="S50" s="62"/>
      <c r="T50" s="79"/>
      <c r="U50" s="79"/>
      <c r="V50" s="60"/>
      <c r="W50" s="59"/>
      <c r="X50" s="79"/>
      <c r="Y50" s="79"/>
      <c r="Z50" s="79"/>
      <c r="AA50" s="62"/>
      <c r="AB50" s="79"/>
      <c r="AC50" s="79"/>
      <c r="AD50" s="60"/>
      <c r="AE50" s="59"/>
      <c r="AF50" s="79"/>
      <c r="AG50" s="79"/>
      <c r="AH50" s="79"/>
      <c r="AI50" s="62"/>
      <c r="AJ50" s="79"/>
      <c r="AK50" s="79"/>
      <c r="AL50" s="60"/>
    </row>
    <row r="51" spans="2:38" x14ac:dyDescent="0.4">
      <c r="B51" s="53" t="s">
        <v>172</v>
      </c>
      <c r="C51" s="59"/>
      <c r="D51" s="79"/>
      <c r="E51" s="79"/>
      <c r="F51" s="79"/>
      <c r="G51" s="59"/>
      <c r="H51" s="79"/>
      <c r="I51" s="79"/>
      <c r="J51" s="60"/>
      <c r="K51" s="59"/>
      <c r="L51" s="79"/>
      <c r="M51" s="79"/>
      <c r="N51" s="60"/>
      <c r="O51" s="59"/>
      <c r="P51" s="79"/>
      <c r="Q51" s="79"/>
      <c r="R51" s="79"/>
      <c r="S51" s="59"/>
      <c r="T51" s="79"/>
      <c r="U51" s="79"/>
      <c r="V51" s="60"/>
      <c r="W51" s="59"/>
      <c r="X51" s="79"/>
      <c r="Y51" s="79"/>
      <c r="Z51" s="79"/>
      <c r="AA51" s="59"/>
      <c r="AB51" s="79"/>
      <c r="AC51" s="79"/>
      <c r="AD51" s="60"/>
      <c r="AE51" s="59"/>
      <c r="AF51" s="79"/>
      <c r="AG51" s="79"/>
      <c r="AH51" s="79"/>
      <c r="AI51" s="59"/>
      <c r="AJ51" s="79"/>
      <c r="AK51" s="79"/>
      <c r="AL51" s="60"/>
    </row>
    <row r="52" spans="2:38" x14ac:dyDescent="0.4">
      <c r="B52" s="61" t="s">
        <v>173</v>
      </c>
      <c r="C52" s="62">
        <v>40</v>
      </c>
      <c r="D52" s="80">
        <v>40</v>
      </c>
      <c r="E52" s="80">
        <v>40</v>
      </c>
      <c r="F52" s="80">
        <v>40</v>
      </c>
      <c r="G52" s="64">
        <v>0.80500333109470057</v>
      </c>
      <c r="H52" s="81">
        <v>0.80852645006348145</v>
      </c>
      <c r="I52" s="81">
        <v>0.81204956903226233</v>
      </c>
      <c r="J52" s="65">
        <v>0.8155726880010431</v>
      </c>
      <c r="K52" s="69">
        <v>0.4</v>
      </c>
      <c r="L52" s="82">
        <v>0.4</v>
      </c>
      <c r="M52" s="82">
        <v>0.4</v>
      </c>
      <c r="N52" s="70">
        <v>0.4</v>
      </c>
      <c r="O52" s="62"/>
      <c r="P52" s="80"/>
      <c r="Q52" s="80"/>
      <c r="R52" s="80"/>
      <c r="S52" s="69"/>
      <c r="T52" s="82"/>
      <c r="U52" s="82"/>
      <c r="V52" s="70"/>
      <c r="W52" s="62"/>
      <c r="X52" s="80"/>
      <c r="Y52" s="80"/>
      <c r="Z52" s="80"/>
      <c r="AA52" s="69"/>
      <c r="AB52" s="82"/>
      <c r="AC52" s="82"/>
      <c r="AD52" s="70"/>
      <c r="AE52" s="59"/>
      <c r="AF52" s="79"/>
      <c r="AG52" s="79"/>
      <c r="AH52" s="79"/>
      <c r="AI52" s="69"/>
      <c r="AJ52" s="82"/>
      <c r="AK52" s="82"/>
      <c r="AL52" s="70"/>
    </row>
    <row r="53" spans="2:38" x14ac:dyDescent="0.4">
      <c r="B53" s="61" t="s">
        <v>174</v>
      </c>
      <c r="C53" s="62">
        <v>140</v>
      </c>
      <c r="D53" s="80">
        <v>140</v>
      </c>
      <c r="E53" s="80">
        <v>140</v>
      </c>
      <c r="F53" s="80">
        <v>140</v>
      </c>
      <c r="G53" s="64">
        <v>0.94680851063829852</v>
      </c>
      <c r="H53" s="81">
        <v>0.94680851063829852</v>
      </c>
      <c r="I53" s="81">
        <v>0.94680851063829852</v>
      </c>
      <c r="J53" s="65">
        <v>0.94680851063829841</v>
      </c>
      <c r="K53" s="69">
        <v>0.8</v>
      </c>
      <c r="L53" s="82">
        <v>0.8</v>
      </c>
      <c r="M53" s="82">
        <v>0.8</v>
      </c>
      <c r="N53" s="70">
        <v>0.8</v>
      </c>
      <c r="O53" s="62"/>
      <c r="P53" s="80"/>
      <c r="Q53" s="80"/>
      <c r="R53" s="80"/>
      <c r="S53" s="69"/>
      <c r="T53" s="82"/>
      <c r="U53" s="82"/>
      <c r="V53" s="70"/>
      <c r="W53" s="62"/>
      <c r="X53" s="80"/>
      <c r="Y53" s="80"/>
      <c r="Z53" s="80"/>
      <c r="AA53" s="69"/>
      <c r="AB53" s="82"/>
      <c r="AC53" s="82"/>
      <c r="AD53" s="70"/>
      <c r="AE53" s="59"/>
      <c r="AF53" s="79"/>
      <c r="AG53" s="79"/>
      <c r="AH53" s="79"/>
      <c r="AI53" s="69"/>
      <c r="AJ53" s="82"/>
      <c r="AK53" s="82"/>
      <c r="AL53" s="70"/>
    </row>
    <row r="54" spans="2:38" x14ac:dyDescent="0.4">
      <c r="B54" s="61" t="s">
        <v>175</v>
      </c>
      <c r="C54" s="62">
        <v>430</v>
      </c>
      <c r="D54" s="80">
        <v>430</v>
      </c>
      <c r="E54" s="80">
        <v>430</v>
      </c>
      <c r="F54" s="80">
        <v>430</v>
      </c>
      <c r="G54" s="64">
        <v>0.95000000000000007</v>
      </c>
      <c r="H54" s="81">
        <v>0.95000000000000007</v>
      </c>
      <c r="I54" s="81">
        <v>0.95000000000000007</v>
      </c>
      <c r="J54" s="65">
        <v>0.95</v>
      </c>
      <c r="K54" s="69">
        <v>1.5</v>
      </c>
      <c r="L54" s="82">
        <v>1.5</v>
      </c>
      <c r="M54" s="82">
        <v>1.5</v>
      </c>
      <c r="N54" s="70">
        <v>1.5</v>
      </c>
      <c r="O54" s="62"/>
      <c r="P54" s="80"/>
      <c r="Q54" s="80"/>
      <c r="R54" s="80"/>
      <c r="S54" s="69"/>
      <c r="T54" s="82"/>
      <c r="U54" s="82"/>
      <c r="V54" s="70"/>
      <c r="W54" s="62"/>
      <c r="X54" s="80"/>
      <c r="Y54" s="80"/>
      <c r="Z54" s="80"/>
      <c r="AA54" s="69"/>
      <c r="AB54" s="82"/>
      <c r="AC54" s="82"/>
      <c r="AD54" s="70"/>
      <c r="AE54" s="59"/>
      <c r="AF54" s="79"/>
      <c r="AG54" s="79"/>
      <c r="AH54" s="79"/>
      <c r="AI54" s="69"/>
      <c r="AJ54" s="82"/>
      <c r="AK54" s="82"/>
      <c r="AL54" s="70"/>
    </row>
    <row r="55" spans="2:38" x14ac:dyDescent="0.4">
      <c r="B55" s="61" t="s">
        <v>176</v>
      </c>
      <c r="C55" s="62">
        <v>1460</v>
      </c>
      <c r="D55" s="80">
        <v>1460</v>
      </c>
      <c r="E55" s="80">
        <v>1460</v>
      </c>
      <c r="F55" s="80">
        <v>1460</v>
      </c>
      <c r="G55" s="64">
        <v>0.95000000000000007</v>
      </c>
      <c r="H55" s="81">
        <v>0.95000000000000007</v>
      </c>
      <c r="I55" s="81">
        <v>0.95000000000000007</v>
      </c>
      <c r="J55" s="65">
        <v>0.95</v>
      </c>
      <c r="K55" s="69">
        <v>1.7000000000000002</v>
      </c>
      <c r="L55" s="82">
        <v>1.7000000000000002</v>
      </c>
      <c r="M55" s="82">
        <v>1.7000000000000002</v>
      </c>
      <c r="N55" s="70">
        <v>1.7000000000000002</v>
      </c>
      <c r="O55" s="62"/>
      <c r="P55" s="80"/>
      <c r="Q55" s="80"/>
      <c r="R55" s="80"/>
      <c r="S55" s="69"/>
      <c r="T55" s="82"/>
      <c r="U55" s="82"/>
      <c r="V55" s="70"/>
      <c r="W55" s="62"/>
      <c r="X55" s="80"/>
      <c r="Y55" s="80"/>
      <c r="Z55" s="80"/>
      <c r="AA55" s="69"/>
      <c r="AB55" s="82"/>
      <c r="AC55" s="82"/>
      <c r="AD55" s="70"/>
      <c r="AE55" s="59"/>
      <c r="AF55" s="79"/>
      <c r="AG55" s="79"/>
      <c r="AH55" s="79"/>
      <c r="AI55" s="69"/>
      <c r="AJ55" s="82"/>
      <c r="AK55" s="82"/>
      <c r="AL55" s="70"/>
    </row>
    <row r="56" spans="2:38" x14ac:dyDescent="0.4">
      <c r="B56" s="61" t="s">
        <v>177</v>
      </c>
      <c r="C56" s="62">
        <v>30</v>
      </c>
      <c r="D56" s="80">
        <v>30</v>
      </c>
      <c r="E56" s="80">
        <v>30</v>
      </c>
      <c r="F56" s="80">
        <v>30</v>
      </c>
      <c r="G56" s="64">
        <v>0.77746213224363536</v>
      </c>
      <c r="H56" s="81">
        <v>0.78375089927207719</v>
      </c>
      <c r="I56" s="81">
        <v>0.79003966630051903</v>
      </c>
      <c r="J56" s="65">
        <v>0.79632843332896075</v>
      </c>
      <c r="K56" s="69">
        <v>0.3</v>
      </c>
      <c r="L56" s="82">
        <v>0.3</v>
      </c>
      <c r="M56" s="82">
        <v>0.3</v>
      </c>
      <c r="N56" s="70">
        <v>0.3</v>
      </c>
      <c r="O56" s="62"/>
      <c r="P56" s="80"/>
      <c r="Q56" s="80"/>
      <c r="R56" s="80"/>
      <c r="S56" s="69"/>
      <c r="T56" s="82"/>
      <c r="U56" s="82"/>
      <c r="V56" s="70"/>
      <c r="W56" s="62"/>
      <c r="X56" s="80"/>
      <c r="Y56" s="80"/>
      <c r="Z56" s="80"/>
      <c r="AA56" s="69"/>
      <c r="AB56" s="82"/>
      <c r="AC56" s="82"/>
      <c r="AD56" s="70"/>
      <c r="AE56" s="59"/>
      <c r="AF56" s="79"/>
      <c r="AG56" s="79"/>
      <c r="AH56" s="79"/>
      <c r="AI56" s="69"/>
      <c r="AJ56" s="82"/>
      <c r="AK56" s="82"/>
      <c r="AL56" s="70"/>
    </row>
    <row r="57" spans="2:38" x14ac:dyDescent="0.4">
      <c r="B57" s="61" t="s">
        <v>178</v>
      </c>
      <c r="C57" s="62">
        <v>110</v>
      </c>
      <c r="D57" s="80">
        <v>110</v>
      </c>
      <c r="E57" s="80">
        <v>110</v>
      </c>
      <c r="F57" s="80">
        <v>110</v>
      </c>
      <c r="G57" s="64">
        <v>0.82107843137254866</v>
      </c>
      <c r="H57" s="81">
        <v>0.82920792079207895</v>
      </c>
      <c r="I57" s="81">
        <v>0.83749999999999969</v>
      </c>
      <c r="J57" s="65">
        <v>0.83749999999999913</v>
      </c>
      <c r="K57" s="69">
        <v>0.6</v>
      </c>
      <c r="L57" s="82">
        <v>0.6</v>
      </c>
      <c r="M57" s="82">
        <v>0.6</v>
      </c>
      <c r="N57" s="70">
        <v>0.6</v>
      </c>
      <c r="O57" s="62"/>
      <c r="P57" s="80"/>
      <c r="Q57" s="80"/>
      <c r="R57" s="80"/>
      <c r="S57" s="69"/>
      <c r="T57" s="82"/>
      <c r="U57" s="82"/>
      <c r="V57" s="70"/>
      <c r="W57" s="62"/>
      <c r="X57" s="80"/>
      <c r="Y57" s="80"/>
      <c r="Z57" s="80"/>
      <c r="AA57" s="69"/>
      <c r="AB57" s="82"/>
      <c r="AC57" s="82"/>
      <c r="AD57" s="70"/>
      <c r="AE57" s="59"/>
      <c r="AF57" s="79"/>
      <c r="AG57" s="79"/>
      <c r="AH57" s="79"/>
      <c r="AI57" s="69"/>
      <c r="AJ57" s="82"/>
      <c r="AK57" s="82"/>
      <c r="AL57" s="70"/>
    </row>
    <row r="58" spans="2:38" x14ac:dyDescent="0.4">
      <c r="B58" s="61" t="s">
        <v>179</v>
      </c>
      <c r="C58" s="62">
        <v>410</v>
      </c>
      <c r="D58" s="80">
        <v>410</v>
      </c>
      <c r="E58" s="80">
        <v>410</v>
      </c>
      <c r="F58" s="80">
        <v>410</v>
      </c>
      <c r="G58" s="64">
        <v>0.89583333333333393</v>
      </c>
      <c r="H58" s="81">
        <v>0.89583333333333393</v>
      </c>
      <c r="I58" s="81">
        <v>0.89583333333333393</v>
      </c>
      <c r="J58" s="65">
        <v>0.89583333333333393</v>
      </c>
      <c r="K58" s="69">
        <v>0.5</v>
      </c>
      <c r="L58" s="82">
        <v>0.5</v>
      </c>
      <c r="M58" s="82">
        <v>0.5</v>
      </c>
      <c r="N58" s="70">
        <v>0.5</v>
      </c>
      <c r="O58" s="62"/>
      <c r="P58" s="80"/>
      <c r="Q58" s="80"/>
      <c r="R58" s="80"/>
      <c r="S58" s="69"/>
      <c r="T58" s="82"/>
      <c r="U58" s="82"/>
      <c r="V58" s="70"/>
      <c r="W58" s="62"/>
      <c r="X58" s="80"/>
      <c r="Y58" s="80"/>
      <c r="Z58" s="80"/>
      <c r="AA58" s="69"/>
      <c r="AB58" s="82"/>
      <c r="AC58" s="82"/>
      <c r="AD58" s="70"/>
      <c r="AE58" s="59"/>
      <c r="AF58" s="79"/>
      <c r="AG58" s="79"/>
      <c r="AH58" s="79"/>
      <c r="AI58" s="69"/>
      <c r="AJ58" s="82"/>
      <c r="AK58" s="82"/>
      <c r="AL58" s="70"/>
    </row>
    <row r="59" spans="2:38" x14ac:dyDescent="0.4">
      <c r="B59" s="61" t="s">
        <v>180</v>
      </c>
      <c r="C59" s="62">
        <v>1350</v>
      </c>
      <c r="D59" s="80">
        <v>1350</v>
      </c>
      <c r="E59" s="80">
        <v>1350</v>
      </c>
      <c r="F59" s="80">
        <v>1350</v>
      </c>
      <c r="G59" s="64">
        <v>0.89583333333333393</v>
      </c>
      <c r="H59" s="81">
        <v>0.89583333333333393</v>
      </c>
      <c r="I59" s="81">
        <v>0.89583333333333393</v>
      </c>
      <c r="J59" s="65">
        <v>0.89583333333333393</v>
      </c>
      <c r="K59" s="69">
        <v>1.6</v>
      </c>
      <c r="L59" s="82">
        <v>1.6</v>
      </c>
      <c r="M59" s="82">
        <v>1.6</v>
      </c>
      <c r="N59" s="70">
        <v>1.6</v>
      </c>
      <c r="O59" s="62"/>
      <c r="P59" s="80"/>
      <c r="Q59" s="80"/>
      <c r="R59" s="80"/>
      <c r="S59" s="69"/>
      <c r="T59" s="82"/>
      <c r="U59" s="82"/>
      <c r="V59" s="70"/>
      <c r="W59" s="62"/>
      <c r="X59" s="80"/>
      <c r="Y59" s="80"/>
      <c r="Z59" s="80"/>
      <c r="AA59" s="69"/>
      <c r="AB59" s="82"/>
      <c r="AC59" s="82"/>
      <c r="AD59" s="70"/>
      <c r="AE59" s="59"/>
      <c r="AF59" s="79"/>
      <c r="AG59" s="79"/>
      <c r="AH59" s="79"/>
      <c r="AI59" s="69"/>
      <c r="AJ59" s="82"/>
      <c r="AK59" s="82"/>
      <c r="AL59" s="70"/>
    </row>
    <row r="60" spans="2:38" x14ac:dyDescent="0.4">
      <c r="B60" s="61" t="s">
        <v>181</v>
      </c>
      <c r="C60" s="59">
        <v>70</v>
      </c>
      <c r="D60" s="80">
        <v>70</v>
      </c>
      <c r="E60" s="80">
        <v>70</v>
      </c>
      <c r="F60" s="80">
        <v>70</v>
      </c>
      <c r="G60" s="64">
        <v>0.59</v>
      </c>
      <c r="H60" s="81">
        <v>0.59333333333333327</v>
      </c>
      <c r="I60" s="81">
        <v>0.59666666666666657</v>
      </c>
      <c r="J60" s="65">
        <v>0.6</v>
      </c>
      <c r="K60" s="69">
        <v>0.6</v>
      </c>
      <c r="L60" s="82">
        <v>0.6</v>
      </c>
      <c r="M60" s="82">
        <v>0.6</v>
      </c>
      <c r="N60" s="70">
        <v>0.6</v>
      </c>
      <c r="O60" s="59"/>
      <c r="P60" s="80"/>
      <c r="Q60" s="80"/>
      <c r="R60" s="80"/>
      <c r="S60" s="69"/>
      <c r="T60" s="82"/>
      <c r="U60" s="82"/>
      <c r="V60" s="70"/>
      <c r="W60" s="59"/>
      <c r="X60" s="80"/>
      <c r="Y60" s="80"/>
      <c r="Z60" s="80"/>
      <c r="AA60" s="69"/>
      <c r="AB60" s="82"/>
      <c r="AC60" s="82"/>
      <c r="AD60" s="70"/>
      <c r="AE60" s="59"/>
      <c r="AF60" s="79"/>
      <c r="AG60" s="79"/>
      <c r="AH60" s="79"/>
      <c r="AI60" s="69"/>
      <c r="AJ60" s="82"/>
      <c r="AK60" s="82"/>
      <c r="AL60" s="70"/>
    </row>
    <row r="61" spans="2:38" x14ac:dyDescent="0.4">
      <c r="B61" s="61" t="s">
        <v>182</v>
      </c>
      <c r="C61" s="62">
        <v>170</v>
      </c>
      <c r="D61" s="80">
        <v>170</v>
      </c>
      <c r="E61" s="80">
        <v>170</v>
      </c>
      <c r="F61" s="80">
        <v>170</v>
      </c>
      <c r="G61" s="64">
        <v>0.72</v>
      </c>
      <c r="H61" s="81">
        <v>0.72</v>
      </c>
      <c r="I61" s="81">
        <v>0.72</v>
      </c>
      <c r="J61" s="65">
        <v>0.72</v>
      </c>
      <c r="K61" s="69">
        <v>1</v>
      </c>
      <c r="L61" s="82">
        <v>1</v>
      </c>
      <c r="M61" s="82">
        <v>1</v>
      </c>
      <c r="N61" s="70">
        <v>1</v>
      </c>
      <c r="O61" s="62"/>
      <c r="P61" s="80"/>
      <c r="Q61" s="80"/>
      <c r="R61" s="80"/>
      <c r="S61" s="69"/>
      <c r="T61" s="82"/>
      <c r="U61" s="82"/>
      <c r="V61" s="70"/>
      <c r="W61" s="62"/>
      <c r="X61" s="80"/>
      <c r="Y61" s="80"/>
      <c r="Z61" s="80"/>
      <c r="AA61" s="69"/>
      <c r="AB61" s="82"/>
      <c r="AC61" s="82"/>
      <c r="AD61" s="70"/>
      <c r="AE61" s="59"/>
      <c r="AF61" s="79"/>
      <c r="AG61" s="79"/>
      <c r="AH61" s="79"/>
      <c r="AI61" s="69"/>
      <c r="AJ61" s="82"/>
      <c r="AK61" s="82"/>
      <c r="AL61" s="70"/>
    </row>
    <row r="62" spans="2:38" x14ac:dyDescent="0.4">
      <c r="B62" s="61" t="s">
        <v>183</v>
      </c>
      <c r="C62" s="62">
        <v>500</v>
      </c>
      <c r="D62" s="80">
        <v>500</v>
      </c>
      <c r="E62" s="80">
        <v>500</v>
      </c>
      <c r="F62" s="80">
        <v>500</v>
      </c>
      <c r="G62" s="64">
        <v>0.72</v>
      </c>
      <c r="H62" s="81">
        <v>0.72</v>
      </c>
      <c r="I62" s="81">
        <v>0.72</v>
      </c>
      <c r="J62" s="65">
        <v>0.72</v>
      </c>
      <c r="K62" s="69">
        <v>0.6</v>
      </c>
      <c r="L62" s="82">
        <v>0.6</v>
      </c>
      <c r="M62" s="82">
        <v>0.6</v>
      </c>
      <c r="N62" s="70">
        <v>0.6</v>
      </c>
      <c r="O62" s="62"/>
      <c r="P62" s="80"/>
      <c r="Q62" s="80"/>
      <c r="R62" s="80"/>
      <c r="S62" s="69"/>
      <c r="T62" s="82"/>
      <c r="U62" s="82"/>
      <c r="V62" s="70"/>
      <c r="W62" s="62"/>
      <c r="X62" s="80"/>
      <c r="Y62" s="80"/>
      <c r="Z62" s="80"/>
      <c r="AA62" s="69"/>
      <c r="AB62" s="82"/>
      <c r="AC62" s="82"/>
      <c r="AD62" s="70"/>
      <c r="AE62" s="59"/>
      <c r="AF62" s="79"/>
      <c r="AG62" s="79"/>
      <c r="AH62" s="79"/>
      <c r="AI62" s="69"/>
      <c r="AJ62" s="82"/>
      <c r="AK62" s="82"/>
      <c r="AL62" s="70"/>
    </row>
    <row r="63" spans="2:38" x14ac:dyDescent="0.4">
      <c r="B63" s="61" t="s">
        <v>184</v>
      </c>
      <c r="C63" s="62">
        <v>1610</v>
      </c>
      <c r="D63" s="80">
        <v>1610</v>
      </c>
      <c r="E63" s="80">
        <v>1610</v>
      </c>
      <c r="F63" s="80">
        <v>1610</v>
      </c>
      <c r="G63" s="64">
        <v>0.72</v>
      </c>
      <c r="H63" s="81">
        <v>0.72</v>
      </c>
      <c r="I63" s="81">
        <v>0.72</v>
      </c>
      <c r="J63" s="65">
        <v>0.72</v>
      </c>
      <c r="K63" s="69">
        <v>1.9</v>
      </c>
      <c r="L63" s="82">
        <v>1.9</v>
      </c>
      <c r="M63" s="82">
        <v>1.9</v>
      </c>
      <c r="N63" s="70">
        <v>1.9</v>
      </c>
      <c r="O63" s="62"/>
      <c r="P63" s="80"/>
      <c r="Q63" s="80"/>
      <c r="R63" s="80"/>
      <c r="S63" s="69"/>
      <c r="T63" s="82"/>
      <c r="U63" s="82"/>
      <c r="V63" s="70"/>
      <c r="W63" s="62"/>
      <c r="X63" s="80"/>
      <c r="Y63" s="80"/>
      <c r="Z63" s="80"/>
      <c r="AA63" s="69"/>
      <c r="AB63" s="82"/>
      <c r="AC63" s="82"/>
      <c r="AD63" s="70"/>
      <c r="AE63" s="59"/>
      <c r="AF63" s="79"/>
      <c r="AG63" s="79"/>
      <c r="AH63" s="79"/>
      <c r="AI63" s="69"/>
      <c r="AJ63" s="82"/>
      <c r="AK63" s="82"/>
      <c r="AL63" s="70"/>
    </row>
    <row r="64" spans="2:38" x14ac:dyDescent="0.4">
      <c r="B64" s="61" t="s">
        <v>185</v>
      </c>
      <c r="C64" s="59">
        <v>80</v>
      </c>
      <c r="D64" s="80">
        <v>80</v>
      </c>
      <c r="E64" s="80">
        <v>80</v>
      </c>
      <c r="F64" s="80">
        <v>80</v>
      </c>
      <c r="G64" s="64">
        <v>0.73750000000000004</v>
      </c>
      <c r="H64" s="81">
        <v>0.7416666666666667</v>
      </c>
      <c r="I64" s="81">
        <v>0.74583333333333335</v>
      </c>
      <c r="J64" s="65">
        <v>0.75000000000000011</v>
      </c>
      <c r="K64" s="69">
        <v>0.6</v>
      </c>
      <c r="L64" s="82">
        <v>0.6</v>
      </c>
      <c r="M64" s="82">
        <v>0.6</v>
      </c>
      <c r="N64" s="70">
        <v>0.6</v>
      </c>
      <c r="O64" s="59"/>
      <c r="P64" s="80"/>
      <c r="Q64" s="80"/>
      <c r="R64" s="80"/>
      <c r="S64" s="69"/>
      <c r="T64" s="82"/>
      <c r="U64" s="82"/>
      <c r="V64" s="70"/>
      <c r="W64" s="59"/>
      <c r="X64" s="80"/>
      <c r="Y64" s="80"/>
      <c r="Z64" s="80"/>
      <c r="AA64" s="69"/>
      <c r="AB64" s="82"/>
      <c r="AC64" s="82"/>
      <c r="AD64" s="70"/>
      <c r="AE64" s="59"/>
      <c r="AF64" s="79"/>
      <c r="AG64" s="79"/>
      <c r="AH64" s="79"/>
      <c r="AI64" s="69"/>
      <c r="AJ64" s="82"/>
      <c r="AK64" s="82"/>
      <c r="AL64" s="70"/>
    </row>
    <row r="65" spans="2:38" x14ac:dyDescent="0.4">
      <c r="B65" s="61" t="s">
        <v>186</v>
      </c>
      <c r="C65" s="62">
        <v>230</v>
      </c>
      <c r="D65" s="80">
        <v>230</v>
      </c>
      <c r="E65" s="80">
        <v>230</v>
      </c>
      <c r="F65" s="80">
        <v>230</v>
      </c>
      <c r="G65" s="64">
        <v>0.9</v>
      </c>
      <c r="H65" s="81">
        <v>0.9</v>
      </c>
      <c r="I65" s="81">
        <v>0.9</v>
      </c>
      <c r="J65" s="65">
        <v>0.9</v>
      </c>
      <c r="K65" s="69">
        <v>1.4000000000000001</v>
      </c>
      <c r="L65" s="82">
        <v>1.4000000000000001</v>
      </c>
      <c r="M65" s="82">
        <v>1.4000000000000001</v>
      </c>
      <c r="N65" s="70">
        <v>1.4000000000000001</v>
      </c>
      <c r="O65" s="62"/>
      <c r="P65" s="80"/>
      <c r="Q65" s="80"/>
      <c r="R65" s="80"/>
      <c r="S65" s="69"/>
      <c r="T65" s="82"/>
      <c r="U65" s="82"/>
      <c r="V65" s="70"/>
      <c r="W65" s="62"/>
      <c r="X65" s="80"/>
      <c r="Y65" s="80"/>
      <c r="Z65" s="80"/>
      <c r="AA65" s="69"/>
      <c r="AB65" s="82"/>
      <c r="AC65" s="82"/>
      <c r="AD65" s="70"/>
      <c r="AE65" s="59"/>
      <c r="AF65" s="79"/>
      <c r="AG65" s="79"/>
      <c r="AH65" s="79"/>
      <c r="AI65" s="69"/>
      <c r="AJ65" s="82"/>
      <c r="AK65" s="82"/>
      <c r="AL65" s="70"/>
    </row>
    <row r="66" spans="2:38" x14ac:dyDescent="0.4">
      <c r="B66" s="61" t="s">
        <v>187</v>
      </c>
      <c r="C66" s="62">
        <v>630</v>
      </c>
      <c r="D66" s="80">
        <v>630</v>
      </c>
      <c r="E66" s="80">
        <v>630</v>
      </c>
      <c r="F66" s="80">
        <v>630</v>
      </c>
      <c r="G66" s="64">
        <v>0.9</v>
      </c>
      <c r="H66" s="81">
        <v>0.9</v>
      </c>
      <c r="I66" s="81">
        <v>0.9</v>
      </c>
      <c r="J66" s="65">
        <v>0.9</v>
      </c>
      <c r="K66" s="69">
        <v>1.9</v>
      </c>
      <c r="L66" s="82">
        <v>1.9</v>
      </c>
      <c r="M66" s="82">
        <v>1.9</v>
      </c>
      <c r="N66" s="70">
        <v>1.9</v>
      </c>
      <c r="O66" s="62"/>
      <c r="P66" s="80"/>
      <c r="Q66" s="80"/>
      <c r="R66" s="80"/>
      <c r="S66" s="69"/>
      <c r="T66" s="82"/>
      <c r="U66" s="82"/>
      <c r="V66" s="70"/>
      <c r="W66" s="62"/>
      <c r="X66" s="80"/>
      <c r="Y66" s="80"/>
      <c r="Z66" s="80"/>
      <c r="AA66" s="69"/>
      <c r="AB66" s="82"/>
      <c r="AC66" s="82"/>
      <c r="AD66" s="70"/>
      <c r="AE66" s="59"/>
      <c r="AF66" s="79"/>
      <c r="AG66" s="79"/>
      <c r="AH66" s="79"/>
      <c r="AI66" s="69"/>
      <c r="AJ66" s="82"/>
      <c r="AK66" s="82"/>
      <c r="AL66" s="70"/>
    </row>
    <row r="67" spans="2:38" x14ac:dyDescent="0.4">
      <c r="B67" s="61" t="s">
        <v>188</v>
      </c>
      <c r="C67" s="62">
        <v>2360</v>
      </c>
      <c r="D67" s="80">
        <v>2360</v>
      </c>
      <c r="E67" s="80">
        <v>2360</v>
      </c>
      <c r="F67" s="80">
        <v>2360</v>
      </c>
      <c r="G67" s="64">
        <v>0.9</v>
      </c>
      <c r="H67" s="81">
        <v>0.9</v>
      </c>
      <c r="I67" s="81">
        <v>0.9</v>
      </c>
      <c r="J67" s="65">
        <v>0.9</v>
      </c>
      <c r="K67" s="69">
        <v>7</v>
      </c>
      <c r="L67" s="82">
        <v>7</v>
      </c>
      <c r="M67" s="82">
        <v>7</v>
      </c>
      <c r="N67" s="70">
        <v>7</v>
      </c>
      <c r="O67" s="62"/>
      <c r="P67" s="80"/>
      <c r="Q67" s="80"/>
      <c r="R67" s="80"/>
      <c r="S67" s="69"/>
      <c r="T67" s="82"/>
      <c r="U67" s="82"/>
      <c r="V67" s="70"/>
      <c r="W67" s="62"/>
      <c r="X67" s="80"/>
      <c r="Y67" s="80"/>
      <c r="Z67" s="80"/>
      <c r="AA67" s="69"/>
      <c r="AB67" s="82"/>
      <c r="AC67" s="82"/>
      <c r="AD67" s="70"/>
      <c r="AE67" s="59"/>
      <c r="AF67" s="79"/>
      <c r="AG67" s="79"/>
      <c r="AH67" s="79"/>
      <c r="AI67" s="69"/>
      <c r="AJ67" s="82"/>
      <c r="AK67" s="82"/>
      <c r="AL67" s="70"/>
    </row>
    <row r="68" spans="2:38" x14ac:dyDescent="0.4">
      <c r="B68" s="61" t="s">
        <v>189</v>
      </c>
      <c r="C68" s="62">
        <v>360</v>
      </c>
      <c r="D68" s="80">
        <v>360</v>
      </c>
      <c r="E68" s="80">
        <v>360</v>
      </c>
      <c r="F68" s="80">
        <v>360</v>
      </c>
      <c r="G68" s="64">
        <v>3.0809801822513281</v>
      </c>
      <c r="H68" s="81">
        <v>3.2037666580292479</v>
      </c>
      <c r="I68" s="81">
        <v>3.3265531338071677</v>
      </c>
      <c r="J68" s="65">
        <v>3.449339609585087</v>
      </c>
      <c r="K68" s="69">
        <v>3</v>
      </c>
      <c r="L68" s="82">
        <v>3</v>
      </c>
      <c r="M68" s="82">
        <v>3</v>
      </c>
      <c r="N68" s="70">
        <v>3</v>
      </c>
      <c r="O68" s="62"/>
      <c r="P68" s="80"/>
      <c r="Q68" s="80"/>
      <c r="R68" s="80"/>
      <c r="S68" s="69"/>
      <c r="T68" s="82"/>
      <c r="U68" s="82"/>
      <c r="V68" s="70"/>
      <c r="W68" s="62"/>
      <c r="X68" s="80"/>
      <c r="Y68" s="80"/>
      <c r="Z68" s="80"/>
      <c r="AA68" s="69"/>
      <c r="AB68" s="82"/>
      <c r="AC68" s="82"/>
      <c r="AD68" s="70"/>
      <c r="AE68" s="59"/>
      <c r="AF68" s="79"/>
      <c r="AG68" s="79"/>
      <c r="AH68" s="79"/>
      <c r="AI68" s="69"/>
      <c r="AJ68" s="82"/>
      <c r="AK68" s="82"/>
      <c r="AL68" s="70"/>
    </row>
    <row r="69" spans="2:38" x14ac:dyDescent="0.4">
      <c r="B69" s="61" t="s">
        <v>190</v>
      </c>
      <c r="C69" s="62">
        <v>580</v>
      </c>
      <c r="D69" s="80">
        <v>530</v>
      </c>
      <c r="E69" s="80">
        <v>490.00000000000006</v>
      </c>
      <c r="F69" s="80">
        <v>440.00000000000006</v>
      </c>
      <c r="G69" s="64">
        <v>3.4062500000000018</v>
      </c>
      <c r="H69" s="81">
        <v>3.7215189873417738</v>
      </c>
      <c r="I69" s="81">
        <v>4.0000000000000018</v>
      </c>
      <c r="J69" s="65">
        <v>4.200000000000002</v>
      </c>
      <c r="K69" s="69">
        <v>0.70000000000000007</v>
      </c>
      <c r="L69" s="82">
        <v>0.70000000000000007</v>
      </c>
      <c r="M69" s="82">
        <v>0.70000000000000007</v>
      </c>
      <c r="N69" s="70">
        <v>0.70000000000000007</v>
      </c>
      <c r="O69" s="62"/>
      <c r="P69" s="80"/>
      <c r="Q69" s="80"/>
      <c r="R69" s="80"/>
      <c r="S69" s="69"/>
      <c r="T69" s="82"/>
      <c r="U69" s="82"/>
      <c r="V69" s="70"/>
      <c r="W69" s="62"/>
      <c r="X69" s="80"/>
      <c r="Y69" s="80"/>
      <c r="Z69" s="80"/>
      <c r="AA69" s="69"/>
      <c r="AB69" s="82"/>
      <c r="AC69" s="82"/>
      <c r="AD69" s="70"/>
      <c r="AE69" s="59"/>
      <c r="AF69" s="79"/>
      <c r="AG69" s="79"/>
      <c r="AH69" s="79"/>
      <c r="AI69" s="69"/>
      <c r="AJ69" s="82"/>
      <c r="AK69" s="82"/>
      <c r="AL69" s="70"/>
    </row>
    <row r="70" spans="2:38" x14ac:dyDescent="0.4">
      <c r="B70" s="61" t="s">
        <v>191</v>
      </c>
      <c r="C70" s="62">
        <v>1300</v>
      </c>
      <c r="D70" s="80">
        <v>1200</v>
      </c>
      <c r="E70" s="80">
        <v>1100</v>
      </c>
      <c r="F70" s="80">
        <v>1000</v>
      </c>
      <c r="G70" s="64">
        <v>3.40625</v>
      </c>
      <c r="H70" s="81">
        <v>3.721518987341772</v>
      </c>
      <c r="I70" s="81">
        <v>4</v>
      </c>
      <c r="J70" s="65">
        <v>4.2</v>
      </c>
      <c r="K70" s="69">
        <v>1.6</v>
      </c>
      <c r="L70" s="82">
        <v>1.6</v>
      </c>
      <c r="M70" s="82">
        <v>1.6</v>
      </c>
      <c r="N70" s="70">
        <v>1.6</v>
      </c>
      <c r="O70" s="62"/>
      <c r="P70" s="80"/>
      <c r="Q70" s="80"/>
      <c r="R70" s="80"/>
      <c r="S70" s="69"/>
      <c r="T70" s="82"/>
      <c r="U70" s="82"/>
      <c r="V70" s="70"/>
      <c r="W70" s="62"/>
      <c r="X70" s="80"/>
      <c r="Y70" s="80"/>
      <c r="Z70" s="80"/>
      <c r="AA70" s="69"/>
      <c r="AB70" s="82"/>
      <c r="AC70" s="82"/>
      <c r="AD70" s="70"/>
      <c r="AE70" s="59"/>
      <c r="AF70" s="79"/>
      <c r="AG70" s="79"/>
      <c r="AH70" s="79"/>
      <c r="AI70" s="69"/>
      <c r="AJ70" s="82"/>
      <c r="AK70" s="82"/>
      <c r="AL70" s="70"/>
    </row>
    <row r="71" spans="2:38" x14ac:dyDescent="0.4">
      <c r="B71" s="61" t="s">
        <v>192</v>
      </c>
      <c r="C71" s="62">
        <v>2900</v>
      </c>
      <c r="D71" s="80">
        <v>2700</v>
      </c>
      <c r="E71" s="80">
        <v>2400</v>
      </c>
      <c r="F71" s="80">
        <v>2200</v>
      </c>
      <c r="G71" s="64">
        <v>3.40625</v>
      </c>
      <c r="H71" s="81">
        <v>3.721518987341772</v>
      </c>
      <c r="I71" s="81">
        <v>4</v>
      </c>
      <c r="J71" s="65">
        <v>4.2</v>
      </c>
      <c r="K71" s="69">
        <v>1.4000000000000001</v>
      </c>
      <c r="L71" s="82">
        <v>1.4000000000000001</v>
      </c>
      <c r="M71" s="82">
        <v>1.4000000000000001</v>
      </c>
      <c r="N71" s="70">
        <v>1.4000000000000001</v>
      </c>
      <c r="O71" s="62"/>
      <c r="P71" s="80"/>
      <c r="Q71" s="80"/>
      <c r="R71" s="80"/>
      <c r="S71" s="69"/>
      <c r="T71" s="82"/>
      <c r="U71" s="82"/>
      <c r="V71" s="70"/>
      <c r="W71" s="62"/>
      <c r="X71" s="80"/>
      <c r="Y71" s="80"/>
      <c r="Z71" s="80"/>
      <c r="AA71" s="69"/>
      <c r="AB71" s="82"/>
      <c r="AC71" s="82"/>
      <c r="AD71" s="70"/>
      <c r="AE71" s="59"/>
      <c r="AF71" s="79"/>
      <c r="AG71" s="79"/>
      <c r="AH71" s="79"/>
      <c r="AI71" s="69"/>
      <c r="AJ71" s="82"/>
      <c r="AK71" s="82"/>
      <c r="AL71" s="70"/>
    </row>
    <row r="72" spans="2:38" x14ac:dyDescent="0.4">
      <c r="B72" s="61" t="s">
        <v>193</v>
      </c>
      <c r="C72" s="62">
        <v>30</v>
      </c>
      <c r="D72" s="80">
        <v>30</v>
      </c>
      <c r="E72" s="80">
        <v>30</v>
      </c>
      <c r="F72" s="80">
        <v>30</v>
      </c>
      <c r="G72" s="64">
        <v>0.84261542941328416</v>
      </c>
      <c r="H72" s="81">
        <v>0.84485010804613048</v>
      </c>
      <c r="I72" s="81">
        <v>0.8470847866789768</v>
      </c>
      <c r="J72" s="65">
        <v>0.84931946531182312</v>
      </c>
      <c r="K72" s="69">
        <v>0.3</v>
      </c>
      <c r="L72" s="82">
        <v>0.3</v>
      </c>
      <c r="M72" s="82">
        <v>0.3</v>
      </c>
      <c r="N72" s="70">
        <v>0.3</v>
      </c>
      <c r="O72" s="62"/>
      <c r="P72" s="80"/>
      <c r="Q72" s="80"/>
      <c r="R72" s="80"/>
      <c r="S72" s="69"/>
      <c r="T72" s="82"/>
      <c r="U72" s="82"/>
      <c r="V72" s="70"/>
      <c r="W72" s="62"/>
      <c r="X72" s="80"/>
      <c r="Y72" s="80"/>
      <c r="Z72" s="80"/>
      <c r="AA72" s="69"/>
      <c r="AB72" s="82"/>
      <c r="AC72" s="82"/>
      <c r="AD72" s="70"/>
      <c r="AE72" s="59"/>
      <c r="AF72" s="79"/>
      <c r="AG72" s="79"/>
      <c r="AH72" s="79"/>
      <c r="AI72" s="69"/>
      <c r="AJ72" s="82"/>
      <c r="AK72" s="82"/>
      <c r="AL72" s="70"/>
    </row>
    <row r="73" spans="2:38" x14ac:dyDescent="0.4">
      <c r="B73" s="61" t="s">
        <v>194</v>
      </c>
      <c r="C73" s="62">
        <v>60</v>
      </c>
      <c r="D73" s="80">
        <v>60</v>
      </c>
      <c r="E73" s="80">
        <v>60</v>
      </c>
      <c r="F73" s="80">
        <v>60</v>
      </c>
      <c r="G73" s="64">
        <v>0.91249999999999976</v>
      </c>
      <c r="H73" s="81">
        <v>0.92499999999999982</v>
      </c>
      <c r="I73" s="81">
        <v>0.93749999999999989</v>
      </c>
      <c r="J73" s="65">
        <v>0.95</v>
      </c>
      <c r="K73" s="69">
        <v>0.4</v>
      </c>
      <c r="L73" s="82">
        <v>0.4</v>
      </c>
      <c r="M73" s="82">
        <v>0.4</v>
      </c>
      <c r="N73" s="70">
        <v>0.4</v>
      </c>
      <c r="O73" s="62"/>
      <c r="P73" s="80"/>
      <c r="Q73" s="80"/>
      <c r="R73" s="80"/>
      <c r="S73" s="69"/>
      <c r="T73" s="82"/>
      <c r="U73" s="82"/>
      <c r="V73" s="70"/>
      <c r="W73" s="62"/>
      <c r="X73" s="80"/>
      <c r="Y73" s="80"/>
      <c r="Z73" s="80"/>
      <c r="AA73" s="69"/>
      <c r="AB73" s="82"/>
      <c r="AC73" s="82"/>
      <c r="AD73" s="70"/>
      <c r="AE73" s="59"/>
      <c r="AF73" s="79"/>
      <c r="AG73" s="79"/>
      <c r="AH73" s="79"/>
      <c r="AI73" s="69"/>
      <c r="AJ73" s="82"/>
      <c r="AK73" s="82"/>
      <c r="AL73" s="70"/>
    </row>
    <row r="74" spans="2:38" x14ac:dyDescent="0.4">
      <c r="B74" s="61" t="s">
        <v>195</v>
      </c>
      <c r="C74" s="62">
        <v>190</v>
      </c>
      <c r="D74" s="80">
        <v>190</v>
      </c>
      <c r="E74" s="80">
        <v>190</v>
      </c>
      <c r="F74" s="80">
        <v>190</v>
      </c>
      <c r="G74" s="64">
        <v>0.95000000000000007</v>
      </c>
      <c r="H74" s="81">
        <v>0.95000000000000007</v>
      </c>
      <c r="I74" s="81">
        <v>0.95000000000000007</v>
      </c>
      <c r="J74" s="65">
        <v>0.95</v>
      </c>
      <c r="K74" s="69">
        <v>0.6</v>
      </c>
      <c r="L74" s="82">
        <v>0.6</v>
      </c>
      <c r="M74" s="82">
        <v>0.6</v>
      </c>
      <c r="N74" s="70">
        <v>0.6</v>
      </c>
      <c r="O74" s="62"/>
      <c r="P74" s="80"/>
      <c r="Q74" s="80"/>
      <c r="R74" s="80"/>
      <c r="S74" s="69"/>
      <c r="T74" s="82"/>
      <c r="U74" s="82"/>
      <c r="V74" s="70"/>
      <c r="W74" s="62"/>
      <c r="X74" s="80"/>
      <c r="Y74" s="80"/>
      <c r="Z74" s="80"/>
      <c r="AA74" s="69"/>
      <c r="AB74" s="82"/>
      <c r="AC74" s="82"/>
      <c r="AD74" s="70"/>
      <c r="AE74" s="59"/>
      <c r="AF74" s="79"/>
      <c r="AG74" s="79"/>
      <c r="AH74" s="79"/>
      <c r="AI74" s="69"/>
      <c r="AJ74" s="82"/>
      <c r="AK74" s="82"/>
      <c r="AL74" s="70"/>
    </row>
    <row r="75" spans="2:38" x14ac:dyDescent="0.4">
      <c r="B75" s="61" t="s">
        <v>196</v>
      </c>
      <c r="C75" s="62">
        <v>640</v>
      </c>
      <c r="D75" s="80">
        <v>640</v>
      </c>
      <c r="E75" s="80">
        <v>640</v>
      </c>
      <c r="F75" s="80">
        <v>640</v>
      </c>
      <c r="G75" s="64">
        <v>0.95000000000000007</v>
      </c>
      <c r="H75" s="81">
        <v>0.95000000000000007</v>
      </c>
      <c r="I75" s="81">
        <v>0.95000000000000007</v>
      </c>
      <c r="J75" s="65">
        <v>0.95</v>
      </c>
      <c r="K75" s="69">
        <v>0.70000000000000007</v>
      </c>
      <c r="L75" s="82">
        <v>0.70000000000000007</v>
      </c>
      <c r="M75" s="82">
        <v>0.70000000000000007</v>
      </c>
      <c r="N75" s="70">
        <v>0.70000000000000007</v>
      </c>
      <c r="O75" s="62"/>
      <c r="P75" s="80"/>
      <c r="Q75" s="80"/>
      <c r="R75" s="80"/>
      <c r="S75" s="69"/>
      <c r="T75" s="82"/>
      <c r="U75" s="82"/>
      <c r="V75" s="70"/>
      <c r="W75" s="62"/>
      <c r="X75" s="80"/>
      <c r="Y75" s="80"/>
      <c r="Z75" s="80"/>
      <c r="AA75" s="69"/>
      <c r="AB75" s="82"/>
      <c r="AC75" s="82"/>
      <c r="AD75" s="70"/>
      <c r="AE75" s="59"/>
      <c r="AF75" s="79"/>
      <c r="AG75" s="79"/>
      <c r="AH75" s="79"/>
      <c r="AI75" s="69"/>
      <c r="AJ75" s="82"/>
      <c r="AK75" s="82"/>
      <c r="AL75" s="70"/>
    </row>
    <row r="76" spans="2:38" x14ac:dyDescent="0.4">
      <c r="B76" s="61" t="s">
        <v>197</v>
      </c>
      <c r="C76" s="62">
        <v>2740</v>
      </c>
      <c r="D76" s="79">
        <v>2740</v>
      </c>
      <c r="E76" s="79">
        <v>2740</v>
      </c>
      <c r="F76" s="80">
        <v>2740</v>
      </c>
      <c r="G76" s="59"/>
      <c r="H76" s="79"/>
      <c r="I76" s="79"/>
      <c r="J76" s="60"/>
      <c r="K76" s="69">
        <v>0.2</v>
      </c>
      <c r="L76" s="82">
        <v>0.2</v>
      </c>
      <c r="M76" s="82">
        <v>0.2</v>
      </c>
      <c r="N76" s="70">
        <v>0.2</v>
      </c>
      <c r="O76" s="62"/>
      <c r="P76" s="79"/>
      <c r="Q76" s="79"/>
      <c r="R76" s="80"/>
      <c r="S76" s="69"/>
      <c r="T76" s="82"/>
      <c r="U76" s="82"/>
      <c r="V76" s="70"/>
      <c r="W76" s="62"/>
      <c r="X76" s="79"/>
      <c r="Y76" s="79"/>
      <c r="Z76" s="80"/>
      <c r="AA76" s="69"/>
      <c r="AB76" s="82"/>
      <c r="AC76" s="82"/>
      <c r="AD76" s="70"/>
      <c r="AE76" s="59"/>
      <c r="AF76" s="79"/>
      <c r="AG76" s="79"/>
      <c r="AH76" s="79"/>
      <c r="AI76" s="69"/>
      <c r="AJ76" s="82"/>
      <c r="AK76" s="82"/>
      <c r="AL76" s="70"/>
    </row>
    <row r="77" spans="2:38" x14ac:dyDescent="0.4">
      <c r="B77" s="61" t="s">
        <v>198</v>
      </c>
      <c r="C77" s="62">
        <v>2390</v>
      </c>
      <c r="D77" s="80">
        <v>2039.9999999999998</v>
      </c>
      <c r="E77" s="80">
        <v>1620</v>
      </c>
      <c r="F77" s="80">
        <v>1440</v>
      </c>
      <c r="G77" s="59"/>
      <c r="H77" s="79"/>
      <c r="I77" s="79"/>
      <c r="J77" s="60"/>
      <c r="K77" s="69">
        <v>0.2</v>
      </c>
      <c r="L77" s="82">
        <v>0.2</v>
      </c>
      <c r="M77" s="82">
        <v>0.1</v>
      </c>
      <c r="N77" s="70">
        <v>0.1</v>
      </c>
      <c r="O77" s="62"/>
      <c r="P77" s="80"/>
      <c r="Q77" s="80"/>
      <c r="R77" s="80"/>
      <c r="S77" s="69"/>
      <c r="T77" s="82"/>
      <c r="U77" s="82"/>
      <c r="V77" s="70"/>
      <c r="W77" s="62"/>
      <c r="X77" s="80"/>
      <c r="Y77" s="80"/>
      <c r="Z77" s="80"/>
      <c r="AA77" s="69"/>
      <c r="AB77" s="82"/>
      <c r="AC77" s="82"/>
      <c r="AD77" s="70"/>
      <c r="AE77" s="59"/>
      <c r="AF77" s="79"/>
      <c r="AG77" s="79"/>
      <c r="AH77" s="79"/>
      <c r="AI77" s="69"/>
      <c r="AJ77" s="82"/>
      <c r="AK77" s="82"/>
      <c r="AL77" s="70"/>
    </row>
    <row r="78" spans="2:38" x14ac:dyDescent="0.4">
      <c r="B78" s="61" t="s">
        <v>199</v>
      </c>
      <c r="C78" s="62">
        <v>2710</v>
      </c>
      <c r="D78" s="80">
        <v>2150</v>
      </c>
      <c r="E78" s="80">
        <v>1670</v>
      </c>
      <c r="F78" s="80">
        <v>1520</v>
      </c>
      <c r="G78" s="59"/>
      <c r="H78" s="79"/>
      <c r="I78" s="79"/>
      <c r="J78" s="60"/>
      <c r="K78" s="69">
        <v>0.2</v>
      </c>
      <c r="L78" s="82">
        <v>0.2</v>
      </c>
      <c r="M78" s="82">
        <v>0.1</v>
      </c>
      <c r="N78" s="70">
        <v>0.1</v>
      </c>
      <c r="O78" s="62"/>
      <c r="P78" s="80"/>
      <c r="Q78" s="80"/>
      <c r="R78" s="80"/>
      <c r="S78" s="69"/>
      <c r="T78" s="82"/>
      <c r="U78" s="82"/>
      <c r="V78" s="70"/>
      <c r="W78" s="62"/>
      <c r="X78" s="80"/>
      <c r="Y78" s="80"/>
      <c r="Z78" s="80"/>
      <c r="AA78" s="69"/>
      <c r="AB78" s="82"/>
      <c r="AC78" s="82"/>
      <c r="AD78" s="70"/>
      <c r="AE78" s="59"/>
      <c r="AF78" s="79"/>
      <c r="AG78" s="79"/>
      <c r="AH78" s="79"/>
      <c r="AI78" s="69"/>
      <c r="AJ78" s="82"/>
      <c r="AK78" s="82"/>
      <c r="AL78" s="70"/>
    </row>
    <row r="79" spans="2:38" x14ac:dyDescent="0.4">
      <c r="B79" s="61" t="s">
        <v>200</v>
      </c>
      <c r="C79" s="62">
        <v>3140</v>
      </c>
      <c r="D79" s="80">
        <v>1920</v>
      </c>
      <c r="E79" s="80">
        <v>1450</v>
      </c>
      <c r="F79" s="80">
        <v>1310</v>
      </c>
      <c r="G79" s="59"/>
      <c r="H79" s="79"/>
      <c r="I79" s="79"/>
      <c r="J79" s="60"/>
      <c r="K79" s="69">
        <v>0.3</v>
      </c>
      <c r="L79" s="82">
        <v>0.2</v>
      </c>
      <c r="M79" s="82">
        <v>0.1</v>
      </c>
      <c r="N79" s="70">
        <v>0.1</v>
      </c>
      <c r="O79" s="62"/>
      <c r="P79" s="80"/>
      <c r="Q79" s="80"/>
      <c r="R79" s="80"/>
      <c r="S79" s="69"/>
      <c r="T79" s="82"/>
      <c r="U79" s="82"/>
      <c r="V79" s="70"/>
      <c r="W79" s="62"/>
      <c r="X79" s="80"/>
      <c r="Y79" s="80"/>
      <c r="Z79" s="80"/>
      <c r="AA79" s="69"/>
      <c r="AB79" s="82"/>
      <c r="AC79" s="82"/>
      <c r="AD79" s="70"/>
      <c r="AE79" s="59"/>
      <c r="AF79" s="79"/>
      <c r="AG79" s="79"/>
      <c r="AH79" s="79"/>
      <c r="AI79" s="69"/>
      <c r="AJ79" s="82"/>
      <c r="AK79" s="82"/>
      <c r="AL79" s="70"/>
    </row>
    <row r="80" spans="2:38" x14ac:dyDescent="0.4">
      <c r="B80" s="61" t="s">
        <v>201</v>
      </c>
      <c r="C80" s="62">
        <v>40</v>
      </c>
      <c r="D80" s="80">
        <v>40</v>
      </c>
      <c r="E80" s="80">
        <v>40</v>
      </c>
      <c r="F80" s="80">
        <v>40</v>
      </c>
      <c r="G80" s="64">
        <v>0.80148021212591969</v>
      </c>
      <c r="H80" s="81">
        <v>0.80500333109470057</v>
      </c>
      <c r="I80" s="81">
        <v>0.80852645006348145</v>
      </c>
      <c r="J80" s="65">
        <v>0.81204956903226233</v>
      </c>
      <c r="K80" s="69">
        <v>0.4</v>
      </c>
      <c r="L80" s="82">
        <v>0.4</v>
      </c>
      <c r="M80" s="82">
        <v>0.4</v>
      </c>
      <c r="N80" s="70">
        <v>0.4</v>
      </c>
      <c r="O80" s="62"/>
      <c r="P80" s="80"/>
      <c r="Q80" s="80"/>
      <c r="R80" s="80"/>
      <c r="S80" s="69"/>
      <c r="T80" s="82"/>
      <c r="U80" s="82"/>
      <c r="V80" s="70"/>
      <c r="W80" s="62"/>
      <c r="X80" s="80"/>
      <c r="Y80" s="80"/>
      <c r="Z80" s="80"/>
      <c r="AA80" s="69"/>
      <c r="AB80" s="82"/>
      <c r="AC80" s="82"/>
      <c r="AD80" s="70"/>
      <c r="AE80" s="59"/>
      <c r="AF80" s="79"/>
      <c r="AG80" s="79"/>
      <c r="AH80" s="79"/>
      <c r="AI80" s="69"/>
      <c r="AJ80" s="82"/>
      <c r="AK80" s="82"/>
      <c r="AL80" s="70"/>
    </row>
    <row r="81" spans="2:38" x14ac:dyDescent="0.4">
      <c r="B81" s="61" t="s">
        <v>202</v>
      </c>
      <c r="C81" s="62">
        <v>450</v>
      </c>
      <c r="D81" s="80">
        <v>140</v>
      </c>
      <c r="E81" s="80">
        <v>140</v>
      </c>
      <c r="F81" s="80">
        <v>140</v>
      </c>
      <c r="G81" s="64">
        <v>0.94680851063829852</v>
      </c>
      <c r="H81" s="81">
        <v>0.94680851063829852</v>
      </c>
      <c r="I81" s="81">
        <v>0.94680851063829852</v>
      </c>
      <c r="J81" s="65">
        <v>0.94680851063829841</v>
      </c>
      <c r="K81" s="69">
        <v>1.5</v>
      </c>
      <c r="L81" s="82">
        <v>1.5</v>
      </c>
      <c r="M81" s="82">
        <v>1.5</v>
      </c>
      <c r="N81" s="70">
        <v>1.5</v>
      </c>
      <c r="O81" s="62"/>
      <c r="P81" s="80"/>
      <c r="Q81" s="80"/>
      <c r="R81" s="80"/>
      <c r="S81" s="69"/>
      <c r="T81" s="82"/>
      <c r="U81" s="82"/>
      <c r="V81" s="70"/>
      <c r="W81" s="62"/>
      <c r="X81" s="80"/>
      <c r="Y81" s="80"/>
      <c r="Z81" s="80"/>
      <c r="AA81" s="69"/>
      <c r="AB81" s="82"/>
      <c r="AC81" s="82"/>
      <c r="AD81" s="70"/>
      <c r="AE81" s="59"/>
      <c r="AF81" s="79"/>
      <c r="AG81" s="79"/>
      <c r="AH81" s="79"/>
      <c r="AI81" s="69"/>
      <c r="AJ81" s="82"/>
      <c r="AK81" s="82"/>
      <c r="AL81" s="70"/>
    </row>
    <row r="82" spans="2:38" x14ac:dyDescent="0.4">
      <c r="B82" s="61" t="s">
        <v>203</v>
      </c>
      <c r="C82" s="62">
        <v>740</v>
      </c>
      <c r="D82" s="80">
        <v>740</v>
      </c>
      <c r="E82" s="80">
        <v>740</v>
      </c>
      <c r="F82" s="80">
        <v>740</v>
      </c>
      <c r="G82" s="64">
        <v>0.94680851063829852</v>
      </c>
      <c r="H82" s="81">
        <v>0.94680851063829852</v>
      </c>
      <c r="I82" s="81">
        <v>0.94680851063829852</v>
      </c>
      <c r="J82" s="65">
        <v>0.94680851063829841</v>
      </c>
      <c r="K82" s="69">
        <v>2.2000000000000002</v>
      </c>
      <c r="L82" s="82">
        <v>2.2000000000000002</v>
      </c>
      <c r="M82" s="82">
        <v>2.2000000000000002</v>
      </c>
      <c r="N82" s="70">
        <v>2.2000000000000002</v>
      </c>
      <c r="O82" s="62"/>
      <c r="P82" s="80"/>
      <c r="Q82" s="80"/>
      <c r="R82" s="80"/>
      <c r="S82" s="69"/>
      <c r="T82" s="82"/>
      <c r="U82" s="82"/>
      <c r="V82" s="70"/>
      <c r="W82" s="62"/>
      <c r="X82" s="80"/>
      <c r="Y82" s="80"/>
      <c r="Z82" s="80"/>
      <c r="AA82" s="69"/>
      <c r="AB82" s="82"/>
      <c r="AC82" s="82"/>
      <c r="AD82" s="70"/>
      <c r="AE82" s="59"/>
      <c r="AF82" s="79"/>
      <c r="AG82" s="79"/>
      <c r="AH82" s="79"/>
      <c r="AI82" s="69"/>
      <c r="AJ82" s="82"/>
      <c r="AK82" s="82"/>
      <c r="AL82" s="70"/>
    </row>
    <row r="83" spans="2:38" x14ac:dyDescent="0.4">
      <c r="B83" s="61" t="s">
        <v>204</v>
      </c>
      <c r="C83" s="62">
        <v>1770</v>
      </c>
      <c r="D83" s="80">
        <v>1770</v>
      </c>
      <c r="E83" s="80">
        <v>1770</v>
      </c>
      <c r="F83" s="80">
        <v>1770</v>
      </c>
      <c r="G83" s="64">
        <v>0.94680851063829852</v>
      </c>
      <c r="H83" s="81">
        <v>0.94680851063829852</v>
      </c>
      <c r="I83" s="81">
        <v>0.94680851063829852</v>
      </c>
      <c r="J83" s="65">
        <v>0.94680851063829841</v>
      </c>
      <c r="K83" s="69">
        <v>2.4000000000000004</v>
      </c>
      <c r="L83" s="82">
        <v>2.4000000000000004</v>
      </c>
      <c r="M83" s="82">
        <v>2.4000000000000004</v>
      </c>
      <c r="N83" s="70">
        <v>2.4000000000000004</v>
      </c>
      <c r="O83" s="62"/>
      <c r="P83" s="80"/>
      <c r="Q83" s="80"/>
      <c r="R83" s="80"/>
      <c r="S83" s="69"/>
      <c r="T83" s="82"/>
      <c r="U83" s="82"/>
      <c r="V83" s="70"/>
      <c r="W83" s="62"/>
      <c r="X83" s="80"/>
      <c r="Y83" s="80"/>
      <c r="Z83" s="80"/>
      <c r="AA83" s="69"/>
      <c r="AB83" s="82"/>
      <c r="AC83" s="82"/>
      <c r="AD83" s="70"/>
      <c r="AE83" s="59"/>
      <c r="AF83" s="79"/>
      <c r="AG83" s="79"/>
      <c r="AH83" s="79"/>
      <c r="AI83" s="69"/>
      <c r="AJ83" s="82"/>
      <c r="AK83" s="82"/>
      <c r="AL83" s="70"/>
    </row>
    <row r="84" spans="2:38" x14ac:dyDescent="0.4">
      <c r="B84" s="53" t="s">
        <v>205</v>
      </c>
      <c r="C84" s="59"/>
      <c r="D84" s="79"/>
      <c r="E84" s="79"/>
      <c r="F84" s="79"/>
      <c r="G84" s="59"/>
      <c r="H84" s="79"/>
      <c r="I84" s="79"/>
      <c r="J84" s="60"/>
      <c r="K84" s="59"/>
      <c r="L84" s="79"/>
      <c r="M84" s="79"/>
      <c r="N84" s="60"/>
      <c r="O84" s="59"/>
      <c r="P84" s="79"/>
      <c r="Q84" s="79"/>
      <c r="R84" s="79"/>
      <c r="S84" s="59"/>
      <c r="T84" s="79"/>
      <c r="U84" s="79"/>
      <c r="V84" s="60"/>
      <c r="W84" s="59"/>
      <c r="X84" s="79"/>
      <c r="Y84" s="79"/>
      <c r="Z84" s="79"/>
      <c r="AA84" s="59"/>
      <c r="AB84" s="79"/>
      <c r="AC84" s="79"/>
      <c r="AD84" s="60"/>
      <c r="AE84" s="59"/>
      <c r="AF84" s="79"/>
      <c r="AG84" s="79"/>
      <c r="AH84" s="79"/>
      <c r="AI84" s="59"/>
      <c r="AJ84" s="79"/>
      <c r="AK84" s="79"/>
      <c r="AL84" s="60"/>
    </row>
    <row r="85" spans="2:38" x14ac:dyDescent="0.4">
      <c r="B85" s="61" t="s">
        <v>206</v>
      </c>
      <c r="C85" s="62">
        <v>21600</v>
      </c>
      <c r="D85" s="80">
        <v>21500</v>
      </c>
      <c r="E85" s="80">
        <v>21500</v>
      </c>
      <c r="F85" s="80">
        <v>21400</v>
      </c>
      <c r="G85" s="71">
        <v>2.0378821384504482</v>
      </c>
      <c r="H85" s="83">
        <v>1.7281272998895332</v>
      </c>
      <c r="I85" s="83">
        <v>1.475659858393328</v>
      </c>
      <c r="J85" s="72">
        <v>1.26721576909432</v>
      </c>
      <c r="K85" s="62">
        <v>500</v>
      </c>
      <c r="L85" s="80">
        <v>500</v>
      </c>
      <c r="M85" s="80">
        <v>500</v>
      </c>
      <c r="N85" s="63">
        <v>500</v>
      </c>
      <c r="O85" s="62"/>
      <c r="P85" s="80"/>
      <c r="Q85" s="80"/>
      <c r="R85" s="80"/>
      <c r="S85" s="62"/>
      <c r="T85" s="80"/>
      <c r="U85" s="80"/>
      <c r="V85" s="63"/>
      <c r="W85" s="62"/>
      <c r="X85" s="80"/>
      <c r="Y85" s="80"/>
      <c r="Z85" s="80"/>
      <c r="AA85" s="62"/>
      <c r="AB85" s="80"/>
      <c r="AC85" s="80"/>
      <c r="AD85" s="63"/>
      <c r="AE85" s="59"/>
      <c r="AF85" s="79"/>
      <c r="AG85" s="79"/>
      <c r="AH85" s="79"/>
      <c r="AI85" s="62"/>
      <c r="AJ85" s="80"/>
      <c r="AK85" s="80"/>
      <c r="AL85" s="63"/>
    </row>
    <row r="86" spans="2:38" x14ac:dyDescent="0.4">
      <c r="B86" s="61" t="s">
        <v>207</v>
      </c>
      <c r="C86" s="62">
        <v>42200</v>
      </c>
      <c r="D86" s="80">
        <v>42100</v>
      </c>
      <c r="E86" s="80">
        <v>42000</v>
      </c>
      <c r="F86" s="80">
        <v>41800</v>
      </c>
      <c r="G86" s="71">
        <v>2.5419240247069279</v>
      </c>
      <c r="H86" s="83">
        <v>2.1528872308657427</v>
      </c>
      <c r="I86" s="83">
        <v>1.836231966285889</v>
      </c>
      <c r="J86" s="72">
        <v>1.57496127675509</v>
      </c>
      <c r="K86" s="62">
        <v>1000</v>
      </c>
      <c r="L86" s="80">
        <v>1000</v>
      </c>
      <c r="M86" s="80">
        <v>1000</v>
      </c>
      <c r="N86" s="63">
        <v>1000</v>
      </c>
      <c r="O86" s="62"/>
      <c r="P86" s="80"/>
      <c r="Q86" s="80"/>
      <c r="R86" s="80"/>
      <c r="S86" s="62"/>
      <c r="T86" s="80"/>
      <c r="U86" s="80"/>
      <c r="V86" s="63"/>
      <c r="W86" s="62"/>
      <c r="X86" s="80"/>
      <c r="Y86" s="80"/>
      <c r="Z86" s="80"/>
      <c r="AA86" s="62"/>
      <c r="AB86" s="80"/>
      <c r="AC86" s="80"/>
      <c r="AD86" s="63"/>
      <c r="AE86" s="59"/>
      <c r="AF86" s="79"/>
      <c r="AG86" s="79"/>
      <c r="AH86" s="79"/>
      <c r="AI86" s="62"/>
      <c r="AJ86" s="80"/>
      <c r="AK86" s="80"/>
      <c r="AL86" s="63"/>
    </row>
    <row r="87" spans="2:38" x14ac:dyDescent="0.4">
      <c r="B87" s="61" t="s">
        <v>208</v>
      </c>
      <c r="C87" s="62">
        <v>53500</v>
      </c>
      <c r="D87" s="80">
        <v>53400</v>
      </c>
      <c r="E87" s="80">
        <v>53200</v>
      </c>
      <c r="F87" s="80">
        <v>53000</v>
      </c>
      <c r="G87" s="71">
        <v>2.736316395722969</v>
      </c>
      <c r="H87" s="83">
        <v>2.3167544956351018</v>
      </c>
      <c r="I87" s="83">
        <v>1.9752490020573759</v>
      </c>
      <c r="J87" s="72">
        <v>1.693502825218415</v>
      </c>
      <c r="K87" s="62">
        <v>1300</v>
      </c>
      <c r="L87" s="80">
        <v>1300</v>
      </c>
      <c r="M87" s="80">
        <v>1300</v>
      </c>
      <c r="N87" s="63">
        <v>1300</v>
      </c>
      <c r="O87" s="62"/>
      <c r="P87" s="80"/>
      <c r="Q87" s="80"/>
      <c r="R87" s="80"/>
      <c r="S87" s="62"/>
      <c r="T87" s="80"/>
      <c r="U87" s="80"/>
      <c r="V87" s="63"/>
      <c r="W87" s="62"/>
      <c r="X87" s="80"/>
      <c r="Y87" s="80"/>
      <c r="Z87" s="80"/>
      <c r="AA87" s="62"/>
      <c r="AB87" s="80"/>
      <c r="AC87" s="80"/>
      <c r="AD87" s="63"/>
      <c r="AE87" s="59"/>
      <c r="AF87" s="79"/>
      <c r="AG87" s="79"/>
      <c r="AH87" s="79"/>
      <c r="AI87" s="62"/>
      <c r="AJ87" s="80"/>
      <c r="AK87" s="80"/>
      <c r="AL87" s="63"/>
    </row>
    <row r="88" spans="2:38" x14ac:dyDescent="0.4">
      <c r="B88" s="61" t="s">
        <v>209</v>
      </c>
      <c r="C88" s="62">
        <v>44900</v>
      </c>
      <c r="D88" s="80">
        <v>44800</v>
      </c>
      <c r="E88" s="80">
        <v>44700</v>
      </c>
      <c r="F88" s="80">
        <v>44600</v>
      </c>
      <c r="G88" s="71">
        <v>2.6936721357070348</v>
      </c>
      <c r="H88" s="83">
        <v>2.2899598326371637</v>
      </c>
      <c r="I88" s="83">
        <v>1.9611336535554502</v>
      </c>
      <c r="J88" s="72">
        <v>1.6895460072329971</v>
      </c>
      <c r="K88" s="62">
        <v>1100</v>
      </c>
      <c r="L88" s="80">
        <v>1100</v>
      </c>
      <c r="M88" s="80">
        <v>1100</v>
      </c>
      <c r="N88" s="63">
        <v>1100</v>
      </c>
      <c r="O88" s="62"/>
      <c r="P88" s="80"/>
      <c r="Q88" s="80"/>
      <c r="R88" s="80"/>
      <c r="S88" s="62"/>
      <c r="T88" s="80"/>
      <c r="U88" s="80"/>
      <c r="V88" s="63"/>
      <c r="W88" s="62"/>
      <c r="X88" s="80"/>
      <c r="Y88" s="80"/>
      <c r="Z88" s="80"/>
      <c r="AA88" s="62"/>
      <c r="AB88" s="80"/>
      <c r="AC88" s="80"/>
      <c r="AD88" s="63"/>
      <c r="AE88" s="59"/>
      <c r="AF88" s="79"/>
      <c r="AG88" s="79"/>
      <c r="AH88" s="79"/>
      <c r="AI88" s="62"/>
      <c r="AJ88" s="80"/>
      <c r="AK88" s="80"/>
      <c r="AL88" s="63"/>
    </row>
    <row r="89" spans="2:38" x14ac:dyDescent="0.4">
      <c r="B89" s="61" t="s">
        <v>210</v>
      </c>
      <c r="C89" s="62">
        <v>24600</v>
      </c>
      <c r="D89" s="80">
        <v>24500</v>
      </c>
      <c r="E89" s="80">
        <v>24400</v>
      </c>
      <c r="F89" s="80">
        <v>24200</v>
      </c>
      <c r="G89" s="71">
        <v>1.8654522523140471</v>
      </c>
      <c r="H89" s="83">
        <v>1.6394241075289819</v>
      </c>
      <c r="I89" s="83">
        <v>1.4438662518869891</v>
      </c>
      <c r="J89" s="72">
        <v>1.2739152180839919</v>
      </c>
      <c r="K89" s="62">
        <v>500</v>
      </c>
      <c r="L89" s="80">
        <v>500</v>
      </c>
      <c r="M89" s="80">
        <v>500</v>
      </c>
      <c r="N89" s="63">
        <v>500</v>
      </c>
      <c r="O89" s="62"/>
      <c r="P89" s="80"/>
      <c r="Q89" s="80"/>
      <c r="R89" s="80"/>
      <c r="S89" s="62"/>
      <c r="T89" s="80"/>
      <c r="U89" s="80"/>
      <c r="V89" s="63"/>
      <c r="W89" s="62"/>
      <c r="X89" s="80"/>
      <c r="Y89" s="80"/>
      <c r="Z89" s="80"/>
      <c r="AA89" s="62"/>
      <c r="AB89" s="80"/>
      <c r="AC89" s="80"/>
      <c r="AD89" s="63"/>
      <c r="AE89" s="59"/>
      <c r="AF89" s="79"/>
      <c r="AG89" s="79"/>
      <c r="AH89" s="79"/>
      <c r="AI89" s="62"/>
      <c r="AJ89" s="80"/>
      <c r="AK89" s="80"/>
      <c r="AL89" s="63"/>
    </row>
    <row r="90" spans="2:38" x14ac:dyDescent="0.4">
      <c r="B90" s="61" t="s">
        <v>211</v>
      </c>
      <c r="C90" s="62">
        <v>47900</v>
      </c>
      <c r="D90" s="80">
        <v>47600</v>
      </c>
      <c r="E90" s="80">
        <v>47300</v>
      </c>
      <c r="F90" s="80">
        <v>47000</v>
      </c>
      <c r="G90" s="71">
        <v>2.3291933828755669</v>
      </c>
      <c r="H90" s="83">
        <v>2.0442982161509442</v>
      </c>
      <c r="I90" s="83">
        <v>1.7982835643303641</v>
      </c>
      <c r="J90" s="72">
        <v>1.5845603069674259</v>
      </c>
      <c r="K90" s="62">
        <v>1000</v>
      </c>
      <c r="L90" s="80">
        <v>1000</v>
      </c>
      <c r="M90" s="80">
        <v>1000</v>
      </c>
      <c r="N90" s="63">
        <v>1000</v>
      </c>
      <c r="O90" s="62"/>
      <c r="P90" s="80"/>
      <c r="Q90" s="80"/>
      <c r="R90" s="80"/>
      <c r="S90" s="62"/>
      <c r="T90" s="80"/>
      <c r="U90" s="80"/>
      <c r="V90" s="63"/>
      <c r="W90" s="62"/>
      <c r="X90" s="80"/>
      <c r="Y90" s="80"/>
      <c r="Z90" s="80"/>
      <c r="AA90" s="62"/>
      <c r="AB90" s="80"/>
      <c r="AC90" s="80"/>
      <c r="AD90" s="63"/>
      <c r="AE90" s="59"/>
      <c r="AF90" s="79"/>
      <c r="AG90" s="79"/>
      <c r="AH90" s="79"/>
      <c r="AI90" s="62"/>
      <c r="AJ90" s="80"/>
      <c r="AK90" s="80"/>
      <c r="AL90" s="63"/>
    </row>
    <row r="91" spans="2:38" x14ac:dyDescent="0.4">
      <c r="B91" s="61" t="s">
        <v>212</v>
      </c>
      <c r="C91" s="62">
        <v>60700</v>
      </c>
      <c r="D91" s="80">
        <v>60400</v>
      </c>
      <c r="E91" s="80">
        <v>60000</v>
      </c>
      <c r="F91" s="80">
        <v>59600</v>
      </c>
      <c r="G91" s="71">
        <v>2.507317090848499</v>
      </c>
      <c r="H91" s="83">
        <v>2.1998656445697486</v>
      </c>
      <c r="I91" s="83">
        <v>1.934309455872276</v>
      </c>
      <c r="J91" s="72">
        <v>1.7036629657803231</v>
      </c>
      <c r="K91" s="62">
        <v>1300</v>
      </c>
      <c r="L91" s="80">
        <v>1300</v>
      </c>
      <c r="M91" s="80">
        <v>1300</v>
      </c>
      <c r="N91" s="63">
        <v>1300</v>
      </c>
      <c r="O91" s="62"/>
      <c r="P91" s="80"/>
      <c r="Q91" s="80"/>
      <c r="R91" s="80"/>
      <c r="S91" s="62"/>
      <c r="T91" s="80"/>
      <c r="U91" s="80"/>
      <c r="V91" s="63"/>
      <c r="W91" s="62"/>
      <c r="X91" s="80"/>
      <c r="Y91" s="80"/>
      <c r="Z91" s="80"/>
      <c r="AA91" s="62"/>
      <c r="AB91" s="80"/>
      <c r="AC91" s="80"/>
      <c r="AD91" s="63"/>
      <c r="AE91" s="59"/>
      <c r="AF91" s="79"/>
      <c r="AG91" s="79"/>
      <c r="AH91" s="79"/>
      <c r="AI91" s="62"/>
      <c r="AJ91" s="80"/>
      <c r="AK91" s="80"/>
      <c r="AL91" s="63"/>
    </row>
    <row r="92" spans="2:38" x14ac:dyDescent="0.4">
      <c r="B92" s="61" t="s">
        <v>213</v>
      </c>
      <c r="C92" s="62">
        <v>57500</v>
      </c>
      <c r="D92" s="80">
        <v>57200</v>
      </c>
      <c r="E92" s="80">
        <v>56900</v>
      </c>
      <c r="F92" s="80">
        <v>56500</v>
      </c>
      <c r="G92" s="71">
        <v>2.636517644911879</v>
      </c>
      <c r="H92" s="83">
        <v>2.3225157831553509</v>
      </c>
      <c r="I92" s="83">
        <v>2.0511302595030432</v>
      </c>
      <c r="J92" s="72">
        <v>1.8152823909550739</v>
      </c>
      <c r="K92" s="62">
        <v>1300</v>
      </c>
      <c r="L92" s="80">
        <v>1300</v>
      </c>
      <c r="M92" s="80">
        <v>1300</v>
      </c>
      <c r="N92" s="63">
        <v>1300</v>
      </c>
      <c r="O92" s="62"/>
      <c r="P92" s="80"/>
      <c r="Q92" s="80"/>
      <c r="R92" s="80"/>
      <c r="S92" s="62"/>
      <c r="T92" s="80"/>
      <c r="U92" s="80"/>
      <c r="V92" s="63"/>
      <c r="W92" s="62"/>
      <c r="X92" s="80"/>
      <c r="Y92" s="80"/>
      <c r="Z92" s="80"/>
      <c r="AA92" s="62"/>
      <c r="AB92" s="80"/>
      <c r="AC92" s="80"/>
      <c r="AD92" s="63"/>
      <c r="AE92" s="59"/>
      <c r="AF92" s="79"/>
      <c r="AG92" s="79"/>
      <c r="AH92" s="79"/>
      <c r="AI92" s="62"/>
      <c r="AJ92" s="80"/>
      <c r="AK92" s="80"/>
      <c r="AL92" s="63"/>
    </row>
    <row r="93" spans="2:38" x14ac:dyDescent="0.4">
      <c r="B93" s="61" t="s">
        <v>214</v>
      </c>
      <c r="C93" s="59">
        <v>23600</v>
      </c>
      <c r="D93" s="79">
        <v>22000</v>
      </c>
      <c r="E93" s="79">
        <v>21700</v>
      </c>
      <c r="F93" s="79">
        <v>21600</v>
      </c>
      <c r="G93" s="71">
        <v>2.151601596306123</v>
      </c>
      <c r="H93" s="83">
        <v>1.7906422266934658</v>
      </c>
      <c r="I93" s="83">
        <v>1.5054455448892219</v>
      </c>
      <c r="J93" s="72">
        <v>1.2758468221832111</v>
      </c>
      <c r="K93" s="59">
        <v>500</v>
      </c>
      <c r="L93" s="79">
        <v>500</v>
      </c>
      <c r="M93" s="79">
        <v>500</v>
      </c>
      <c r="N93" s="60">
        <v>500</v>
      </c>
      <c r="O93" s="59"/>
      <c r="P93" s="79"/>
      <c r="Q93" s="79"/>
      <c r="R93" s="79"/>
      <c r="S93" s="59"/>
      <c r="T93" s="79"/>
      <c r="U93" s="79"/>
      <c r="V93" s="60"/>
      <c r="W93" s="59"/>
      <c r="X93" s="79"/>
      <c r="Y93" s="79"/>
      <c r="Z93" s="79"/>
      <c r="AA93" s="59"/>
      <c r="AB93" s="79"/>
      <c r="AC93" s="79"/>
      <c r="AD93" s="60"/>
      <c r="AE93" s="59"/>
      <c r="AF93" s="79"/>
      <c r="AG93" s="79"/>
      <c r="AH93" s="79"/>
      <c r="AI93" s="59"/>
      <c r="AJ93" s="79"/>
      <c r="AK93" s="79"/>
      <c r="AL93" s="60"/>
    </row>
    <row r="94" spans="2:38" x14ac:dyDescent="0.4">
      <c r="B94" s="61" t="s">
        <v>215</v>
      </c>
      <c r="C94" s="59">
        <v>46000</v>
      </c>
      <c r="D94" s="79">
        <v>43000</v>
      </c>
      <c r="E94" s="79">
        <v>42400</v>
      </c>
      <c r="F94" s="79">
        <v>42100</v>
      </c>
      <c r="G94" s="71">
        <v>2.6966422238203402</v>
      </c>
      <c r="H94" s="83">
        <v>2.2396911820368293</v>
      </c>
      <c r="I94" s="83">
        <v>1.8791106829029351</v>
      </c>
      <c r="J94" s="72">
        <v>1.589101321022901</v>
      </c>
      <c r="K94" s="59">
        <v>1000</v>
      </c>
      <c r="L94" s="79">
        <v>1000</v>
      </c>
      <c r="M94" s="79">
        <v>1000</v>
      </c>
      <c r="N94" s="60">
        <v>1000</v>
      </c>
      <c r="O94" s="59"/>
      <c r="P94" s="79"/>
      <c r="Q94" s="79"/>
      <c r="R94" s="79"/>
      <c r="S94" s="59"/>
      <c r="T94" s="79"/>
      <c r="U94" s="79"/>
      <c r="V94" s="60"/>
      <c r="W94" s="59"/>
      <c r="X94" s="79"/>
      <c r="Y94" s="79"/>
      <c r="Z94" s="79"/>
      <c r="AA94" s="59"/>
      <c r="AB94" s="79"/>
      <c r="AC94" s="79"/>
      <c r="AD94" s="60"/>
      <c r="AE94" s="59"/>
      <c r="AF94" s="79"/>
      <c r="AG94" s="79"/>
      <c r="AH94" s="79"/>
      <c r="AI94" s="59"/>
      <c r="AJ94" s="79"/>
      <c r="AK94" s="79"/>
      <c r="AL94" s="60"/>
    </row>
    <row r="95" spans="2:38" x14ac:dyDescent="0.4">
      <c r="B95" s="61" t="s">
        <v>216</v>
      </c>
      <c r="C95" s="59">
        <v>54600</v>
      </c>
      <c r="D95" s="79">
        <v>51000</v>
      </c>
      <c r="E95" s="79">
        <v>50300</v>
      </c>
      <c r="F95" s="79">
        <v>49900</v>
      </c>
      <c r="G95" s="71">
        <v>2.81279633356655</v>
      </c>
      <c r="H95" s="83">
        <v>2.3341146202751122</v>
      </c>
      <c r="I95" s="83">
        <v>1.956486089458382</v>
      </c>
      <c r="J95" s="72">
        <v>1.6529239628333929</v>
      </c>
      <c r="K95" s="59">
        <v>1200</v>
      </c>
      <c r="L95" s="79">
        <v>1200</v>
      </c>
      <c r="M95" s="79">
        <v>1200</v>
      </c>
      <c r="N95" s="60">
        <v>1200</v>
      </c>
      <c r="O95" s="59"/>
      <c r="P95" s="79"/>
      <c r="Q95" s="79"/>
      <c r="R95" s="79"/>
      <c r="S95" s="59"/>
      <c r="T95" s="79"/>
      <c r="U95" s="79"/>
      <c r="V95" s="60"/>
      <c r="W95" s="59"/>
      <c r="X95" s="79"/>
      <c r="Y95" s="79"/>
      <c r="Z95" s="79"/>
      <c r="AA95" s="59"/>
      <c r="AB95" s="79"/>
      <c r="AC95" s="79"/>
      <c r="AD95" s="60"/>
      <c r="AE95" s="59"/>
      <c r="AF95" s="79"/>
      <c r="AG95" s="79"/>
      <c r="AH95" s="79"/>
      <c r="AI95" s="59"/>
      <c r="AJ95" s="79"/>
      <c r="AK95" s="79"/>
      <c r="AL95" s="60"/>
    </row>
    <row r="96" spans="2:38" x14ac:dyDescent="0.4">
      <c r="B96" s="61" t="s">
        <v>217</v>
      </c>
      <c r="C96" s="59">
        <v>45600</v>
      </c>
      <c r="D96" s="79">
        <v>42700</v>
      </c>
      <c r="E96" s="79">
        <v>42100</v>
      </c>
      <c r="F96" s="79">
        <v>41800</v>
      </c>
      <c r="G96" s="71">
        <v>2.7688604498182472</v>
      </c>
      <c r="H96" s="83">
        <v>2.3071218454450393</v>
      </c>
      <c r="I96" s="83">
        <v>1.9425631030704811</v>
      </c>
      <c r="J96" s="72">
        <v>1.6491521004988867</v>
      </c>
      <c r="K96" s="59">
        <v>1000</v>
      </c>
      <c r="L96" s="79">
        <v>1000</v>
      </c>
      <c r="M96" s="79">
        <v>1000</v>
      </c>
      <c r="N96" s="60">
        <v>1000</v>
      </c>
      <c r="O96" s="59"/>
      <c r="P96" s="79"/>
      <c r="Q96" s="79"/>
      <c r="R96" s="79"/>
      <c r="S96" s="59"/>
      <c r="T96" s="79"/>
      <c r="U96" s="79"/>
      <c r="V96" s="60"/>
      <c r="W96" s="59"/>
      <c r="X96" s="79"/>
      <c r="Y96" s="79"/>
      <c r="Z96" s="79"/>
      <c r="AA96" s="59"/>
      <c r="AB96" s="79"/>
      <c r="AC96" s="79"/>
      <c r="AD96" s="60"/>
      <c r="AE96" s="59"/>
      <c r="AF96" s="79"/>
      <c r="AG96" s="79"/>
      <c r="AH96" s="79"/>
      <c r="AI96" s="59"/>
      <c r="AJ96" s="79"/>
      <c r="AK96" s="79"/>
      <c r="AL96" s="60"/>
    </row>
    <row r="97" spans="2:38" x14ac:dyDescent="0.4">
      <c r="B97" s="61" t="s">
        <v>218</v>
      </c>
      <c r="C97" s="62">
        <v>24300</v>
      </c>
      <c r="D97" s="80">
        <v>23800</v>
      </c>
      <c r="E97" s="80">
        <v>23200</v>
      </c>
      <c r="F97" s="80">
        <v>22700</v>
      </c>
      <c r="G97" s="71">
        <v>1.247689737775703</v>
      </c>
      <c r="H97" s="83">
        <v>1.135636204632597</v>
      </c>
      <c r="I97" s="83">
        <v>1.032333544857019</v>
      </c>
      <c r="J97" s="72">
        <v>0.93690257381967723</v>
      </c>
      <c r="K97" s="62">
        <v>500</v>
      </c>
      <c r="L97" s="80">
        <v>500</v>
      </c>
      <c r="M97" s="80">
        <v>500</v>
      </c>
      <c r="N97" s="63">
        <v>500</v>
      </c>
      <c r="O97" s="62"/>
      <c r="P97" s="80"/>
      <c r="Q97" s="80"/>
      <c r="R97" s="80"/>
      <c r="S97" s="62"/>
      <c r="T97" s="80"/>
      <c r="U97" s="80"/>
      <c r="V97" s="63"/>
      <c r="W97" s="62"/>
      <c r="X97" s="80"/>
      <c r="Y97" s="80"/>
      <c r="Z97" s="80"/>
      <c r="AA97" s="62"/>
      <c r="AB97" s="80"/>
      <c r="AC97" s="80"/>
      <c r="AD97" s="63"/>
      <c r="AE97" s="59"/>
      <c r="AF97" s="79"/>
      <c r="AG97" s="79"/>
      <c r="AH97" s="79"/>
      <c r="AI97" s="62"/>
      <c r="AJ97" s="80"/>
      <c r="AK97" s="80"/>
      <c r="AL97" s="63"/>
    </row>
    <row r="98" spans="2:38" x14ac:dyDescent="0.4">
      <c r="B98" s="61" t="s">
        <v>219</v>
      </c>
      <c r="C98" s="62">
        <v>47200</v>
      </c>
      <c r="D98" s="80">
        <v>46200</v>
      </c>
      <c r="E98" s="80">
        <v>45200</v>
      </c>
      <c r="F98" s="80">
        <v>44200</v>
      </c>
      <c r="G98" s="71">
        <v>1.5088240384415241</v>
      </c>
      <c r="H98" s="83">
        <v>1.3694170745771841</v>
      </c>
      <c r="I98" s="83">
        <v>1.241357530269561</v>
      </c>
      <c r="J98" s="72">
        <v>1.123404697701091</v>
      </c>
      <c r="K98" s="62">
        <v>1000</v>
      </c>
      <c r="L98" s="80">
        <v>1000</v>
      </c>
      <c r="M98" s="80">
        <v>1000</v>
      </c>
      <c r="N98" s="63">
        <v>1000</v>
      </c>
      <c r="O98" s="62"/>
      <c r="P98" s="80"/>
      <c r="Q98" s="80"/>
      <c r="R98" s="80"/>
      <c r="S98" s="62"/>
      <c r="T98" s="80"/>
      <c r="U98" s="80"/>
      <c r="V98" s="63"/>
      <c r="W98" s="62"/>
      <c r="X98" s="80"/>
      <c r="Y98" s="80"/>
      <c r="Z98" s="80"/>
      <c r="AA98" s="62"/>
      <c r="AB98" s="80"/>
      <c r="AC98" s="80"/>
      <c r="AD98" s="63"/>
      <c r="AE98" s="59"/>
      <c r="AF98" s="79"/>
      <c r="AG98" s="79"/>
      <c r="AH98" s="79"/>
      <c r="AI98" s="62"/>
      <c r="AJ98" s="80"/>
      <c r="AK98" s="80"/>
      <c r="AL98" s="63"/>
    </row>
    <row r="99" spans="2:38" x14ac:dyDescent="0.4">
      <c r="B99" s="61" t="s">
        <v>220</v>
      </c>
      <c r="C99" s="62">
        <v>65700</v>
      </c>
      <c r="D99" s="80">
        <v>64300</v>
      </c>
      <c r="E99" s="80">
        <v>63000</v>
      </c>
      <c r="F99" s="80">
        <v>61700</v>
      </c>
      <c r="G99" s="71">
        <v>1.6802477490526282</v>
      </c>
      <c r="H99" s="83">
        <v>1.5234335712992149</v>
      </c>
      <c r="I99" s="83">
        <v>1.3795425030709021</v>
      </c>
      <c r="J99" s="72">
        <v>1.247144197887734</v>
      </c>
      <c r="K99" s="62">
        <v>1500</v>
      </c>
      <c r="L99" s="80">
        <v>1500</v>
      </c>
      <c r="M99" s="80">
        <v>1500</v>
      </c>
      <c r="N99" s="63">
        <v>1500</v>
      </c>
      <c r="O99" s="62"/>
      <c r="P99" s="80"/>
      <c r="Q99" s="80"/>
      <c r="R99" s="80"/>
      <c r="S99" s="62"/>
      <c r="T99" s="80"/>
      <c r="U99" s="80"/>
      <c r="V99" s="63"/>
      <c r="W99" s="62"/>
      <c r="X99" s="80"/>
      <c r="Y99" s="80"/>
      <c r="Z99" s="80"/>
      <c r="AA99" s="62"/>
      <c r="AB99" s="80"/>
      <c r="AC99" s="80"/>
      <c r="AD99" s="63"/>
      <c r="AE99" s="59"/>
      <c r="AF99" s="79"/>
      <c r="AG99" s="79"/>
      <c r="AH99" s="79"/>
      <c r="AI99" s="62"/>
      <c r="AJ99" s="80"/>
      <c r="AK99" s="80"/>
      <c r="AL99" s="63"/>
    </row>
    <row r="100" spans="2:38" x14ac:dyDescent="0.4">
      <c r="B100" s="61" t="s">
        <v>221</v>
      </c>
      <c r="C100" s="62">
        <v>56700</v>
      </c>
      <c r="D100" s="80">
        <v>55600</v>
      </c>
      <c r="E100" s="80">
        <v>54500</v>
      </c>
      <c r="F100" s="80">
        <v>53500</v>
      </c>
      <c r="G100" s="71">
        <v>1.6870232170238222</v>
      </c>
      <c r="H100" s="83">
        <v>1.538700042360081</v>
      </c>
      <c r="I100" s="83">
        <v>1.4026135249354199</v>
      </c>
      <c r="J100" s="72">
        <v>1.2774204551799171</v>
      </c>
      <c r="K100" s="62">
        <v>1300</v>
      </c>
      <c r="L100" s="80">
        <v>1300</v>
      </c>
      <c r="M100" s="80">
        <v>1300</v>
      </c>
      <c r="N100" s="63">
        <v>1300</v>
      </c>
      <c r="O100" s="62"/>
      <c r="P100" s="80"/>
      <c r="Q100" s="80"/>
      <c r="R100" s="80"/>
      <c r="S100" s="62"/>
      <c r="T100" s="80"/>
      <c r="U100" s="80"/>
      <c r="V100" s="63"/>
      <c r="W100" s="62"/>
      <c r="X100" s="80"/>
      <c r="Y100" s="80"/>
      <c r="Z100" s="80"/>
      <c r="AA100" s="62"/>
      <c r="AB100" s="80"/>
      <c r="AC100" s="80"/>
      <c r="AD100" s="63"/>
      <c r="AE100" s="59"/>
      <c r="AF100" s="79"/>
      <c r="AG100" s="79"/>
      <c r="AH100" s="79"/>
      <c r="AI100" s="62"/>
      <c r="AJ100" s="80"/>
      <c r="AK100" s="80"/>
      <c r="AL100" s="63"/>
    </row>
    <row r="101" spans="2:38" x14ac:dyDescent="0.4">
      <c r="B101" s="61" t="s">
        <v>222</v>
      </c>
      <c r="C101" s="62">
        <v>24300</v>
      </c>
      <c r="D101" s="80">
        <v>23800</v>
      </c>
      <c r="E101" s="80">
        <v>23200</v>
      </c>
      <c r="F101" s="80">
        <v>22700</v>
      </c>
      <c r="G101" s="71">
        <v>1.248399207411411</v>
      </c>
      <c r="H101" s="83">
        <v>1.136200128238515</v>
      </c>
      <c r="I101" s="83">
        <v>1.0327711808043072</v>
      </c>
      <c r="J101" s="72">
        <v>0.9372299955317609</v>
      </c>
      <c r="K101" s="62">
        <v>500</v>
      </c>
      <c r="L101" s="80">
        <v>500</v>
      </c>
      <c r="M101" s="80">
        <v>500</v>
      </c>
      <c r="N101" s="63">
        <v>500</v>
      </c>
      <c r="O101" s="62"/>
      <c r="P101" s="80"/>
      <c r="Q101" s="80"/>
      <c r="R101" s="80"/>
      <c r="S101" s="62"/>
      <c r="T101" s="80"/>
      <c r="U101" s="80"/>
      <c r="V101" s="63"/>
      <c r="W101" s="62"/>
      <c r="X101" s="80"/>
      <c r="Y101" s="80"/>
      <c r="Z101" s="80"/>
      <c r="AA101" s="62"/>
      <c r="AB101" s="80"/>
      <c r="AC101" s="80"/>
      <c r="AD101" s="63"/>
      <c r="AE101" s="59"/>
      <c r="AF101" s="79"/>
      <c r="AG101" s="79"/>
      <c r="AH101" s="79"/>
      <c r="AI101" s="62"/>
      <c r="AJ101" s="80"/>
      <c r="AK101" s="80"/>
      <c r="AL101" s="63"/>
    </row>
    <row r="102" spans="2:38" x14ac:dyDescent="0.4">
      <c r="B102" s="61" t="s">
        <v>223</v>
      </c>
      <c r="C102" s="62">
        <v>47200</v>
      </c>
      <c r="D102" s="80">
        <v>46200</v>
      </c>
      <c r="E102" s="80">
        <v>45200</v>
      </c>
      <c r="F102" s="80">
        <v>44300</v>
      </c>
      <c r="G102" s="71">
        <v>1.510105612913067</v>
      </c>
      <c r="H102" s="83">
        <v>1.3704355153678001</v>
      </c>
      <c r="I102" s="83">
        <v>1.2421461802274658</v>
      </c>
      <c r="J102" s="72">
        <v>1.123993141679827</v>
      </c>
      <c r="K102" s="62">
        <v>1000</v>
      </c>
      <c r="L102" s="80">
        <v>1000</v>
      </c>
      <c r="M102" s="80">
        <v>1000</v>
      </c>
      <c r="N102" s="63">
        <v>1000</v>
      </c>
      <c r="O102" s="62"/>
      <c r="P102" s="80"/>
      <c r="Q102" s="80"/>
      <c r="R102" s="80"/>
      <c r="S102" s="62"/>
      <c r="T102" s="80"/>
      <c r="U102" s="80"/>
      <c r="V102" s="63"/>
      <c r="W102" s="62"/>
      <c r="X102" s="80"/>
      <c r="Y102" s="80"/>
      <c r="Z102" s="80"/>
      <c r="AA102" s="62"/>
      <c r="AB102" s="80"/>
      <c r="AC102" s="80"/>
      <c r="AD102" s="63"/>
      <c r="AE102" s="59"/>
      <c r="AF102" s="79"/>
      <c r="AG102" s="79"/>
      <c r="AH102" s="79"/>
      <c r="AI102" s="62"/>
      <c r="AJ102" s="80"/>
      <c r="AK102" s="80"/>
      <c r="AL102" s="63"/>
    </row>
    <row r="103" spans="2:38" x14ac:dyDescent="0.4">
      <c r="B103" s="61" t="s">
        <v>224</v>
      </c>
      <c r="C103" s="62">
        <v>65700</v>
      </c>
      <c r="D103" s="80">
        <v>64300</v>
      </c>
      <c r="E103" s="80">
        <v>63000</v>
      </c>
      <c r="F103" s="80">
        <v>61700</v>
      </c>
      <c r="G103" s="71">
        <v>1.6818110481981388</v>
      </c>
      <c r="H103" s="83">
        <v>1.524674739205323</v>
      </c>
      <c r="I103" s="83">
        <v>1.380503395946495</v>
      </c>
      <c r="J103" s="72">
        <v>1.2478613783967161</v>
      </c>
      <c r="K103" s="62">
        <v>1500</v>
      </c>
      <c r="L103" s="80">
        <v>1500</v>
      </c>
      <c r="M103" s="80">
        <v>1500</v>
      </c>
      <c r="N103" s="63">
        <v>1500</v>
      </c>
      <c r="O103" s="62"/>
      <c r="P103" s="80"/>
      <c r="Q103" s="80"/>
      <c r="R103" s="80"/>
      <c r="S103" s="62"/>
      <c r="T103" s="80"/>
      <c r="U103" s="80"/>
      <c r="V103" s="63"/>
      <c r="W103" s="62"/>
      <c r="X103" s="80"/>
      <c r="Y103" s="80"/>
      <c r="Z103" s="80"/>
      <c r="AA103" s="62"/>
      <c r="AB103" s="80"/>
      <c r="AC103" s="80"/>
      <c r="AD103" s="63"/>
      <c r="AE103" s="59"/>
      <c r="AF103" s="79"/>
      <c r="AG103" s="79"/>
      <c r="AH103" s="79"/>
      <c r="AI103" s="62"/>
      <c r="AJ103" s="80"/>
      <c r="AK103" s="80"/>
      <c r="AL103" s="63"/>
    </row>
    <row r="104" spans="2:38" x14ac:dyDescent="0.4">
      <c r="B104" s="61" t="s">
        <v>225</v>
      </c>
      <c r="C104" s="62">
        <v>56700</v>
      </c>
      <c r="D104" s="80">
        <v>55600</v>
      </c>
      <c r="E104" s="80">
        <v>54500</v>
      </c>
      <c r="F104" s="80">
        <v>53500</v>
      </c>
      <c r="G104" s="71">
        <v>1.688576973533759</v>
      </c>
      <c r="H104" s="83">
        <v>1.5399341690595862</v>
      </c>
      <c r="I104" s="83">
        <v>1.403569090487822</v>
      </c>
      <c r="J104" s="72">
        <v>1.278133853551005</v>
      </c>
      <c r="K104" s="62">
        <v>1300</v>
      </c>
      <c r="L104" s="80">
        <v>1300</v>
      </c>
      <c r="M104" s="80">
        <v>1300</v>
      </c>
      <c r="N104" s="63">
        <v>1300</v>
      </c>
      <c r="O104" s="62"/>
      <c r="P104" s="80"/>
      <c r="Q104" s="80"/>
      <c r="R104" s="80"/>
      <c r="S104" s="62"/>
      <c r="T104" s="80"/>
      <c r="U104" s="80"/>
      <c r="V104" s="63"/>
      <c r="W104" s="62"/>
      <c r="X104" s="80"/>
      <c r="Y104" s="80"/>
      <c r="Z104" s="80"/>
      <c r="AA104" s="62"/>
      <c r="AB104" s="80"/>
      <c r="AC104" s="80"/>
      <c r="AD104" s="63"/>
      <c r="AE104" s="59"/>
      <c r="AF104" s="79"/>
      <c r="AG104" s="79"/>
      <c r="AH104" s="79"/>
      <c r="AI104" s="62"/>
      <c r="AJ104" s="80"/>
      <c r="AK104" s="80"/>
      <c r="AL104" s="63"/>
    </row>
    <row r="105" spans="2:38" x14ac:dyDescent="0.4">
      <c r="B105" s="61" t="s">
        <v>226</v>
      </c>
      <c r="C105" s="62">
        <v>25600</v>
      </c>
      <c r="D105" s="80">
        <v>24800</v>
      </c>
      <c r="E105" s="80">
        <v>24200</v>
      </c>
      <c r="F105" s="80">
        <v>23900</v>
      </c>
      <c r="G105" s="73">
        <v>0.9878969814561358</v>
      </c>
      <c r="H105" s="84">
        <v>0.75780264107813056</v>
      </c>
      <c r="I105" s="84">
        <v>0.58444255281051682</v>
      </c>
      <c r="J105" s="74">
        <v>0.45970152217370319</v>
      </c>
      <c r="K105" s="62">
        <v>500</v>
      </c>
      <c r="L105" s="80">
        <v>500</v>
      </c>
      <c r="M105" s="80">
        <v>500</v>
      </c>
      <c r="N105" s="63">
        <v>500</v>
      </c>
      <c r="O105" s="62"/>
      <c r="P105" s="80"/>
      <c r="Q105" s="80"/>
      <c r="R105" s="80"/>
      <c r="S105" s="62"/>
      <c r="T105" s="80"/>
      <c r="U105" s="80"/>
      <c r="V105" s="63"/>
      <c r="W105" s="62"/>
      <c r="X105" s="80"/>
      <c r="Y105" s="80"/>
      <c r="Z105" s="80"/>
      <c r="AA105" s="62"/>
      <c r="AB105" s="80"/>
      <c r="AC105" s="80"/>
      <c r="AD105" s="63"/>
      <c r="AE105" s="59">
        <v>25600</v>
      </c>
      <c r="AF105" s="79">
        <v>22800</v>
      </c>
      <c r="AG105" s="79">
        <v>22500</v>
      </c>
      <c r="AH105" s="79">
        <v>22400</v>
      </c>
      <c r="AI105" s="62">
        <f t="shared" ref="AI105:AI120" si="24">ROUND(K105/C105*AE105,0)</f>
        <v>500</v>
      </c>
      <c r="AJ105" s="80">
        <f t="shared" ref="AJ105:AJ120" si="25">ROUND(L105/D105*AF105,0)</f>
        <v>460</v>
      </c>
      <c r="AK105" s="80">
        <f t="shared" ref="AK105:AK120" si="26">ROUND(M105/E105*AG105,0)</f>
        <v>465</v>
      </c>
      <c r="AL105" s="63">
        <f t="shared" ref="AL105:AL120" si="27">ROUND(N105/F105*AH105,0)</f>
        <v>469</v>
      </c>
    </row>
    <row r="106" spans="2:38" x14ac:dyDescent="0.4">
      <c r="B106" s="61" t="s">
        <v>227</v>
      </c>
      <c r="C106" s="62">
        <v>48400</v>
      </c>
      <c r="D106" s="80">
        <v>47000</v>
      </c>
      <c r="E106" s="80">
        <v>46100</v>
      </c>
      <c r="F106" s="80">
        <v>45600</v>
      </c>
      <c r="G106" s="73">
        <v>1.169746394791632</v>
      </c>
      <c r="H106" s="84">
        <v>0.88632840042914229</v>
      </c>
      <c r="I106" s="84">
        <v>0.67832285015261973</v>
      </c>
      <c r="J106" s="74">
        <v>0.53303390464523615</v>
      </c>
      <c r="K106" s="62">
        <v>1000</v>
      </c>
      <c r="L106" s="80">
        <v>1000</v>
      </c>
      <c r="M106" s="80">
        <v>1000</v>
      </c>
      <c r="N106" s="63">
        <v>1000</v>
      </c>
      <c r="O106" s="62"/>
      <c r="P106" s="80"/>
      <c r="Q106" s="80"/>
      <c r="R106" s="80"/>
      <c r="S106" s="62"/>
      <c r="T106" s="80"/>
      <c r="U106" s="80"/>
      <c r="V106" s="63"/>
      <c r="W106" s="62"/>
      <c r="X106" s="80"/>
      <c r="Y106" s="80"/>
      <c r="Z106" s="80"/>
      <c r="AA106" s="62"/>
      <c r="AB106" s="80"/>
      <c r="AC106" s="80"/>
      <c r="AD106" s="63"/>
      <c r="AE106" s="59">
        <v>48400</v>
      </c>
      <c r="AF106" s="79">
        <v>43600</v>
      </c>
      <c r="AG106" s="79">
        <v>43300</v>
      </c>
      <c r="AH106" s="79">
        <v>43000</v>
      </c>
      <c r="AI106" s="62">
        <f t="shared" si="24"/>
        <v>1000</v>
      </c>
      <c r="AJ106" s="80">
        <f t="shared" si="25"/>
        <v>928</v>
      </c>
      <c r="AK106" s="80">
        <f t="shared" si="26"/>
        <v>939</v>
      </c>
      <c r="AL106" s="63">
        <f t="shared" si="27"/>
        <v>943</v>
      </c>
    </row>
    <row r="107" spans="2:38" x14ac:dyDescent="0.4">
      <c r="B107" s="61" t="s">
        <v>228</v>
      </c>
      <c r="C107" s="62">
        <v>61900</v>
      </c>
      <c r="D107" s="80">
        <v>60000</v>
      </c>
      <c r="E107" s="80">
        <v>58800</v>
      </c>
      <c r="F107" s="80">
        <v>58200</v>
      </c>
      <c r="G107" s="73">
        <v>1.2025082763216819</v>
      </c>
      <c r="H107" s="84">
        <v>0.89992717167962111</v>
      </c>
      <c r="I107" s="84">
        <v>0.68708073334341613</v>
      </c>
      <c r="J107" s="74">
        <v>0.54464190233940324</v>
      </c>
      <c r="K107" s="62">
        <v>1300</v>
      </c>
      <c r="L107" s="80">
        <v>1300</v>
      </c>
      <c r="M107" s="80">
        <v>1300</v>
      </c>
      <c r="N107" s="63">
        <v>1300</v>
      </c>
      <c r="O107" s="62"/>
      <c r="P107" s="80"/>
      <c r="Q107" s="80"/>
      <c r="R107" s="80"/>
      <c r="S107" s="62"/>
      <c r="T107" s="80"/>
      <c r="U107" s="80"/>
      <c r="V107" s="63"/>
      <c r="W107" s="62"/>
      <c r="X107" s="80"/>
      <c r="Y107" s="80"/>
      <c r="Z107" s="80"/>
      <c r="AA107" s="62"/>
      <c r="AB107" s="80"/>
      <c r="AC107" s="80"/>
      <c r="AD107" s="63"/>
      <c r="AE107" s="59">
        <v>61900</v>
      </c>
      <c r="AF107" s="79">
        <v>55600</v>
      </c>
      <c r="AG107" s="79">
        <v>55100</v>
      </c>
      <c r="AH107" s="79">
        <v>54800</v>
      </c>
      <c r="AI107" s="62">
        <f t="shared" si="24"/>
        <v>1300</v>
      </c>
      <c r="AJ107" s="80">
        <f t="shared" si="25"/>
        <v>1205</v>
      </c>
      <c r="AK107" s="80">
        <f t="shared" si="26"/>
        <v>1218</v>
      </c>
      <c r="AL107" s="63">
        <f t="shared" si="27"/>
        <v>1224</v>
      </c>
    </row>
    <row r="108" spans="2:38" x14ac:dyDescent="0.4">
      <c r="B108" s="61" t="s">
        <v>229</v>
      </c>
      <c r="C108" s="62">
        <v>58400</v>
      </c>
      <c r="D108" s="80">
        <v>56800</v>
      </c>
      <c r="E108" s="80">
        <v>55800</v>
      </c>
      <c r="F108" s="80">
        <v>55300</v>
      </c>
      <c r="G108" s="73">
        <v>1.266843971210277</v>
      </c>
      <c r="H108" s="84">
        <v>0.95685719078226084</v>
      </c>
      <c r="I108" s="84">
        <v>0.73604621737507869</v>
      </c>
      <c r="J108" s="74">
        <v>0.58614913037474214</v>
      </c>
      <c r="K108" s="62">
        <v>1300</v>
      </c>
      <c r="L108" s="80">
        <v>1300</v>
      </c>
      <c r="M108" s="80">
        <v>1300</v>
      </c>
      <c r="N108" s="63">
        <v>1300</v>
      </c>
      <c r="O108" s="62"/>
      <c r="P108" s="80"/>
      <c r="Q108" s="80"/>
      <c r="R108" s="80"/>
      <c r="S108" s="62"/>
      <c r="T108" s="80"/>
      <c r="U108" s="80"/>
      <c r="V108" s="63"/>
      <c r="W108" s="62"/>
      <c r="X108" s="80"/>
      <c r="Y108" s="80"/>
      <c r="Z108" s="80"/>
      <c r="AA108" s="62"/>
      <c r="AB108" s="80"/>
      <c r="AC108" s="80"/>
      <c r="AD108" s="63"/>
      <c r="AE108" s="59">
        <v>58400</v>
      </c>
      <c r="AF108" s="79">
        <v>53000</v>
      </c>
      <c r="AG108" s="79">
        <v>52600</v>
      </c>
      <c r="AH108" s="79">
        <v>52200</v>
      </c>
      <c r="AI108" s="62">
        <f t="shared" si="24"/>
        <v>1300</v>
      </c>
      <c r="AJ108" s="80">
        <f t="shared" si="25"/>
        <v>1213</v>
      </c>
      <c r="AK108" s="80">
        <f t="shared" si="26"/>
        <v>1225</v>
      </c>
      <c r="AL108" s="63">
        <f t="shared" si="27"/>
        <v>1227</v>
      </c>
    </row>
    <row r="109" spans="2:38" x14ac:dyDescent="0.4">
      <c r="B109" s="61" t="s">
        <v>230</v>
      </c>
      <c r="C109" s="62">
        <v>25400</v>
      </c>
      <c r="D109" s="80">
        <v>24600</v>
      </c>
      <c r="E109" s="80">
        <v>24100</v>
      </c>
      <c r="F109" s="80">
        <v>23900</v>
      </c>
      <c r="G109" s="73">
        <v>0.97144228734800497</v>
      </c>
      <c r="H109" s="84">
        <v>0.74797957173688756</v>
      </c>
      <c r="I109" s="84">
        <v>0.57908846006637993</v>
      </c>
      <c r="J109" s="74">
        <v>0.45709927875422274</v>
      </c>
      <c r="K109" s="62">
        <v>500</v>
      </c>
      <c r="L109" s="80">
        <v>500</v>
      </c>
      <c r="M109" s="80">
        <v>500</v>
      </c>
      <c r="N109" s="63">
        <v>500</v>
      </c>
      <c r="O109" s="62"/>
      <c r="P109" s="80"/>
      <c r="Q109" s="80"/>
      <c r="R109" s="80"/>
      <c r="S109" s="62"/>
      <c r="T109" s="80"/>
      <c r="U109" s="80"/>
      <c r="V109" s="63"/>
      <c r="W109" s="62"/>
      <c r="X109" s="80"/>
      <c r="Y109" s="80"/>
      <c r="Z109" s="80"/>
      <c r="AA109" s="62"/>
      <c r="AB109" s="80"/>
      <c r="AC109" s="80"/>
      <c r="AD109" s="63"/>
      <c r="AE109" s="59">
        <v>25400</v>
      </c>
      <c r="AF109" s="79">
        <v>22700</v>
      </c>
      <c r="AG109" s="79">
        <v>22500</v>
      </c>
      <c r="AH109" s="79">
        <v>22300</v>
      </c>
      <c r="AI109" s="62">
        <f t="shared" si="24"/>
        <v>500</v>
      </c>
      <c r="AJ109" s="80">
        <f t="shared" si="25"/>
        <v>461</v>
      </c>
      <c r="AK109" s="80">
        <f t="shared" si="26"/>
        <v>467</v>
      </c>
      <c r="AL109" s="63">
        <f t="shared" si="27"/>
        <v>467</v>
      </c>
    </row>
    <row r="110" spans="2:38" x14ac:dyDescent="0.4">
      <c r="B110" s="61" t="s">
        <v>231</v>
      </c>
      <c r="C110" s="62">
        <v>48900</v>
      </c>
      <c r="D110" s="80">
        <v>47500</v>
      </c>
      <c r="E110" s="80">
        <v>46600</v>
      </c>
      <c r="F110" s="80">
        <v>46100</v>
      </c>
      <c r="G110" s="73">
        <v>1.1547029749032189</v>
      </c>
      <c r="H110" s="84">
        <v>0.87764941950394559</v>
      </c>
      <c r="I110" s="84">
        <v>0.6738200330160512</v>
      </c>
      <c r="J110" s="74">
        <v>0.53098054402307115</v>
      </c>
      <c r="K110" s="62">
        <v>1000</v>
      </c>
      <c r="L110" s="80">
        <v>1000</v>
      </c>
      <c r="M110" s="80">
        <v>1000</v>
      </c>
      <c r="N110" s="63">
        <v>1000</v>
      </c>
      <c r="O110" s="62"/>
      <c r="P110" s="80"/>
      <c r="Q110" s="80"/>
      <c r="R110" s="80"/>
      <c r="S110" s="62"/>
      <c r="T110" s="80"/>
      <c r="U110" s="80"/>
      <c r="V110" s="63"/>
      <c r="W110" s="62"/>
      <c r="X110" s="80"/>
      <c r="Y110" s="80"/>
      <c r="Z110" s="80"/>
      <c r="AA110" s="62"/>
      <c r="AB110" s="80"/>
      <c r="AC110" s="80"/>
      <c r="AD110" s="63"/>
      <c r="AE110" s="59">
        <v>48900</v>
      </c>
      <c r="AF110" s="79">
        <v>43500</v>
      </c>
      <c r="AG110" s="79">
        <v>43200</v>
      </c>
      <c r="AH110" s="79">
        <v>42900</v>
      </c>
      <c r="AI110" s="62">
        <f t="shared" si="24"/>
        <v>1000</v>
      </c>
      <c r="AJ110" s="80">
        <f t="shared" si="25"/>
        <v>916</v>
      </c>
      <c r="AK110" s="80">
        <f t="shared" si="26"/>
        <v>927</v>
      </c>
      <c r="AL110" s="63">
        <f t="shared" si="27"/>
        <v>931</v>
      </c>
    </row>
    <row r="111" spans="2:38" x14ac:dyDescent="0.4">
      <c r="B111" s="61" t="s">
        <v>232</v>
      </c>
      <c r="C111" s="62">
        <v>61400</v>
      </c>
      <c r="D111" s="80">
        <v>59700</v>
      </c>
      <c r="E111" s="80">
        <v>58600</v>
      </c>
      <c r="F111" s="80">
        <v>58000</v>
      </c>
      <c r="G111" s="73">
        <v>1.189092517124694</v>
      </c>
      <c r="H111" s="84">
        <v>0.89262698893724768</v>
      </c>
      <c r="I111" s="84">
        <v>0.68356394457007519</v>
      </c>
      <c r="J111" s="74">
        <v>0.54318332685843396</v>
      </c>
      <c r="K111" s="62">
        <v>1300</v>
      </c>
      <c r="L111" s="80">
        <v>1300</v>
      </c>
      <c r="M111" s="80">
        <v>1300</v>
      </c>
      <c r="N111" s="63">
        <v>1300</v>
      </c>
      <c r="O111" s="62"/>
      <c r="P111" s="80"/>
      <c r="Q111" s="80"/>
      <c r="R111" s="80"/>
      <c r="S111" s="62"/>
      <c r="T111" s="80"/>
      <c r="U111" s="80"/>
      <c r="V111" s="63"/>
      <c r="W111" s="62"/>
      <c r="X111" s="80"/>
      <c r="Y111" s="80"/>
      <c r="Z111" s="80"/>
      <c r="AA111" s="62"/>
      <c r="AB111" s="80"/>
      <c r="AC111" s="80"/>
      <c r="AD111" s="63"/>
      <c r="AE111" s="59">
        <v>61400</v>
      </c>
      <c r="AF111" s="79">
        <v>55500</v>
      </c>
      <c r="AG111" s="79">
        <v>55100</v>
      </c>
      <c r="AH111" s="79">
        <v>54700</v>
      </c>
      <c r="AI111" s="62">
        <f t="shared" si="24"/>
        <v>1300</v>
      </c>
      <c r="AJ111" s="80">
        <f t="shared" si="25"/>
        <v>1209</v>
      </c>
      <c r="AK111" s="80">
        <f t="shared" si="26"/>
        <v>1222</v>
      </c>
      <c r="AL111" s="63">
        <f t="shared" si="27"/>
        <v>1226</v>
      </c>
    </row>
    <row r="112" spans="2:38" x14ac:dyDescent="0.4">
      <c r="B112" s="61" t="s">
        <v>233</v>
      </c>
      <c r="C112" s="62">
        <v>58700</v>
      </c>
      <c r="D112" s="80">
        <v>57100</v>
      </c>
      <c r="E112" s="80">
        <v>56100</v>
      </c>
      <c r="F112" s="80">
        <v>55500</v>
      </c>
      <c r="G112" s="73">
        <v>1.253185494743114</v>
      </c>
      <c r="H112" s="84">
        <v>0.94928236294603163</v>
      </c>
      <c r="I112" s="84">
        <v>0.73228500167114252</v>
      </c>
      <c r="J112" s="74">
        <v>0.58451676752783044</v>
      </c>
      <c r="K112" s="62">
        <v>1300</v>
      </c>
      <c r="L112" s="80">
        <v>1300</v>
      </c>
      <c r="M112" s="80">
        <v>1300</v>
      </c>
      <c r="N112" s="63">
        <v>1300</v>
      </c>
      <c r="O112" s="62"/>
      <c r="P112" s="80"/>
      <c r="Q112" s="80"/>
      <c r="R112" s="80"/>
      <c r="S112" s="62"/>
      <c r="T112" s="80"/>
      <c r="U112" s="80"/>
      <c r="V112" s="63"/>
      <c r="W112" s="62"/>
      <c r="X112" s="80"/>
      <c r="Y112" s="80"/>
      <c r="Z112" s="80"/>
      <c r="AA112" s="62"/>
      <c r="AB112" s="80"/>
      <c r="AC112" s="80"/>
      <c r="AD112" s="63"/>
      <c r="AE112" s="59">
        <v>58700</v>
      </c>
      <c r="AF112" s="79">
        <v>52900</v>
      </c>
      <c r="AG112" s="79">
        <v>52500</v>
      </c>
      <c r="AH112" s="79">
        <v>52200</v>
      </c>
      <c r="AI112" s="62">
        <f t="shared" si="24"/>
        <v>1300</v>
      </c>
      <c r="AJ112" s="80">
        <f t="shared" si="25"/>
        <v>1204</v>
      </c>
      <c r="AK112" s="80">
        <f t="shared" si="26"/>
        <v>1217</v>
      </c>
      <c r="AL112" s="63">
        <f t="shared" si="27"/>
        <v>1223</v>
      </c>
    </row>
    <row r="113" spans="2:38" x14ac:dyDescent="0.4">
      <c r="B113" s="61" t="s">
        <v>234</v>
      </c>
      <c r="C113" s="62">
        <v>30700</v>
      </c>
      <c r="D113" s="80">
        <v>27300</v>
      </c>
      <c r="E113" s="80">
        <v>25500</v>
      </c>
      <c r="F113" s="80">
        <v>24400</v>
      </c>
      <c r="G113" s="71">
        <v>0.60591926751778935</v>
      </c>
      <c r="H113" s="83">
        <v>0.55197630400194464</v>
      </c>
      <c r="I113" s="83">
        <v>0.50147217933522625</v>
      </c>
      <c r="J113" s="72">
        <v>0.45421373777253393</v>
      </c>
      <c r="K113" s="62">
        <v>400</v>
      </c>
      <c r="L113" s="80">
        <v>400</v>
      </c>
      <c r="M113" s="80">
        <v>400</v>
      </c>
      <c r="N113" s="63">
        <v>400</v>
      </c>
      <c r="O113" s="62"/>
      <c r="P113" s="80"/>
      <c r="Q113" s="80"/>
      <c r="R113" s="80"/>
      <c r="S113" s="62"/>
      <c r="T113" s="80"/>
      <c r="U113" s="80"/>
      <c r="V113" s="63"/>
      <c r="W113" s="62"/>
      <c r="X113" s="80"/>
      <c r="Y113" s="80"/>
      <c r="Z113" s="80"/>
      <c r="AA113" s="62"/>
      <c r="AB113" s="80"/>
      <c r="AC113" s="80"/>
      <c r="AD113" s="63"/>
      <c r="AE113" s="59">
        <v>30700</v>
      </c>
      <c r="AF113" s="79">
        <v>25300</v>
      </c>
      <c r="AG113" s="79">
        <v>23900</v>
      </c>
      <c r="AH113" s="79">
        <v>23100</v>
      </c>
      <c r="AI113" s="62">
        <f t="shared" si="24"/>
        <v>400</v>
      </c>
      <c r="AJ113" s="80">
        <f t="shared" si="25"/>
        <v>371</v>
      </c>
      <c r="AK113" s="80">
        <f t="shared" si="26"/>
        <v>375</v>
      </c>
      <c r="AL113" s="63">
        <f t="shared" si="27"/>
        <v>379</v>
      </c>
    </row>
    <row r="114" spans="2:38" x14ac:dyDescent="0.4">
      <c r="B114" s="61" t="s">
        <v>235</v>
      </c>
      <c r="C114" s="62">
        <v>58100</v>
      </c>
      <c r="D114" s="80">
        <v>52200</v>
      </c>
      <c r="E114" s="80">
        <v>49000</v>
      </c>
      <c r="F114" s="80">
        <v>47100</v>
      </c>
      <c r="G114" s="71">
        <v>0.753471195833331</v>
      </c>
      <c r="H114" s="83">
        <v>0.68315424499638966</v>
      </c>
      <c r="I114" s="83">
        <v>0.61756159724426929</v>
      </c>
      <c r="J114" s="72">
        <v>0.55642606771949388</v>
      </c>
      <c r="K114" s="62">
        <v>900</v>
      </c>
      <c r="L114" s="80">
        <v>900</v>
      </c>
      <c r="M114" s="80">
        <v>900</v>
      </c>
      <c r="N114" s="63">
        <v>900</v>
      </c>
      <c r="O114" s="62"/>
      <c r="P114" s="80"/>
      <c r="Q114" s="80"/>
      <c r="R114" s="80"/>
      <c r="S114" s="62"/>
      <c r="T114" s="80"/>
      <c r="U114" s="80"/>
      <c r="V114" s="63"/>
      <c r="W114" s="62"/>
      <c r="X114" s="80"/>
      <c r="Y114" s="80"/>
      <c r="Z114" s="80"/>
      <c r="AA114" s="62"/>
      <c r="AB114" s="80"/>
      <c r="AC114" s="80"/>
      <c r="AD114" s="63"/>
      <c r="AE114" s="59">
        <v>58100</v>
      </c>
      <c r="AF114" s="79">
        <v>48800</v>
      </c>
      <c r="AG114" s="79">
        <v>46300</v>
      </c>
      <c r="AH114" s="79">
        <v>44800</v>
      </c>
      <c r="AI114" s="62">
        <f t="shared" si="24"/>
        <v>900</v>
      </c>
      <c r="AJ114" s="80">
        <f t="shared" si="25"/>
        <v>841</v>
      </c>
      <c r="AK114" s="80">
        <f t="shared" si="26"/>
        <v>850</v>
      </c>
      <c r="AL114" s="63">
        <f t="shared" si="27"/>
        <v>856</v>
      </c>
    </row>
    <row r="115" spans="2:38" x14ac:dyDescent="0.4">
      <c r="B115" s="61" t="s">
        <v>236</v>
      </c>
      <c r="C115" s="62">
        <v>76800</v>
      </c>
      <c r="D115" s="80">
        <v>69300</v>
      </c>
      <c r="E115" s="80">
        <v>65100</v>
      </c>
      <c r="F115" s="80">
        <v>62600</v>
      </c>
      <c r="G115" s="71">
        <v>0.82540167744980686</v>
      </c>
      <c r="H115" s="83">
        <v>0.74768997901473266</v>
      </c>
      <c r="I115" s="83">
        <v>0.67524181219457968</v>
      </c>
      <c r="J115" s="72">
        <v>0.60776020127807273</v>
      </c>
      <c r="K115" s="62">
        <v>1200</v>
      </c>
      <c r="L115" s="80">
        <v>1200</v>
      </c>
      <c r="M115" s="80">
        <v>1200</v>
      </c>
      <c r="N115" s="63">
        <v>1200</v>
      </c>
      <c r="O115" s="62"/>
      <c r="P115" s="80"/>
      <c r="Q115" s="80"/>
      <c r="R115" s="80"/>
      <c r="S115" s="62"/>
      <c r="T115" s="80"/>
      <c r="U115" s="80"/>
      <c r="V115" s="63"/>
      <c r="W115" s="62"/>
      <c r="X115" s="80"/>
      <c r="Y115" s="80"/>
      <c r="Z115" s="80"/>
      <c r="AA115" s="62"/>
      <c r="AB115" s="80"/>
      <c r="AC115" s="80"/>
      <c r="AD115" s="63"/>
      <c r="AE115" s="59">
        <v>76800</v>
      </c>
      <c r="AF115" s="79">
        <v>64900</v>
      </c>
      <c r="AG115" s="79">
        <v>61700</v>
      </c>
      <c r="AH115" s="79">
        <v>58700</v>
      </c>
      <c r="AI115" s="62">
        <f t="shared" si="24"/>
        <v>1200</v>
      </c>
      <c r="AJ115" s="80">
        <f t="shared" si="25"/>
        <v>1124</v>
      </c>
      <c r="AK115" s="80">
        <f t="shared" si="26"/>
        <v>1137</v>
      </c>
      <c r="AL115" s="63">
        <f t="shared" si="27"/>
        <v>1125</v>
      </c>
    </row>
    <row r="116" spans="2:38" x14ac:dyDescent="0.4">
      <c r="B116" s="61" t="s">
        <v>237</v>
      </c>
      <c r="C116" s="62">
        <v>69200</v>
      </c>
      <c r="D116" s="80">
        <v>63300</v>
      </c>
      <c r="E116" s="80">
        <v>60100</v>
      </c>
      <c r="F116" s="80">
        <v>58100</v>
      </c>
      <c r="G116" s="71">
        <v>0.84686237988456192</v>
      </c>
      <c r="H116" s="83">
        <v>0.77221691806804504</v>
      </c>
      <c r="I116" s="83">
        <v>0.70260039725787671</v>
      </c>
      <c r="J116" s="72">
        <v>0.63773101477516381</v>
      </c>
      <c r="K116" s="62">
        <v>1100</v>
      </c>
      <c r="L116" s="80">
        <v>1100</v>
      </c>
      <c r="M116" s="80">
        <v>1100</v>
      </c>
      <c r="N116" s="63">
        <v>1100</v>
      </c>
      <c r="O116" s="62"/>
      <c r="P116" s="80"/>
      <c r="Q116" s="80"/>
      <c r="R116" s="80"/>
      <c r="S116" s="62"/>
      <c r="T116" s="80"/>
      <c r="U116" s="80"/>
      <c r="V116" s="63"/>
      <c r="W116" s="62"/>
      <c r="X116" s="80"/>
      <c r="Y116" s="80"/>
      <c r="Z116" s="80"/>
      <c r="AA116" s="62"/>
      <c r="AB116" s="80"/>
      <c r="AC116" s="80"/>
      <c r="AD116" s="63"/>
      <c r="AE116" s="59">
        <v>69200</v>
      </c>
      <c r="AF116" s="79">
        <v>56800</v>
      </c>
      <c r="AG116" s="79">
        <v>51800</v>
      </c>
      <c r="AH116" s="79">
        <v>48800</v>
      </c>
      <c r="AI116" s="62">
        <f t="shared" si="24"/>
        <v>1100</v>
      </c>
      <c r="AJ116" s="80">
        <f t="shared" si="25"/>
        <v>987</v>
      </c>
      <c r="AK116" s="80">
        <f t="shared" si="26"/>
        <v>948</v>
      </c>
      <c r="AL116" s="63">
        <f t="shared" si="27"/>
        <v>924</v>
      </c>
    </row>
    <row r="117" spans="2:38" x14ac:dyDescent="0.4">
      <c r="B117" s="61" t="s">
        <v>238</v>
      </c>
      <c r="C117" s="62">
        <v>40800</v>
      </c>
      <c r="D117" s="80">
        <v>32500</v>
      </c>
      <c r="E117" s="80">
        <v>28100</v>
      </c>
      <c r="F117" s="80">
        <v>25600</v>
      </c>
      <c r="G117" s="71">
        <v>1.0274342920768371</v>
      </c>
      <c r="H117" s="83">
        <v>0.9119347647080599</v>
      </c>
      <c r="I117" s="83">
        <v>0.80881677501421223</v>
      </c>
      <c r="J117" s="72">
        <v>0.7165412870508221</v>
      </c>
      <c r="K117" s="62">
        <v>500</v>
      </c>
      <c r="L117" s="80">
        <v>400</v>
      </c>
      <c r="M117" s="80">
        <v>400</v>
      </c>
      <c r="N117" s="63">
        <v>400</v>
      </c>
      <c r="O117" s="62"/>
      <c r="P117" s="80"/>
      <c r="Q117" s="80"/>
      <c r="R117" s="80"/>
      <c r="S117" s="62"/>
      <c r="T117" s="80"/>
      <c r="U117" s="80"/>
      <c r="V117" s="63"/>
      <c r="W117" s="62"/>
      <c r="X117" s="80"/>
      <c r="Y117" s="80"/>
      <c r="Z117" s="80"/>
      <c r="AA117" s="62"/>
      <c r="AB117" s="80"/>
      <c r="AC117" s="80"/>
      <c r="AD117" s="63"/>
      <c r="AE117" s="59">
        <v>40800</v>
      </c>
      <c r="AF117" s="79">
        <v>27880</v>
      </c>
      <c r="AG117" s="79">
        <v>25090</v>
      </c>
      <c r="AH117" s="79">
        <v>23600</v>
      </c>
      <c r="AI117" s="62">
        <f t="shared" si="24"/>
        <v>500</v>
      </c>
      <c r="AJ117" s="80">
        <f t="shared" si="25"/>
        <v>343</v>
      </c>
      <c r="AK117" s="80">
        <f t="shared" si="26"/>
        <v>357</v>
      </c>
      <c r="AL117" s="63">
        <f t="shared" si="27"/>
        <v>369</v>
      </c>
    </row>
    <row r="118" spans="2:38" x14ac:dyDescent="0.4">
      <c r="B118" s="61" t="s">
        <v>239</v>
      </c>
      <c r="C118" s="62">
        <v>77300</v>
      </c>
      <c r="D118" s="80">
        <v>62000</v>
      </c>
      <c r="E118" s="80">
        <v>54100</v>
      </c>
      <c r="F118" s="80">
        <v>49500</v>
      </c>
      <c r="G118" s="71">
        <v>1.270337884857939</v>
      </c>
      <c r="H118" s="83">
        <v>1.1217110335246909</v>
      </c>
      <c r="I118" s="83">
        <v>0.99002499818458811</v>
      </c>
      <c r="J118" s="72">
        <v>0.87299191440864421</v>
      </c>
      <c r="K118" s="62">
        <v>1000</v>
      </c>
      <c r="L118" s="80">
        <v>900</v>
      </c>
      <c r="M118" s="80">
        <v>900</v>
      </c>
      <c r="N118" s="63">
        <v>900</v>
      </c>
      <c r="O118" s="62"/>
      <c r="P118" s="80"/>
      <c r="Q118" s="80"/>
      <c r="R118" s="80"/>
      <c r="S118" s="62"/>
      <c r="T118" s="80"/>
      <c r="U118" s="80"/>
      <c r="V118" s="63"/>
      <c r="W118" s="62"/>
      <c r="X118" s="80"/>
      <c r="Y118" s="80"/>
      <c r="Z118" s="80"/>
      <c r="AA118" s="62"/>
      <c r="AB118" s="80"/>
      <c r="AC118" s="80"/>
      <c r="AD118" s="63"/>
      <c r="AE118" s="59">
        <v>77300</v>
      </c>
      <c r="AF118" s="79">
        <v>53829.999999999993</v>
      </c>
      <c r="AG118" s="79">
        <v>48770</v>
      </c>
      <c r="AH118" s="79">
        <v>46100</v>
      </c>
      <c r="AI118" s="62">
        <f t="shared" si="24"/>
        <v>1000</v>
      </c>
      <c r="AJ118" s="80">
        <f t="shared" si="25"/>
        <v>781</v>
      </c>
      <c r="AK118" s="80">
        <f t="shared" si="26"/>
        <v>811</v>
      </c>
      <c r="AL118" s="63">
        <f t="shared" si="27"/>
        <v>838</v>
      </c>
    </row>
    <row r="119" spans="2:38" x14ac:dyDescent="0.4">
      <c r="B119" s="61" t="s">
        <v>240</v>
      </c>
      <c r="C119" s="62">
        <v>99000</v>
      </c>
      <c r="D119" s="80">
        <v>79400</v>
      </c>
      <c r="E119" s="80">
        <v>69200</v>
      </c>
      <c r="F119" s="80">
        <v>63300</v>
      </c>
      <c r="G119" s="71">
        <v>1.3661539042656299</v>
      </c>
      <c r="H119" s="83">
        <v>1.204811913871527</v>
      </c>
      <c r="I119" s="83">
        <v>1.0620882100861742</v>
      </c>
      <c r="J119" s="72">
        <v>0.93543710022840898</v>
      </c>
      <c r="K119" s="62">
        <v>1300</v>
      </c>
      <c r="L119" s="80">
        <v>1100</v>
      </c>
      <c r="M119" s="80">
        <v>1100</v>
      </c>
      <c r="N119" s="63">
        <v>1100</v>
      </c>
      <c r="O119" s="62"/>
      <c r="P119" s="80"/>
      <c r="Q119" s="80"/>
      <c r="R119" s="80"/>
      <c r="S119" s="62"/>
      <c r="T119" s="80"/>
      <c r="U119" s="80"/>
      <c r="V119" s="63"/>
      <c r="W119" s="62"/>
      <c r="X119" s="80"/>
      <c r="Y119" s="80"/>
      <c r="Z119" s="80"/>
      <c r="AA119" s="62"/>
      <c r="AB119" s="80"/>
      <c r="AC119" s="80"/>
      <c r="AD119" s="63"/>
      <c r="AE119" s="59">
        <v>99000</v>
      </c>
      <c r="AF119" s="79">
        <v>68830</v>
      </c>
      <c r="AG119" s="79">
        <v>62329.999999999993</v>
      </c>
      <c r="AH119" s="79">
        <v>58890</v>
      </c>
      <c r="AI119" s="62">
        <f t="shared" si="24"/>
        <v>1300</v>
      </c>
      <c r="AJ119" s="80">
        <f t="shared" si="25"/>
        <v>954</v>
      </c>
      <c r="AK119" s="80">
        <f t="shared" si="26"/>
        <v>991</v>
      </c>
      <c r="AL119" s="63">
        <f t="shared" si="27"/>
        <v>1023</v>
      </c>
    </row>
    <row r="120" spans="2:38" x14ac:dyDescent="0.4">
      <c r="B120" s="61" t="s">
        <v>241</v>
      </c>
      <c r="C120" s="62">
        <v>81200</v>
      </c>
      <c r="D120" s="80">
        <v>65500</v>
      </c>
      <c r="E120" s="80">
        <v>57400</v>
      </c>
      <c r="F120" s="80">
        <v>52800</v>
      </c>
      <c r="G120" s="71">
        <v>1.345915432122667</v>
      </c>
      <c r="H120" s="83">
        <v>1.1950960605605001</v>
      </c>
      <c r="I120" s="83">
        <v>1.061479111491632</v>
      </c>
      <c r="J120" s="72">
        <v>0.94274421823271071</v>
      </c>
      <c r="K120" s="62">
        <v>1100</v>
      </c>
      <c r="L120" s="80">
        <v>1000</v>
      </c>
      <c r="M120" s="80">
        <v>900</v>
      </c>
      <c r="N120" s="63">
        <v>900</v>
      </c>
      <c r="O120" s="62"/>
      <c r="P120" s="80"/>
      <c r="Q120" s="80"/>
      <c r="R120" s="80"/>
      <c r="S120" s="62"/>
      <c r="T120" s="80"/>
      <c r="U120" s="80"/>
      <c r="V120" s="63"/>
      <c r="W120" s="62"/>
      <c r="X120" s="80"/>
      <c r="Y120" s="80"/>
      <c r="Z120" s="80"/>
      <c r="AA120" s="62"/>
      <c r="AB120" s="80"/>
      <c r="AC120" s="80"/>
      <c r="AD120" s="63"/>
      <c r="AE120" s="59">
        <v>81200</v>
      </c>
      <c r="AF120" s="79">
        <v>57120.000000000007</v>
      </c>
      <c r="AG120" s="79">
        <v>51940</v>
      </c>
      <c r="AH120" s="79">
        <v>49200</v>
      </c>
      <c r="AI120" s="62">
        <f t="shared" si="24"/>
        <v>1100</v>
      </c>
      <c r="AJ120" s="80">
        <f t="shared" si="25"/>
        <v>872</v>
      </c>
      <c r="AK120" s="80">
        <f t="shared" si="26"/>
        <v>814</v>
      </c>
      <c r="AL120" s="63">
        <f t="shared" si="27"/>
        <v>839</v>
      </c>
    </row>
    <row r="121" spans="2:38" x14ac:dyDescent="0.4">
      <c r="B121" s="53" t="s">
        <v>242</v>
      </c>
      <c r="C121" s="59"/>
      <c r="D121" s="79"/>
      <c r="E121" s="79"/>
      <c r="F121" s="79"/>
      <c r="G121" s="59"/>
      <c r="H121" s="79"/>
      <c r="I121" s="79"/>
      <c r="J121" s="60"/>
      <c r="K121" s="59"/>
      <c r="L121" s="79"/>
      <c r="M121" s="79"/>
      <c r="N121" s="60"/>
      <c r="O121" s="59"/>
      <c r="P121" s="79"/>
      <c r="Q121" s="79"/>
      <c r="R121" s="79"/>
      <c r="S121" s="59"/>
      <c r="T121" s="79"/>
      <c r="U121" s="79"/>
      <c r="V121" s="60"/>
      <c r="W121" s="59"/>
      <c r="X121" s="79"/>
      <c r="Y121" s="79"/>
      <c r="Z121" s="79"/>
      <c r="AA121" s="59"/>
      <c r="AB121" s="79"/>
      <c r="AC121" s="79"/>
      <c r="AD121" s="60"/>
      <c r="AE121" s="59"/>
      <c r="AF121" s="79"/>
      <c r="AG121" s="79"/>
      <c r="AH121" s="79"/>
      <c r="AI121" s="59"/>
      <c r="AJ121" s="79"/>
      <c r="AK121" s="79"/>
      <c r="AL121" s="60"/>
    </row>
    <row r="122" spans="2:38" x14ac:dyDescent="0.4">
      <c r="B122" s="61" t="s">
        <v>243</v>
      </c>
      <c r="C122" s="62">
        <v>55200</v>
      </c>
      <c r="D122" s="80">
        <v>55300</v>
      </c>
      <c r="E122" s="80">
        <v>55300</v>
      </c>
      <c r="F122" s="80">
        <v>55300</v>
      </c>
      <c r="G122" s="71">
        <v>2.8471403474807753</v>
      </c>
      <c r="H122" s="83">
        <v>2.8471403474807753</v>
      </c>
      <c r="I122" s="83">
        <v>2.8471403474807753</v>
      </c>
      <c r="J122" s="72">
        <v>2.8471403474807753</v>
      </c>
      <c r="K122" s="62">
        <v>6000</v>
      </c>
      <c r="L122" s="80">
        <v>6000</v>
      </c>
      <c r="M122" s="80">
        <v>6000</v>
      </c>
      <c r="N122" s="63">
        <v>6000</v>
      </c>
      <c r="O122" s="62"/>
      <c r="P122" s="80"/>
      <c r="Q122" s="80"/>
      <c r="R122" s="80"/>
      <c r="S122" s="62"/>
      <c r="T122" s="80"/>
      <c r="U122" s="80"/>
      <c r="V122" s="63"/>
      <c r="W122" s="62"/>
      <c r="X122" s="80"/>
      <c r="Y122" s="80"/>
      <c r="Z122" s="80"/>
      <c r="AA122" s="62"/>
      <c r="AB122" s="80"/>
      <c r="AC122" s="80"/>
      <c r="AD122" s="63"/>
      <c r="AE122" s="59"/>
      <c r="AF122" s="79"/>
      <c r="AG122" s="79"/>
      <c r="AH122" s="79"/>
      <c r="AI122" s="62"/>
      <c r="AJ122" s="80"/>
      <c r="AK122" s="80"/>
      <c r="AL122" s="63"/>
    </row>
    <row r="123" spans="2:38" x14ac:dyDescent="0.4">
      <c r="B123" s="61" t="s">
        <v>244</v>
      </c>
      <c r="C123" s="62">
        <v>60000</v>
      </c>
      <c r="D123" s="80">
        <v>60100</v>
      </c>
      <c r="E123" s="80">
        <v>60100</v>
      </c>
      <c r="F123" s="80">
        <v>60100</v>
      </c>
      <c r="G123" s="71">
        <v>2.9229978873729712</v>
      </c>
      <c r="H123" s="83">
        <v>2.9229978873729712</v>
      </c>
      <c r="I123" s="83">
        <v>2.9229978873729712</v>
      </c>
      <c r="J123" s="72">
        <v>2.9229978873729712</v>
      </c>
      <c r="K123" s="62">
        <v>6000</v>
      </c>
      <c r="L123" s="80">
        <v>6000</v>
      </c>
      <c r="M123" s="80">
        <v>6000</v>
      </c>
      <c r="N123" s="63">
        <v>6000</v>
      </c>
      <c r="O123" s="62"/>
      <c r="P123" s="80"/>
      <c r="Q123" s="80"/>
      <c r="R123" s="80"/>
      <c r="S123" s="62"/>
      <c r="T123" s="80"/>
      <c r="U123" s="80"/>
      <c r="V123" s="63"/>
      <c r="W123" s="62"/>
      <c r="X123" s="80"/>
      <c r="Y123" s="80"/>
      <c r="Z123" s="80"/>
      <c r="AA123" s="62"/>
      <c r="AB123" s="80"/>
      <c r="AC123" s="80"/>
      <c r="AD123" s="63"/>
      <c r="AE123" s="59"/>
      <c r="AF123" s="79"/>
      <c r="AG123" s="79"/>
      <c r="AH123" s="79"/>
      <c r="AI123" s="62"/>
      <c r="AJ123" s="80"/>
      <c r="AK123" s="80"/>
      <c r="AL123" s="63"/>
    </row>
    <row r="124" spans="2:38" x14ac:dyDescent="0.4">
      <c r="B124" s="61" t="s">
        <v>245</v>
      </c>
      <c r="C124" s="62">
        <v>61400</v>
      </c>
      <c r="D124" s="80">
        <v>60300</v>
      </c>
      <c r="E124" s="80">
        <v>60300</v>
      </c>
      <c r="F124" s="80">
        <v>60200</v>
      </c>
      <c r="G124" s="71">
        <v>3.119376082366994</v>
      </c>
      <c r="H124" s="83">
        <v>3.119376082366994</v>
      </c>
      <c r="I124" s="83">
        <v>3.119376082366994</v>
      </c>
      <c r="J124" s="72">
        <v>3.119376082366994</v>
      </c>
      <c r="K124" s="62">
        <v>6000</v>
      </c>
      <c r="L124" s="80">
        <v>6000</v>
      </c>
      <c r="M124" s="80">
        <v>6000</v>
      </c>
      <c r="N124" s="63">
        <v>6000</v>
      </c>
      <c r="O124" s="62"/>
      <c r="P124" s="80"/>
      <c r="Q124" s="80"/>
      <c r="R124" s="80"/>
      <c r="S124" s="62"/>
      <c r="T124" s="80"/>
      <c r="U124" s="80"/>
      <c r="V124" s="63"/>
      <c r="W124" s="62"/>
      <c r="X124" s="80"/>
      <c r="Y124" s="80"/>
      <c r="Z124" s="80"/>
      <c r="AA124" s="62"/>
      <c r="AB124" s="80"/>
      <c r="AC124" s="80"/>
      <c r="AD124" s="63"/>
      <c r="AE124" s="59"/>
      <c r="AF124" s="79"/>
      <c r="AG124" s="79"/>
      <c r="AH124" s="79"/>
      <c r="AI124" s="62"/>
      <c r="AJ124" s="80"/>
      <c r="AK124" s="80"/>
      <c r="AL124" s="63"/>
    </row>
    <row r="125" spans="2:38" x14ac:dyDescent="0.4">
      <c r="B125" s="61" t="s">
        <v>246</v>
      </c>
      <c r="C125" s="62">
        <v>69100</v>
      </c>
      <c r="D125" s="80">
        <v>63400</v>
      </c>
      <c r="E125" s="80">
        <v>61400</v>
      </c>
      <c r="F125" s="80">
        <v>60500</v>
      </c>
      <c r="G125" s="71">
        <v>2.170291522145269</v>
      </c>
      <c r="H125" s="83">
        <v>2.170291522145269</v>
      </c>
      <c r="I125" s="83">
        <v>2.170291522145269</v>
      </c>
      <c r="J125" s="72">
        <v>2.170291522145269</v>
      </c>
      <c r="K125" s="62">
        <v>6300</v>
      </c>
      <c r="L125" s="80">
        <v>6300</v>
      </c>
      <c r="M125" s="80">
        <v>6300</v>
      </c>
      <c r="N125" s="63">
        <v>6400</v>
      </c>
      <c r="O125" s="62"/>
      <c r="P125" s="80"/>
      <c r="Q125" s="80"/>
      <c r="R125" s="80"/>
      <c r="S125" s="62"/>
      <c r="T125" s="80"/>
      <c r="U125" s="80"/>
      <c r="V125" s="63"/>
      <c r="W125" s="62"/>
      <c r="X125" s="80"/>
      <c r="Y125" s="80"/>
      <c r="Z125" s="80"/>
      <c r="AA125" s="62"/>
      <c r="AB125" s="80"/>
      <c r="AC125" s="80"/>
      <c r="AD125" s="63"/>
      <c r="AE125" s="59"/>
      <c r="AF125" s="79"/>
      <c r="AG125" s="79"/>
      <c r="AH125" s="79"/>
      <c r="AI125" s="62"/>
      <c r="AJ125" s="80"/>
      <c r="AK125" s="80"/>
      <c r="AL125" s="63"/>
    </row>
    <row r="126" spans="2:38" x14ac:dyDescent="0.4">
      <c r="B126" s="61" t="s">
        <v>247</v>
      </c>
      <c r="C126" s="62">
        <v>69700</v>
      </c>
      <c r="D126" s="80">
        <v>55500</v>
      </c>
      <c r="E126" s="80">
        <v>53100</v>
      </c>
      <c r="F126" s="80">
        <v>52600</v>
      </c>
      <c r="G126" s="71">
        <v>1.4676581637859336</v>
      </c>
      <c r="H126" s="83">
        <v>1.4676581637859336</v>
      </c>
      <c r="I126" s="83">
        <v>1.4676581637859336</v>
      </c>
      <c r="J126" s="72">
        <v>1.4676581637859336</v>
      </c>
      <c r="K126" s="62">
        <v>6000</v>
      </c>
      <c r="L126" s="80">
        <v>6000</v>
      </c>
      <c r="M126" s="80">
        <v>6000</v>
      </c>
      <c r="N126" s="63">
        <v>6000</v>
      </c>
      <c r="O126" s="62"/>
      <c r="P126" s="80"/>
      <c r="Q126" s="80"/>
      <c r="R126" s="80"/>
      <c r="S126" s="62"/>
      <c r="T126" s="80"/>
      <c r="U126" s="80"/>
      <c r="V126" s="63"/>
      <c r="W126" s="62"/>
      <c r="X126" s="80"/>
      <c r="Y126" s="80"/>
      <c r="Z126" s="80"/>
      <c r="AA126" s="62"/>
      <c r="AB126" s="80"/>
      <c r="AC126" s="80"/>
      <c r="AD126" s="63"/>
      <c r="AE126" s="59">
        <v>69700</v>
      </c>
      <c r="AF126" s="79">
        <v>44200</v>
      </c>
      <c r="AG126" s="79">
        <v>43550</v>
      </c>
      <c r="AH126" s="79">
        <v>42900</v>
      </c>
      <c r="AI126" s="62">
        <f t="shared" ref="AI126:AI127" si="28">ROUND(K126/C126*AE126,0)</f>
        <v>6000</v>
      </c>
      <c r="AJ126" s="80">
        <f t="shared" ref="AJ126:AJ127" si="29">ROUND(L126/D126*AF126,0)</f>
        <v>4778</v>
      </c>
      <c r="AK126" s="80">
        <f t="shared" ref="AK126:AK127" si="30">ROUND(M126/E126*AG126,0)</f>
        <v>4921</v>
      </c>
      <c r="AL126" s="63">
        <f t="shared" ref="AL126:AL127" si="31">ROUND(N126/F126*AH126,0)</f>
        <v>4894</v>
      </c>
    </row>
    <row r="127" spans="2:38" x14ac:dyDescent="0.4">
      <c r="B127" s="61" t="s">
        <v>248</v>
      </c>
      <c r="C127" s="62">
        <v>84200</v>
      </c>
      <c r="D127" s="80">
        <v>60300</v>
      </c>
      <c r="E127" s="80">
        <v>56000</v>
      </c>
      <c r="F127" s="80">
        <v>54100</v>
      </c>
      <c r="G127" s="71">
        <v>2.227266554152584</v>
      </c>
      <c r="H127" s="83">
        <v>1.8882395795563733</v>
      </c>
      <c r="I127" s="83">
        <v>1.7342381388355361</v>
      </c>
      <c r="J127" s="72">
        <v>1.6534321157092731</v>
      </c>
      <c r="K127" s="62">
        <v>7500</v>
      </c>
      <c r="L127" s="80">
        <v>7000</v>
      </c>
      <c r="M127" s="80">
        <v>6500</v>
      </c>
      <c r="N127" s="63">
        <v>6000</v>
      </c>
      <c r="O127" s="62"/>
      <c r="P127" s="80"/>
      <c r="Q127" s="80"/>
      <c r="R127" s="80"/>
      <c r="S127" s="62"/>
      <c r="T127" s="80"/>
      <c r="U127" s="80"/>
      <c r="V127" s="63"/>
      <c r="W127" s="62"/>
      <c r="X127" s="80"/>
      <c r="Y127" s="80"/>
      <c r="Z127" s="80"/>
      <c r="AA127" s="62"/>
      <c r="AB127" s="80"/>
      <c r="AC127" s="80"/>
      <c r="AD127" s="63"/>
      <c r="AE127" s="59">
        <v>84200</v>
      </c>
      <c r="AF127" s="79">
        <v>50520</v>
      </c>
      <c r="AG127" s="79">
        <v>48045</v>
      </c>
      <c r="AH127" s="79">
        <v>45570</v>
      </c>
      <c r="AI127" s="62">
        <f t="shared" si="28"/>
        <v>7500</v>
      </c>
      <c r="AJ127" s="80">
        <f t="shared" si="29"/>
        <v>5865</v>
      </c>
      <c r="AK127" s="80">
        <f t="shared" si="30"/>
        <v>5577</v>
      </c>
      <c r="AL127" s="63">
        <f t="shared" si="31"/>
        <v>5054</v>
      </c>
    </row>
    <row r="128" spans="2:38" x14ac:dyDescent="0.4">
      <c r="B128" s="53" t="s">
        <v>249</v>
      </c>
      <c r="C128" s="59"/>
      <c r="D128" s="79"/>
      <c r="E128" s="79"/>
      <c r="F128" s="79"/>
      <c r="G128" s="59"/>
      <c r="H128" s="79"/>
      <c r="I128" s="79"/>
      <c r="J128" s="60"/>
      <c r="K128" s="59"/>
      <c r="L128" s="79"/>
      <c r="M128" s="79"/>
      <c r="N128" s="60"/>
      <c r="O128" s="59"/>
      <c r="P128" s="79"/>
      <c r="Q128" s="79"/>
      <c r="R128" s="79"/>
      <c r="S128" s="59"/>
      <c r="T128" s="79"/>
      <c r="U128" s="79"/>
      <c r="V128" s="60"/>
      <c r="W128" s="59"/>
      <c r="X128" s="79"/>
      <c r="Y128" s="79"/>
      <c r="Z128" s="79"/>
      <c r="AA128" s="59"/>
      <c r="AB128" s="79"/>
      <c r="AC128" s="79"/>
      <c r="AD128" s="60"/>
      <c r="AE128" s="59"/>
      <c r="AF128" s="79"/>
      <c r="AG128" s="79"/>
      <c r="AH128" s="79"/>
      <c r="AI128" s="59"/>
      <c r="AJ128" s="79"/>
      <c r="AK128" s="79"/>
      <c r="AL128" s="60"/>
    </row>
    <row r="129" spans="2:38" x14ac:dyDescent="0.4">
      <c r="B129" s="61" t="s">
        <v>244</v>
      </c>
      <c r="C129" s="62">
        <v>156400</v>
      </c>
      <c r="D129" s="80">
        <v>156400</v>
      </c>
      <c r="E129" s="80">
        <v>156400</v>
      </c>
      <c r="F129" s="80">
        <v>156400</v>
      </c>
      <c r="G129" s="69">
        <v>8.4243503684997556</v>
      </c>
      <c r="H129" s="82">
        <v>8.4243503684997556</v>
      </c>
      <c r="I129" s="82">
        <v>8.4243503684997556</v>
      </c>
      <c r="J129" s="70">
        <v>8.4243503684997556</v>
      </c>
      <c r="K129" s="62">
        <v>23400</v>
      </c>
      <c r="L129" s="80">
        <v>23400</v>
      </c>
      <c r="M129" s="80">
        <v>23400</v>
      </c>
      <c r="N129" s="63">
        <v>23400</v>
      </c>
      <c r="O129" s="62"/>
      <c r="P129" s="80"/>
      <c r="Q129" s="80"/>
      <c r="R129" s="80"/>
      <c r="S129" s="62"/>
      <c r="T129" s="80"/>
      <c r="U129" s="80"/>
      <c r="V129" s="63"/>
      <c r="W129" s="62"/>
      <c r="X129" s="80"/>
      <c r="Y129" s="80"/>
      <c r="Z129" s="80"/>
      <c r="AA129" s="62"/>
      <c r="AB129" s="80"/>
      <c r="AC129" s="80"/>
      <c r="AD129" s="63"/>
      <c r="AE129" s="59"/>
      <c r="AF129" s="79"/>
      <c r="AG129" s="79"/>
      <c r="AH129" s="79"/>
      <c r="AI129" s="62"/>
      <c r="AJ129" s="80"/>
      <c r="AK129" s="80"/>
      <c r="AL129" s="63"/>
    </row>
    <row r="130" spans="2:38" x14ac:dyDescent="0.4">
      <c r="B130" s="61" t="s">
        <v>245</v>
      </c>
      <c r="C130" s="62">
        <v>188800</v>
      </c>
      <c r="D130" s="80">
        <v>173200</v>
      </c>
      <c r="E130" s="80">
        <v>163800</v>
      </c>
      <c r="F130" s="80">
        <v>157600</v>
      </c>
      <c r="G130" s="69">
        <v>9.6877020454406768</v>
      </c>
      <c r="H130" s="82">
        <v>8.9670198268890378</v>
      </c>
      <c r="I130" s="82">
        <v>8.2611390538215641</v>
      </c>
      <c r="J130" s="70">
        <v>7.7287149844169596</v>
      </c>
      <c r="K130" s="62">
        <v>23400</v>
      </c>
      <c r="L130" s="80">
        <v>23400</v>
      </c>
      <c r="M130" s="80">
        <v>23400</v>
      </c>
      <c r="N130" s="63">
        <v>23400</v>
      </c>
      <c r="O130" s="62"/>
      <c r="P130" s="80"/>
      <c r="Q130" s="80"/>
      <c r="R130" s="80"/>
      <c r="S130" s="62"/>
      <c r="T130" s="80"/>
      <c r="U130" s="80"/>
      <c r="V130" s="63"/>
      <c r="W130" s="62"/>
      <c r="X130" s="80"/>
      <c r="Y130" s="80"/>
      <c r="Z130" s="80"/>
      <c r="AA130" s="62"/>
      <c r="AB130" s="80"/>
      <c r="AC130" s="80"/>
      <c r="AD130" s="63"/>
      <c r="AE130" s="59"/>
      <c r="AF130" s="79"/>
      <c r="AG130" s="79"/>
      <c r="AH130" s="79"/>
      <c r="AI130" s="62"/>
      <c r="AJ130" s="80"/>
      <c r="AK130" s="80"/>
      <c r="AL130" s="63"/>
    </row>
    <row r="131" spans="2:38" x14ac:dyDescent="0.4">
      <c r="B131" s="61" t="s">
        <v>246</v>
      </c>
      <c r="C131" s="62">
        <v>180000</v>
      </c>
      <c r="D131" s="80">
        <v>164900</v>
      </c>
      <c r="E131" s="80">
        <v>159900</v>
      </c>
      <c r="F131" s="80">
        <v>157600</v>
      </c>
      <c r="G131" s="69">
        <v>6.1174481992721583</v>
      </c>
      <c r="H131" s="82">
        <v>6.1174481992721583</v>
      </c>
      <c r="I131" s="82">
        <v>6.1174481992721583</v>
      </c>
      <c r="J131" s="70">
        <v>6.1174481992721583</v>
      </c>
      <c r="K131" s="62">
        <v>23400</v>
      </c>
      <c r="L131" s="80">
        <v>23400</v>
      </c>
      <c r="M131" s="80">
        <v>23400</v>
      </c>
      <c r="N131" s="63">
        <v>23400</v>
      </c>
      <c r="O131" s="62"/>
      <c r="P131" s="80"/>
      <c r="Q131" s="80"/>
      <c r="R131" s="80"/>
      <c r="S131" s="62"/>
      <c r="T131" s="80"/>
      <c r="U131" s="80"/>
      <c r="V131" s="63"/>
      <c r="W131" s="62"/>
      <c r="X131" s="80"/>
      <c r="Y131" s="80"/>
      <c r="Z131" s="80"/>
      <c r="AA131" s="62"/>
      <c r="AB131" s="80"/>
      <c r="AC131" s="80"/>
      <c r="AD131" s="63"/>
      <c r="AE131" s="59"/>
      <c r="AF131" s="79"/>
      <c r="AG131" s="79"/>
      <c r="AH131" s="79"/>
      <c r="AI131" s="62"/>
      <c r="AJ131" s="80"/>
      <c r="AK131" s="80"/>
      <c r="AL131" s="63"/>
    </row>
    <row r="132" spans="2:38" x14ac:dyDescent="0.4">
      <c r="B132" s="61" t="s">
        <v>247</v>
      </c>
      <c r="C132" s="62">
        <v>407400</v>
      </c>
      <c r="D132" s="80">
        <v>282200</v>
      </c>
      <c r="E132" s="80">
        <v>225400</v>
      </c>
      <c r="F132" s="80">
        <v>196100</v>
      </c>
      <c r="G132" s="69">
        <v>3.7212381203174605</v>
      </c>
      <c r="H132" s="82">
        <v>3.416587346315382</v>
      </c>
      <c r="I132" s="82">
        <v>3.1526880917549134</v>
      </c>
      <c r="J132" s="70">
        <v>2.9462515044212347</v>
      </c>
      <c r="K132" s="62">
        <v>24000</v>
      </c>
      <c r="L132" s="80">
        <v>24000</v>
      </c>
      <c r="M132" s="80">
        <v>24000</v>
      </c>
      <c r="N132" s="63">
        <v>24000</v>
      </c>
      <c r="O132" s="62"/>
      <c r="P132" s="80"/>
      <c r="Q132" s="80"/>
      <c r="R132" s="80"/>
      <c r="S132" s="62"/>
      <c r="T132" s="80"/>
      <c r="U132" s="80"/>
      <c r="V132" s="63"/>
      <c r="W132" s="62"/>
      <c r="X132" s="80"/>
      <c r="Y132" s="80"/>
      <c r="Z132" s="80"/>
      <c r="AA132" s="62"/>
      <c r="AB132" s="80"/>
      <c r="AC132" s="80"/>
      <c r="AD132" s="63"/>
      <c r="AE132" s="59">
        <v>69700</v>
      </c>
      <c r="AF132" s="79">
        <v>44200</v>
      </c>
      <c r="AG132" s="79">
        <v>43550</v>
      </c>
      <c r="AH132" s="79">
        <v>42900</v>
      </c>
      <c r="AI132" s="62">
        <f t="shared" ref="AI132:AI133" si="32">ROUND(K132/C132*AE132,0)</f>
        <v>4106</v>
      </c>
      <c r="AJ132" s="80">
        <f t="shared" ref="AJ132:AJ133" si="33">ROUND(L132/D132*AF132,0)</f>
        <v>3759</v>
      </c>
      <c r="AK132" s="80">
        <f t="shared" ref="AK132:AK133" si="34">ROUND(M132/E132*AG132,0)</f>
        <v>4637</v>
      </c>
      <c r="AL132" s="63">
        <f t="shared" ref="AL132:AL133" si="35">ROUND(N132/F132*AH132,0)</f>
        <v>5250</v>
      </c>
    </row>
    <row r="133" spans="2:38" x14ac:dyDescent="0.4">
      <c r="B133" s="61" t="s">
        <v>248</v>
      </c>
      <c r="C133" s="62">
        <v>230400</v>
      </c>
      <c r="D133" s="80">
        <v>210900</v>
      </c>
      <c r="E133" s="80">
        <v>204500</v>
      </c>
      <c r="F133" s="80">
        <v>199600</v>
      </c>
      <c r="G133" s="69">
        <v>5.7320146307945228</v>
      </c>
      <c r="H133" s="82">
        <v>5.3675419545173657</v>
      </c>
      <c r="I133" s="82">
        <v>4.9173813505172745</v>
      </c>
      <c r="J133" s="70">
        <v>4.5680912852287285</v>
      </c>
      <c r="K133" s="62">
        <v>31500</v>
      </c>
      <c r="L133" s="80">
        <v>31500</v>
      </c>
      <c r="M133" s="80">
        <v>31500</v>
      </c>
      <c r="N133" s="63">
        <v>32100</v>
      </c>
      <c r="O133" s="62"/>
      <c r="P133" s="80"/>
      <c r="Q133" s="80"/>
      <c r="R133" s="80"/>
      <c r="S133" s="62"/>
      <c r="T133" s="80"/>
      <c r="U133" s="80"/>
      <c r="V133" s="63"/>
      <c r="W133" s="62"/>
      <c r="X133" s="80"/>
      <c r="Y133" s="80"/>
      <c r="Z133" s="80"/>
      <c r="AA133" s="62"/>
      <c r="AB133" s="80"/>
      <c r="AC133" s="80"/>
      <c r="AD133" s="63"/>
      <c r="AE133" s="59">
        <v>84200</v>
      </c>
      <c r="AF133" s="79">
        <v>50520</v>
      </c>
      <c r="AG133" s="79">
        <v>48045</v>
      </c>
      <c r="AH133" s="79">
        <v>45570</v>
      </c>
      <c r="AI133" s="62">
        <f t="shared" si="32"/>
        <v>11512</v>
      </c>
      <c r="AJ133" s="80">
        <f t="shared" si="33"/>
        <v>7546</v>
      </c>
      <c r="AK133" s="80">
        <f t="shared" si="34"/>
        <v>7401</v>
      </c>
      <c r="AL133" s="63">
        <f t="shared" si="35"/>
        <v>7329</v>
      </c>
    </row>
    <row r="134" spans="2:38" x14ac:dyDescent="0.4">
      <c r="B134" s="53" t="s">
        <v>250</v>
      </c>
      <c r="C134" s="59"/>
      <c r="D134" s="79"/>
      <c r="E134" s="79"/>
      <c r="F134" s="79"/>
      <c r="G134" s="59"/>
      <c r="H134" s="79"/>
      <c r="I134" s="79"/>
      <c r="J134" s="60"/>
      <c r="K134" s="59"/>
      <c r="L134" s="79"/>
      <c r="M134" s="79"/>
      <c r="N134" s="60"/>
      <c r="O134" s="59"/>
      <c r="P134" s="79"/>
      <c r="Q134" s="79"/>
      <c r="R134" s="79"/>
      <c r="S134" s="59"/>
      <c r="T134" s="79"/>
      <c r="U134" s="79"/>
      <c r="V134" s="60"/>
      <c r="W134" s="59"/>
      <c r="X134" s="79"/>
      <c r="Y134" s="79"/>
      <c r="Z134" s="79"/>
      <c r="AA134" s="59"/>
      <c r="AB134" s="79"/>
      <c r="AC134" s="79"/>
      <c r="AD134" s="60"/>
      <c r="AE134" s="59"/>
      <c r="AF134" s="79"/>
      <c r="AG134" s="79"/>
      <c r="AH134" s="79"/>
      <c r="AI134" s="59"/>
      <c r="AJ134" s="79"/>
      <c r="AK134" s="79"/>
      <c r="AL134" s="60"/>
    </row>
    <row r="135" spans="2:38" x14ac:dyDescent="0.4">
      <c r="B135" s="61" t="s">
        <v>251</v>
      </c>
      <c r="C135" s="59">
        <v>44200</v>
      </c>
      <c r="D135" s="79">
        <v>44600</v>
      </c>
      <c r="E135" s="79">
        <v>44900</v>
      </c>
      <c r="F135" s="79">
        <v>45200</v>
      </c>
      <c r="G135" s="69">
        <v>8.0697766155762594</v>
      </c>
      <c r="H135" s="82">
        <v>6.8072119652305494</v>
      </c>
      <c r="I135" s="82">
        <v>6.202410761081965</v>
      </c>
      <c r="J135" s="70">
        <v>5.5976095569333806</v>
      </c>
      <c r="K135" s="59">
        <v>14000</v>
      </c>
      <c r="L135" s="79">
        <v>14300</v>
      </c>
      <c r="M135" s="79">
        <v>14500</v>
      </c>
      <c r="N135" s="60">
        <v>14700</v>
      </c>
      <c r="O135" s="59"/>
      <c r="P135" s="79"/>
      <c r="Q135" s="79"/>
      <c r="R135" s="79"/>
      <c r="S135" s="59"/>
      <c r="T135" s="79"/>
      <c r="U135" s="79"/>
      <c r="V135" s="60"/>
      <c r="W135" s="59"/>
      <c r="X135" s="79"/>
      <c r="Y135" s="79"/>
      <c r="Z135" s="79"/>
      <c r="AA135" s="59"/>
      <c r="AB135" s="79"/>
      <c r="AC135" s="79"/>
      <c r="AD135" s="60"/>
      <c r="AE135" s="59"/>
      <c r="AF135" s="79"/>
      <c r="AG135" s="79"/>
      <c r="AH135" s="79"/>
      <c r="AI135" s="59"/>
      <c r="AJ135" s="79"/>
      <c r="AK135" s="79"/>
      <c r="AL135" s="60"/>
    </row>
    <row r="136" spans="2:38" x14ac:dyDescent="0.4">
      <c r="B136" s="61" t="s">
        <v>252</v>
      </c>
      <c r="C136" s="59">
        <v>52800</v>
      </c>
      <c r="D136" s="79">
        <v>51000</v>
      </c>
      <c r="E136" s="79">
        <v>50300</v>
      </c>
      <c r="F136" s="79">
        <v>49600</v>
      </c>
      <c r="G136" s="69">
        <v>8.6309489193199909</v>
      </c>
      <c r="H136" s="82">
        <v>7.2601006638363001</v>
      </c>
      <c r="I136" s="82">
        <v>6.6048130626852002</v>
      </c>
      <c r="J136" s="70">
        <v>5.9495254615341002</v>
      </c>
      <c r="K136" s="59">
        <v>14000</v>
      </c>
      <c r="L136" s="79">
        <v>14300</v>
      </c>
      <c r="M136" s="79">
        <v>14500</v>
      </c>
      <c r="N136" s="60">
        <v>14700</v>
      </c>
      <c r="O136" s="59"/>
      <c r="P136" s="79"/>
      <c r="Q136" s="79"/>
      <c r="R136" s="79"/>
      <c r="S136" s="59"/>
      <c r="T136" s="79"/>
      <c r="U136" s="79"/>
      <c r="V136" s="60"/>
      <c r="W136" s="59"/>
      <c r="X136" s="79"/>
      <c r="Y136" s="79"/>
      <c r="Z136" s="79"/>
      <c r="AA136" s="59"/>
      <c r="AB136" s="79"/>
      <c r="AC136" s="79"/>
      <c r="AD136" s="60"/>
      <c r="AE136" s="59"/>
      <c r="AF136" s="79"/>
      <c r="AG136" s="79"/>
      <c r="AH136" s="79"/>
      <c r="AI136" s="59"/>
      <c r="AJ136" s="79"/>
      <c r="AK136" s="79"/>
      <c r="AL136" s="60"/>
    </row>
    <row r="137" spans="2:38" x14ac:dyDescent="0.4">
      <c r="B137" s="61" t="s">
        <v>253</v>
      </c>
      <c r="C137" s="59">
        <v>70900</v>
      </c>
      <c r="D137" s="79">
        <v>67300</v>
      </c>
      <c r="E137" s="79">
        <v>66800</v>
      </c>
      <c r="F137" s="79">
        <v>66200</v>
      </c>
      <c r="G137" s="69">
        <v>6.3673530002555001</v>
      </c>
      <c r="H137" s="82">
        <v>5.4240533516485003</v>
      </c>
      <c r="I137" s="82">
        <v>4.93491214266197</v>
      </c>
      <c r="J137" s="70">
        <v>4.4457709336754396</v>
      </c>
      <c r="K137" s="59">
        <v>23700</v>
      </c>
      <c r="L137" s="79">
        <v>13400</v>
      </c>
      <c r="M137" s="79">
        <v>13600</v>
      </c>
      <c r="N137" s="60">
        <v>13800</v>
      </c>
      <c r="O137" s="59"/>
      <c r="P137" s="79"/>
      <c r="Q137" s="79"/>
      <c r="R137" s="79"/>
      <c r="S137" s="59"/>
      <c r="T137" s="79"/>
      <c r="U137" s="79"/>
      <c r="V137" s="60"/>
      <c r="W137" s="59"/>
      <c r="X137" s="79"/>
      <c r="Y137" s="79"/>
      <c r="Z137" s="79"/>
      <c r="AA137" s="59"/>
      <c r="AB137" s="79"/>
      <c r="AC137" s="79"/>
      <c r="AD137" s="60"/>
      <c r="AE137" s="59"/>
      <c r="AF137" s="79"/>
      <c r="AG137" s="79"/>
      <c r="AH137" s="79"/>
      <c r="AI137" s="59"/>
      <c r="AJ137" s="79"/>
      <c r="AK137" s="79"/>
      <c r="AL137" s="60"/>
    </row>
    <row r="138" spans="2:38" x14ac:dyDescent="0.4">
      <c r="B138" s="61" t="s">
        <v>254</v>
      </c>
      <c r="C138" s="62">
        <v>188900</v>
      </c>
      <c r="D138" s="80">
        <v>74400</v>
      </c>
      <c r="E138" s="79">
        <v>63400</v>
      </c>
      <c r="F138" s="80">
        <v>52400</v>
      </c>
      <c r="G138" s="69">
        <v>2.6406599195849099</v>
      </c>
      <c r="H138" s="82">
        <v>2.23539034210844</v>
      </c>
      <c r="I138" s="82">
        <v>2.0395968887056148</v>
      </c>
      <c r="J138" s="70">
        <v>1.8438034353027899</v>
      </c>
      <c r="K138" s="62">
        <v>52200</v>
      </c>
      <c r="L138" s="80">
        <v>5800</v>
      </c>
      <c r="M138" s="79">
        <v>5800</v>
      </c>
      <c r="N138" s="63">
        <v>5700</v>
      </c>
      <c r="O138" s="62"/>
      <c r="P138" s="80"/>
      <c r="Q138" s="79"/>
      <c r="R138" s="80"/>
      <c r="S138" s="62"/>
      <c r="T138" s="80"/>
      <c r="U138" s="79"/>
      <c r="V138" s="63"/>
      <c r="W138" s="62"/>
      <c r="X138" s="80"/>
      <c r="Y138" s="79"/>
      <c r="Z138" s="80"/>
      <c r="AA138" s="62"/>
      <c r="AB138" s="80"/>
      <c r="AC138" s="79"/>
      <c r="AD138" s="63"/>
      <c r="AE138" s="59">
        <v>188900</v>
      </c>
      <c r="AF138" s="79">
        <v>62120.000000000007</v>
      </c>
      <c r="AG138" s="79">
        <v>54490</v>
      </c>
      <c r="AH138" s="79">
        <v>46860</v>
      </c>
      <c r="AI138" s="62">
        <f t="shared" ref="AI138:AI139" si="36">ROUND(K138/C138*AE138,0)</f>
        <v>52200</v>
      </c>
      <c r="AJ138" s="80">
        <f t="shared" ref="AJ138:AJ139" si="37">ROUND(L138/D138*AF138,0)</f>
        <v>4843</v>
      </c>
      <c r="AK138" s="80">
        <f t="shared" ref="AK138:AK139" si="38">ROUND(M138/E138*AG138,0)</f>
        <v>4985</v>
      </c>
      <c r="AL138" s="63">
        <f t="shared" ref="AL138:AL139" si="39">ROUND(N138/F138*AH138,0)</f>
        <v>5097</v>
      </c>
    </row>
    <row r="139" spans="2:38" x14ac:dyDescent="0.4">
      <c r="B139" s="61" t="s">
        <v>255</v>
      </c>
      <c r="C139" s="59">
        <v>234400</v>
      </c>
      <c r="D139" s="79">
        <v>91500</v>
      </c>
      <c r="E139" s="79">
        <v>77700</v>
      </c>
      <c r="F139" s="79">
        <v>63800</v>
      </c>
      <c r="G139" s="69">
        <v>5.26736380124163</v>
      </c>
      <c r="H139" s="82">
        <v>4.2661795395985997</v>
      </c>
      <c r="I139" s="82">
        <v>3.7808568191172247</v>
      </c>
      <c r="J139" s="70">
        <v>3.2955340986358501</v>
      </c>
      <c r="K139" s="59">
        <v>51100</v>
      </c>
      <c r="L139" s="79">
        <v>5800</v>
      </c>
      <c r="M139" s="79">
        <v>5800</v>
      </c>
      <c r="N139" s="60">
        <v>5700</v>
      </c>
      <c r="O139" s="59"/>
      <c r="P139" s="79"/>
      <c r="Q139" s="79"/>
      <c r="R139" s="79"/>
      <c r="S139" s="59"/>
      <c r="T139" s="79"/>
      <c r="U139" s="79"/>
      <c r="V139" s="60"/>
      <c r="W139" s="59"/>
      <c r="X139" s="79"/>
      <c r="Y139" s="79"/>
      <c r="Z139" s="79"/>
      <c r="AA139" s="59"/>
      <c r="AB139" s="79"/>
      <c r="AC139" s="79"/>
      <c r="AD139" s="60"/>
      <c r="AE139" s="59">
        <v>234400</v>
      </c>
      <c r="AF139" s="79">
        <v>79150</v>
      </c>
      <c r="AG139" s="79">
        <v>68870</v>
      </c>
      <c r="AH139" s="79">
        <v>58579.999999999993</v>
      </c>
      <c r="AI139" s="62">
        <f t="shared" si="36"/>
        <v>51100</v>
      </c>
      <c r="AJ139" s="80">
        <f t="shared" si="37"/>
        <v>5017</v>
      </c>
      <c r="AK139" s="80">
        <f t="shared" si="38"/>
        <v>5141</v>
      </c>
      <c r="AL139" s="63">
        <f t="shared" si="39"/>
        <v>5234</v>
      </c>
    </row>
    <row r="140" spans="2:38" x14ac:dyDescent="0.4">
      <c r="B140" s="61" t="s">
        <v>256</v>
      </c>
      <c r="C140" s="59">
        <v>145000</v>
      </c>
      <c r="D140" s="79">
        <v>145600</v>
      </c>
      <c r="E140" s="79">
        <v>146000</v>
      </c>
      <c r="F140" s="79">
        <v>146300</v>
      </c>
      <c r="G140" s="69">
        <v>11.4330338938423</v>
      </c>
      <c r="H140" s="82">
        <v>9.7181365208710311</v>
      </c>
      <c r="I140" s="82">
        <v>8.892149973139535</v>
      </c>
      <c r="J140" s="70">
        <v>8.0661634254080408</v>
      </c>
      <c r="K140" s="59">
        <v>32600</v>
      </c>
      <c r="L140" s="79">
        <v>33000</v>
      </c>
      <c r="M140" s="79">
        <v>33300</v>
      </c>
      <c r="N140" s="60">
        <v>33500</v>
      </c>
      <c r="O140" s="59"/>
      <c r="P140" s="79"/>
      <c r="Q140" s="79"/>
      <c r="R140" s="79"/>
      <c r="S140" s="59"/>
      <c r="T140" s="79"/>
      <c r="U140" s="79"/>
      <c r="V140" s="60"/>
      <c r="W140" s="59"/>
      <c r="X140" s="79"/>
      <c r="Y140" s="79"/>
      <c r="Z140" s="79"/>
      <c r="AA140" s="59"/>
      <c r="AB140" s="79"/>
      <c r="AC140" s="79"/>
      <c r="AD140" s="60"/>
      <c r="AE140" s="59"/>
      <c r="AF140" s="79"/>
      <c r="AG140" s="79"/>
      <c r="AH140" s="79"/>
      <c r="AI140" s="59"/>
      <c r="AJ140" s="79"/>
      <c r="AK140" s="79"/>
      <c r="AL140" s="60"/>
    </row>
    <row r="141" spans="2:38" x14ac:dyDescent="0.4">
      <c r="B141" s="61" t="s">
        <v>257</v>
      </c>
      <c r="C141" s="59">
        <v>155500</v>
      </c>
      <c r="D141" s="79">
        <v>153300</v>
      </c>
      <c r="E141" s="79">
        <v>152500</v>
      </c>
      <c r="F141" s="79">
        <v>151700</v>
      </c>
      <c r="G141" s="69">
        <v>12.188004460442901</v>
      </c>
      <c r="H141" s="82">
        <v>10.3307025934643</v>
      </c>
      <c r="I141" s="82">
        <v>9.4383894529974235</v>
      </c>
      <c r="J141" s="70">
        <v>8.5460763125305483</v>
      </c>
      <c r="K141" s="59">
        <v>32600</v>
      </c>
      <c r="L141" s="79">
        <v>33000</v>
      </c>
      <c r="M141" s="79">
        <v>33300</v>
      </c>
      <c r="N141" s="60">
        <v>33500</v>
      </c>
      <c r="O141" s="59"/>
      <c r="P141" s="79"/>
      <c r="Q141" s="79"/>
      <c r="R141" s="79"/>
      <c r="S141" s="59"/>
      <c r="T141" s="79"/>
      <c r="U141" s="79"/>
      <c r="V141" s="60"/>
      <c r="W141" s="59"/>
      <c r="X141" s="79"/>
      <c r="Y141" s="79"/>
      <c r="Z141" s="79"/>
      <c r="AA141" s="59"/>
      <c r="AB141" s="79"/>
      <c r="AC141" s="79"/>
      <c r="AD141" s="60"/>
      <c r="AE141" s="59"/>
      <c r="AF141" s="79"/>
      <c r="AG141" s="79"/>
      <c r="AH141" s="79"/>
      <c r="AI141" s="59"/>
      <c r="AJ141" s="79"/>
      <c r="AK141" s="79"/>
      <c r="AL141" s="60"/>
    </row>
    <row r="142" spans="2:38" x14ac:dyDescent="0.4">
      <c r="B142" s="61" t="s">
        <v>258</v>
      </c>
      <c r="C142" s="59">
        <v>211700</v>
      </c>
      <c r="D142" s="79">
        <v>179300</v>
      </c>
      <c r="E142" s="79">
        <v>178500</v>
      </c>
      <c r="F142" s="79">
        <v>177700</v>
      </c>
      <c r="G142" s="69">
        <v>8.8820930811621288</v>
      </c>
      <c r="H142" s="82">
        <v>7.56856910975453</v>
      </c>
      <c r="I142" s="82">
        <v>6.8856580917274641</v>
      </c>
      <c r="J142" s="70">
        <v>6.2027470737003991</v>
      </c>
      <c r="K142" s="59">
        <v>49300</v>
      </c>
      <c r="L142" s="79">
        <v>31500</v>
      </c>
      <c r="M142" s="79">
        <v>31800</v>
      </c>
      <c r="N142" s="60">
        <v>32000</v>
      </c>
      <c r="O142" s="59"/>
      <c r="P142" s="79"/>
      <c r="Q142" s="79"/>
      <c r="R142" s="79"/>
      <c r="S142" s="59"/>
      <c r="T142" s="79"/>
      <c r="U142" s="79"/>
      <c r="V142" s="60"/>
      <c r="W142" s="59"/>
      <c r="X142" s="79"/>
      <c r="Y142" s="79"/>
      <c r="Z142" s="79"/>
      <c r="AA142" s="59"/>
      <c r="AB142" s="79"/>
      <c r="AC142" s="79"/>
      <c r="AD142" s="60"/>
      <c r="AE142" s="59"/>
      <c r="AF142" s="79"/>
      <c r="AG142" s="79"/>
      <c r="AH142" s="79"/>
      <c r="AI142" s="59"/>
      <c r="AJ142" s="79"/>
      <c r="AK142" s="79"/>
      <c r="AL142" s="60"/>
    </row>
    <row r="143" spans="2:38" x14ac:dyDescent="0.4">
      <c r="B143" s="61" t="s">
        <v>259</v>
      </c>
      <c r="C143" s="62">
        <v>437600</v>
      </c>
      <c r="D143" s="80">
        <v>181500</v>
      </c>
      <c r="E143" s="79">
        <v>168200</v>
      </c>
      <c r="F143" s="80">
        <v>154900</v>
      </c>
      <c r="G143" s="69">
        <v>3.6339757183466999</v>
      </c>
      <c r="H143" s="82">
        <v>3.0830635145901901</v>
      </c>
      <c r="I143" s="82">
        <v>2.8156895822315651</v>
      </c>
      <c r="J143" s="70">
        <v>2.54831564987294</v>
      </c>
      <c r="K143" s="62">
        <v>81900</v>
      </c>
      <c r="L143" s="80">
        <v>21600</v>
      </c>
      <c r="M143" s="79">
        <v>21600</v>
      </c>
      <c r="N143" s="63">
        <v>21500</v>
      </c>
      <c r="O143" s="62"/>
      <c r="P143" s="80"/>
      <c r="Q143" s="79"/>
      <c r="R143" s="80"/>
      <c r="S143" s="62"/>
      <c r="T143" s="80"/>
      <c r="U143" s="79"/>
      <c r="V143" s="63"/>
      <c r="W143" s="62"/>
      <c r="X143" s="80"/>
      <c r="Y143" s="79"/>
      <c r="Z143" s="80"/>
      <c r="AA143" s="62"/>
      <c r="AB143" s="80"/>
      <c r="AC143" s="79"/>
      <c r="AD143" s="63"/>
      <c r="AE143" s="59">
        <v>437600</v>
      </c>
      <c r="AF143" s="79">
        <v>164760</v>
      </c>
      <c r="AG143" s="79">
        <v>156050</v>
      </c>
      <c r="AH143" s="79">
        <v>147330</v>
      </c>
      <c r="AI143" s="62">
        <f t="shared" ref="AI143:AI144" si="40">ROUND(K143/C143*AE143,0)</f>
        <v>81900</v>
      </c>
      <c r="AJ143" s="80">
        <f t="shared" ref="AJ143:AJ144" si="41">ROUND(L143/D143*AF143,0)</f>
        <v>19608</v>
      </c>
      <c r="AK143" s="80">
        <f t="shared" ref="AK143:AK144" si="42">ROUND(M143/E143*AG143,0)</f>
        <v>20040</v>
      </c>
      <c r="AL143" s="63">
        <f t="shared" ref="AL143:AL144" si="43">ROUND(N143/F143*AH143,0)</f>
        <v>20449</v>
      </c>
    </row>
    <row r="144" spans="2:38" x14ac:dyDescent="0.4">
      <c r="B144" s="61" t="s">
        <v>260</v>
      </c>
      <c r="C144" s="59">
        <v>518700</v>
      </c>
      <c r="D144" s="79">
        <v>208700</v>
      </c>
      <c r="E144" s="79">
        <v>190900</v>
      </c>
      <c r="F144" s="79">
        <v>173100</v>
      </c>
      <c r="G144" s="69">
        <v>7.2976951405787895</v>
      </c>
      <c r="H144" s="82">
        <v>5.9136075918346194</v>
      </c>
      <c r="I144" s="82">
        <v>5.2418611485395701</v>
      </c>
      <c r="J144" s="70">
        <v>4.5701147052445199</v>
      </c>
      <c r="K144" s="59">
        <v>86700</v>
      </c>
      <c r="L144" s="79">
        <v>21600</v>
      </c>
      <c r="M144" s="79">
        <v>21600</v>
      </c>
      <c r="N144" s="60">
        <v>21500</v>
      </c>
      <c r="O144" s="59"/>
      <c r="P144" s="79"/>
      <c r="Q144" s="79"/>
      <c r="R144" s="79"/>
      <c r="S144" s="59"/>
      <c r="T144" s="79"/>
      <c r="U144" s="79"/>
      <c r="V144" s="60"/>
      <c r="W144" s="59"/>
      <c r="X144" s="79"/>
      <c r="Y144" s="79"/>
      <c r="Z144" s="79"/>
      <c r="AA144" s="59"/>
      <c r="AB144" s="79"/>
      <c r="AC144" s="79"/>
      <c r="AD144" s="60"/>
      <c r="AE144" s="59">
        <v>518700</v>
      </c>
      <c r="AF144" s="79">
        <v>190770</v>
      </c>
      <c r="AG144" s="79">
        <v>178180</v>
      </c>
      <c r="AH144" s="79">
        <v>165580</v>
      </c>
      <c r="AI144" s="62">
        <f t="shared" si="40"/>
        <v>86700</v>
      </c>
      <c r="AJ144" s="80">
        <f t="shared" si="41"/>
        <v>19744</v>
      </c>
      <c r="AK144" s="80">
        <f t="shared" si="42"/>
        <v>20161</v>
      </c>
      <c r="AL144" s="63">
        <f t="shared" si="43"/>
        <v>20566</v>
      </c>
    </row>
    <row r="145" spans="2:38" x14ac:dyDescent="0.4">
      <c r="B145" s="61" t="s">
        <v>261</v>
      </c>
      <c r="C145" s="59">
        <v>308000</v>
      </c>
      <c r="D145" s="79">
        <v>308600</v>
      </c>
      <c r="E145" s="79">
        <v>309000</v>
      </c>
      <c r="F145" s="79">
        <v>309400</v>
      </c>
      <c r="G145" s="69">
        <v>17.2563959491115</v>
      </c>
      <c r="H145" s="82">
        <v>14.668049719137901</v>
      </c>
      <c r="I145" s="82">
        <v>13.4192902310179</v>
      </c>
      <c r="J145" s="70">
        <v>12.170530742897901</v>
      </c>
      <c r="K145" s="59">
        <v>55800</v>
      </c>
      <c r="L145" s="79">
        <v>56200</v>
      </c>
      <c r="M145" s="79">
        <v>56500</v>
      </c>
      <c r="N145" s="60">
        <v>56800</v>
      </c>
      <c r="O145" s="59"/>
      <c r="P145" s="79"/>
      <c r="Q145" s="79"/>
      <c r="R145" s="79"/>
      <c r="S145" s="59"/>
      <c r="T145" s="79"/>
      <c r="U145" s="79"/>
      <c r="V145" s="60"/>
      <c r="W145" s="59"/>
      <c r="X145" s="79"/>
      <c r="Y145" s="79"/>
      <c r="Z145" s="79"/>
      <c r="AA145" s="59"/>
      <c r="AB145" s="79"/>
      <c r="AC145" s="79"/>
      <c r="AD145" s="60"/>
      <c r="AE145" s="59"/>
      <c r="AF145" s="79"/>
      <c r="AG145" s="79"/>
      <c r="AH145" s="79"/>
      <c r="AI145" s="59"/>
      <c r="AJ145" s="79"/>
      <c r="AK145" s="79"/>
      <c r="AL145" s="60"/>
    </row>
    <row r="146" spans="2:38" x14ac:dyDescent="0.4">
      <c r="B146" s="61" t="s">
        <v>262</v>
      </c>
      <c r="C146" s="59">
        <v>330300</v>
      </c>
      <c r="D146" s="79">
        <v>318600</v>
      </c>
      <c r="E146" s="79">
        <v>317400</v>
      </c>
      <c r="F146" s="79">
        <v>316200</v>
      </c>
      <c r="G146" s="69">
        <v>18.360143698532401</v>
      </c>
      <c r="H146" s="82">
        <v>15.564820394203998</v>
      </c>
      <c r="I146" s="82">
        <v>14.2200116376643</v>
      </c>
      <c r="J146" s="70">
        <v>12.875202881124601</v>
      </c>
      <c r="K146" s="59">
        <v>55800</v>
      </c>
      <c r="L146" s="79">
        <v>56200</v>
      </c>
      <c r="M146" s="79">
        <v>56500</v>
      </c>
      <c r="N146" s="60">
        <v>56800</v>
      </c>
      <c r="O146" s="59"/>
      <c r="P146" s="79"/>
      <c r="Q146" s="79"/>
      <c r="R146" s="79"/>
      <c r="S146" s="59"/>
      <c r="T146" s="79"/>
      <c r="U146" s="79"/>
      <c r="V146" s="60"/>
      <c r="W146" s="59"/>
      <c r="X146" s="79"/>
      <c r="Y146" s="79"/>
      <c r="Z146" s="79"/>
      <c r="AA146" s="59"/>
      <c r="AB146" s="79"/>
      <c r="AC146" s="79"/>
      <c r="AD146" s="60"/>
      <c r="AE146" s="59"/>
      <c r="AF146" s="79"/>
      <c r="AG146" s="79"/>
      <c r="AH146" s="79"/>
      <c r="AI146" s="59"/>
      <c r="AJ146" s="79"/>
      <c r="AK146" s="79"/>
      <c r="AL146" s="60"/>
    </row>
    <row r="147" spans="2:38" x14ac:dyDescent="0.4">
      <c r="B147" s="61" t="s">
        <v>263</v>
      </c>
      <c r="C147" s="59">
        <v>458600</v>
      </c>
      <c r="D147" s="79">
        <v>348700</v>
      </c>
      <c r="E147" s="79">
        <v>346500</v>
      </c>
      <c r="F147" s="79">
        <v>344300</v>
      </c>
      <c r="G147" s="69">
        <v>13.229051702589601</v>
      </c>
      <c r="H147" s="82">
        <v>11.259447008276</v>
      </c>
      <c r="I147" s="82">
        <v>10.231670012876414</v>
      </c>
      <c r="J147" s="70">
        <v>9.2038930174768296</v>
      </c>
      <c r="K147" s="59">
        <v>76100</v>
      </c>
      <c r="L147" s="79">
        <v>54400</v>
      </c>
      <c r="M147" s="79">
        <v>54700</v>
      </c>
      <c r="N147" s="60">
        <v>54900</v>
      </c>
      <c r="O147" s="59"/>
      <c r="P147" s="79"/>
      <c r="Q147" s="79"/>
      <c r="R147" s="79"/>
      <c r="S147" s="59"/>
      <c r="T147" s="79"/>
      <c r="U147" s="79"/>
      <c r="V147" s="60"/>
      <c r="W147" s="59"/>
      <c r="X147" s="79"/>
      <c r="Y147" s="79"/>
      <c r="Z147" s="79"/>
      <c r="AA147" s="59"/>
      <c r="AB147" s="79"/>
      <c r="AC147" s="79"/>
      <c r="AD147" s="60"/>
      <c r="AE147" s="59"/>
      <c r="AF147" s="79"/>
      <c r="AG147" s="79"/>
      <c r="AH147" s="79"/>
      <c r="AI147" s="59"/>
      <c r="AJ147" s="79"/>
      <c r="AK147" s="79"/>
      <c r="AL147" s="60"/>
    </row>
    <row r="148" spans="2:38" x14ac:dyDescent="0.4">
      <c r="B148" s="61" t="s">
        <v>264</v>
      </c>
      <c r="C148" s="62">
        <v>915800</v>
      </c>
      <c r="D148" s="80">
        <v>397800</v>
      </c>
      <c r="E148" s="79">
        <v>361000</v>
      </c>
      <c r="F148" s="80">
        <v>324100</v>
      </c>
      <c r="G148" s="69">
        <v>5.4653646765154793</v>
      </c>
      <c r="H148" s="82">
        <v>4.6293258067907797</v>
      </c>
      <c r="I148" s="82">
        <v>4.2220201337572654</v>
      </c>
      <c r="J148" s="70">
        <v>3.8147144607237506</v>
      </c>
      <c r="K148" s="62">
        <v>128800</v>
      </c>
      <c r="L148" s="80">
        <v>43500</v>
      </c>
      <c r="M148" s="79">
        <v>43400</v>
      </c>
      <c r="N148" s="63">
        <v>43300</v>
      </c>
      <c r="O148" s="62"/>
      <c r="P148" s="80"/>
      <c r="Q148" s="79"/>
      <c r="R148" s="80"/>
      <c r="S148" s="62"/>
      <c r="T148" s="80"/>
      <c r="U148" s="79"/>
      <c r="V148" s="63"/>
      <c r="W148" s="62"/>
      <c r="X148" s="80"/>
      <c r="Y148" s="79"/>
      <c r="Z148" s="80"/>
      <c r="AA148" s="62"/>
      <c r="AB148" s="80"/>
      <c r="AC148" s="79"/>
      <c r="AD148" s="63"/>
      <c r="AE148" s="59">
        <v>915800</v>
      </c>
      <c r="AF148" s="79">
        <v>372910</v>
      </c>
      <c r="AG148" s="79">
        <v>342910</v>
      </c>
      <c r="AH148" s="79">
        <v>312910</v>
      </c>
      <c r="AI148" s="62">
        <f t="shared" ref="AI148:AI149" si="44">ROUND(K148/C148*AE148,0)</f>
        <v>128800</v>
      </c>
      <c r="AJ148" s="80">
        <f t="shared" ref="AJ148:AJ149" si="45">ROUND(L148/D148*AF148,0)</f>
        <v>40778</v>
      </c>
      <c r="AK148" s="80">
        <f t="shared" ref="AK148:AK149" si="46">ROUND(M148/E148*AG148,0)</f>
        <v>41225</v>
      </c>
      <c r="AL148" s="63">
        <f t="shared" ref="AL148:AL149" si="47">ROUND(N148/F148*AH148,0)</f>
        <v>41805</v>
      </c>
    </row>
    <row r="149" spans="2:38" x14ac:dyDescent="0.4">
      <c r="B149" s="61" t="s">
        <v>265</v>
      </c>
      <c r="C149" s="59">
        <v>981300</v>
      </c>
      <c r="D149" s="79">
        <v>429700</v>
      </c>
      <c r="E149" s="79">
        <v>385700</v>
      </c>
      <c r="F149" s="79">
        <v>341600</v>
      </c>
      <c r="G149" s="69">
        <v>10.911510974872401</v>
      </c>
      <c r="H149" s="82">
        <v>8.841077022268701</v>
      </c>
      <c r="I149" s="82">
        <v>7.831415806618871</v>
      </c>
      <c r="J149" s="70">
        <v>6.8217545909690402</v>
      </c>
      <c r="K149" s="59">
        <v>117200</v>
      </c>
      <c r="L149" s="79">
        <v>43500</v>
      </c>
      <c r="M149" s="79">
        <v>43400</v>
      </c>
      <c r="N149" s="60">
        <v>43300</v>
      </c>
      <c r="O149" s="59"/>
      <c r="P149" s="79"/>
      <c r="Q149" s="79"/>
      <c r="R149" s="79"/>
      <c r="S149" s="59"/>
      <c r="T149" s="79"/>
      <c r="U149" s="79"/>
      <c r="V149" s="60"/>
      <c r="W149" s="59"/>
      <c r="X149" s="79"/>
      <c r="Y149" s="79"/>
      <c r="Z149" s="79"/>
      <c r="AA149" s="59"/>
      <c r="AB149" s="79"/>
      <c r="AC149" s="79"/>
      <c r="AD149" s="60"/>
      <c r="AE149" s="59">
        <v>981300</v>
      </c>
      <c r="AF149" s="79">
        <v>407450</v>
      </c>
      <c r="AG149" s="79">
        <v>369770</v>
      </c>
      <c r="AH149" s="79">
        <v>332090</v>
      </c>
      <c r="AI149" s="62">
        <f t="shared" si="44"/>
        <v>117200</v>
      </c>
      <c r="AJ149" s="80">
        <f t="shared" si="45"/>
        <v>41248</v>
      </c>
      <c r="AK149" s="80">
        <f t="shared" si="46"/>
        <v>41608</v>
      </c>
      <c r="AL149" s="63">
        <f t="shared" si="47"/>
        <v>42095</v>
      </c>
    </row>
    <row r="150" spans="2:38" x14ac:dyDescent="0.4">
      <c r="B150" s="61" t="s">
        <v>266</v>
      </c>
      <c r="C150" s="59">
        <v>602500</v>
      </c>
      <c r="D150" s="79">
        <v>603200</v>
      </c>
      <c r="E150" s="79">
        <v>603700</v>
      </c>
      <c r="F150" s="79">
        <v>604200</v>
      </c>
      <c r="G150" s="69">
        <v>25.875576872358298</v>
      </c>
      <c r="H150" s="82">
        <v>21.946769747004399</v>
      </c>
      <c r="I150" s="82">
        <v>20.066356844092901</v>
      </c>
      <c r="J150" s="70">
        <v>18.185943941181399</v>
      </c>
      <c r="K150" s="59">
        <v>90300</v>
      </c>
      <c r="L150" s="79">
        <v>90800</v>
      </c>
      <c r="M150" s="79">
        <v>91200</v>
      </c>
      <c r="N150" s="60">
        <v>91500</v>
      </c>
      <c r="O150" s="59"/>
      <c r="P150" s="79"/>
      <c r="Q150" s="79"/>
      <c r="R150" s="79"/>
      <c r="S150" s="59"/>
      <c r="T150" s="79"/>
      <c r="U150" s="79"/>
      <c r="V150" s="60"/>
      <c r="W150" s="59"/>
      <c r="X150" s="79"/>
      <c r="Y150" s="79"/>
      <c r="Z150" s="79"/>
      <c r="AA150" s="59"/>
      <c r="AB150" s="79"/>
      <c r="AC150" s="79"/>
      <c r="AD150" s="60"/>
      <c r="AE150" s="59"/>
      <c r="AF150" s="79"/>
      <c r="AG150" s="79"/>
      <c r="AH150" s="79"/>
      <c r="AI150" s="59"/>
      <c r="AJ150" s="79"/>
      <c r="AK150" s="79"/>
      <c r="AL150" s="60"/>
    </row>
    <row r="151" spans="2:38" x14ac:dyDescent="0.4">
      <c r="B151" s="61" t="s">
        <v>267</v>
      </c>
      <c r="C151" s="59">
        <v>623400</v>
      </c>
      <c r="D151" s="79">
        <v>618500</v>
      </c>
      <c r="E151" s="79">
        <v>616600</v>
      </c>
      <c r="F151" s="79">
        <v>614600</v>
      </c>
      <c r="G151" s="69">
        <v>27.498129246438697</v>
      </c>
      <c r="H151" s="82">
        <v>23.265906066927098</v>
      </c>
      <c r="I151" s="82">
        <v>21.245195738607897</v>
      </c>
      <c r="J151" s="70">
        <v>19.2244854102887</v>
      </c>
      <c r="K151" s="59">
        <v>90300</v>
      </c>
      <c r="L151" s="79">
        <v>90800</v>
      </c>
      <c r="M151" s="79">
        <v>91200</v>
      </c>
      <c r="N151" s="60">
        <v>91500</v>
      </c>
      <c r="O151" s="59"/>
      <c r="P151" s="79"/>
      <c r="Q151" s="79"/>
      <c r="R151" s="79"/>
      <c r="S151" s="59"/>
      <c r="T151" s="79"/>
      <c r="U151" s="79"/>
      <c r="V151" s="60"/>
      <c r="W151" s="59"/>
      <c r="X151" s="79"/>
      <c r="Y151" s="79"/>
      <c r="Z151" s="79"/>
      <c r="AA151" s="59"/>
      <c r="AB151" s="79"/>
      <c r="AC151" s="79"/>
      <c r="AD151" s="60"/>
      <c r="AE151" s="59"/>
      <c r="AF151" s="79"/>
      <c r="AG151" s="79"/>
      <c r="AH151" s="79"/>
      <c r="AI151" s="59"/>
      <c r="AJ151" s="79"/>
      <c r="AK151" s="79"/>
      <c r="AL151" s="60"/>
    </row>
    <row r="152" spans="2:38" x14ac:dyDescent="0.4">
      <c r="B152" s="61" t="s">
        <v>268</v>
      </c>
      <c r="C152" s="59">
        <v>818000</v>
      </c>
      <c r="D152" s="79">
        <v>648900</v>
      </c>
      <c r="E152" s="79">
        <v>647800</v>
      </c>
      <c r="F152" s="79">
        <v>646700</v>
      </c>
      <c r="G152" s="69">
        <v>19.623323307882803</v>
      </c>
      <c r="H152" s="82">
        <v>16.6894400205347</v>
      </c>
      <c r="I152" s="82">
        <v>15.153425077919799</v>
      </c>
      <c r="J152" s="70">
        <v>13.617410135304899</v>
      </c>
      <c r="K152" s="59">
        <v>114200</v>
      </c>
      <c r="L152" s="79">
        <v>88700</v>
      </c>
      <c r="M152" s="79">
        <v>89000</v>
      </c>
      <c r="N152" s="60">
        <v>89300</v>
      </c>
      <c r="O152" s="59"/>
      <c r="P152" s="79"/>
      <c r="Q152" s="79"/>
      <c r="R152" s="79"/>
      <c r="S152" s="59"/>
      <c r="T152" s="79"/>
      <c r="U152" s="79"/>
      <c r="V152" s="60"/>
      <c r="W152" s="59"/>
      <c r="X152" s="79"/>
      <c r="Y152" s="79"/>
      <c r="Z152" s="79"/>
      <c r="AA152" s="59"/>
      <c r="AB152" s="79"/>
      <c r="AC152" s="79"/>
      <c r="AD152" s="60"/>
      <c r="AE152" s="59"/>
      <c r="AF152" s="79"/>
      <c r="AG152" s="79"/>
      <c r="AH152" s="79"/>
      <c r="AI152" s="59"/>
      <c r="AJ152" s="79"/>
      <c r="AK152" s="79"/>
      <c r="AL152" s="60"/>
    </row>
    <row r="153" spans="2:38" x14ac:dyDescent="0.4">
      <c r="B153" s="61" t="s">
        <v>269</v>
      </c>
      <c r="C153" s="62">
        <v>1628500</v>
      </c>
      <c r="D153" s="80">
        <v>724700</v>
      </c>
      <c r="E153" s="79">
        <v>678500</v>
      </c>
      <c r="F153" s="80">
        <v>632200</v>
      </c>
      <c r="G153" s="69">
        <v>8.1975876716422906</v>
      </c>
      <c r="H153" s="82">
        <v>6.9337054263950302</v>
      </c>
      <c r="I153" s="82">
        <v>6.3162428539303299</v>
      </c>
      <c r="J153" s="70">
        <v>5.6987802814656296</v>
      </c>
      <c r="K153" s="62">
        <v>203800</v>
      </c>
      <c r="L153" s="80">
        <v>76600</v>
      </c>
      <c r="M153" s="79">
        <v>76500</v>
      </c>
      <c r="N153" s="63">
        <v>76400</v>
      </c>
      <c r="O153" s="62"/>
      <c r="P153" s="80"/>
      <c r="Q153" s="79"/>
      <c r="R153" s="80"/>
      <c r="S153" s="62"/>
      <c r="T153" s="80"/>
      <c r="U153" s="79"/>
      <c r="V153" s="63"/>
      <c r="W153" s="62"/>
      <c r="X153" s="80"/>
      <c r="Y153" s="79"/>
      <c r="Z153" s="80"/>
      <c r="AA153" s="62"/>
      <c r="AB153" s="80"/>
      <c r="AC153" s="79"/>
      <c r="AD153" s="63"/>
      <c r="AE153" s="59">
        <v>1628500</v>
      </c>
      <c r="AF153" s="79">
        <v>687610</v>
      </c>
      <c r="AG153" s="79">
        <v>651600</v>
      </c>
      <c r="AH153" s="79">
        <v>615590</v>
      </c>
      <c r="AI153" s="62">
        <f t="shared" ref="AI153:AI154" si="48">ROUND(K153/C153*AE153,0)</f>
        <v>203800</v>
      </c>
      <c r="AJ153" s="80">
        <f t="shared" ref="AJ153:AJ154" si="49">ROUND(L153/D153*AF153,0)</f>
        <v>72680</v>
      </c>
      <c r="AK153" s="80">
        <f t="shared" ref="AK153:AK154" si="50">ROUND(M153/E153*AG153,0)</f>
        <v>73467</v>
      </c>
      <c r="AL153" s="63">
        <f t="shared" ref="AL153:AL154" si="51">ROUND(N153/F153*AH153,0)</f>
        <v>74393</v>
      </c>
    </row>
    <row r="154" spans="2:38" x14ac:dyDescent="0.4">
      <c r="B154" s="61" t="s">
        <v>270</v>
      </c>
      <c r="C154" s="59">
        <v>1644500</v>
      </c>
      <c r="D154" s="79">
        <v>751200</v>
      </c>
      <c r="E154" s="79">
        <v>699700</v>
      </c>
      <c r="F154" s="79">
        <v>648200</v>
      </c>
      <c r="G154" s="69">
        <v>16.256900959490501</v>
      </c>
      <c r="H154" s="82">
        <v>13.1758120756318</v>
      </c>
      <c r="I154" s="82">
        <v>11.666433516128549</v>
      </c>
      <c r="J154" s="70">
        <v>10.1570549566253</v>
      </c>
      <c r="K154" s="59">
        <v>159300</v>
      </c>
      <c r="L154" s="79">
        <v>76600</v>
      </c>
      <c r="M154" s="79">
        <v>76500</v>
      </c>
      <c r="N154" s="60">
        <v>76400</v>
      </c>
      <c r="O154" s="59"/>
      <c r="P154" s="79"/>
      <c r="Q154" s="79"/>
      <c r="R154" s="79"/>
      <c r="S154" s="59"/>
      <c r="T154" s="79"/>
      <c r="U154" s="79"/>
      <c r="V154" s="60"/>
      <c r="W154" s="59"/>
      <c r="X154" s="79"/>
      <c r="Y154" s="79"/>
      <c r="Z154" s="79"/>
      <c r="AA154" s="59"/>
      <c r="AB154" s="79"/>
      <c r="AC154" s="79"/>
      <c r="AD154" s="60"/>
      <c r="AE154" s="59">
        <v>1644500</v>
      </c>
      <c r="AF154" s="79">
        <v>724350</v>
      </c>
      <c r="AG154" s="79">
        <v>680470</v>
      </c>
      <c r="AH154" s="79">
        <v>636590</v>
      </c>
      <c r="AI154" s="62">
        <f t="shared" si="48"/>
        <v>159300</v>
      </c>
      <c r="AJ154" s="80">
        <f t="shared" si="49"/>
        <v>73862</v>
      </c>
      <c r="AK154" s="80">
        <f t="shared" si="50"/>
        <v>74398</v>
      </c>
      <c r="AL154" s="63">
        <f t="shared" si="51"/>
        <v>75032</v>
      </c>
    </row>
    <row r="155" spans="2:38" x14ac:dyDescent="0.4">
      <c r="B155" s="53" t="s">
        <v>271</v>
      </c>
      <c r="C155" s="59"/>
      <c r="D155" s="79"/>
      <c r="E155" s="79"/>
      <c r="F155" s="79"/>
      <c r="G155" s="59"/>
      <c r="H155" s="79"/>
      <c r="I155" s="79"/>
      <c r="J155" s="60"/>
      <c r="K155" s="59"/>
      <c r="L155" s="79"/>
      <c r="M155" s="79"/>
      <c r="N155" s="60"/>
      <c r="O155" s="59"/>
      <c r="P155" s="79"/>
      <c r="Q155" s="79"/>
      <c r="R155" s="79"/>
      <c r="S155" s="59"/>
      <c r="T155" s="79"/>
      <c r="U155" s="79"/>
      <c r="V155" s="60"/>
      <c r="W155" s="59"/>
      <c r="X155" s="79"/>
      <c r="Y155" s="79"/>
      <c r="Z155" s="79"/>
      <c r="AA155" s="59"/>
      <c r="AB155" s="79"/>
      <c r="AC155" s="79"/>
      <c r="AD155" s="60"/>
      <c r="AE155" s="59"/>
      <c r="AF155" s="79"/>
      <c r="AG155" s="79"/>
      <c r="AH155" s="79"/>
      <c r="AI155" s="59"/>
      <c r="AJ155" s="79"/>
      <c r="AK155" s="79"/>
      <c r="AL155" s="60"/>
    </row>
    <row r="156" spans="2:38" x14ac:dyDescent="0.4">
      <c r="B156" s="75" t="s">
        <v>272</v>
      </c>
      <c r="C156" s="59"/>
      <c r="D156" s="79"/>
      <c r="E156" s="79"/>
      <c r="F156" s="79"/>
      <c r="G156" s="59"/>
      <c r="H156" s="79"/>
      <c r="I156" s="79"/>
      <c r="J156" s="60"/>
      <c r="K156" s="59"/>
      <c r="L156" s="79"/>
      <c r="M156" s="79"/>
      <c r="N156" s="60"/>
      <c r="O156" s="59"/>
      <c r="P156" s="79"/>
      <c r="Q156" s="79"/>
      <c r="R156" s="79"/>
      <c r="S156" s="59"/>
      <c r="T156" s="79"/>
      <c r="U156" s="79"/>
      <c r="V156" s="60"/>
      <c r="W156" s="59"/>
      <c r="X156" s="79"/>
      <c r="Y156" s="79"/>
      <c r="Z156" s="79"/>
      <c r="AA156" s="59"/>
      <c r="AB156" s="79"/>
      <c r="AC156" s="79"/>
      <c r="AD156" s="60"/>
      <c r="AE156" s="59"/>
      <c r="AF156" s="79"/>
      <c r="AG156" s="79"/>
      <c r="AH156" s="79"/>
      <c r="AI156" s="59"/>
      <c r="AJ156" s="79"/>
      <c r="AK156" s="79"/>
      <c r="AL156" s="60"/>
    </row>
    <row r="157" spans="2:38" x14ac:dyDescent="0.4">
      <c r="B157" s="61" t="s">
        <v>273</v>
      </c>
      <c r="C157" s="62">
        <v>1200</v>
      </c>
      <c r="D157" s="80">
        <v>1200</v>
      </c>
      <c r="E157" s="79">
        <v>1200</v>
      </c>
      <c r="F157" s="80">
        <v>1200</v>
      </c>
      <c r="G157" s="64">
        <v>0.7</v>
      </c>
      <c r="H157" s="67">
        <v>0.7</v>
      </c>
      <c r="I157" s="67">
        <v>0.7</v>
      </c>
      <c r="J157" s="65">
        <v>0.7</v>
      </c>
      <c r="K157" s="59">
        <v>50</v>
      </c>
      <c r="L157" s="79">
        <v>50</v>
      </c>
      <c r="M157" s="79">
        <v>50</v>
      </c>
      <c r="N157" s="60">
        <v>50</v>
      </c>
      <c r="O157" s="62"/>
      <c r="P157" s="80"/>
      <c r="Q157" s="79"/>
      <c r="R157" s="80"/>
      <c r="S157" s="59"/>
      <c r="T157" s="79"/>
      <c r="U157" s="79"/>
      <c r="V157" s="60"/>
      <c r="W157" s="62"/>
      <c r="X157" s="80"/>
      <c r="Y157" s="79"/>
      <c r="Z157" s="80"/>
      <c r="AA157" s="59"/>
      <c r="AB157" s="79"/>
      <c r="AC157" s="79"/>
      <c r="AD157" s="60"/>
      <c r="AE157" s="59"/>
      <c r="AF157" s="79"/>
      <c r="AG157" s="79"/>
      <c r="AH157" s="79"/>
      <c r="AI157" s="59"/>
      <c r="AJ157" s="79"/>
      <c r="AK157" s="79"/>
      <c r="AL157" s="60"/>
    </row>
    <row r="158" spans="2:38" x14ac:dyDescent="0.4">
      <c r="B158" s="61" t="s">
        <v>274</v>
      </c>
      <c r="C158" s="62">
        <v>1739.9999999999998</v>
      </c>
      <c r="D158" s="80">
        <v>1180</v>
      </c>
      <c r="E158" s="79">
        <v>990</v>
      </c>
      <c r="F158" s="80">
        <v>800</v>
      </c>
      <c r="G158" s="64">
        <v>0.87</v>
      </c>
      <c r="H158" s="67">
        <v>0.87</v>
      </c>
      <c r="I158" s="67">
        <v>0.87</v>
      </c>
      <c r="J158" s="65">
        <v>0.87</v>
      </c>
      <c r="K158" s="59">
        <v>10</v>
      </c>
      <c r="L158" s="79">
        <v>10</v>
      </c>
      <c r="M158" s="79">
        <v>10</v>
      </c>
      <c r="N158" s="60">
        <v>10</v>
      </c>
      <c r="O158" s="62"/>
      <c r="P158" s="80"/>
      <c r="Q158" s="79"/>
      <c r="R158" s="80"/>
      <c r="S158" s="59"/>
      <c r="T158" s="79"/>
      <c r="U158" s="79"/>
      <c r="V158" s="60"/>
      <c r="W158" s="62">
        <v>1739.9999999999998</v>
      </c>
      <c r="X158" s="80">
        <v>1100</v>
      </c>
      <c r="Y158" s="79">
        <v>800</v>
      </c>
      <c r="Z158" s="80">
        <v>600</v>
      </c>
      <c r="AA158" s="62">
        <v>10</v>
      </c>
      <c r="AB158" s="80">
        <v>9</v>
      </c>
      <c r="AC158" s="80">
        <v>8</v>
      </c>
      <c r="AD158" s="63">
        <v>8</v>
      </c>
      <c r="AE158" s="59">
        <v>1739.9999999999998</v>
      </c>
      <c r="AF158" s="79">
        <v>1100</v>
      </c>
      <c r="AG158" s="79">
        <v>800</v>
      </c>
      <c r="AH158" s="79">
        <v>600</v>
      </c>
      <c r="AI158" s="62">
        <f t="shared" ref="AI158:AI172" si="52">ROUND(K158/C158*AE158,0)</f>
        <v>10</v>
      </c>
      <c r="AJ158" s="80">
        <f t="shared" ref="AJ158:AJ172" si="53">ROUND(L158/D158*AF158,0)</f>
        <v>9</v>
      </c>
      <c r="AK158" s="80">
        <f t="shared" ref="AK158:AK172" si="54">ROUND(M158/E158*AG158,0)</f>
        <v>8</v>
      </c>
      <c r="AL158" s="63">
        <f t="shared" ref="AL158:AL172" si="55">ROUND(N158/F158*AH158,0)</f>
        <v>8</v>
      </c>
    </row>
    <row r="159" spans="2:38" x14ac:dyDescent="0.4">
      <c r="B159" s="61" t="s">
        <v>275</v>
      </c>
      <c r="C159" s="62">
        <v>2400</v>
      </c>
      <c r="D159" s="80">
        <v>1300</v>
      </c>
      <c r="E159" s="79">
        <v>1100</v>
      </c>
      <c r="F159" s="80">
        <v>900</v>
      </c>
      <c r="G159" s="64">
        <v>0.89</v>
      </c>
      <c r="H159" s="67">
        <v>0.89</v>
      </c>
      <c r="I159" s="67">
        <v>0.89</v>
      </c>
      <c r="J159" s="65">
        <v>0.89</v>
      </c>
      <c r="K159" s="59">
        <v>10</v>
      </c>
      <c r="L159" s="79">
        <v>10</v>
      </c>
      <c r="M159" s="79">
        <v>10</v>
      </c>
      <c r="N159" s="60">
        <v>10</v>
      </c>
      <c r="O159" s="62"/>
      <c r="P159" s="80"/>
      <c r="Q159" s="79"/>
      <c r="R159" s="80"/>
      <c r="S159" s="59"/>
      <c r="T159" s="79"/>
      <c r="U159" s="79"/>
      <c r="V159" s="60"/>
      <c r="W159" s="62">
        <v>2400</v>
      </c>
      <c r="X159" s="80">
        <v>1400</v>
      </c>
      <c r="Y159" s="79">
        <v>1100</v>
      </c>
      <c r="Z159" s="80">
        <v>700</v>
      </c>
      <c r="AA159" s="62">
        <v>10</v>
      </c>
      <c r="AB159" s="80">
        <v>11</v>
      </c>
      <c r="AC159" s="80">
        <v>10</v>
      </c>
      <c r="AD159" s="63">
        <v>8</v>
      </c>
      <c r="AE159" s="59">
        <v>2400</v>
      </c>
      <c r="AF159" s="79">
        <v>1400</v>
      </c>
      <c r="AG159" s="79">
        <v>1100</v>
      </c>
      <c r="AH159" s="79">
        <v>700</v>
      </c>
      <c r="AI159" s="62">
        <f t="shared" si="52"/>
        <v>10</v>
      </c>
      <c r="AJ159" s="80">
        <f t="shared" si="53"/>
        <v>11</v>
      </c>
      <c r="AK159" s="80">
        <f t="shared" si="54"/>
        <v>10</v>
      </c>
      <c r="AL159" s="63">
        <f t="shared" si="55"/>
        <v>8</v>
      </c>
    </row>
    <row r="160" spans="2:38" x14ac:dyDescent="0.4">
      <c r="B160" s="61" t="s">
        <v>276</v>
      </c>
      <c r="C160" s="62">
        <v>2400</v>
      </c>
      <c r="D160" s="80">
        <v>2000</v>
      </c>
      <c r="E160" s="79">
        <v>1850</v>
      </c>
      <c r="F160" s="80">
        <v>1700</v>
      </c>
      <c r="G160" s="64">
        <v>0.9</v>
      </c>
      <c r="H160" s="67">
        <v>0.9</v>
      </c>
      <c r="I160" s="67">
        <v>0.9</v>
      </c>
      <c r="J160" s="65">
        <v>0.9</v>
      </c>
      <c r="K160" s="59">
        <v>0</v>
      </c>
      <c r="L160" s="79">
        <v>0</v>
      </c>
      <c r="M160" s="79">
        <v>0</v>
      </c>
      <c r="N160" s="60">
        <v>0</v>
      </c>
      <c r="O160" s="62"/>
      <c r="P160" s="80"/>
      <c r="Q160" s="79"/>
      <c r="R160" s="80"/>
      <c r="S160" s="59"/>
      <c r="T160" s="79"/>
      <c r="U160" s="79"/>
      <c r="V160" s="60"/>
      <c r="W160" s="62">
        <v>2400</v>
      </c>
      <c r="X160" s="80">
        <v>2100</v>
      </c>
      <c r="Y160" s="79">
        <v>1700</v>
      </c>
      <c r="Z160" s="80">
        <v>1400</v>
      </c>
      <c r="AA160" s="62">
        <v>0</v>
      </c>
      <c r="AB160" s="80">
        <v>0</v>
      </c>
      <c r="AC160" s="80">
        <v>0</v>
      </c>
      <c r="AD160" s="63">
        <v>0</v>
      </c>
      <c r="AE160" s="59">
        <v>2400</v>
      </c>
      <c r="AF160" s="79">
        <v>2100</v>
      </c>
      <c r="AG160" s="79">
        <v>1700</v>
      </c>
      <c r="AH160" s="79">
        <v>1400</v>
      </c>
      <c r="AI160" s="62">
        <f t="shared" si="52"/>
        <v>0</v>
      </c>
      <c r="AJ160" s="80">
        <f t="shared" si="53"/>
        <v>0</v>
      </c>
      <c r="AK160" s="80">
        <f t="shared" si="54"/>
        <v>0</v>
      </c>
      <c r="AL160" s="63">
        <f t="shared" si="55"/>
        <v>0</v>
      </c>
    </row>
    <row r="161" spans="2:38" x14ac:dyDescent="0.4">
      <c r="B161" s="61" t="s">
        <v>277</v>
      </c>
      <c r="C161" s="62">
        <v>2400</v>
      </c>
      <c r="D161" s="80">
        <v>2000</v>
      </c>
      <c r="E161" s="79">
        <v>1850</v>
      </c>
      <c r="F161" s="80">
        <v>1700</v>
      </c>
      <c r="G161" s="64">
        <v>0.9</v>
      </c>
      <c r="H161" s="67">
        <v>0.9</v>
      </c>
      <c r="I161" s="67">
        <v>0.9</v>
      </c>
      <c r="J161" s="65">
        <v>0.9</v>
      </c>
      <c r="K161" s="59">
        <v>0</v>
      </c>
      <c r="L161" s="79">
        <v>0</v>
      </c>
      <c r="M161" s="79">
        <v>0</v>
      </c>
      <c r="N161" s="60">
        <v>0</v>
      </c>
      <c r="O161" s="62"/>
      <c r="P161" s="80"/>
      <c r="Q161" s="79"/>
      <c r="R161" s="80"/>
      <c r="S161" s="59"/>
      <c r="T161" s="79"/>
      <c r="U161" s="79"/>
      <c r="V161" s="60"/>
      <c r="W161" s="62">
        <v>2400</v>
      </c>
      <c r="X161" s="80">
        <v>2100</v>
      </c>
      <c r="Y161" s="79">
        <v>1700</v>
      </c>
      <c r="Z161" s="80">
        <v>1400</v>
      </c>
      <c r="AA161" s="62">
        <v>0</v>
      </c>
      <c r="AB161" s="80">
        <v>0</v>
      </c>
      <c r="AC161" s="80">
        <v>0</v>
      </c>
      <c r="AD161" s="63">
        <v>0</v>
      </c>
      <c r="AE161" s="59">
        <v>2400</v>
      </c>
      <c r="AF161" s="79">
        <v>2100</v>
      </c>
      <c r="AG161" s="79">
        <v>1700</v>
      </c>
      <c r="AH161" s="79">
        <v>1400</v>
      </c>
      <c r="AI161" s="62">
        <f t="shared" si="52"/>
        <v>0</v>
      </c>
      <c r="AJ161" s="80">
        <f t="shared" si="53"/>
        <v>0</v>
      </c>
      <c r="AK161" s="80">
        <f t="shared" si="54"/>
        <v>0</v>
      </c>
      <c r="AL161" s="63">
        <f t="shared" si="55"/>
        <v>0</v>
      </c>
    </row>
    <row r="162" spans="2:38" x14ac:dyDescent="0.4">
      <c r="B162" s="61" t="s">
        <v>278</v>
      </c>
      <c r="C162" s="62">
        <v>2400</v>
      </c>
      <c r="D162" s="80">
        <v>2000</v>
      </c>
      <c r="E162" s="79">
        <v>1850</v>
      </c>
      <c r="F162" s="80">
        <v>1700</v>
      </c>
      <c r="G162" s="64">
        <v>0.9</v>
      </c>
      <c r="H162" s="67">
        <v>0.9</v>
      </c>
      <c r="I162" s="67">
        <v>0.9</v>
      </c>
      <c r="J162" s="65">
        <v>0.9</v>
      </c>
      <c r="K162" s="59">
        <v>0</v>
      </c>
      <c r="L162" s="79">
        <v>0</v>
      </c>
      <c r="M162" s="79">
        <v>0</v>
      </c>
      <c r="N162" s="60">
        <v>0</v>
      </c>
      <c r="O162" s="62"/>
      <c r="P162" s="80"/>
      <c r="Q162" s="79"/>
      <c r="R162" s="80"/>
      <c r="S162" s="59"/>
      <c r="T162" s="79"/>
      <c r="U162" s="79"/>
      <c r="V162" s="60"/>
      <c r="W162" s="62">
        <v>2400</v>
      </c>
      <c r="X162" s="80">
        <v>2100</v>
      </c>
      <c r="Y162" s="79">
        <v>1700</v>
      </c>
      <c r="Z162" s="80">
        <v>1400</v>
      </c>
      <c r="AA162" s="62">
        <v>0</v>
      </c>
      <c r="AB162" s="80">
        <v>0</v>
      </c>
      <c r="AC162" s="80">
        <v>0</v>
      </c>
      <c r="AD162" s="63">
        <v>0</v>
      </c>
      <c r="AE162" s="59">
        <v>2400</v>
      </c>
      <c r="AF162" s="79">
        <v>2100</v>
      </c>
      <c r="AG162" s="79">
        <v>1700</v>
      </c>
      <c r="AH162" s="79">
        <v>1400</v>
      </c>
      <c r="AI162" s="62">
        <f t="shared" si="52"/>
        <v>0</v>
      </c>
      <c r="AJ162" s="80">
        <f t="shared" si="53"/>
        <v>0</v>
      </c>
      <c r="AK162" s="80">
        <f t="shared" si="54"/>
        <v>0</v>
      </c>
      <c r="AL162" s="63">
        <f t="shared" si="55"/>
        <v>0</v>
      </c>
    </row>
    <row r="163" spans="2:38" x14ac:dyDescent="0.4">
      <c r="B163" s="61" t="s">
        <v>279</v>
      </c>
      <c r="C163" s="62">
        <v>120</v>
      </c>
      <c r="D163" s="80">
        <v>90</v>
      </c>
      <c r="E163" s="79">
        <v>80</v>
      </c>
      <c r="F163" s="80">
        <v>60</v>
      </c>
      <c r="G163" s="64"/>
      <c r="H163" s="67"/>
      <c r="I163" s="67"/>
      <c r="J163" s="65"/>
      <c r="K163" s="59"/>
      <c r="L163" s="79"/>
      <c r="M163" s="79"/>
      <c r="N163" s="60"/>
      <c r="O163" s="62"/>
      <c r="P163" s="80"/>
      <c r="Q163" s="79"/>
      <c r="R163" s="80"/>
      <c r="S163" s="59"/>
      <c r="T163" s="79"/>
      <c r="U163" s="79"/>
      <c r="V163" s="60"/>
      <c r="W163" s="62"/>
      <c r="X163" s="80"/>
      <c r="Y163" s="79"/>
      <c r="Z163" s="80"/>
      <c r="AA163" s="59"/>
      <c r="AB163" s="79"/>
      <c r="AC163" s="79"/>
      <c r="AD163" s="60"/>
      <c r="AE163" s="59">
        <v>120</v>
      </c>
      <c r="AF163" s="79">
        <v>60</v>
      </c>
      <c r="AG163" s="79">
        <v>50</v>
      </c>
      <c r="AH163" s="79">
        <v>45</v>
      </c>
      <c r="AI163" s="62">
        <f t="shared" si="52"/>
        <v>0</v>
      </c>
      <c r="AJ163" s="80">
        <f t="shared" si="53"/>
        <v>0</v>
      </c>
      <c r="AK163" s="80">
        <f t="shared" si="54"/>
        <v>0</v>
      </c>
      <c r="AL163" s="63">
        <f t="shared" si="55"/>
        <v>0</v>
      </c>
    </row>
    <row r="164" spans="2:38" x14ac:dyDescent="0.4">
      <c r="B164" s="61" t="s">
        <v>280</v>
      </c>
      <c r="C164" s="62">
        <v>120</v>
      </c>
      <c r="D164" s="80">
        <v>80</v>
      </c>
      <c r="E164" s="79">
        <v>70</v>
      </c>
      <c r="F164" s="80">
        <v>60</v>
      </c>
      <c r="G164" s="64"/>
      <c r="H164" s="67"/>
      <c r="I164" s="67"/>
      <c r="J164" s="65"/>
      <c r="K164" s="59"/>
      <c r="L164" s="79"/>
      <c r="M164" s="79"/>
      <c r="N164" s="60"/>
      <c r="O164" s="62"/>
      <c r="P164" s="80"/>
      <c r="Q164" s="79"/>
      <c r="R164" s="80"/>
      <c r="S164" s="59"/>
      <c r="T164" s="79"/>
      <c r="U164" s="79"/>
      <c r="V164" s="60"/>
      <c r="W164" s="62"/>
      <c r="X164" s="80"/>
      <c r="Y164" s="79"/>
      <c r="Z164" s="80"/>
      <c r="AA164" s="59"/>
      <c r="AB164" s="79"/>
      <c r="AC164" s="79"/>
      <c r="AD164" s="60"/>
      <c r="AE164" s="59">
        <v>120</v>
      </c>
      <c r="AF164" s="79">
        <v>60</v>
      </c>
      <c r="AG164" s="79">
        <v>50</v>
      </c>
      <c r="AH164" s="79">
        <v>43</v>
      </c>
      <c r="AI164" s="62">
        <f t="shared" si="52"/>
        <v>0</v>
      </c>
      <c r="AJ164" s="80">
        <f t="shared" si="53"/>
        <v>0</v>
      </c>
      <c r="AK164" s="80">
        <f t="shared" si="54"/>
        <v>0</v>
      </c>
      <c r="AL164" s="63">
        <f t="shared" si="55"/>
        <v>0</v>
      </c>
    </row>
    <row r="165" spans="2:38" x14ac:dyDescent="0.4">
      <c r="B165" s="61" t="s">
        <v>281</v>
      </c>
      <c r="C165" s="62">
        <v>130</v>
      </c>
      <c r="D165" s="80">
        <v>90</v>
      </c>
      <c r="E165" s="79">
        <v>80</v>
      </c>
      <c r="F165" s="80">
        <v>70</v>
      </c>
      <c r="G165" s="64"/>
      <c r="H165" s="67"/>
      <c r="I165" s="67"/>
      <c r="J165" s="65"/>
      <c r="K165" s="59"/>
      <c r="L165" s="79"/>
      <c r="M165" s="79"/>
      <c r="N165" s="60"/>
      <c r="O165" s="62"/>
      <c r="P165" s="80"/>
      <c r="Q165" s="79"/>
      <c r="R165" s="80"/>
      <c r="S165" s="59"/>
      <c r="T165" s="79"/>
      <c r="U165" s="79"/>
      <c r="V165" s="60"/>
      <c r="W165" s="62"/>
      <c r="X165" s="80"/>
      <c r="Y165" s="79"/>
      <c r="Z165" s="80"/>
      <c r="AA165" s="59"/>
      <c r="AB165" s="79"/>
      <c r="AC165" s="79"/>
      <c r="AD165" s="60"/>
      <c r="AE165" s="59">
        <v>130</v>
      </c>
      <c r="AF165" s="79">
        <v>70</v>
      </c>
      <c r="AG165" s="79">
        <v>50</v>
      </c>
      <c r="AH165" s="79">
        <v>43</v>
      </c>
      <c r="AI165" s="62">
        <f t="shared" si="52"/>
        <v>0</v>
      </c>
      <c r="AJ165" s="80">
        <f t="shared" si="53"/>
        <v>0</v>
      </c>
      <c r="AK165" s="80">
        <f t="shared" si="54"/>
        <v>0</v>
      </c>
      <c r="AL165" s="63">
        <f t="shared" si="55"/>
        <v>0</v>
      </c>
    </row>
    <row r="166" spans="2:38" x14ac:dyDescent="0.4">
      <c r="B166" s="61" t="s">
        <v>282</v>
      </c>
      <c r="C166" s="62">
        <v>100</v>
      </c>
      <c r="D166" s="80">
        <v>70</v>
      </c>
      <c r="E166" s="79">
        <v>60</v>
      </c>
      <c r="F166" s="80">
        <v>50</v>
      </c>
      <c r="G166" s="64"/>
      <c r="H166" s="67"/>
      <c r="I166" s="67"/>
      <c r="J166" s="65"/>
      <c r="K166" s="59"/>
      <c r="L166" s="79"/>
      <c r="M166" s="79"/>
      <c r="N166" s="60"/>
      <c r="O166" s="62"/>
      <c r="P166" s="80"/>
      <c r="Q166" s="79"/>
      <c r="R166" s="80"/>
      <c r="S166" s="59"/>
      <c r="T166" s="79"/>
      <c r="U166" s="79"/>
      <c r="V166" s="60"/>
      <c r="W166" s="62"/>
      <c r="X166" s="80"/>
      <c r="Y166" s="79"/>
      <c r="Z166" s="80"/>
      <c r="AA166" s="59"/>
      <c r="AB166" s="79"/>
      <c r="AC166" s="79"/>
      <c r="AD166" s="60"/>
      <c r="AE166" s="59">
        <v>100</v>
      </c>
      <c r="AF166" s="79">
        <v>50</v>
      </c>
      <c r="AG166" s="79">
        <v>40</v>
      </c>
      <c r="AH166" s="79">
        <v>38</v>
      </c>
      <c r="AI166" s="62">
        <f t="shared" si="52"/>
        <v>0</v>
      </c>
      <c r="AJ166" s="80">
        <f t="shared" si="53"/>
        <v>0</v>
      </c>
      <c r="AK166" s="80">
        <f t="shared" si="54"/>
        <v>0</v>
      </c>
      <c r="AL166" s="63">
        <f t="shared" si="55"/>
        <v>0</v>
      </c>
    </row>
    <row r="167" spans="2:38" x14ac:dyDescent="0.4">
      <c r="B167" s="61" t="s">
        <v>283</v>
      </c>
      <c r="C167" s="62">
        <v>880.00000000000011</v>
      </c>
      <c r="D167" s="80">
        <v>470</v>
      </c>
      <c r="E167" s="79">
        <v>340</v>
      </c>
      <c r="F167" s="80">
        <v>210</v>
      </c>
      <c r="G167" s="64"/>
      <c r="H167" s="67"/>
      <c r="I167" s="67"/>
      <c r="J167" s="65"/>
      <c r="K167" s="59"/>
      <c r="L167" s="79"/>
      <c r="M167" s="79"/>
      <c r="N167" s="60"/>
      <c r="O167" s="62"/>
      <c r="P167" s="80"/>
      <c r="Q167" s="79"/>
      <c r="R167" s="80"/>
      <c r="S167" s="59"/>
      <c r="T167" s="79"/>
      <c r="U167" s="79"/>
      <c r="V167" s="60"/>
      <c r="W167" s="62"/>
      <c r="X167" s="80"/>
      <c r="Y167" s="79"/>
      <c r="Z167" s="80"/>
      <c r="AA167" s="59"/>
      <c r="AB167" s="79"/>
      <c r="AC167" s="79"/>
      <c r="AD167" s="60"/>
      <c r="AE167" s="59">
        <v>880.00000000000011</v>
      </c>
      <c r="AF167" s="79">
        <v>280</v>
      </c>
      <c r="AG167" s="79">
        <v>205</v>
      </c>
      <c r="AH167" s="79">
        <v>130</v>
      </c>
      <c r="AI167" s="62">
        <f t="shared" si="52"/>
        <v>0</v>
      </c>
      <c r="AJ167" s="80">
        <f t="shared" si="53"/>
        <v>0</v>
      </c>
      <c r="AK167" s="80">
        <f t="shared" si="54"/>
        <v>0</v>
      </c>
      <c r="AL167" s="63">
        <f t="shared" si="55"/>
        <v>0</v>
      </c>
    </row>
    <row r="168" spans="2:38" x14ac:dyDescent="0.4">
      <c r="B168" s="61" t="s">
        <v>284</v>
      </c>
      <c r="C168" s="62">
        <v>660</v>
      </c>
      <c r="D168" s="80">
        <v>360</v>
      </c>
      <c r="E168" s="79">
        <v>260</v>
      </c>
      <c r="F168" s="80">
        <v>160</v>
      </c>
      <c r="G168" s="64"/>
      <c r="H168" s="67"/>
      <c r="I168" s="67"/>
      <c r="J168" s="65"/>
      <c r="K168" s="59"/>
      <c r="L168" s="79"/>
      <c r="M168" s="79"/>
      <c r="N168" s="60"/>
      <c r="O168" s="62"/>
      <c r="P168" s="80"/>
      <c r="Q168" s="79"/>
      <c r="R168" s="80"/>
      <c r="S168" s="59"/>
      <c r="T168" s="79"/>
      <c r="U168" s="79"/>
      <c r="V168" s="60"/>
      <c r="W168" s="62"/>
      <c r="X168" s="80"/>
      <c r="Y168" s="79"/>
      <c r="Z168" s="80"/>
      <c r="AA168" s="59"/>
      <c r="AB168" s="79"/>
      <c r="AC168" s="79"/>
      <c r="AD168" s="60"/>
      <c r="AE168" s="59">
        <v>660</v>
      </c>
      <c r="AF168" s="79">
        <v>220.00000000000003</v>
      </c>
      <c r="AG168" s="79">
        <v>160</v>
      </c>
      <c r="AH168" s="79">
        <v>100</v>
      </c>
      <c r="AI168" s="62">
        <f t="shared" si="52"/>
        <v>0</v>
      </c>
      <c r="AJ168" s="80">
        <f t="shared" si="53"/>
        <v>0</v>
      </c>
      <c r="AK168" s="80">
        <f t="shared" si="54"/>
        <v>0</v>
      </c>
      <c r="AL168" s="63">
        <f t="shared" si="55"/>
        <v>0</v>
      </c>
    </row>
    <row r="169" spans="2:38" x14ac:dyDescent="0.4">
      <c r="B169" s="61" t="s">
        <v>285</v>
      </c>
      <c r="C169" s="62">
        <v>780</v>
      </c>
      <c r="D169" s="80">
        <v>420</v>
      </c>
      <c r="E169" s="79">
        <v>310</v>
      </c>
      <c r="F169" s="80">
        <v>190</v>
      </c>
      <c r="G169" s="64"/>
      <c r="H169" s="67"/>
      <c r="I169" s="67"/>
      <c r="J169" s="65"/>
      <c r="K169" s="59"/>
      <c r="L169" s="79"/>
      <c r="M169" s="79"/>
      <c r="N169" s="60"/>
      <c r="O169" s="62"/>
      <c r="P169" s="80"/>
      <c r="Q169" s="79"/>
      <c r="R169" s="80"/>
      <c r="S169" s="59"/>
      <c r="T169" s="79"/>
      <c r="U169" s="79"/>
      <c r="V169" s="60"/>
      <c r="W169" s="62"/>
      <c r="X169" s="80"/>
      <c r="Y169" s="79"/>
      <c r="Z169" s="80"/>
      <c r="AA169" s="59"/>
      <c r="AB169" s="79"/>
      <c r="AC169" s="79"/>
      <c r="AD169" s="60"/>
      <c r="AE169" s="59">
        <v>780</v>
      </c>
      <c r="AF169" s="79">
        <v>250</v>
      </c>
      <c r="AG169" s="79">
        <v>180</v>
      </c>
      <c r="AH169" s="79">
        <v>110.00000000000001</v>
      </c>
      <c r="AI169" s="62">
        <f t="shared" si="52"/>
        <v>0</v>
      </c>
      <c r="AJ169" s="80">
        <f t="shared" si="53"/>
        <v>0</v>
      </c>
      <c r="AK169" s="80">
        <f t="shared" si="54"/>
        <v>0</v>
      </c>
      <c r="AL169" s="63">
        <f t="shared" si="55"/>
        <v>0</v>
      </c>
    </row>
    <row r="170" spans="2:38" x14ac:dyDescent="0.4">
      <c r="B170" s="61" t="s">
        <v>286</v>
      </c>
      <c r="C170" s="62">
        <v>980.00000000000011</v>
      </c>
      <c r="D170" s="80">
        <v>530</v>
      </c>
      <c r="E170" s="79">
        <v>390</v>
      </c>
      <c r="F170" s="80">
        <v>240</v>
      </c>
      <c r="G170" s="64"/>
      <c r="H170" s="67"/>
      <c r="I170" s="67"/>
      <c r="J170" s="65"/>
      <c r="K170" s="59"/>
      <c r="L170" s="79"/>
      <c r="M170" s="79"/>
      <c r="N170" s="60"/>
      <c r="O170" s="62"/>
      <c r="P170" s="80"/>
      <c r="Q170" s="79"/>
      <c r="R170" s="80"/>
      <c r="S170" s="59"/>
      <c r="T170" s="79"/>
      <c r="U170" s="79"/>
      <c r="V170" s="60"/>
      <c r="W170" s="62"/>
      <c r="X170" s="80"/>
      <c r="Y170" s="79"/>
      <c r="Z170" s="80"/>
      <c r="AA170" s="59"/>
      <c r="AB170" s="79"/>
      <c r="AC170" s="79"/>
      <c r="AD170" s="60"/>
      <c r="AE170" s="59">
        <v>980.00000000000011</v>
      </c>
      <c r="AF170" s="79">
        <v>320</v>
      </c>
      <c r="AG170" s="79">
        <v>230</v>
      </c>
      <c r="AH170" s="79">
        <v>140</v>
      </c>
      <c r="AI170" s="62">
        <f t="shared" si="52"/>
        <v>0</v>
      </c>
      <c r="AJ170" s="80">
        <f t="shared" si="53"/>
        <v>0</v>
      </c>
      <c r="AK170" s="80">
        <f t="shared" si="54"/>
        <v>0</v>
      </c>
      <c r="AL170" s="63">
        <f t="shared" si="55"/>
        <v>0</v>
      </c>
    </row>
    <row r="171" spans="2:38" x14ac:dyDescent="0.4">
      <c r="B171" s="61" t="s">
        <v>287</v>
      </c>
      <c r="C171" s="62">
        <v>150</v>
      </c>
      <c r="D171" s="79">
        <v>70</v>
      </c>
      <c r="E171" s="79">
        <v>50</v>
      </c>
      <c r="F171" s="80">
        <v>50</v>
      </c>
      <c r="G171" s="64"/>
      <c r="H171" s="67"/>
      <c r="I171" s="67"/>
      <c r="J171" s="65"/>
      <c r="K171" s="59"/>
      <c r="L171" s="79"/>
      <c r="M171" s="79"/>
      <c r="N171" s="60"/>
      <c r="O171" s="62"/>
      <c r="P171" s="79"/>
      <c r="Q171" s="79"/>
      <c r="R171" s="80"/>
      <c r="S171" s="59"/>
      <c r="T171" s="79"/>
      <c r="U171" s="79"/>
      <c r="V171" s="60"/>
      <c r="W171" s="62"/>
      <c r="X171" s="79"/>
      <c r="Y171" s="79"/>
      <c r="Z171" s="80"/>
      <c r="AA171" s="59"/>
      <c r="AB171" s="79"/>
      <c r="AC171" s="79"/>
      <c r="AD171" s="60"/>
      <c r="AE171" s="59">
        <v>150</v>
      </c>
      <c r="AF171" s="80">
        <v>44.866800000000012</v>
      </c>
      <c r="AG171" s="80">
        <v>30.492000000000008</v>
      </c>
      <c r="AH171" s="80">
        <v>27.791280000000008</v>
      </c>
      <c r="AI171" s="62">
        <f t="shared" si="52"/>
        <v>0</v>
      </c>
      <c r="AJ171" s="80">
        <f t="shared" si="53"/>
        <v>0</v>
      </c>
      <c r="AK171" s="80">
        <f t="shared" si="54"/>
        <v>0</v>
      </c>
      <c r="AL171" s="63">
        <f t="shared" si="55"/>
        <v>0</v>
      </c>
    </row>
    <row r="172" spans="2:38" x14ac:dyDescent="0.4">
      <c r="B172" s="61" t="s">
        <v>288</v>
      </c>
      <c r="C172" s="62">
        <v>840</v>
      </c>
      <c r="D172" s="79">
        <v>370</v>
      </c>
      <c r="E172" s="79">
        <v>229.99999999999997</v>
      </c>
      <c r="F172" s="80">
        <v>180</v>
      </c>
      <c r="G172" s="64"/>
      <c r="H172" s="67"/>
      <c r="I172" s="67"/>
      <c r="J172" s="65"/>
      <c r="K172" s="59"/>
      <c r="L172" s="79"/>
      <c r="M172" s="79"/>
      <c r="N172" s="60"/>
      <c r="O172" s="62"/>
      <c r="P172" s="79"/>
      <c r="Q172" s="79"/>
      <c r="R172" s="80"/>
      <c r="S172" s="59"/>
      <c r="T172" s="79"/>
      <c r="U172" s="79"/>
      <c r="V172" s="60"/>
      <c r="W172" s="62"/>
      <c r="X172" s="79"/>
      <c r="Y172" s="79"/>
      <c r="Z172" s="80"/>
      <c r="AA172" s="59"/>
      <c r="AB172" s="79"/>
      <c r="AC172" s="79"/>
      <c r="AD172" s="60"/>
      <c r="AE172" s="59">
        <v>840</v>
      </c>
      <c r="AF172" s="79">
        <v>220.00000000000003</v>
      </c>
      <c r="AG172" s="79">
        <v>140</v>
      </c>
      <c r="AH172" s="79">
        <v>110.00000000000001</v>
      </c>
      <c r="AI172" s="62">
        <f t="shared" si="52"/>
        <v>0</v>
      </c>
      <c r="AJ172" s="80">
        <f t="shared" si="53"/>
        <v>0</v>
      </c>
      <c r="AK172" s="80">
        <f t="shared" si="54"/>
        <v>0</v>
      </c>
      <c r="AL172" s="63">
        <f t="shared" si="55"/>
        <v>0</v>
      </c>
    </row>
    <row r="173" spans="2:38" x14ac:dyDescent="0.4">
      <c r="B173" s="75" t="s">
        <v>289</v>
      </c>
      <c r="C173" s="59"/>
      <c r="D173" s="79"/>
      <c r="E173" s="79"/>
      <c r="F173" s="79"/>
      <c r="G173" s="59"/>
      <c r="H173" s="79"/>
      <c r="I173" s="79"/>
      <c r="J173" s="60"/>
      <c r="K173" s="59"/>
      <c r="L173" s="79"/>
      <c r="M173" s="79"/>
      <c r="N173" s="60"/>
      <c r="O173" s="59"/>
      <c r="P173" s="79"/>
      <c r="Q173" s="79"/>
      <c r="R173" s="79"/>
      <c r="S173" s="59"/>
      <c r="T173" s="79"/>
      <c r="U173" s="79"/>
      <c r="V173" s="60"/>
      <c r="W173" s="59"/>
      <c r="X173" s="79"/>
      <c r="Y173" s="79"/>
      <c r="Z173" s="79"/>
      <c r="AA173" s="59"/>
      <c r="AB173" s="79"/>
      <c r="AC173" s="79"/>
      <c r="AD173" s="60"/>
      <c r="AE173" s="59"/>
      <c r="AF173" s="79"/>
      <c r="AG173" s="79"/>
      <c r="AH173" s="79"/>
      <c r="AI173" s="59"/>
      <c r="AJ173" s="79"/>
      <c r="AK173" s="79"/>
      <c r="AL173" s="60"/>
    </row>
    <row r="174" spans="2:38" x14ac:dyDescent="0.4">
      <c r="B174" s="61" t="s">
        <v>290</v>
      </c>
      <c r="C174" s="62">
        <v>3000</v>
      </c>
      <c r="D174" s="80">
        <v>2000</v>
      </c>
      <c r="E174" s="80">
        <v>1500</v>
      </c>
      <c r="F174" s="80">
        <v>1000</v>
      </c>
      <c r="G174" s="64">
        <v>0.81</v>
      </c>
      <c r="H174" s="67">
        <v>0.85000000000000009</v>
      </c>
      <c r="I174" s="67">
        <v>0.89000000000000012</v>
      </c>
      <c r="J174" s="65">
        <v>0.93</v>
      </c>
      <c r="K174" s="62">
        <v>60</v>
      </c>
      <c r="L174" s="80">
        <v>60</v>
      </c>
      <c r="M174" s="79">
        <v>60</v>
      </c>
      <c r="N174" s="60">
        <v>60</v>
      </c>
      <c r="O174" s="62"/>
      <c r="P174" s="80"/>
      <c r="Q174" s="80"/>
      <c r="R174" s="80"/>
      <c r="S174" s="62"/>
      <c r="T174" s="80"/>
      <c r="U174" s="79"/>
      <c r="V174" s="60"/>
      <c r="W174" s="62">
        <v>3000</v>
      </c>
      <c r="X174" s="80">
        <v>1900</v>
      </c>
      <c r="Y174" s="80">
        <v>1280</v>
      </c>
      <c r="Z174" s="80">
        <v>800</v>
      </c>
      <c r="AA174" s="62">
        <v>60</v>
      </c>
      <c r="AB174" s="80">
        <v>57</v>
      </c>
      <c r="AC174" s="80">
        <v>51</v>
      </c>
      <c r="AD174" s="63">
        <v>48</v>
      </c>
      <c r="AE174" s="59">
        <v>3000</v>
      </c>
      <c r="AF174" s="79">
        <v>1900</v>
      </c>
      <c r="AG174" s="79">
        <v>1280</v>
      </c>
      <c r="AH174" s="79">
        <v>800</v>
      </c>
      <c r="AI174" s="62">
        <f t="shared" ref="AI174:AI175" si="56">ROUND(K174/C174*AE174,0)</f>
        <v>60</v>
      </c>
      <c r="AJ174" s="80">
        <f t="shared" ref="AJ174:AJ175" si="57">ROUND(L174/D174*AF174,0)</f>
        <v>57</v>
      </c>
      <c r="AK174" s="80">
        <f t="shared" ref="AK174:AK175" si="58">ROUND(M174/E174*AG174,0)</f>
        <v>51</v>
      </c>
      <c r="AL174" s="63">
        <f t="shared" ref="AL174:AL175" si="59">ROUND(N174/F174*AH174,0)</f>
        <v>48</v>
      </c>
    </row>
    <row r="175" spans="2:38" x14ac:dyDescent="0.4">
      <c r="B175" s="61" t="s">
        <v>291</v>
      </c>
      <c r="C175" s="62">
        <v>15000</v>
      </c>
      <c r="D175" s="80">
        <v>10500</v>
      </c>
      <c r="E175" s="80">
        <v>8250</v>
      </c>
      <c r="F175" s="80">
        <v>6000</v>
      </c>
      <c r="G175" s="64">
        <v>0.75</v>
      </c>
      <c r="H175" s="67">
        <v>0.8</v>
      </c>
      <c r="I175" s="67">
        <v>0.85000000000000009</v>
      </c>
      <c r="J175" s="65">
        <v>0.9</v>
      </c>
      <c r="K175" s="62">
        <v>250</v>
      </c>
      <c r="L175" s="79">
        <v>250</v>
      </c>
      <c r="M175" s="79">
        <v>250</v>
      </c>
      <c r="N175" s="60">
        <v>250</v>
      </c>
      <c r="O175" s="62"/>
      <c r="P175" s="80"/>
      <c r="Q175" s="80"/>
      <c r="R175" s="80"/>
      <c r="S175" s="62"/>
      <c r="T175" s="79"/>
      <c r="U175" s="79"/>
      <c r="V175" s="60"/>
      <c r="W175" s="62">
        <v>15000</v>
      </c>
      <c r="X175" s="80">
        <v>10500</v>
      </c>
      <c r="Y175" s="80">
        <v>8250</v>
      </c>
      <c r="Z175" s="80">
        <v>6000</v>
      </c>
      <c r="AA175" s="62">
        <v>250</v>
      </c>
      <c r="AB175" s="80">
        <v>250</v>
      </c>
      <c r="AC175" s="80">
        <v>250</v>
      </c>
      <c r="AD175" s="63">
        <v>250</v>
      </c>
      <c r="AE175" s="59">
        <v>15000</v>
      </c>
      <c r="AF175" s="79">
        <v>10500</v>
      </c>
      <c r="AG175" s="79">
        <v>8250</v>
      </c>
      <c r="AH175" s="79">
        <v>6000</v>
      </c>
      <c r="AI175" s="62">
        <f t="shared" si="56"/>
        <v>250</v>
      </c>
      <c r="AJ175" s="80">
        <f t="shared" si="57"/>
        <v>250</v>
      </c>
      <c r="AK175" s="80">
        <f t="shared" si="58"/>
        <v>250</v>
      </c>
      <c r="AL175" s="63">
        <f t="shared" si="59"/>
        <v>250</v>
      </c>
    </row>
    <row r="176" spans="2:38" x14ac:dyDescent="0.4">
      <c r="B176" s="61" t="s">
        <v>292</v>
      </c>
      <c r="C176" s="62">
        <v>1500</v>
      </c>
      <c r="D176" s="80">
        <v>1000</v>
      </c>
      <c r="E176" s="80">
        <v>750</v>
      </c>
      <c r="F176" s="80">
        <v>500</v>
      </c>
      <c r="G176" s="64">
        <v>0.7</v>
      </c>
      <c r="H176" s="67">
        <v>0.7</v>
      </c>
      <c r="I176" s="67">
        <v>0.7</v>
      </c>
      <c r="J176" s="65">
        <v>0.7</v>
      </c>
      <c r="K176" s="62">
        <v>30</v>
      </c>
      <c r="L176" s="79">
        <v>30</v>
      </c>
      <c r="M176" s="79">
        <v>30</v>
      </c>
      <c r="N176" s="60">
        <v>30</v>
      </c>
      <c r="O176" s="62"/>
      <c r="P176" s="80"/>
      <c r="Q176" s="80"/>
      <c r="R176" s="80"/>
      <c r="S176" s="62"/>
      <c r="T176" s="79"/>
      <c r="U176" s="79"/>
      <c r="V176" s="60"/>
      <c r="AA176" s="62"/>
      <c r="AB176" s="79"/>
      <c r="AC176" s="79"/>
      <c r="AD176" s="60"/>
      <c r="AE176" s="59"/>
      <c r="AF176" s="79"/>
      <c r="AG176" s="79"/>
      <c r="AH176" s="79"/>
      <c r="AI176" s="62"/>
      <c r="AJ176" s="79"/>
      <c r="AK176" s="79"/>
      <c r="AL176" s="60"/>
    </row>
    <row r="177" spans="2:38" x14ac:dyDescent="0.4">
      <c r="B177" s="61" t="s">
        <v>293</v>
      </c>
      <c r="C177" s="62">
        <v>1000</v>
      </c>
      <c r="D177" s="80">
        <v>1000</v>
      </c>
      <c r="E177" s="80">
        <v>1000</v>
      </c>
      <c r="F177" s="80">
        <v>1000</v>
      </c>
      <c r="G177" s="64">
        <v>0.75</v>
      </c>
      <c r="H177" s="67">
        <v>0.8</v>
      </c>
      <c r="I177" s="67">
        <v>0.85000000000000009</v>
      </c>
      <c r="J177" s="65">
        <v>0.9</v>
      </c>
      <c r="K177" s="62">
        <v>10</v>
      </c>
      <c r="L177" s="79">
        <v>10</v>
      </c>
      <c r="M177" s="79">
        <v>10</v>
      </c>
      <c r="N177" s="60">
        <v>10</v>
      </c>
      <c r="O177" s="62"/>
      <c r="P177" s="80"/>
      <c r="Q177" s="80"/>
      <c r="R177" s="80"/>
      <c r="S177" s="62"/>
      <c r="T177" s="79"/>
      <c r="U177" s="79"/>
      <c r="V177" s="60"/>
      <c r="W177" s="62">
        <v>1000</v>
      </c>
      <c r="X177" s="80">
        <v>1000</v>
      </c>
      <c r="Y177" s="80">
        <v>1000</v>
      </c>
      <c r="Z177" s="80">
        <v>1000</v>
      </c>
      <c r="AA177" s="62">
        <v>10</v>
      </c>
      <c r="AB177" s="80">
        <v>10</v>
      </c>
      <c r="AC177" s="80">
        <v>10</v>
      </c>
      <c r="AD177" s="63">
        <v>10</v>
      </c>
      <c r="AE177" s="59">
        <v>1000</v>
      </c>
      <c r="AF177" s="79">
        <v>1000</v>
      </c>
      <c r="AG177" s="79">
        <v>1000</v>
      </c>
      <c r="AH177" s="79">
        <v>1000</v>
      </c>
      <c r="AI177" s="62">
        <f t="shared" ref="AI177" si="60">ROUND(K177/C177*AE177,0)</f>
        <v>10</v>
      </c>
      <c r="AJ177" s="80">
        <f t="shared" ref="AJ177" si="61">ROUND(L177/D177*AF177,0)</f>
        <v>10</v>
      </c>
      <c r="AK177" s="80">
        <f t="shared" ref="AK177" si="62">ROUND(M177/E177*AG177,0)</f>
        <v>10</v>
      </c>
      <c r="AL177" s="63">
        <f t="shared" ref="AL177" si="63">ROUND(N177/F177*AH177,0)</f>
        <v>10</v>
      </c>
    </row>
    <row r="178" spans="2:38" x14ac:dyDescent="0.4">
      <c r="B178" s="61" t="s">
        <v>294</v>
      </c>
      <c r="C178" s="62">
        <v>1000</v>
      </c>
      <c r="D178" s="80">
        <v>1000</v>
      </c>
      <c r="E178" s="80">
        <v>1000</v>
      </c>
      <c r="F178" s="80">
        <v>1000</v>
      </c>
      <c r="G178" s="64">
        <v>1</v>
      </c>
      <c r="H178" s="67">
        <v>1</v>
      </c>
      <c r="I178" s="67">
        <v>1</v>
      </c>
      <c r="J178" s="65">
        <v>1</v>
      </c>
      <c r="K178" s="62">
        <v>10</v>
      </c>
      <c r="L178" s="79">
        <v>10</v>
      </c>
      <c r="M178" s="79">
        <v>10</v>
      </c>
      <c r="N178" s="60">
        <v>10</v>
      </c>
      <c r="O178" s="62"/>
      <c r="P178" s="80"/>
      <c r="Q178" s="80"/>
      <c r="R178" s="80"/>
      <c r="S178" s="62"/>
      <c r="T178" s="79"/>
      <c r="U178" s="79"/>
      <c r="V178" s="60"/>
      <c r="W178" s="62"/>
      <c r="X178" s="80"/>
      <c r="Y178" s="80"/>
      <c r="Z178" s="80"/>
      <c r="AA178" s="62"/>
      <c r="AB178" s="79"/>
      <c r="AC178" s="79"/>
      <c r="AD178" s="60"/>
      <c r="AE178" s="59"/>
      <c r="AF178" s="79"/>
      <c r="AG178" s="79"/>
      <c r="AH178" s="79"/>
      <c r="AI178" s="62"/>
      <c r="AJ178" s="79"/>
      <c r="AK178" s="79"/>
      <c r="AL178" s="60"/>
    </row>
    <row r="179" spans="2:38" x14ac:dyDescent="0.4">
      <c r="B179" s="61" t="s">
        <v>295</v>
      </c>
      <c r="C179" s="62">
        <v>2220</v>
      </c>
      <c r="D179" s="80">
        <v>2100</v>
      </c>
      <c r="E179" s="80">
        <v>2090</v>
      </c>
      <c r="F179" s="80">
        <v>2080</v>
      </c>
      <c r="G179" s="64">
        <v>0.99</v>
      </c>
      <c r="H179" s="67">
        <v>0.99</v>
      </c>
      <c r="I179" s="67">
        <v>0.99</v>
      </c>
      <c r="J179" s="65">
        <v>0.99</v>
      </c>
      <c r="K179" s="62">
        <v>55.2</v>
      </c>
      <c r="L179" s="79">
        <v>55.2</v>
      </c>
      <c r="M179" s="79">
        <v>55.2</v>
      </c>
      <c r="N179" s="60">
        <v>55.2</v>
      </c>
      <c r="O179" s="62"/>
      <c r="P179" s="80"/>
      <c r="Q179" s="80"/>
      <c r="R179" s="80"/>
      <c r="S179" s="62"/>
      <c r="T179" s="79"/>
      <c r="U179" s="79"/>
      <c r="V179" s="60"/>
      <c r="W179" s="62"/>
      <c r="X179" s="80"/>
      <c r="Y179" s="80"/>
      <c r="Z179" s="80"/>
      <c r="AA179" s="62"/>
      <c r="AB179" s="79"/>
      <c r="AC179" s="79"/>
      <c r="AD179" s="60"/>
      <c r="AE179" s="59"/>
      <c r="AF179" s="79"/>
      <c r="AG179" s="79"/>
      <c r="AH179" s="79"/>
      <c r="AI179" s="62"/>
      <c r="AJ179" s="79"/>
      <c r="AK179" s="79"/>
      <c r="AL179" s="60"/>
    </row>
    <row r="180" spans="2:38" x14ac:dyDescent="0.4">
      <c r="B180" s="61" t="s">
        <v>296</v>
      </c>
      <c r="C180" s="62">
        <v>400</v>
      </c>
      <c r="D180" s="80">
        <v>400</v>
      </c>
      <c r="E180" s="80">
        <v>400</v>
      </c>
      <c r="F180" s="80">
        <v>400</v>
      </c>
      <c r="G180" s="64">
        <v>0.99</v>
      </c>
      <c r="H180" s="67">
        <v>0.99</v>
      </c>
      <c r="I180" s="67">
        <v>0.99</v>
      </c>
      <c r="J180" s="65">
        <v>0.99</v>
      </c>
      <c r="K180" s="62">
        <v>9</v>
      </c>
      <c r="L180" s="79">
        <v>9</v>
      </c>
      <c r="M180" s="79">
        <v>9</v>
      </c>
      <c r="N180" s="60">
        <v>9</v>
      </c>
      <c r="O180" s="62"/>
      <c r="P180" s="80"/>
      <c r="Q180" s="80"/>
      <c r="R180" s="80"/>
      <c r="S180" s="62"/>
      <c r="T180" s="79"/>
      <c r="U180" s="79"/>
      <c r="V180" s="60"/>
      <c r="W180" s="62"/>
      <c r="X180" s="80"/>
      <c r="Y180" s="80"/>
      <c r="Z180" s="80"/>
      <c r="AA180" s="62"/>
      <c r="AB180" s="79"/>
      <c r="AC180" s="79"/>
      <c r="AD180" s="60"/>
      <c r="AE180" s="59"/>
      <c r="AF180" s="79"/>
      <c r="AG180" s="79"/>
      <c r="AH180" s="79"/>
      <c r="AI180" s="62"/>
      <c r="AJ180" s="79"/>
      <c r="AK180" s="79"/>
      <c r="AL180" s="60"/>
    </row>
    <row r="181" spans="2:38" x14ac:dyDescent="0.4">
      <c r="B181" s="53" t="s">
        <v>297</v>
      </c>
      <c r="C181" s="59"/>
      <c r="D181" s="79"/>
      <c r="E181" s="79"/>
      <c r="F181" s="79"/>
      <c r="G181" s="59"/>
      <c r="H181" s="79"/>
      <c r="I181" s="79"/>
      <c r="J181" s="60"/>
      <c r="K181" s="59"/>
      <c r="L181" s="79"/>
      <c r="M181" s="79"/>
      <c r="N181" s="60"/>
      <c r="O181" s="59"/>
      <c r="P181" s="79"/>
      <c r="Q181" s="79"/>
      <c r="R181" s="79"/>
      <c r="S181" s="59"/>
      <c r="T181" s="79"/>
      <c r="U181" s="79"/>
      <c r="V181" s="60"/>
      <c r="W181" s="59"/>
      <c r="X181" s="79"/>
      <c r="Y181" s="79"/>
      <c r="Z181" s="79"/>
      <c r="AA181" s="59"/>
      <c r="AB181" s="79"/>
      <c r="AC181" s="79"/>
      <c r="AD181" s="60"/>
      <c r="AE181" s="59"/>
      <c r="AF181" s="79"/>
      <c r="AG181" s="79"/>
      <c r="AH181" s="79"/>
      <c r="AI181" s="59"/>
      <c r="AJ181" s="79"/>
      <c r="AK181" s="79"/>
      <c r="AL181" s="60"/>
    </row>
    <row r="182" spans="2:38" x14ac:dyDescent="0.4">
      <c r="B182" s="61" t="s">
        <v>298</v>
      </c>
      <c r="C182" s="59"/>
      <c r="D182" s="79"/>
      <c r="E182" s="79"/>
      <c r="F182" s="79"/>
      <c r="G182" s="59"/>
      <c r="H182" s="79"/>
      <c r="I182" s="79"/>
      <c r="J182" s="60"/>
      <c r="K182" s="59"/>
      <c r="L182" s="79"/>
      <c r="M182" s="79"/>
      <c r="N182" s="60"/>
      <c r="O182" s="59"/>
      <c r="P182" s="79"/>
      <c r="Q182" s="79"/>
      <c r="R182" s="79"/>
      <c r="S182" s="59"/>
      <c r="T182" s="79"/>
      <c r="U182" s="79"/>
      <c r="V182" s="60"/>
      <c r="W182" s="59"/>
      <c r="X182" s="79"/>
      <c r="Y182" s="79"/>
      <c r="Z182" s="79"/>
      <c r="AA182" s="59"/>
      <c r="AB182" s="79"/>
      <c r="AC182" s="79"/>
      <c r="AD182" s="60"/>
      <c r="AE182" s="59"/>
      <c r="AF182" s="79"/>
      <c r="AG182" s="79"/>
      <c r="AH182" s="79"/>
      <c r="AI182" s="59"/>
      <c r="AJ182" s="79"/>
      <c r="AK182" s="79"/>
      <c r="AL182" s="60"/>
    </row>
    <row r="183" spans="2:38" x14ac:dyDescent="0.4">
      <c r="B183" s="76" t="s">
        <v>299</v>
      </c>
      <c r="C183" s="62">
        <v>340</v>
      </c>
      <c r="D183" s="80">
        <v>320</v>
      </c>
      <c r="E183" s="80">
        <v>300</v>
      </c>
      <c r="F183" s="80">
        <v>290</v>
      </c>
      <c r="G183" s="59"/>
      <c r="H183" s="79"/>
      <c r="I183" s="79"/>
      <c r="J183" s="60"/>
      <c r="K183" s="71">
        <v>8</v>
      </c>
      <c r="L183" s="83">
        <v>8</v>
      </c>
      <c r="M183" s="83">
        <v>7.5</v>
      </c>
      <c r="N183" s="72">
        <v>7.0000000000000009</v>
      </c>
      <c r="O183" s="62"/>
      <c r="P183" s="80"/>
      <c r="Q183" s="80"/>
      <c r="R183" s="80"/>
      <c r="S183" s="71"/>
      <c r="T183" s="83"/>
      <c r="U183" s="83"/>
      <c r="V183" s="72"/>
      <c r="W183" s="62"/>
      <c r="X183" s="80"/>
      <c r="Y183" s="80"/>
      <c r="Z183" s="80"/>
      <c r="AA183" s="71"/>
      <c r="AB183" s="83"/>
      <c r="AC183" s="83"/>
      <c r="AD183" s="72"/>
      <c r="AE183" s="59">
        <v>459.99999999999994</v>
      </c>
      <c r="AF183" s="79">
        <v>420</v>
      </c>
      <c r="AG183" s="79">
        <v>380</v>
      </c>
      <c r="AH183" s="79">
        <v>340</v>
      </c>
      <c r="AI183" s="62">
        <f t="shared" ref="AI183:AI185" si="64">ROUND(K183/C183*AE183,0)</f>
        <v>11</v>
      </c>
      <c r="AJ183" s="80">
        <f t="shared" ref="AJ183:AJ185" si="65">ROUND(L183/D183*AF183,0)</f>
        <v>11</v>
      </c>
      <c r="AK183" s="80">
        <f t="shared" ref="AK183:AK185" si="66">ROUND(M183/E183*AG183,0)</f>
        <v>10</v>
      </c>
      <c r="AL183" s="63">
        <f t="shared" ref="AL183:AL185" si="67">ROUND(N183/F183*AH183,0)</f>
        <v>8</v>
      </c>
    </row>
    <row r="184" spans="2:38" x14ac:dyDescent="0.4">
      <c r="B184" s="76" t="s">
        <v>300</v>
      </c>
      <c r="C184" s="62">
        <v>850</v>
      </c>
      <c r="D184" s="80">
        <v>790</v>
      </c>
      <c r="E184" s="80">
        <v>720</v>
      </c>
      <c r="F184" s="80">
        <v>650</v>
      </c>
      <c r="G184" s="59"/>
      <c r="H184" s="79"/>
      <c r="I184" s="79"/>
      <c r="J184" s="60"/>
      <c r="K184" s="71">
        <v>21</v>
      </c>
      <c r="L184" s="83">
        <v>20</v>
      </c>
      <c r="M184" s="83">
        <v>18</v>
      </c>
      <c r="N184" s="72">
        <v>16</v>
      </c>
      <c r="O184" s="62"/>
      <c r="P184" s="80"/>
      <c r="Q184" s="80"/>
      <c r="R184" s="80"/>
      <c r="S184" s="71"/>
      <c r="T184" s="83"/>
      <c r="U184" s="83"/>
      <c r="V184" s="72"/>
      <c r="W184" s="62"/>
      <c r="X184" s="80"/>
      <c r="Y184" s="80"/>
      <c r="Z184" s="80"/>
      <c r="AA184" s="71"/>
      <c r="AB184" s="83"/>
      <c r="AC184" s="83"/>
      <c r="AD184" s="72"/>
      <c r="AE184" s="59">
        <v>1090</v>
      </c>
      <c r="AF184" s="79">
        <v>730</v>
      </c>
      <c r="AG184" s="79">
        <v>610</v>
      </c>
      <c r="AH184" s="79">
        <v>490.00000000000006</v>
      </c>
      <c r="AI184" s="62">
        <f t="shared" si="64"/>
        <v>27</v>
      </c>
      <c r="AJ184" s="80">
        <f t="shared" si="65"/>
        <v>18</v>
      </c>
      <c r="AK184" s="80">
        <f t="shared" si="66"/>
        <v>15</v>
      </c>
      <c r="AL184" s="63">
        <f t="shared" si="67"/>
        <v>12</v>
      </c>
    </row>
    <row r="185" spans="2:38" x14ac:dyDescent="0.4">
      <c r="B185" s="76" t="s">
        <v>301</v>
      </c>
      <c r="C185" s="62">
        <v>1370</v>
      </c>
      <c r="D185" s="80">
        <v>1250</v>
      </c>
      <c r="E185" s="80">
        <v>1135</v>
      </c>
      <c r="F185" s="80">
        <v>1019.9999999999999</v>
      </c>
      <c r="G185" s="59"/>
      <c r="H185" s="79"/>
      <c r="I185" s="79"/>
      <c r="J185" s="60"/>
      <c r="K185" s="71">
        <v>34</v>
      </c>
      <c r="L185" s="83">
        <v>31</v>
      </c>
      <c r="M185" s="83">
        <v>28.5</v>
      </c>
      <c r="N185" s="72">
        <v>26</v>
      </c>
      <c r="O185" s="62"/>
      <c r="P185" s="80"/>
      <c r="Q185" s="80"/>
      <c r="R185" s="80"/>
      <c r="S185" s="71"/>
      <c r="T185" s="83"/>
      <c r="U185" s="83"/>
      <c r="V185" s="72"/>
      <c r="W185" s="62"/>
      <c r="X185" s="80"/>
      <c r="Y185" s="80"/>
      <c r="Z185" s="80"/>
      <c r="AA185" s="71"/>
      <c r="AB185" s="83"/>
      <c r="AC185" s="83"/>
      <c r="AD185" s="72"/>
      <c r="AE185" s="59">
        <v>1610.0000000000002</v>
      </c>
      <c r="AF185" s="79">
        <v>1250</v>
      </c>
      <c r="AG185" s="79">
        <v>1100</v>
      </c>
      <c r="AH185" s="79">
        <v>1000</v>
      </c>
      <c r="AI185" s="62">
        <f t="shared" si="64"/>
        <v>40</v>
      </c>
      <c r="AJ185" s="80">
        <f t="shared" si="65"/>
        <v>31</v>
      </c>
      <c r="AK185" s="80">
        <f t="shared" si="66"/>
        <v>28</v>
      </c>
      <c r="AL185" s="63">
        <f t="shared" si="67"/>
        <v>25</v>
      </c>
    </row>
    <row r="186" spans="2:38" x14ac:dyDescent="0.4">
      <c r="B186" s="61" t="s">
        <v>89</v>
      </c>
      <c r="C186" s="59"/>
      <c r="D186" s="79"/>
      <c r="E186" s="79"/>
      <c r="F186" s="79"/>
      <c r="G186" s="59"/>
      <c r="H186" s="79"/>
      <c r="I186" s="79"/>
      <c r="J186" s="60"/>
      <c r="K186" s="59"/>
      <c r="L186" s="79"/>
      <c r="M186" s="79"/>
      <c r="N186" s="60"/>
      <c r="O186" s="59"/>
      <c r="P186" s="79"/>
      <c r="Q186" s="79"/>
      <c r="R186" s="79"/>
      <c r="S186" s="59"/>
      <c r="T186" s="79"/>
      <c r="U186" s="79"/>
      <c r="V186" s="60"/>
      <c r="W186" s="59"/>
      <c r="X186" s="79"/>
      <c r="Y186" s="79"/>
      <c r="Z186" s="79"/>
      <c r="AA186" s="59"/>
      <c r="AB186" s="79"/>
      <c r="AC186" s="79"/>
      <c r="AD186" s="60"/>
      <c r="AE186" s="59"/>
      <c r="AF186" s="79"/>
      <c r="AG186" s="79"/>
      <c r="AH186" s="79"/>
      <c r="AI186" s="59"/>
      <c r="AJ186" s="79"/>
      <c r="AK186" s="79"/>
      <c r="AL186" s="60"/>
    </row>
    <row r="187" spans="2:38" x14ac:dyDescent="0.4">
      <c r="B187" s="76" t="s">
        <v>299</v>
      </c>
      <c r="C187" s="62">
        <v>459.99999999999994</v>
      </c>
      <c r="D187" s="80">
        <v>459.99999999999994</v>
      </c>
      <c r="E187" s="80">
        <v>420</v>
      </c>
      <c r="F187" s="80">
        <v>380</v>
      </c>
      <c r="G187" s="59"/>
      <c r="H187" s="79"/>
      <c r="I187" s="79"/>
      <c r="J187" s="60"/>
      <c r="K187" s="71">
        <v>17</v>
      </c>
      <c r="L187" s="83">
        <v>16</v>
      </c>
      <c r="M187" s="83">
        <v>15</v>
      </c>
      <c r="N187" s="72">
        <v>14.000000000000002</v>
      </c>
      <c r="O187" s="62">
        <v>459.99999999999994</v>
      </c>
      <c r="P187" s="80">
        <v>459.99999999999994</v>
      </c>
      <c r="Q187" s="80">
        <v>459.99999999999994</v>
      </c>
      <c r="R187" s="80">
        <v>459.99999999999994</v>
      </c>
      <c r="S187" s="71"/>
      <c r="T187" s="83"/>
      <c r="U187" s="83"/>
      <c r="V187" s="72"/>
      <c r="W187" s="62">
        <v>340</v>
      </c>
      <c r="X187" s="80">
        <v>420</v>
      </c>
      <c r="Y187" s="80">
        <v>380</v>
      </c>
      <c r="Z187" s="80">
        <v>340</v>
      </c>
      <c r="AA187" s="62">
        <v>13</v>
      </c>
      <c r="AB187" s="80">
        <v>15</v>
      </c>
      <c r="AC187" s="80">
        <v>14</v>
      </c>
      <c r="AD187" s="63">
        <v>13</v>
      </c>
      <c r="AE187" s="59">
        <v>459.99999999999994</v>
      </c>
      <c r="AF187" s="79">
        <v>420</v>
      </c>
      <c r="AG187" s="79">
        <v>380</v>
      </c>
      <c r="AH187" s="79">
        <v>340</v>
      </c>
      <c r="AI187" s="62">
        <f t="shared" ref="AI187:AI192" si="68">ROUND(K187/C187*AE187,0)</f>
        <v>17</v>
      </c>
      <c r="AJ187" s="80">
        <f t="shared" ref="AJ187:AJ192" si="69">ROUND(L187/D187*AF187,0)</f>
        <v>15</v>
      </c>
      <c r="AK187" s="80">
        <f t="shared" ref="AK187:AK192" si="70">ROUND(M187/E187*AG187,0)</f>
        <v>14</v>
      </c>
      <c r="AL187" s="63">
        <f t="shared" ref="AL187:AL192" si="71">ROUND(N187/F187*AH187,0)</f>
        <v>13</v>
      </c>
    </row>
    <row r="188" spans="2:38" x14ac:dyDescent="0.4">
      <c r="B188" s="76" t="s">
        <v>300</v>
      </c>
      <c r="C188" s="62">
        <v>1090</v>
      </c>
      <c r="D188" s="80">
        <v>1090</v>
      </c>
      <c r="E188" s="80">
        <v>1030</v>
      </c>
      <c r="F188" s="80">
        <v>960</v>
      </c>
      <c r="G188" s="59"/>
      <c r="H188" s="79"/>
      <c r="I188" s="79"/>
      <c r="J188" s="60"/>
      <c r="K188" s="71">
        <v>27</v>
      </c>
      <c r="L188" s="83">
        <v>27</v>
      </c>
      <c r="M188" s="83">
        <v>26</v>
      </c>
      <c r="N188" s="72">
        <v>24</v>
      </c>
      <c r="O188" s="62">
        <v>1090</v>
      </c>
      <c r="P188" s="80">
        <v>1090</v>
      </c>
      <c r="Q188" s="80">
        <v>1090</v>
      </c>
      <c r="R188" s="80">
        <v>1090</v>
      </c>
      <c r="S188" s="71"/>
      <c r="T188" s="83"/>
      <c r="U188" s="83"/>
      <c r="V188" s="72"/>
      <c r="W188" s="62">
        <v>850</v>
      </c>
      <c r="X188" s="80">
        <v>730</v>
      </c>
      <c r="Y188" s="80">
        <v>610</v>
      </c>
      <c r="Z188" s="80">
        <v>490.00000000000006</v>
      </c>
      <c r="AA188" s="62">
        <v>21</v>
      </c>
      <c r="AB188" s="80">
        <v>18</v>
      </c>
      <c r="AC188" s="80">
        <v>15</v>
      </c>
      <c r="AD188" s="63">
        <v>12</v>
      </c>
      <c r="AE188" s="59">
        <v>1090</v>
      </c>
      <c r="AF188" s="79">
        <v>730</v>
      </c>
      <c r="AG188" s="79">
        <v>610</v>
      </c>
      <c r="AH188" s="79">
        <v>490.00000000000006</v>
      </c>
      <c r="AI188" s="62">
        <f t="shared" si="68"/>
        <v>27</v>
      </c>
      <c r="AJ188" s="80">
        <f t="shared" si="69"/>
        <v>18</v>
      </c>
      <c r="AK188" s="80">
        <f t="shared" si="70"/>
        <v>15</v>
      </c>
      <c r="AL188" s="63">
        <f t="shared" si="71"/>
        <v>12</v>
      </c>
    </row>
    <row r="189" spans="2:38" x14ac:dyDescent="0.4">
      <c r="B189" s="76" t="s">
        <v>301</v>
      </c>
      <c r="C189" s="62">
        <v>1610.0000000000002</v>
      </c>
      <c r="D189" s="80">
        <v>1610.0000000000002</v>
      </c>
      <c r="E189" s="80">
        <v>1540</v>
      </c>
      <c r="F189" s="80">
        <v>1470</v>
      </c>
      <c r="G189" s="59"/>
      <c r="H189" s="79"/>
      <c r="I189" s="79"/>
      <c r="J189" s="60"/>
      <c r="K189" s="59">
        <v>40</v>
      </c>
      <c r="L189" s="79">
        <v>40</v>
      </c>
      <c r="M189" s="79">
        <v>39</v>
      </c>
      <c r="N189" s="60">
        <v>37</v>
      </c>
      <c r="O189" s="62">
        <v>1610.0000000000002</v>
      </c>
      <c r="P189" s="80">
        <v>1610.0000000000002</v>
      </c>
      <c r="Q189" s="80">
        <v>1610.0000000000002</v>
      </c>
      <c r="R189" s="80">
        <v>1610.0000000000002</v>
      </c>
      <c r="S189" s="59"/>
      <c r="T189" s="79"/>
      <c r="U189" s="79"/>
      <c r="V189" s="60"/>
      <c r="W189" s="62">
        <v>1370</v>
      </c>
      <c r="X189" s="80">
        <v>1250</v>
      </c>
      <c r="Y189" s="80">
        <v>1100</v>
      </c>
      <c r="Z189" s="80">
        <v>1000</v>
      </c>
      <c r="AA189" s="62">
        <v>34</v>
      </c>
      <c r="AB189" s="80">
        <v>31</v>
      </c>
      <c r="AC189" s="80">
        <v>28</v>
      </c>
      <c r="AD189" s="63">
        <v>25</v>
      </c>
      <c r="AE189" s="59">
        <v>1610.0000000000002</v>
      </c>
      <c r="AF189" s="79">
        <v>1250</v>
      </c>
      <c r="AG189" s="79">
        <v>1100</v>
      </c>
      <c r="AH189" s="79">
        <v>1000</v>
      </c>
      <c r="AI189" s="62">
        <f t="shared" si="68"/>
        <v>40</v>
      </c>
      <c r="AJ189" s="80">
        <f t="shared" si="69"/>
        <v>31</v>
      </c>
      <c r="AK189" s="80">
        <f t="shared" si="70"/>
        <v>28</v>
      </c>
      <c r="AL189" s="63">
        <f t="shared" si="71"/>
        <v>25</v>
      </c>
    </row>
    <row r="190" spans="2:38" x14ac:dyDescent="0.4">
      <c r="B190" s="76" t="s">
        <v>302</v>
      </c>
      <c r="C190" s="62">
        <v>1550</v>
      </c>
      <c r="D190" s="80">
        <v>1550</v>
      </c>
      <c r="E190" s="80">
        <v>1550</v>
      </c>
      <c r="F190" s="80">
        <v>1550</v>
      </c>
      <c r="G190" s="59"/>
      <c r="H190" s="79"/>
      <c r="I190" s="79"/>
      <c r="J190" s="60"/>
      <c r="K190" s="59">
        <v>39</v>
      </c>
      <c r="L190" s="79">
        <v>39</v>
      </c>
      <c r="M190" s="79">
        <v>39</v>
      </c>
      <c r="N190" s="60">
        <v>39</v>
      </c>
      <c r="O190" s="62">
        <v>1550</v>
      </c>
      <c r="P190" s="80">
        <v>1550</v>
      </c>
      <c r="Q190" s="80">
        <v>1550</v>
      </c>
      <c r="R190" s="80">
        <v>1550</v>
      </c>
      <c r="S190" s="59"/>
      <c r="T190" s="79"/>
      <c r="U190" s="79"/>
      <c r="V190" s="60"/>
      <c r="W190" s="62">
        <v>1550</v>
      </c>
      <c r="X190" s="80">
        <v>1476.8240343347641</v>
      </c>
      <c r="Y190" s="80">
        <v>1476.8240343347641</v>
      </c>
      <c r="Z190" s="80">
        <v>1476.8240343347641</v>
      </c>
      <c r="AA190" s="62">
        <v>39</v>
      </c>
      <c r="AB190" s="80">
        <v>37</v>
      </c>
      <c r="AC190" s="80">
        <v>37</v>
      </c>
      <c r="AD190" s="63">
        <v>37</v>
      </c>
      <c r="AE190" s="59">
        <v>1550</v>
      </c>
      <c r="AF190" s="80">
        <v>1476.8240343347641</v>
      </c>
      <c r="AG190" s="80">
        <v>1476.8240343347641</v>
      </c>
      <c r="AH190" s="80">
        <v>1476.8240343347641</v>
      </c>
      <c r="AI190" s="62">
        <f t="shared" si="68"/>
        <v>39</v>
      </c>
      <c r="AJ190" s="80">
        <f t="shared" si="69"/>
        <v>37</v>
      </c>
      <c r="AK190" s="80">
        <f t="shared" si="70"/>
        <v>37</v>
      </c>
      <c r="AL190" s="63">
        <f t="shared" si="71"/>
        <v>37</v>
      </c>
    </row>
    <row r="191" spans="2:38" x14ac:dyDescent="0.4">
      <c r="B191" s="76" t="s">
        <v>303</v>
      </c>
      <c r="C191" s="62">
        <v>780</v>
      </c>
      <c r="D191" s="80">
        <v>780</v>
      </c>
      <c r="E191" s="80">
        <v>740</v>
      </c>
      <c r="F191" s="80">
        <v>660</v>
      </c>
      <c r="G191" s="59"/>
      <c r="H191" s="79"/>
      <c r="I191" s="79"/>
      <c r="J191" s="60"/>
      <c r="K191" s="59">
        <v>20</v>
      </c>
      <c r="L191" s="79">
        <v>20</v>
      </c>
      <c r="M191" s="79">
        <v>19</v>
      </c>
      <c r="N191" s="60">
        <v>17</v>
      </c>
      <c r="O191" s="62">
        <v>780</v>
      </c>
      <c r="P191" s="80">
        <v>780</v>
      </c>
      <c r="Q191" s="80">
        <v>780</v>
      </c>
      <c r="R191" s="80">
        <v>780</v>
      </c>
      <c r="S191" s="59"/>
      <c r="T191" s="79"/>
      <c r="U191" s="79"/>
      <c r="V191" s="60"/>
      <c r="W191" s="62">
        <v>459.99999999999994</v>
      </c>
      <c r="X191" s="80">
        <v>743.17596566523605</v>
      </c>
      <c r="Y191" s="80">
        <v>705.06437768240346</v>
      </c>
      <c r="Z191" s="80">
        <v>628.84120171673828</v>
      </c>
      <c r="AA191" s="62">
        <v>12</v>
      </c>
      <c r="AB191" s="80">
        <v>19</v>
      </c>
      <c r="AC191" s="80">
        <v>18</v>
      </c>
      <c r="AD191" s="63">
        <v>16</v>
      </c>
      <c r="AE191" s="59">
        <v>780</v>
      </c>
      <c r="AF191" s="80">
        <v>743.17596566523605</v>
      </c>
      <c r="AG191" s="80">
        <v>705.06437768240346</v>
      </c>
      <c r="AH191" s="80">
        <v>628.84120171673828</v>
      </c>
      <c r="AI191" s="62">
        <f t="shared" si="68"/>
        <v>20</v>
      </c>
      <c r="AJ191" s="80">
        <f t="shared" si="69"/>
        <v>19</v>
      </c>
      <c r="AK191" s="80">
        <f t="shared" si="70"/>
        <v>18</v>
      </c>
      <c r="AL191" s="63">
        <f t="shared" si="71"/>
        <v>16</v>
      </c>
    </row>
    <row r="192" spans="2:38" x14ac:dyDescent="0.4">
      <c r="B192" s="76" t="s">
        <v>304</v>
      </c>
      <c r="C192" s="62">
        <v>350</v>
      </c>
      <c r="D192" s="80">
        <v>350</v>
      </c>
      <c r="E192" s="80">
        <v>330</v>
      </c>
      <c r="F192" s="80">
        <v>290</v>
      </c>
      <c r="G192" s="59"/>
      <c r="H192" s="79"/>
      <c r="I192" s="79"/>
      <c r="J192" s="60"/>
      <c r="K192" s="59">
        <v>9</v>
      </c>
      <c r="L192" s="79">
        <v>9</v>
      </c>
      <c r="M192" s="79">
        <v>8</v>
      </c>
      <c r="N192" s="60">
        <v>7.0000000000000009</v>
      </c>
      <c r="O192" s="62">
        <v>350</v>
      </c>
      <c r="P192" s="80">
        <v>350</v>
      </c>
      <c r="Q192" s="80">
        <v>350</v>
      </c>
      <c r="R192" s="80">
        <v>350</v>
      </c>
      <c r="S192" s="59"/>
      <c r="T192" s="79"/>
      <c r="U192" s="79"/>
      <c r="V192" s="60"/>
      <c r="W192" s="62">
        <v>350</v>
      </c>
      <c r="X192" s="80">
        <v>350</v>
      </c>
      <c r="Y192" s="80">
        <v>330</v>
      </c>
      <c r="Z192" s="80">
        <v>290</v>
      </c>
      <c r="AA192" s="62">
        <v>9</v>
      </c>
      <c r="AB192" s="80">
        <v>9</v>
      </c>
      <c r="AC192" s="80">
        <v>8</v>
      </c>
      <c r="AD192" s="63">
        <v>7</v>
      </c>
      <c r="AE192" s="59">
        <v>350</v>
      </c>
      <c r="AF192" s="79">
        <v>350</v>
      </c>
      <c r="AG192" s="79">
        <v>330</v>
      </c>
      <c r="AH192" s="79">
        <v>290</v>
      </c>
      <c r="AI192" s="62">
        <f t="shared" si="68"/>
        <v>9</v>
      </c>
      <c r="AJ192" s="80">
        <f t="shared" si="69"/>
        <v>9</v>
      </c>
      <c r="AK192" s="80">
        <f t="shared" si="70"/>
        <v>8</v>
      </c>
      <c r="AL192" s="63">
        <f t="shared" si="71"/>
        <v>7</v>
      </c>
    </row>
    <row r="193" spans="2:38" x14ac:dyDescent="0.4">
      <c r="B193" s="61" t="s">
        <v>305</v>
      </c>
      <c r="C193" s="59"/>
      <c r="D193" s="79"/>
      <c r="E193" s="79"/>
      <c r="F193" s="79"/>
      <c r="G193" s="59"/>
      <c r="H193" s="79"/>
      <c r="I193" s="79"/>
      <c r="J193" s="60"/>
      <c r="K193" s="59"/>
      <c r="L193" s="79"/>
      <c r="M193" s="79"/>
      <c r="N193" s="60"/>
      <c r="O193" s="59"/>
      <c r="P193" s="79"/>
      <c r="Q193" s="79"/>
      <c r="R193" s="79"/>
      <c r="S193" s="59"/>
      <c r="T193" s="79"/>
      <c r="U193" s="79"/>
      <c r="V193" s="60"/>
      <c r="W193" s="59"/>
      <c r="X193" s="79"/>
      <c r="Y193" s="79"/>
      <c r="Z193" s="79"/>
      <c r="AA193" s="59"/>
      <c r="AB193" s="79"/>
      <c r="AC193" s="79"/>
      <c r="AD193" s="60"/>
      <c r="AE193" s="59"/>
      <c r="AF193" s="79"/>
      <c r="AG193" s="79"/>
      <c r="AH193" s="79"/>
      <c r="AI193" s="59"/>
      <c r="AJ193" s="79"/>
      <c r="AK193" s="79"/>
      <c r="AL193" s="60"/>
    </row>
    <row r="194" spans="2:38" x14ac:dyDescent="0.4">
      <c r="B194" s="76" t="s">
        <v>306</v>
      </c>
      <c r="C194" s="62">
        <v>800</v>
      </c>
      <c r="D194" s="80">
        <v>800</v>
      </c>
      <c r="E194" s="80">
        <v>800</v>
      </c>
      <c r="F194" s="80">
        <v>800</v>
      </c>
      <c r="G194" s="59"/>
      <c r="H194" s="79"/>
      <c r="I194" s="79"/>
      <c r="J194" s="60"/>
      <c r="K194" s="62">
        <v>38</v>
      </c>
      <c r="L194" s="79">
        <v>38</v>
      </c>
      <c r="M194" s="79">
        <v>38</v>
      </c>
      <c r="N194" s="60">
        <v>38</v>
      </c>
      <c r="O194" s="62"/>
      <c r="P194" s="80"/>
      <c r="Q194" s="80"/>
      <c r="R194" s="80"/>
      <c r="S194" s="62"/>
      <c r="T194" s="79"/>
      <c r="U194" s="79"/>
      <c r="V194" s="60"/>
      <c r="W194" s="62">
        <v>800</v>
      </c>
      <c r="X194" s="80">
        <v>720</v>
      </c>
      <c r="Y194" s="80">
        <v>650</v>
      </c>
      <c r="Z194" s="80">
        <v>590</v>
      </c>
      <c r="AA194" s="62">
        <v>38</v>
      </c>
      <c r="AB194" s="80">
        <v>34</v>
      </c>
      <c r="AC194" s="80">
        <v>31</v>
      </c>
      <c r="AD194" s="63">
        <v>28</v>
      </c>
      <c r="AE194" s="59">
        <v>800</v>
      </c>
      <c r="AF194" s="79">
        <v>800</v>
      </c>
      <c r="AG194" s="79">
        <v>800</v>
      </c>
      <c r="AH194" s="79">
        <v>800</v>
      </c>
      <c r="AI194" s="62">
        <f t="shared" ref="AI194:AI201" si="72">ROUND(K194/C194*AE194,0)</f>
        <v>38</v>
      </c>
      <c r="AJ194" s="80">
        <f t="shared" ref="AJ194:AJ201" si="73">ROUND(L194/D194*AF194,0)</f>
        <v>38</v>
      </c>
      <c r="AK194" s="80">
        <f t="shared" ref="AK194:AK201" si="74">ROUND(M194/E194*AG194,0)</f>
        <v>38</v>
      </c>
      <c r="AL194" s="63">
        <f t="shared" ref="AL194:AL201" si="75">ROUND(N194/F194*AH194,0)</f>
        <v>38</v>
      </c>
    </row>
    <row r="195" spans="2:38" x14ac:dyDescent="0.4">
      <c r="B195" s="76" t="s">
        <v>307</v>
      </c>
      <c r="C195" s="62">
        <v>900</v>
      </c>
      <c r="D195" s="80">
        <v>900</v>
      </c>
      <c r="E195" s="80">
        <v>900</v>
      </c>
      <c r="F195" s="80">
        <v>900</v>
      </c>
      <c r="G195" s="59"/>
      <c r="H195" s="79"/>
      <c r="I195" s="79"/>
      <c r="J195" s="60"/>
      <c r="K195" s="62">
        <v>121</v>
      </c>
      <c r="L195" s="79">
        <v>121</v>
      </c>
      <c r="M195" s="79">
        <v>121</v>
      </c>
      <c r="N195" s="60">
        <v>121</v>
      </c>
      <c r="O195" s="62"/>
      <c r="P195" s="80"/>
      <c r="Q195" s="80"/>
      <c r="R195" s="80"/>
      <c r="S195" s="62"/>
      <c r="T195" s="79"/>
      <c r="U195" s="79"/>
      <c r="V195" s="60"/>
      <c r="W195" s="62">
        <v>900</v>
      </c>
      <c r="X195" s="80">
        <v>810</v>
      </c>
      <c r="Y195" s="80">
        <v>730</v>
      </c>
      <c r="Z195" s="80">
        <v>660</v>
      </c>
      <c r="AA195" s="62">
        <v>121</v>
      </c>
      <c r="AB195" s="80">
        <v>109</v>
      </c>
      <c r="AC195" s="80">
        <v>98</v>
      </c>
      <c r="AD195" s="63">
        <v>89</v>
      </c>
      <c r="AE195" s="59">
        <v>900</v>
      </c>
      <c r="AF195" s="79">
        <v>900</v>
      </c>
      <c r="AG195" s="79">
        <v>900</v>
      </c>
      <c r="AH195" s="79">
        <v>900</v>
      </c>
      <c r="AI195" s="62">
        <f t="shared" si="72"/>
        <v>121</v>
      </c>
      <c r="AJ195" s="80">
        <f t="shared" si="73"/>
        <v>121</v>
      </c>
      <c r="AK195" s="80">
        <f t="shared" si="74"/>
        <v>121</v>
      </c>
      <c r="AL195" s="63">
        <f t="shared" si="75"/>
        <v>121</v>
      </c>
    </row>
    <row r="196" spans="2:38" x14ac:dyDescent="0.4">
      <c r="B196" s="76" t="s">
        <v>308</v>
      </c>
      <c r="C196" s="62">
        <v>1100</v>
      </c>
      <c r="D196" s="80">
        <v>1100</v>
      </c>
      <c r="E196" s="80">
        <v>1100</v>
      </c>
      <c r="F196" s="80">
        <v>1100</v>
      </c>
      <c r="G196" s="59"/>
      <c r="H196" s="79"/>
      <c r="I196" s="79"/>
      <c r="J196" s="60"/>
      <c r="K196" s="62">
        <v>57.499999999999993</v>
      </c>
      <c r="L196" s="79">
        <v>57.499999999999993</v>
      </c>
      <c r="M196" s="79">
        <v>57.499999999999993</v>
      </c>
      <c r="N196" s="60">
        <v>57.499999999999993</v>
      </c>
      <c r="O196" s="62"/>
      <c r="P196" s="80"/>
      <c r="Q196" s="80"/>
      <c r="R196" s="80"/>
      <c r="S196" s="62"/>
      <c r="T196" s="79"/>
      <c r="U196" s="79"/>
      <c r="V196" s="60"/>
      <c r="W196" s="62">
        <v>1100</v>
      </c>
      <c r="X196" s="80">
        <v>990</v>
      </c>
      <c r="Y196" s="80">
        <v>900</v>
      </c>
      <c r="Z196" s="80">
        <v>810</v>
      </c>
      <c r="AA196" s="62">
        <v>58</v>
      </c>
      <c r="AB196" s="80">
        <v>52</v>
      </c>
      <c r="AC196" s="80">
        <v>47</v>
      </c>
      <c r="AD196" s="63">
        <v>42</v>
      </c>
      <c r="AE196" s="59">
        <v>1100</v>
      </c>
      <c r="AF196" s="79">
        <v>1100</v>
      </c>
      <c r="AG196" s="79">
        <v>1100</v>
      </c>
      <c r="AH196" s="79">
        <v>1100</v>
      </c>
      <c r="AI196" s="62">
        <f t="shared" si="72"/>
        <v>58</v>
      </c>
      <c r="AJ196" s="80">
        <f t="shared" si="73"/>
        <v>58</v>
      </c>
      <c r="AK196" s="80">
        <f t="shared" si="74"/>
        <v>58</v>
      </c>
      <c r="AL196" s="63">
        <f t="shared" si="75"/>
        <v>58</v>
      </c>
    </row>
    <row r="197" spans="2:38" x14ac:dyDescent="0.4">
      <c r="B197" s="76" t="s">
        <v>309</v>
      </c>
      <c r="C197" s="62">
        <v>1450</v>
      </c>
      <c r="D197" s="80">
        <v>1450</v>
      </c>
      <c r="E197" s="80">
        <v>1450</v>
      </c>
      <c r="F197" s="80">
        <v>1450</v>
      </c>
      <c r="G197" s="59"/>
      <c r="H197" s="79"/>
      <c r="I197" s="79"/>
      <c r="J197" s="60"/>
      <c r="K197" s="62">
        <v>74</v>
      </c>
      <c r="L197" s="79">
        <v>74</v>
      </c>
      <c r="M197" s="79">
        <v>74</v>
      </c>
      <c r="N197" s="60">
        <v>74</v>
      </c>
      <c r="O197" s="62"/>
      <c r="P197" s="80"/>
      <c r="Q197" s="80"/>
      <c r="R197" s="80"/>
      <c r="S197" s="62"/>
      <c r="T197" s="79"/>
      <c r="U197" s="79"/>
      <c r="V197" s="60"/>
      <c r="W197" s="62">
        <v>1450</v>
      </c>
      <c r="X197" s="80">
        <v>1310</v>
      </c>
      <c r="Y197" s="80">
        <v>1180</v>
      </c>
      <c r="Z197" s="80">
        <v>1070</v>
      </c>
      <c r="AA197" s="62">
        <v>74</v>
      </c>
      <c r="AB197" s="80">
        <v>67</v>
      </c>
      <c r="AC197" s="80">
        <v>60</v>
      </c>
      <c r="AD197" s="63">
        <v>55</v>
      </c>
      <c r="AE197" s="59">
        <v>1450</v>
      </c>
      <c r="AF197" s="79">
        <v>1450</v>
      </c>
      <c r="AG197" s="79">
        <v>1450</v>
      </c>
      <c r="AH197" s="79">
        <v>1450</v>
      </c>
      <c r="AI197" s="62">
        <f t="shared" si="72"/>
        <v>74</v>
      </c>
      <c r="AJ197" s="80">
        <f t="shared" si="73"/>
        <v>74</v>
      </c>
      <c r="AK197" s="80">
        <f t="shared" si="74"/>
        <v>74</v>
      </c>
      <c r="AL197" s="63">
        <f t="shared" si="75"/>
        <v>74</v>
      </c>
    </row>
    <row r="198" spans="2:38" x14ac:dyDescent="0.4">
      <c r="B198" s="76" t="s">
        <v>310</v>
      </c>
      <c r="C198" s="62">
        <v>1410</v>
      </c>
      <c r="D198" s="80">
        <v>1010</v>
      </c>
      <c r="E198" s="80">
        <v>880.00000000000011</v>
      </c>
      <c r="F198" s="80">
        <v>700</v>
      </c>
      <c r="G198" s="59"/>
      <c r="H198" s="79"/>
      <c r="I198" s="79"/>
      <c r="J198" s="60"/>
      <c r="K198" s="62">
        <v>34</v>
      </c>
      <c r="L198" s="79">
        <v>34</v>
      </c>
      <c r="M198" s="79">
        <v>30</v>
      </c>
      <c r="N198" s="60">
        <v>24</v>
      </c>
      <c r="O198" s="62">
        <v>1410</v>
      </c>
      <c r="P198" s="80">
        <v>1410</v>
      </c>
      <c r="Q198" s="80">
        <v>1410</v>
      </c>
      <c r="R198" s="80">
        <v>1410</v>
      </c>
      <c r="S198" s="62"/>
      <c r="T198" s="79"/>
      <c r="U198" s="79"/>
      <c r="V198" s="60"/>
      <c r="W198" s="62">
        <v>1410</v>
      </c>
      <c r="X198" s="80">
        <v>819.99999999999989</v>
      </c>
      <c r="Y198" s="80">
        <v>650</v>
      </c>
      <c r="Z198" s="80">
        <v>520</v>
      </c>
      <c r="AA198" s="62">
        <v>34</v>
      </c>
      <c r="AB198" s="80">
        <v>28</v>
      </c>
      <c r="AC198" s="80">
        <v>22</v>
      </c>
      <c r="AD198" s="63">
        <v>18</v>
      </c>
      <c r="AE198" s="59">
        <v>1410</v>
      </c>
      <c r="AF198" s="79">
        <v>1010</v>
      </c>
      <c r="AG198" s="79">
        <v>880.00000000000011</v>
      </c>
      <c r="AH198" s="79">
        <v>700</v>
      </c>
      <c r="AI198" s="62">
        <f t="shared" si="72"/>
        <v>34</v>
      </c>
      <c r="AJ198" s="80">
        <f t="shared" si="73"/>
        <v>34</v>
      </c>
      <c r="AK198" s="80">
        <f t="shared" si="74"/>
        <v>30</v>
      </c>
      <c r="AL198" s="63">
        <f t="shared" si="75"/>
        <v>24</v>
      </c>
    </row>
    <row r="199" spans="2:38" x14ac:dyDescent="0.4">
      <c r="B199" s="76" t="s">
        <v>311</v>
      </c>
      <c r="C199" s="59">
        <v>1600</v>
      </c>
      <c r="D199" s="79">
        <v>1600</v>
      </c>
      <c r="E199" s="79">
        <v>1600</v>
      </c>
      <c r="F199" s="79">
        <v>1600</v>
      </c>
      <c r="G199" s="59"/>
      <c r="H199" s="79"/>
      <c r="I199" s="79"/>
      <c r="J199" s="60"/>
      <c r="K199" s="62">
        <v>54</v>
      </c>
      <c r="L199" s="80">
        <v>54</v>
      </c>
      <c r="M199" s="79">
        <v>54</v>
      </c>
      <c r="N199" s="60">
        <v>54</v>
      </c>
      <c r="O199" s="59">
        <v>1600</v>
      </c>
      <c r="P199" s="79">
        <v>1600</v>
      </c>
      <c r="Q199" s="79">
        <v>1600</v>
      </c>
      <c r="R199" s="79">
        <v>1600</v>
      </c>
      <c r="S199" s="62"/>
      <c r="T199" s="80"/>
      <c r="U199" s="79"/>
      <c r="V199" s="60"/>
      <c r="W199" s="59">
        <v>1600</v>
      </c>
      <c r="X199" s="79">
        <v>1300</v>
      </c>
      <c r="Y199" s="79">
        <v>1180</v>
      </c>
      <c r="Z199" s="79">
        <v>1180</v>
      </c>
      <c r="AA199" s="62">
        <v>54</v>
      </c>
      <c r="AB199" s="80">
        <v>44</v>
      </c>
      <c r="AC199" s="80">
        <v>40</v>
      </c>
      <c r="AD199" s="63">
        <v>40</v>
      </c>
      <c r="AE199" s="59">
        <v>1600</v>
      </c>
      <c r="AF199" s="79">
        <v>1600</v>
      </c>
      <c r="AG199" s="79">
        <v>1600</v>
      </c>
      <c r="AH199" s="79">
        <v>1600</v>
      </c>
      <c r="AI199" s="62">
        <f t="shared" si="72"/>
        <v>54</v>
      </c>
      <c r="AJ199" s="80">
        <f t="shared" si="73"/>
        <v>54</v>
      </c>
      <c r="AK199" s="80">
        <f t="shared" si="74"/>
        <v>54</v>
      </c>
      <c r="AL199" s="63">
        <f t="shared" si="75"/>
        <v>54</v>
      </c>
    </row>
    <row r="200" spans="2:38" x14ac:dyDescent="0.4">
      <c r="B200" s="77" t="s">
        <v>312</v>
      </c>
      <c r="C200" s="62">
        <v>120</v>
      </c>
      <c r="D200" s="80">
        <v>120</v>
      </c>
      <c r="E200" s="79">
        <v>120</v>
      </c>
      <c r="F200" s="79">
        <v>120</v>
      </c>
      <c r="G200" s="59"/>
      <c r="H200" s="79"/>
      <c r="I200" s="79"/>
      <c r="J200" s="60"/>
      <c r="K200" s="62">
        <v>2.4</v>
      </c>
      <c r="L200" s="79">
        <v>2.4</v>
      </c>
      <c r="M200" s="79">
        <v>2.4</v>
      </c>
      <c r="N200" s="60">
        <v>2.4</v>
      </c>
      <c r="O200" s="62"/>
      <c r="P200" s="80"/>
      <c r="Q200" s="79"/>
      <c r="R200" s="79"/>
      <c r="S200" s="62"/>
      <c r="T200" s="79"/>
      <c r="U200" s="79"/>
      <c r="V200" s="60"/>
      <c r="W200" s="62">
        <v>120</v>
      </c>
      <c r="X200" s="80">
        <v>110</v>
      </c>
      <c r="Y200" s="79">
        <v>100</v>
      </c>
      <c r="Z200" s="79">
        <v>90</v>
      </c>
      <c r="AA200" s="62">
        <v>2</v>
      </c>
      <c r="AB200" s="80">
        <v>2</v>
      </c>
      <c r="AC200" s="80">
        <v>2</v>
      </c>
      <c r="AD200" s="63">
        <v>2</v>
      </c>
      <c r="AE200" s="59">
        <v>120</v>
      </c>
      <c r="AF200" s="79">
        <v>120</v>
      </c>
      <c r="AG200" s="79">
        <v>120</v>
      </c>
      <c r="AH200" s="79">
        <v>120</v>
      </c>
      <c r="AI200" s="62">
        <f t="shared" si="72"/>
        <v>2</v>
      </c>
      <c r="AJ200" s="80">
        <f t="shared" si="73"/>
        <v>2</v>
      </c>
      <c r="AK200" s="80">
        <f t="shared" si="74"/>
        <v>2</v>
      </c>
      <c r="AL200" s="63">
        <f t="shared" si="75"/>
        <v>2</v>
      </c>
    </row>
    <row r="201" spans="2:38" x14ac:dyDescent="0.4">
      <c r="B201" s="77" t="s">
        <v>313</v>
      </c>
      <c r="C201" s="62">
        <v>400</v>
      </c>
      <c r="D201" s="80">
        <v>400</v>
      </c>
      <c r="E201" s="79">
        <v>400</v>
      </c>
      <c r="F201" s="79">
        <v>400</v>
      </c>
      <c r="G201" s="59"/>
      <c r="H201" s="79"/>
      <c r="I201" s="79"/>
      <c r="J201" s="60"/>
      <c r="K201" s="62">
        <v>10</v>
      </c>
      <c r="L201" s="79">
        <v>10</v>
      </c>
      <c r="M201" s="79">
        <v>10</v>
      </c>
      <c r="N201" s="60">
        <v>10</v>
      </c>
      <c r="O201" s="62"/>
      <c r="P201" s="80"/>
      <c r="Q201" s="79"/>
      <c r="R201" s="79"/>
      <c r="S201" s="62"/>
      <c r="T201" s="79"/>
      <c r="U201" s="79"/>
      <c r="V201" s="60"/>
      <c r="W201" s="62">
        <v>400</v>
      </c>
      <c r="X201" s="80">
        <v>360</v>
      </c>
      <c r="Y201" s="79">
        <v>330</v>
      </c>
      <c r="Z201" s="79">
        <v>300</v>
      </c>
      <c r="AA201" s="62">
        <v>10</v>
      </c>
      <c r="AB201" s="80">
        <v>9</v>
      </c>
      <c r="AC201" s="80">
        <v>8</v>
      </c>
      <c r="AD201" s="63">
        <v>8</v>
      </c>
      <c r="AE201" s="59">
        <v>400</v>
      </c>
      <c r="AF201" s="79">
        <v>400</v>
      </c>
      <c r="AG201" s="79">
        <v>400</v>
      </c>
      <c r="AH201" s="79">
        <v>400</v>
      </c>
      <c r="AI201" s="62">
        <f t="shared" si="72"/>
        <v>10</v>
      </c>
      <c r="AJ201" s="80">
        <f t="shared" si="73"/>
        <v>10</v>
      </c>
      <c r="AK201" s="80">
        <f t="shared" si="74"/>
        <v>10</v>
      </c>
      <c r="AL201" s="63">
        <f t="shared" si="75"/>
        <v>10</v>
      </c>
    </row>
    <row r="202" spans="2:38" x14ac:dyDescent="0.4">
      <c r="B202" s="78" t="s">
        <v>314</v>
      </c>
      <c r="C202" s="59"/>
      <c r="D202" s="79"/>
      <c r="E202" s="79"/>
      <c r="F202" s="79"/>
      <c r="G202" s="59"/>
      <c r="H202" s="79"/>
      <c r="I202" s="79"/>
      <c r="J202" s="60"/>
      <c r="K202" s="59"/>
      <c r="L202" s="79"/>
      <c r="M202" s="79"/>
      <c r="N202" s="60"/>
      <c r="O202" s="59"/>
      <c r="P202" s="79"/>
      <c r="Q202" s="79"/>
      <c r="R202" s="79"/>
      <c r="S202" s="59"/>
      <c r="T202" s="79"/>
      <c r="U202" s="79"/>
      <c r="V202" s="60"/>
      <c r="W202" s="59"/>
      <c r="X202" s="79"/>
      <c r="Y202" s="79"/>
      <c r="Z202" s="79"/>
      <c r="AA202" s="59"/>
      <c r="AB202" s="79"/>
      <c r="AC202" s="79"/>
      <c r="AD202" s="60"/>
      <c r="AE202" s="59"/>
      <c r="AF202" s="79"/>
      <c r="AG202" s="79"/>
      <c r="AH202" s="79"/>
      <c r="AI202" s="59"/>
      <c r="AJ202" s="79"/>
      <c r="AK202" s="79"/>
      <c r="AL202" s="60"/>
    </row>
    <row r="203" spans="2:38" x14ac:dyDescent="0.4">
      <c r="B203" s="77" t="s">
        <v>315</v>
      </c>
      <c r="C203" s="62">
        <v>23900</v>
      </c>
      <c r="D203" s="80">
        <f>C203</f>
        <v>23900</v>
      </c>
      <c r="E203" s="79">
        <f t="shared" ref="E203:F203" si="76">D203</f>
        <v>23900</v>
      </c>
      <c r="F203" s="79">
        <f t="shared" si="76"/>
        <v>23900</v>
      </c>
      <c r="G203" s="59"/>
      <c r="H203" s="79"/>
      <c r="I203" s="79"/>
      <c r="J203" s="60"/>
      <c r="K203" s="59"/>
      <c r="L203" s="79"/>
      <c r="M203" s="79"/>
      <c r="N203" s="60"/>
      <c r="O203" s="62"/>
      <c r="P203" s="79"/>
      <c r="Q203" s="79"/>
      <c r="R203" s="79"/>
      <c r="S203" s="59"/>
      <c r="T203" s="79"/>
      <c r="U203" s="79"/>
      <c r="V203" s="60"/>
      <c r="W203" s="62"/>
      <c r="X203" s="79"/>
      <c r="Y203" s="79"/>
      <c r="Z203" s="79"/>
      <c r="AA203" s="59"/>
      <c r="AB203" s="79"/>
      <c r="AC203" s="79"/>
      <c r="AD203" s="60"/>
      <c r="AE203" s="59">
        <v>19400</v>
      </c>
      <c r="AF203" s="79">
        <f>AE203</f>
        <v>19400</v>
      </c>
      <c r="AG203" s="79">
        <f t="shared" ref="AG203:AH203" si="77">AF203</f>
        <v>19400</v>
      </c>
      <c r="AH203" s="79">
        <f t="shared" si="77"/>
        <v>19400</v>
      </c>
      <c r="AI203" s="62"/>
      <c r="AJ203" s="80"/>
      <c r="AK203" s="80"/>
      <c r="AL203" s="63"/>
    </row>
    <row r="204" spans="2:38" x14ac:dyDescent="0.4">
      <c r="B204" s="77" t="s">
        <v>316</v>
      </c>
      <c r="C204" s="59">
        <v>24200</v>
      </c>
      <c r="D204" s="79">
        <f t="shared" ref="D204:F204" si="78">C204</f>
        <v>24200</v>
      </c>
      <c r="E204" s="79">
        <f t="shared" si="78"/>
        <v>24200</v>
      </c>
      <c r="F204" s="79">
        <f t="shared" si="78"/>
        <v>24200</v>
      </c>
      <c r="G204" s="59"/>
      <c r="H204" s="79"/>
      <c r="I204" s="79"/>
      <c r="J204" s="60"/>
      <c r="K204" s="59"/>
      <c r="L204" s="79"/>
      <c r="M204" s="79"/>
      <c r="N204" s="60"/>
      <c r="O204" s="59"/>
      <c r="P204" s="79"/>
      <c r="Q204" s="79"/>
      <c r="R204" s="79"/>
      <c r="S204" s="59"/>
      <c r="T204" s="79"/>
      <c r="U204" s="79"/>
      <c r="V204" s="60"/>
      <c r="W204" s="59"/>
      <c r="X204" s="79"/>
      <c r="Y204" s="79"/>
      <c r="Z204" s="79"/>
      <c r="AA204" s="59"/>
      <c r="AB204" s="79"/>
      <c r="AC204" s="79"/>
      <c r="AD204" s="60"/>
      <c r="AE204" s="59">
        <v>19500</v>
      </c>
      <c r="AF204" s="79">
        <f t="shared" ref="AF204:AH204" si="79">AE204</f>
        <v>19500</v>
      </c>
      <c r="AG204" s="79">
        <f t="shared" si="79"/>
        <v>19500</v>
      </c>
      <c r="AH204" s="79">
        <f t="shared" si="79"/>
        <v>19500</v>
      </c>
      <c r="AI204" s="62"/>
      <c r="AJ204" s="80"/>
      <c r="AK204" s="80"/>
      <c r="AL204" s="63"/>
    </row>
    <row r="205" spans="2:38" x14ac:dyDescent="0.4">
      <c r="B205" s="77" t="s">
        <v>317</v>
      </c>
      <c r="C205" s="59">
        <v>11600</v>
      </c>
      <c r="D205" s="79">
        <f t="shared" ref="D205:F205" si="80">C205</f>
        <v>11600</v>
      </c>
      <c r="E205" s="79">
        <f t="shared" si="80"/>
        <v>11600</v>
      </c>
      <c r="F205" s="79">
        <f t="shared" si="80"/>
        <v>11600</v>
      </c>
      <c r="G205" s="59"/>
      <c r="H205" s="79"/>
      <c r="I205" s="79"/>
      <c r="J205" s="60"/>
      <c r="K205" s="59"/>
      <c r="L205" s="79"/>
      <c r="M205" s="79"/>
      <c r="N205" s="60"/>
      <c r="O205" s="59"/>
      <c r="P205" s="79"/>
      <c r="Q205" s="79"/>
      <c r="R205" s="79"/>
      <c r="S205" s="59"/>
      <c r="T205" s="79"/>
      <c r="U205" s="79"/>
      <c r="V205" s="60"/>
      <c r="W205" s="59"/>
      <c r="X205" s="79"/>
      <c r="Y205" s="79"/>
      <c r="Z205" s="79"/>
      <c r="AA205" s="59"/>
      <c r="AB205" s="79"/>
      <c r="AC205" s="79"/>
      <c r="AD205" s="60"/>
      <c r="AE205" s="59">
        <v>9300</v>
      </c>
      <c r="AF205" s="79">
        <f t="shared" ref="AF205:AH205" si="81">AE205</f>
        <v>9300</v>
      </c>
      <c r="AG205" s="79">
        <f t="shared" si="81"/>
        <v>9300</v>
      </c>
      <c r="AH205" s="79">
        <f t="shared" si="81"/>
        <v>9300</v>
      </c>
      <c r="AI205" s="62"/>
      <c r="AJ205" s="80"/>
      <c r="AK205" s="80"/>
      <c r="AL205" s="63"/>
    </row>
    <row r="206" spans="2:38" x14ac:dyDescent="0.4">
      <c r="B206" s="77" t="s">
        <v>7</v>
      </c>
      <c r="C206" s="59">
        <v>13700</v>
      </c>
      <c r="D206" s="79">
        <f t="shared" ref="D206:F206" si="82">C206</f>
        <v>13700</v>
      </c>
      <c r="E206" s="79">
        <f t="shared" si="82"/>
        <v>13700</v>
      </c>
      <c r="F206" s="79">
        <f t="shared" si="82"/>
        <v>13700</v>
      </c>
      <c r="G206" s="59"/>
      <c r="H206" s="79"/>
      <c r="I206" s="79"/>
      <c r="J206" s="60"/>
      <c r="K206" s="59"/>
      <c r="L206" s="79"/>
      <c r="M206" s="79"/>
      <c r="N206" s="60"/>
      <c r="O206" s="59"/>
      <c r="P206" s="79"/>
      <c r="Q206" s="79"/>
      <c r="R206" s="79"/>
      <c r="S206" s="59"/>
      <c r="T206" s="79"/>
      <c r="U206" s="79"/>
      <c r="V206" s="60"/>
      <c r="W206" s="59"/>
      <c r="X206" s="79"/>
      <c r="Y206" s="79"/>
      <c r="Z206" s="79"/>
      <c r="AA206" s="59"/>
      <c r="AB206" s="79"/>
      <c r="AC206" s="79"/>
      <c r="AD206" s="60"/>
      <c r="AE206" s="59">
        <v>9500</v>
      </c>
      <c r="AF206" s="79">
        <f t="shared" ref="AF206:AH206" si="83">AE206</f>
        <v>9500</v>
      </c>
      <c r="AG206" s="79">
        <f t="shared" si="83"/>
        <v>9500</v>
      </c>
      <c r="AH206" s="79">
        <f t="shared" si="83"/>
        <v>9500</v>
      </c>
      <c r="AI206" s="59"/>
      <c r="AJ206" s="79"/>
      <c r="AK206" s="79"/>
      <c r="AL206" s="60"/>
    </row>
    <row r="209" spans="2:2" x14ac:dyDescent="0.4">
      <c r="B209" s="53" t="s">
        <v>117</v>
      </c>
    </row>
    <row r="210" spans="2:2" x14ac:dyDescent="0.4">
      <c r="B210" s="52" t="s">
        <v>399</v>
      </c>
    </row>
  </sheetData>
  <autoFilter ref="AE1:AE206" xr:uid="{EF3EC9F0-B8D5-4193-8F9D-08DEF859088D}"/>
  <mergeCells count="13">
    <mergeCell ref="W2:AD2"/>
    <mergeCell ref="W3:Z3"/>
    <mergeCell ref="AA3:AD3"/>
    <mergeCell ref="AE2:AL2"/>
    <mergeCell ref="AE3:AH3"/>
    <mergeCell ref="AI3:AL3"/>
    <mergeCell ref="C3:F3"/>
    <mergeCell ref="G3:J3"/>
    <mergeCell ref="K3:N3"/>
    <mergeCell ref="C2:N2"/>
    <mergeCell ref="O2:V2"/>
    <mergeCell ref="O3:R3"/>
    <mergeCell ref="S3:V3"/>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9E3FB0-2A48-46A3-8CC2-2B09C125B96B}">
  <dimension ref="B2:N24"/>
  <sheetViews>
    <sheetView showGridLines="0" workbookViewId="0">
      <selection activeCell="I18" sqref="I18"/>
    </sheetView>
  </sheetViews>
  <sheetFormatPr defaultRowHeight="14" x14ac:dyDescent="0.4"/>
  <cols>
    <col min="1" max="1" width="8.7265625" style="2"/>
    <col min="2" max="2" width="42.7265625" style="2" bestFit="1" customWidth="1"/>
    <col min="3" max="8" width="8.1796875" style="2" customWidth="1"/>
    <col min="9" max="16384" width="8.7265625" style="2"/>
  </cols>
  <sheetData>
    <row r="2" spans="2:14" x14ac:dyDescent="0.4">
      <c r="C2" s="108" t="s">
        <v>338</v>
      </c>
      <c r="D2" s="109"/>
      <c r="E2" s="109"/>
      <c r="F2" s="109"/>
      <c r="G2" s="109"/>
      <c r="H2" s="110"/>
      <c r="I2" s="108" t="s">
        <v>342</v>
      </c>
      <c r="J2" s="109"/>
      <c r="K2" s="109"/>
      <c r="L2" s="109"/>
      <c r="M2" s="109"/>
      <c r="N2" s="109"/>
    </row>
    <row r="3" spans="2:14" x14ac:dyDescent="0.4">
      <c r="B3" s="16"/>
      <c r="C3" s="4">
        <v>2020</v>
      </c>
      <c r="D3" s="3">
        <v>2030</v>
      </c>
      <c r="E3" s="3">
        <v>2035</v>
      </c>
      <c r="F3" s="3">
        <v>2040</v>
      </c>
      <c r="G3" s="3">
        <v>2045</v>
      </c>
      <c r="H3" s="30">
        <v>2050</v>
      </c>
      <c r="I3" s="4">
        <v>2020</v>
      </c>
      <c r="J3" s="3">
        <v>2030</v>
      </c>
      <c r="K3" s="3">
        <v>2035</v>
      </c>
      <c r="L3" s="3">
        <v>2040</v>
      </c>
      <c r="M3" s="3">
        <v>2045</v>
      </c>
      <c r="N3" s="3">
        <v>2050</v>
      </c>
    </row>
    <row r="4" spans="2:14" x14ac:dyDescent="0.4">
      <c r="B4" s="35" t="s">
        <v>319</v>
      </c>
      <c r="C4" s="105" t="s">
        <v>335</v>
      </c>
      <c r="D4" s="106"/>
      <c r="E4" s="106"/>
      <c r="F4" s="106"/>
      <c r="G4" s="106"/>
      <c r="H4" s="107"/>
      <c r="I4" s="105" t="s">
        <v>335</v>
      </c>
      <c r="J4" s="106"/>
      <c r="K4" s="106"/>
      <c r="L4" s="106"/>
      <c r="M4" s="106"/>
      <c r="N4" s="106"/>
    </row>
    <row r="5" spans="2:14" x14ac:dyDescent="0.4">
      <c r="B5" s="34" t="s">
        <v>320</v>
      </c>
      <c r="C5" s="102" t="s">
        <v>336</v>
      </c>
      <c r="D5" s="103"/>
      <c r="E5" s="103"/>
      <c r="F5" s="103"/>
      <c r="G5" s="103"/>
      <c r="H5" s="104"/>
      <c r="I5" s="102" t="s">
        <v>336</v>
      </c>
      <c r="J5" s="103"/>
      <c r="K5" s="103"/>
      <c r="L5" s="103"/>
      <c r="M5" s="103"/>
      <c r="N5" s="104"/>
    </row>
    <row r="6" spans="2:14" x14ac:dyDescent="0.4">
      <c r="B6" s="6" t="s">
        <v>98</v>
      </c>
      <c r="C6" s="102" t="s">
        <v>336</v>
      </c>
      <c r="D6" s="103"/>
      <c r="E6" s="103"/>
      <c r="F6" s="103"/>
      <c r="G6" s="103"/>
      <c r="H6" s="104"/>
      <c r="I6" s="102" t="s">
        <v>336</v>
      </c>
      <c r="J6" s="103"/>
      <c r="K6" s="103"/>
      <c r="L6" s="103"/>
      <c r="M6" s="103"/>
      <c r="N6" s="104"/>
    </row>
    <row r="7" spans="2:14" x14ac:dyDescent="0.4">
      <c r="B7" s="12" t="s">
        <v>321</v>
      </c>
      <c r="C7" s="105" t="s">
        <v>336</v>
      </c>
      <c r="D7" s="106"/>
      <c r="E7" s="106"/>
      <c r="F7" s="106"/>
      <c r="G7" s="106"/>
      <c r="H7" s="107"/>
      <c r="I7" s="105" t="s">
        <v>336</v>
      </c>
      <c r="J7" s="106"/>
      <c r="K7" s="106"/>
      <c r="L7" s="106"/>
      <c r="M7" s="106"/>
      <c r="N7" s="107"/>
    </row>
    <row r="8" spans="2:14" x14ac:dyDescent="0.4">
      <c r="B8" s="34" t="s">
        <v>322</v>
      </c>
      <c r="C8" s="102" t="s">
        <v>336</v>
      </c>
      <c r="D8" s="103"/>
      <c r="E8" s="103"/>
      <c r="F8" s="103"/>
      <c r="G8" s="103"/>
      <c r="H8" s="104"/>
      <c r="I8" s="102" t="s">
        <v>336</v>
      </c>
      <c r="J8" s="103"/>
      <c r="K8" s="103"/>
      <c r="L8" s="103"/>
      <c r="M8" s="103"/>
      <c r="N8" s="104"/>
    </row>
    <row r="9" spans="2:14" x14ac:dyDescent="0.4">
      <c r="B9" s="6" t="s">
        <v>323</v>
      </c>
      <c r="C9" s="102" t="s">
        <v>336</v>
      </c>
      <c r="D9" s="103"/>
      <c r="E9" s="103"/>
      <c r="F9" s="103"/>
      <c r="G9" s="103"/>
      <c r="H9" s="104"/>
      <c r="I9" s="102" t="s">
        <v>336</v>
      </c>
      <c r="J9" s="103"/>
      <c r="K9" s="103"/>
      <c r="L9" s="103"/>
      <c r="M9" s="103"/>
      <c r="N9" s="104"/>
    </row>
    <row r="10" spans="2:14" x14ac:dyDescent="0.4">
      <c r="B10" s="12" t="s">
        <v>324</v>
      </c>
      <c r="C10" s="105" t="s">
        <v>336</v>
      </c>
      <c r="D10" s="106"/>
      <c r="E10" s="106"/>
      <c r="F10" s="106"/>
      <c r="G10" s="106"/>
      <c r="H10" s="107"/>
      <c r="I10" s="105" t="s">
        <v>336</v>
      </c>
      <c r="J10" s="106"/>
      <c r="K10" s="106"/>
      <c r="L10" s="106"/>
      <c r="M10" s="106"/>
      <c r="N10" s="107"/>
    </row>
    <row r="11" spans="2:14" x14ac:dyDescent="0.4">
      <c r="B11" s="34" t="s">
        <v>325</v>
      </c>
      <c r="C11" s="102" t="s">
        <v>336</v>
      </c>
      <c r="D11" s="103"/>
      <c r="E11" s="103"/>
      <c r="F11" s="103"/>
      <c r="G11" s="103"/>
      <c r="H11" s="104"/>
      <c r="I11" s="89"/>
      <c r="J11" s="85"/>
      <c r="K11" s="85"/>
      <c r="L11" s="85"/>
      <c r="M11" s="85"/>
      <c r="N11" s="85"/>
    </row>
    <row r="12" spans="2:14" x14ac:dyDescent="0.4">
      <c r="B12" s="6" t="s">
        <v>326</v>
      </c>
      <c r="C12" s="102" t="s">
        <v>336</v>
      </c>
      <c r="D12" s="103"/>
      <c r="E12" s="103"/>
      <c r="F12" s="103"/>
      <c r="G12" s="103"/>
      <c r="H12" s="104"/>
      <c r="I12" s="5"/>
      <c r="J12" s="18">
        <v>12</v>
      </c>
      <c r="K12" s="18"/>
      <c r="L12" s="18">
        <v>4</v>
      </c>
      <c r="M12" s="18"/>
      <c r="N12" s="18">
        <v>0</v>
      </c>
    </row>
    <row r="13" spans="2:14" x14ac:dyDescent="0.4">
      <c r="B13" s="12" t="s">
        <v>327</v>
      </c>
      <c r="C13" s="105" t="s">
        <v>336</v>
      </c>
      <c r="D13" s="106"/>
      <c r="E13" s="106"/>
      <c r="F13" s="106"/>
      <c r="G13" s="106"/>
      <c r="H13" s="107"/>
      <c r="I13" s="15"/>
      <c r="J13" s="16"/>
      <c r="K13" s="16">
        <v>0</v>
      </c>
      <c r="L13" s="16">
        <v>0</v>
      </c>
      <c r="M13" s="16"/>
      <c r="N13" s="16">
        <v>0</v>
      </c>
    </row>
    <row r="14" spans="2:14" x14ac:dyDescent="0.4">
      <c r="B14" s="34" t="s">
        <v>328</v>
      </c>
      <c r="C14" s="102" t="s">
        <v>336</v>
      </c>
      <c r="D14" s="103"/>
      <c r="E14" s="103"/>
      <c r="F14" s="103"/>
      <c r="G14" s="103"/>
      <c r="H14" s="104"/>
      <c r="I14" s="5"/>
      <c r="J14" s="18"/>
      <c r="K14" s="18"/>
      <c r="L14" s="18"/>
      <c r="M14" s="18"/>
      <c r="N14" s="18"/>
    </row>
    <row r="15" spans="2:14" x14ac:dyDescent="0.4">
      <c r="B15" s="6" t="s">
        <v>329</v>
      </c>
      <c r="C15" s="102" t="s">
        <v>336</v>
      </c>
      <c r="D15" s="103"/>
      <c r="E15" s="103"/>
      <c r="F15" s="103"/>
      <c r="G15" s="103"/>
      <c r="H15" s="104"/>
      <c r="I15" s="5">
        <v>105</v>
      </c>
      <c r="J15" s="18">
        <v>65</v>
      </c>
      <c r="K15" s="18"/>
      <c r="L15" s="18"/>
      <c r="M15" s="18"/>
      <c r="N15" s="18">
        <v>16</v>
      </c>
    </row>
    <row r="16" spans="2:14" x14ac:dyDescent="0.4">
      <c r="B16" s="6" t="s">
        <v>330</v>
      </c>
      <c r="C16" s="102" t="s">
        <v>336</v>
      </c>
      <c r="D16" s="103"/>
      <c r="E16" s="103"/>
      <c r="F16" s="103"/>
      <c r="G16" s="103"/>
      <c r="H16" s="104"/>
      <c r="I16" s="90" t="s">
        <v>339</v>
      </c>
      <c r="J16" s="91" t="s">
        <v>340</v>
      </c>
      <c r="K16" s="18"/>
      <c r="L16" s="18"/>
      <c r="M16" s="18"/>
      <c r="N16" s="91" t="s">
        <v>341</v>
      </c>
    </row>
    <row r="17" spans="2:14" x14ac:dyDescent="0.4">
      <c r="B17" s="6" t="s">
        <v>81</v>
      </c>
      <c r="C17" s="102" t="s">
        <v>336</v>
      </c>
      <c r="D17" s="103"/>
      <c r="E17" s="103"/>
      <c r="F17" s="103"/>
      <c r="G17" s="103"/>
      <c r="H17" s="104"/>
      <c r="I17" s="5">
        <v>160</v>
      </c>
      <c r="J17" s="18">
        <v>110</v>
      </c>
      <c r="K17" s="18"/>
      <c r="L17" s="18"/>
      <c r="M17" s="18"/>
      <c r="N17" s="18">
        <v>60</v>
      </c>
    </row>
    <row r="18" spans="2:14" x14ac:dyDescent="0.4">
      <c r="B18" s="12" t="s">
        <v>304</v>
      </c>
      <c r="C18" s="105" t="s">
        <v>336</v>
      </c>
      <c r="D18" s="106"/>
      <c r="E18" s="106"/>
      <c r="F18" s="106"/>
      <c r="G18" s="106"/>
      <c r="H18" s="107"/>
      <c r="I18" s="15">
        <v>680</v>
      </c>
      <c r="J18" s="16">
        <v>475</v>
      </c>
      <c r="K18" s="16"/>
      <c r="L18" s="16"/>
      <c r="M18" s="16"/>
      <c r="N18" s="16">
        <v>330</v>
      </c>
    </row>
    <row r="19" spans="2:14" x14ac:dyDescent="0.4">
      <c r="B19" s="35" t="s">
        <v>331</v>
      </c>
      <c r="C19" s="105" t="s">
        <v>336</v>
      </c>
      <c r="D19" s="106"/>
      <c r="E19" s="106"/>
      <c r="F19" s="106"/>
      <c r="G19" s="106"/>
      <c r="H19" s="107"/>
      <c r="I19" s="92"/>
      <c r="J19" s="86">
        <v>2.1999999999999999E-2</v>
      </c>
      <c r="K19" s="25"/>
      <c r="L19" s="86">
        <v>2.5999999999999999E-2</v>
      </c>
      <c r="M19" s="25"/>
      <c r="N19" s="86">
        <v>2.8000000000000001E-2</v>
      </c>
    </row>
    <row r="20" spans="2:14" x14ac:dyDescent="0.4">
      <c r="B20" s="87" t="s">
        <v>332</v>
      </c>
      <c r="C20" s="105" t="s">
        <v>336</v>
      </c>
      <c r="D20" s="106"/>
      <c r="E20" s="106"/>
      <c r="F20" s="106"/>
      <c r="G20" s="106"/>
      <c r="H20" s="107"/>
      <c r="I20" s="93"/>
      <c r="J20" s="88">
        <v>-0.45</v>
      </c>
      <c r="K20" s="25"/>
      <c r="L20" s="25"/>
      <c r="M20" s="25"/>
      <c r="N20" s="25">
        <v>0</v>
      </c>
    </row>
    <row r="21" spans="2:14" x14ac:dyDescent="0.4">
      <c r="B21" s="87" t="s">
        <v>333</v>
      </c>
      <c r="C21" s="105" t="s">
        <v>336</v>
      </c>
      <c r="D21" s="106"/>
      <c r="E21" s="106"/>
      <c r="F21" s="106"/>
      <c r="G21" s="106"/>
      <c r="H21" s="107"/>
      <c r="I21" s="105" t="s">
        <v>336</v>
      </c>
      <c r="J21" s="106"/>
      <c r="K21" s="106"/>
      <c r="L21" s="106"/>
      <c r="M21" s="106"/>
      <c r="N21" s="106"/>
    </row>
    <row r="22" spans="2:14" x14ac:dyDescent="0.4">
      <c r="B22" s="87" t="s">
        <v>334</v>
      </c>
      <c r="C22" s="105" t="s">
        <v>337</v>
      </c>
      <c r="D22" s="106"/>
      <c r="E22" s="106"/>
      <c r="F22" s="106"/>
      <c r="G22" s="106"/>
      <c r="H22" s="107"/>
      <c r="I22" s="105" t="s">
        <v>337</v>
      </c>
      <c r="J22" s="106"/>
      <c r="K22" s="106"/>
      <c r="L22" s="106"/>
      <c r="M22" s="106"/>
      <c r="N22" s="106"/>
    </row>
    <row r="23" spans="2:14" x14ac:dyDescent="0.4">
      <c r="B23" s="34" t="s">
        <v>343</v>
      </c>
      <c r="C23" s="5">
        <v>100</v>
      </c>
      <c r="D23" s="20">
        <v>97.833607195364507</v>
      </c>
      <c r="E23" s="20"/>
      <c r="F23" s="20">
        <v>94.440360536961762</v>
      </c>
      <c r="G23" s="20"/>
      <c r="H23" s="31">
        <v>89.996108276398843</v>
      </c>
      <c r="I23" s="9">
        <v>100</v>
      </c>
      <c r="J23" s="20">
        <v>98.964739097404873</v>
      </c>
      <c r="K23" s="20"/>
      <c r="L23" s="20">
        <v>97.532197638817607</v>
      </c>
      <c r="M23" s="20"/>
      <c r="N23" s="20">
        <v>96.651781534060817</v>
      </c>
    </row>
    <row r="24" spans="2:14" x14ac:dyDescent="0.4">
      <c r="B24" s="35" t="s">
        <v>344</v>
      </c>
      <c r="C24" s="15">
        <v>100</v>
      </c>
      <c r="D24" s="14">
        <v>135.41165142031775</v>
      </c>
      <c r="E24" s="14"/>
      <c r="F24" s="14">
        <v>165.50312951372172</v>
      </c>
      <c r="G24" s="14"/>
      <c r="H24" s="32">
        <v>218.16321617717858</v>
      </c>
      <c r="I24" s="13">
        <v>100</v>
      </c>
      <c r="J24" s="14">
        <v>118.01260447143933</v>
      </c>
      <c r="K24" s="14"/>
      <c r="L24" s="14">
        <v>121.67759218794365</v>
      </c>
      <c r="M24" s="14"/>
      <c r="N24" s="14">
        <v>118.74560201474019</v>
      </c>
    </row>
  </sheetData>
  <mergeCells count="30">
    <mergeCell ref="I9:N9"/>
    <mergeCell ref="I10:N10"/>
    <mergeCell ref="I6:N6"/>
    <mergeCell ref="I7:N7"/>
    <mergeCell ref="C22:H22"/>
    <mergeCell ref="C2:H2"/>
    <mergeCell ref="I4:N4"/>
    <mergeCell ref="I5:N5"/>
    <mergeCell ref="I8:N8"/>
    <mergeCell ref="I21:N21"/>
    <mergeCell ref="I22:N22"/>
    <mergeCell ref="I2:N2"/>
    <mergeCell ref="C16:H16"/>
    <mergeCell ref="C17:H17"/>
    <mergeCell ref="C18:H18"/>
    <mergeCell ref="C19:H19"/>
    <mergeCell ref="C20:H20"/>
    <mergeCell ref="C21:H21"/>
    <mergeCell ref="C10:H10"/>
    <mergeCell ref="C11:H11"/>
    <mergeCell ref="C12:H12"/>
    <mergeCell ref="C13:H13"/>
    <mergeCell ref="C14:H14"/>
    <mergeCell ref="C15:H15"/>
    <mergeCell ref="C4:H4"/>
    <mergeCell ref="C5:H5"/>
    <mergeCell ref="C6:H6"/>
    <mergeCell ref="C7:H7"/>
    <mergeCell ref="C8:H8"/>
    <mergeCell ref="C9:H9"/>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95536A-906F-4FD2-BD75-D715DD01D4F1}">
  <dimension ref="B2:F13"/>
  <sheetViews>
    <sheetView showGridLines="0" workbookViewId="0">
      <selection activeCell="B42" sqref="B42"/>
    </sheetView>
  </sheetViews>
  <sheetFormatPr defaultRowHeight="14" x14ac:dyDescent="0.4"/>
  <cols>
    <col min="1" max="1" width="8.7265625" style="2"/>
    <col min="2" max="2" width="49.54296875" style="2" bestFit="1" customWidth="1"/>
    <col min="3" max="16384" width="8.7265625" style="2"/>
  </cols>
  <sheetData>
    <row r="2" spans="2:6" x14ac:dyDescent="0.4">
      <c r="B2" s="1" t="s">
        <v>19</v>
      </c>
    </row>
    <row r="3" spans="2:6" x14ac:dyDescent="0.4">
      <c r="B3" s="3"/>
      <c r="C3" s="4">
        <v>2020</v>
      </c>
      <c r="D3" s="3">
        <v>2030</v>
      </c>
      <c r="E3" s="3">
        <v>2040</v>
      </c>
      <c r="F3" s="3">
        <v>2050</v>
      </c>
    </row>
    <row r="4" spans="2:6" x14ac:dyDescent="0.4">
      <c r="B4" s="1" t="s">
        <v>0</v>
      </c>
      <c r="C4" s="5"/>
    </row>
    <row r="5" spans="2:6" x14ac:dyDescent="0.4">
      <c r="B5" s="6" t="s">
        <v>1</v>
      </c>
      <c r="C5" s="7">
        <v>8.6772565673257471</v>
      </c>
      <c r="D5" s="8">
        <v>9.4189069434456627</v>
      </c>
      <c r="E5" s="8">
        <v>10.002779575721021</v>
      </c>
      <c r="F5" s="8">
        <v>10.427452260240917</v>
      </c>
    </row>
    <row r="6" spans="2:6" x14ac:dyDescent="0.4">
      <c r="B6" s="6" t="s">
        <v>2</v>
      </c>
      <c r="C6" s="7">
        <v>3.8492479999999998</v>
      </c>
      <c r="D6" s="8">
        <v>4.2309749999999999</v>
      </c>
      <c r="E6" s="8">
        <v>4.4971959999999997</v>
      </c>
      <c r="F6" s="8">
        <v>4.6635949999999999</v>
      </c>
    </row>
    <row r="7" spans="2:6" x14ac:dyDescent="0.4">
      <c r="B7" s="6" t="s">
        <v>3</v>
      </c>
      <c r="C7" s="7">
        <v>2.1747009181625039</v>
      </c>
      <c r="D7" s="8">
        <v>2.1432689203430866</v>
      </c>
      <c r="E7" s="8">
        <v>2.1117175337058001</v>
      </c>
      <c r="F7" s="8">
        <v>2.093805331836613</v>
      </c>
    </row>
    <row r="8" spans="2:6" x14ac:dyDescent="0.4">
      <c r="B8" s="1" t="s">
        <v>4</v>
      </c>
      <c r="C8" s="5"/>
    </row>
    <row r="9" spans="2:6" x14ac:dyDescent="0.4">
      <c r="B9" s="6" t="s">
        <v>5</v>
      </c>
      <c r="C9" s="9">
        <v>725.25002743520633</v>
      </c>
      <c r="D9" s="10">
        <v>820.32232701444548</v>
      </c>
      <c r="E9" s="10">
        <v>922.11373805353514</v>
      </c>
      <c r="F9" s="10">
        <v>1022.8663987860555</v>
      </c>
    </row>
    <row r="10" spans="2:6" x14ac:dyDescent="0.4">
      <c r="B10" s="6" t="s">
        <v>6</v>
      </c>
      <c r="C10" s="9">
        <v>100</v>
      </c>
      <c r="D10" s="10">
        <v>114.22612601046862</v>
      </c>
      <c r="E10" s="10">
        <v>128.02689350390298</v>
      </c>
      <c r="F10" s="10">
        <v>141.09660615108021</v>
      </c>
    </row>
    <row r="11" spans="2:6" x14ac:dyDescent="0.4">
      <c r="B11" s="11" t="s">
        <v>7</v>
      </c>
      <c r="C11" s="9">
        <v>100</v>
      </c>
      <c r="D11" s="10">
        <v>115.42771821853673</v>
      </c>
      <c r="E11" s="10">
        <v>127.724972425231</v>
      </c>
      <c r="F11" s="10">
        <v>140.57100000060879</v>
      </c>
    </row>
    <row r="12" spans="2:6" x14ac:dyDescent="0.4">
      <c r="B12" s="21" t="s">
        <v>8</v>
      </c>
      <c r="C12" s="9">
        <v>100</v>
      </c>
      <c r="D12" s="20">
        <v>113.80829489809985</v>
      </c>
      <c r="E12" s="20">
        <v>128.13188088589672</v>
      </c>
      <c r="F12" s="20">
        <v>141.27937581373683</v>
      </c>
    </row>
    <row r="13" spans="2:6" x14ac:dyDescent="0.4">
      <c r="B13" s="6" t="s">
        <v>9</v>
      </c>
      <c r="C13" s="5">
        <v>100</v>
      </c>
      <c r="D13" s="10">
        <v>108.45134176942747</v>
      </c>
      <c r="E13" s="10">
        <v>116.38428430350321</v>
      </c>
      <c r="F13" s="10">
        <v>124.24269540558952</v>
      </c>
    </row>
  </sheetData>
  <pageMargins left="0.7" right="0.7" top="0.75" bottom="0.75" header="0.3" footer="0.3"/>
  <pageSetup paperSize="9" orientation="portrait" horizontalDpi="4294967293"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C75D67-83AF-45D7-A52E-812007418DE5}">
  <dimension ref="B1:L53"/>
  <sheetViews>
    <sheetView showGridLines="0" topLeftCell="A21" workbookViewId="0">
      <selection activeCell="B49" sqref="B49"/>
    </sheetView>
  </sheetViews>
  <sheetFormatPr defaultRowHeight="14" x14ac:dyDescent="0.4"/>
  <cols>
    <col min="1" max="1" width="8.81640625" style="18" customWidth="1"/>
    <col min="2" max="2" width="27.36328125" style="18" customWidth="1"/>
    <col min="3" max="4" width="8.81640625" style="18" customWidth="1"/>
    <col min="5" max="16384" width="8.7265625" style="18"/>
  </cols>
  <sheetData>
    <row r="1" spans="2:10" x14ac:dyDescent="0.4">
      <c r="C1" s="20"/>
      <c r="D1" s="20"/>
      <c r="E1" s="20"/>
    </row>
    <row r="2" spans="2:10" ht="14.5" x14ac:dyDescent="0.4">
      <c r="B2" s="3" t="s">
        <v>18</v>
      </c>
      <c r="C2" s="20"/>
      <c r="D2" s="20"/>
      <c r="E2" s="20"/>
    </row>
    <row r="3" spans="2:10" x14ac:dyDescent="0.4">
      <c r="B3" s="25"/>
      <c r="C3" s="27">
        <v>2015</v>
      </c>
      <c r="D3" s="26">
        <v>2020</v>
      </c>
      <c r="E3" s="26">
        <v>2030</v>
      </c>
      <c r="F3" s="26">
        <v>2040</v>
      </c>
      <c r="G3" s="26">
        <v>2050</v>
      </c>
    </row>
    <row r="4" spans="2:10" x14ac:dyDescent="0.4">
      <c r="B4" s="17" t="s">
        <v>37</v>
      </c>
      <c r="C4" s="28">
        <f>SUM(C5:C8)</f>
        <v>475.32372034302421</v>
      </c>
      <c r="D4" s="24">
        <f>SUM(D5:D8)</f>
        <v>506.72001147259999</v>
      </c>
      <c r="E4" s="24">
        <f>SUM(E5:E8)</f>
        <v>561.13969323480001</v>
      </c>
      <c r="F4" s="24">
        <f>SUM(F5:F8)</f>
        <v>601.44076069920004</v>
      </c>
      <c r="G4" s="24">
        <f>SUM(G5:G8)</f>
        <v>632.19729744999995</v>
      </c>
    </row>
    <row r="5" spans="2:10" x14ac:dyDescent="0.4">
      <c r="B5" s="34" t="s">
        <v>13</v>
      </c>
      <c r="C5" s="9">
        <v>156.70334600000001</v>
      </c>
      <c r="D5" s="10">
        <v>155.04907919280001</v>
      </c>
      <c r="E5" s="10">
        <v>150.16390075040002</v>
      </c>
      <c r="F5" s="10">
        <v>142.5213045049</v>
      </c>
      <c r="G5" s="10">
        <v>132.48101221639999</v>
      </c>
    </row>
    <row r="6" spans="2:10" x14ac:dyDescent="0.4">
      <c r="B6" s="34" t="s">
        <v>14</v>
      </c>
      <c r="C6" s="9">
        <v>59.166443508524182</v>
      </c>
      <c r="D6" s="10">
        <v>66.614142520599998</v>
      </c>
      <c r="E6" s="10">
        <v>80.140742099100009</v>
      </c>
      <c r="F6" s="10">
        <v>90.878129597699996</v>
      </c>
      <c r="G6" s="10">
        <v>102.67862417129999</v>
      </c>
    </row>
    <row r="7" spans="2:10" x14ac:dyDescent="0.4">
      <c r="B7" s="34" t="s">
        <v>15</v>
      </c>
      <c r="C7" s="9">
        <v>186.033244</v>
      </c>
      <c r="D7" s="10">
        <v>187.00176136209998</v>
      </c>
      <c r="E7" s="10">
        <v>186.7094565498</v>
      </c>
      <c r="F7" s="10">
        <v>185.53823843770002</v>
      </c>
      <c r="G7" s="10">
        <v>181.16352180870004</v>
      </c>
    </row>
    <row r="8" spans="2:10" x14ac:dyDescent="0.4">
      <c r="B8" s="35" t="s">
        <v>16</v>
      </c>
      <c r="C8" s="13">
        <v>73.420686834500003</v>
      </c>
      <c r="D8" s="14">
        <v>98.055028397099989</v>
      </c>
      <c r="E8" s="14">
        <v>144.12559383550001</v>
      </c>
      <c r="F8" s="14">
        <v>182.5030881589</v>
      </c>
      <c r="G8" s="14">
        <v>215.87413925359999</v>
      </c>
    </row>
    <row r="9" spans="2:10" x14ac:dyDescent="0.4">
      <c r="B9" s="17" t="s">
        <v>38</v>
      </c>
      <c r="C9" s="28">
        <f>SUM(C10:C11)</f>
        <v>11.238371988340704</v>
      </c>
      <c r="D9" s="24">
        <f>SUM(D10:D11)</f>
        <v>16.749037870435366</v>
      </c>
      <c r="E9" s="24">
        <f>SUM(E10:E11)</f>
        <v>69.245094260339911</v>
      </c>
      <c r="F9" s="24">
        <f>SUM(F10:F11)</f>
        <v>191.85508205768667</v>
      </c>
      <c r="G9" s="24">
        <f>SUM(G10:G11)</f>
        <v>366.91648722450293</v>
      </c>
    </row>
    <row r="10" spans="2:10" x14ac:dyDescent="0.4">
      <c r="B10" s="36" t="s">
        <v>20</v>
      </c>
      <c r="C10" s="9">
        <v>11.238371988340704</v>
      </c>
      <c r="D10" s="20">
        <v>15.758613239145646</v>
      </c>
      <c r="E10" s="20">
        <v>59.53108857025078</v>
      </c>
      <c r="F10" s="20">
        <v>155.17718844835258</v>
      </c>
      <c r="G10" s="20">
        <v>282.15613859143485</v>
      </c>
    </row>
    <row r="11" spans="2:10" x14ac:dyDescent="0.4">
      <c r="B11" s="35" t="s">
        <v>21</v>
      </c>
      <c r="C11" s="13">
        <v>0</v>
      </c>
      <c r="D11" s="14">
        <v>0.99042463128972091</v>
      </c>
      <c r="E11" s="14">
        <v>9.714005690089131</v>
      </c>
      <c r="F11" s="14">
        <v>36.677893609334099</v>
      </c>
      <c r="G11" s="14">
        <v>84.760348633068048</v>
      </c>
    </row>
    <row r="12" spans="2:10" x14ac:dyDescent="0.4">
      <c r="B12" s="17" t="s">
        <v>39</v>
      </c>
      <c r="C12" s="28">
        <v>512.54062822707033</v>
      </c>
      <c r="D12" s="23">
        <v>551.89883450444711</v>
      </c>
      <c r="E12" s="23">
        <v>609.32807187126127</v>
      </c>
      <c r="F12" s="23">
        <v>649.33790442081317</v>
      </c>
      <c r="G12" s="23">
        <v>681.632418354989</v>
      </c>
    </row>
    <row r="13" spans="2:10" x14ac:dyDescent="0.4">
      <c r="B13" s="36" t="s">
        <v>36</v>
      </c>
      <c r="C13" s="20">
        <f>C12</f>
        <v>512.54062822707033</v>
      </c>
      <c r="D13" s="20">
        <f t="shared" ref="D13:G13" si="0">D12</f>
        <v>551.89883450444711</v>
      </c>
      <c r="E13" s="20">
        <f t="shared" si="0"/>
        <v>609.32807187126127</v>
      </c>
      <c r="F13" s="20">
        <f t="shared" si="0"/>
        <v>649.33790442081317</v>
      </c>
      <c r="G13" s="20">
        <f t="shared" si="0"/>
        <v>681.632418354989</v>
      </c>
    </row>
    <row r="14" spans="2:10" x14ac:dyDescent="0.4">
      <c r="B14" s="36"/>
      <c r="C14" s="20"/>
      <c r="D14" s="20"/>
      <c r="E14" s="20"/>
      <c r="F14" s="20"/>
      <c r="G14" s="20"/>
    </row>
    <row r="16" spans="2:10" x14ac:dyDescent="0.4">
      <c r="B16" s="3" t="s">
        <v>22</v>
      </c>
      <c r="C16" s="16"/>
      <c r="D16" s="16"/>
      <c r="E16" s="16"/>
      <c r="F16" s="16"/>
      <c r="G16" s="16"/>
      <c r="H16" s="16"/>
      <c r="I16" s="16"/>
      <c r="J16" s="16"/>
    </row>
    <row r="17" spans="2:12" x14ac:dyDescent="0.4">
      <c r="B17" s="25"/>
      <c r="C17" s="27">
        <v>2015</v>
      </c>
      <c r="D17" s="26">
        <v>2020</v>
      </c>
      <c r="E17" s="26">
        <v>2025</v>
      </c>
      <c r="F17" s="26">
        <v>2030</v>
      </c>
      <c r="G17" s="26">
        <v>2035</v>
      </c>
      <c r="H17" s="26">
        <v>2040</v>
      </c>
      <c r="I17" s="26">
        <v>2045</v>
      </c>
      <c r="J17" s="26">
        <v>2050</v>
      </c>
    </row>
    <row r="18" spans="2:12" x14ac:dyDescent="0.4">
      <c r="B18" s="18" t="s">
        <v>23</v>
      </c>
      <c r="C18" s="9">
        <v>2498.5</v>
      </c>
      <c r="D18" s="20">
        <v>2736.859117998576</v>
      </c>
      <c r="E18" s="20">
        <v>3021.6569837288866</v>
      </c>
      <c r="F18" s="20">
        <v>3301.8439990950133</v>
      </c>
      <c r="G18" s="20">
        <v>3530.5427981628222</v>
      </c>
      <c r="H18" s="20">
        <v>3684.786153498289</v>
      </c>
      <c r="I18" s="20">
        <v>3815.0420530243109</v>
      </c>
      <c r="J18" s="20">
        <v>3941.5907985913464</v>
      </c>
    </row>
    <row r="19" spans="2:12" x14ac:dyDescent="0.4">
      <c r="B19" s="18" t="s">
        <v>24</v>
      </c>
      <c r="C19" s="9">
        <v>3322.9793770107881</v>
      </c>
      <c r="D19" s="20">
        <v>3428.8197674418607</v>
      </c>
      <c r="E19" s="20">
        <v>3428.8197674418607</v>
      </c>
      <c r="F19" s="20">
        <v>3428.8197674418607</v>
      </c>
      <c r="G19" s="20">
        <v>3428.8197674418607</v>
      </c>
      <c r="H19" s="20">
        <v>3428.8197674418607</v>
      </c>
      <c r="I19" s="20">
        <v>3428.8197674418607</v>
      </c>
      <c r="J19" s="20">
        <v>3428.8197674418607</v>
      </c>
    </row>
    <row r="20" spans="2:12" x14ac:dyDescent="0.4">
      <c r="B20" s="18" t="s">
        <v>25</v>
      </c>
      <c r="C20" s="9">
        <v>1297.7033604406809</v>
      </c>
      <c r="D20" s="20">
        <v>1441.1802325581393</v>
      </c>
      <c r="E20" s="20">
        <v>1441.1802325581393</v>
      </c>
      <c r="F20" s="20">
        <v>1441.1802325581393</v>
      </c>
      <c r="G20" s="20">
        <v>1441.1802325581393</v>
      </c>
      <c r="H20" s="20">
        <v>1441.1802325581393</v>
      </c>
      <c r="I20" s="20">
        <v>1441.1802325581393</v>
      </c>
      <c r="J20" s="20">
        <v>1441.1802325581393</v>
      </c>
      <c r="L20" s="20"/>
    </row>
    <row r="21" spans="2:12" x14ac:dyDescent="0.4">
      <c r="B21" s="18" t="s">
        <v>26</v>
      </c>
      <c r="C21" s="9">
        <v>2475.8731050000001</v>
      </c>
      <c r="D21" s="20">
        <v>2517.5144753753534</v>
      </c>
      <c r="E21" s="20">
        <v>2646.0604919832331</v>
      </c>
      <c r="F21" s="20">
        <v>2766.3196403770935</v>
      </c>
      <c r="G21" s="20">
        <v>2857.2468934976769</v>
      </c>
      <c r="H21" s="20">
        <v>2935.739983475818</v>
      </c>
      <c r="I21" s="20">
        <v>2968.100148601447</v>
      </c>
      <c r="J21" s="20">
        <v>2999.1018911348924</v>
      </c>
    </row>
    <row r="22" spans="2:12" x14ac:dyDescent="0.4">
      <c r="B22" s="18" t="s">
        <v>27</v>
      </c>
      <c r="C22" s="9">
        <v>3586.8978274999999</v>
      </c>
      <c r="D22" s="20">
        <v>3794.2602225353421</v>
      </c>
      <c r="E22" s="20">
        <v>4030.1983939908264</v>
      </c>
      <c r="F22" s="20">
        <v>4185.3782475965054</v>
      </c>
      <c r="G22" s="20">
        <v>4323.4217474970192</v>
      </c>
      <c r="H22" s="20">
        <v>4410.403015630397</v>
      </c>
      <c r="I22" s="20">
        <v>4470.7370831559265</v>
      </c>
      <c r="J22" s="20">
        <v>4534.5317512096362</v>
      </c>
    </row>
    <row r="23" spans="2:12" x14ac:dyDescent="0.4">
      <c r="B23" s="18" t="s">
        <v>28</v>
      </c>
      <c r="C23" s="9">
        <v>104.62874321266207</v>
      </c>
      <c r="D23" s="20">
        <v>130.12358481907765</v>
      </c>
      <c r="E23" s="20">
        <v>165.46557077396722</v>
      </c>
      <c r="F23" s="20">
        <v>200.79634016994834</v>
      </c>
      <c r="G23" s="20">
        <v>226.75306410340693</v>
      </c>
      <c r="H23" s="20">
        <v>250.64255694570258</v>
      </c>
      <c r="I23" s="20">
        <v>275.15905453453269</v>
      </c>
      <c r="J23" s="20">
        <v>297.83859251343796</v>
      </c>
    </row>
    <row r="24" spans="2:12" x14ac:dyDescent="0.4">
      <c r="B24" s="18" t="s">
        <v>29</v>
      </c>
      <c r="C24" s="9">
        <v>2745.784586787338</v>
      </c>
      <c r="D24" s="20">
        <v>3007.7561031736914</v>
      </c>
      <c r="E24" s="20">
        <v>3247.0132183989194</v>
      </c>
      <c r="F24" s="20">
        <v>3468.2117955352096</v>
      </c>
      <c r="G24" s="20">
        <v>3666.8496541465679</v>
      </c>
      <c r="H24" s="20">
        <v>3841.6054640477178</v>
      </c>
      <c r="I24" s="20">
        <v>4001.8535915016405</v>
      </c>
      <c r="J24" s="20">
        <v>4162.8074010124192</v>
      </c>
      <c r="L24" s="20"/>
    </row>
    <row r="25" spans="2:12" x14ac:dyDescent="0.4">
      <c r="B25" s="18" t="s">
        <v>30</v>
      </c>
      <c r="C25" s="9">
        <v>4269.044389298715</v>
      </c>
      <c r="D25" s="20">
        <v>4309.1214067552801</v>
      </c>
      <c r="E25" s="20">
        <v>4686.2749548713809</v>
      </c>
      <c r="F25" s="20">
        <v>4939.4398112711078</v>
      </c>
      <c r="G25" s="20">
        <v>5145.2417188218624</v>
      </c>
      <c r="H25" s="20">
        <v>5288.8250321606665</v>
      </c>
      <c r="I25" s="20">
        <v>5397.1784689201368</v>
      </c>
      <c r="J25" s="20">
        <v>5506.1316334853527</v>
      </c>
    </row>
    <row r="26" spans="2:12" x14ac:dyDescent="0.4">
      <c r="B26" s="18" t="s">
        <v>31</v>
      </c>
      <c r="C26" s="9">
        <v>2129.3721853736679</v>
      </c>
      <c r="D26" s="20">
        <v>826.29386917402542</v>
      </c>
      <c r="E26" s="20">
        <v>808.72202482093735</v>
      </c>
      <c r="F26" s="20">
        <v>422.75380479762708</v>
      </c>
      <c r="G26" s="20">
        <v>4.3857528765564389E-2</v>
      </c>
      <c r="H26" s="20">
        <v>4.4926654309831483E-3</v>
      </c>
      <c r="I26" s="20">
        <v>4.5744973667338767E-4</v>
      </c>
      <c r="J26" s="20">
        <v>4.653919029223011E-5</v>
      </c>
    </row>
    <row r="27" spans="2:12" x14ac:dyDescent="0.4">
      <c r="B27" s="18" t="s">
        <v>32</v>
      </c>
      <c r="C27" s="9">
        <v>7976.8176711184096</v>
      </c>
      <c r="D27" s="20">
        <v>8844.9630724168983</v>
      </c>
      <c r="E27" s="20">
        <v>9810.7349334652445</v>
      </c>
      <c r="F27" s="20">
        <v>10881.846994157971</v>
      </c>
      <c r="G27" s="20">
        <v>11535.630094076079</v>
      </c>
      <c r="H27" s="20">
        <v>12214.186638555238</v>
      </c>
      <c r="I27" s="20">
        <v>12771.821402125313</v>
      </c>
      <c r="J27" s="20">
        <v>13190.43136375527</v>
      </c>
    </row>
    <row r="28" spans="2:12" x14ac:dyDescent="0.4">
      <c r="B28" s="18" t="s">
        <v>33</v>
      </c>
      <c r="C28" s="9">
        <v>9739</v>
      </c>
      <c r="D28" s="20">
        <v>10626.980334240916</v>
      </c>
      <c r="E28" s="20">
        <v>11806.087774213427</v>
      </c>
      <c r="F28" s="20">
        <v>13086.736008489401</v>
      </c>
      <c r="G28" s="20">
        <v>14075.005326088803</v>
      </c>
      <c r="H28" s="20">
        <v>14844.150866569187</v>
      </c>
      <c r="I28" s="20">
        <v>15413.993866514267</v>
      </c>
      <c r="J28" s="20">
        <v>15937.722732681492</v>
      </c>
    </row>
    <row r="29" spans="2:12" x14ac:dyDescent="0.4">
      <c r="B29" s="18" t="s">
        <v>34</v>
      </c>
      <c r="C29" s="9">
        <v>3443.8787749999997</v>
      </c>
      <c r="D29" s="20">
        <v>3630.5578753997088</v>
      </c>
      <c r="E29" s="20">
        <v>3837.5355339306707</v>
      </c>
      <c r="F29" s="20">
        <v>4012.5465701485823</v>
      </c>
      <c r="G29" s="20">
        <v>4163.0819708729277</v>
      </c>
      <c r="H29" s="20">
        <v>4265.0236375979357</v>
      </c>
      <c r="I29" s="20">
        <v>4343.2113814227832</v>
      </c>
      <c r="J29" s="20">
        <v>4422.8321183207381</v>
      </c>
    </row>
    <row r="30" spans="2:12" x14ac:dyDescent="0.4">
      <c r="B30" s="29"/>
    </row>
    <row r="32" spans="2:12" x14ac:dyDescent="0.4">
      <c r="B32" s="3" t="s">
        <v>44</v>
      </c>
      <c r="C32" s="16"/>
      <c r="D32" s="16"/>
      <c r="E32" s="16"/>
      <c r="F32" s="16"/>
      <c r="G32" s="16"/>
      <c r="H32" s="16"/>
      <c r="I32" s="16"/>
      <c r="J32" s="16"/>
      <c r="K32" s="16"/>
      <c r="L32" s="16"/>
    </row>
    <row r="33" spans="2:12" x14ac:dyDescent="0.4">
      <c r="B33" s="17"/>
      <c r="C33" s="111" t="s">
        <v>35</v>
      </c>
      <c r="D33" s="112"/>
      <c r="E33" s="112"/>
      <c r="F33" s="112"/>
      <c r="G33" s="113"/>
      <c r="H33" s="111" t="s">
        <v>12</v>
      </c>
      <c r="I33" s="112"/>
      <c r="J33" s="112"/>
      <c r="K33" s="112"/>
      <c r="L33" s="113"/>
    </row>
    <row r="34" spans="2:12" x14ac:dyDescent="0.4">
      <c r="B34" s="16"/>
      <c r="C34" s="4">
        <v>2015</v>
      </c>
      <c r="D34" s="3">
        <v>2020</v>
      </c>
      <c r="E34" s="3">
        <v>2030</v>
      </c>
      <c r="F34" s="3">
        <v>2040</v>
      </c>
      <c r="G34" s="30">
        <v>2050</v>
      </c>
      <c r="H34" s="4">
        <v>2015</v>
      </c>
      <c r="I34" s="3">
        <v>2020</v>
      </c>
      <c r="J34" s="3">
        <v>2030</v>
      </c>
      <c r="K34" s="3">
        <v>2040</v>
      </c>
      <c r="L34" s="30">
        <v>2050</v>
      </c>
    </row>
    <row r="35" spans="2:12" x14ac:dyDescent="0.4">
      <c r="B35" s="17" t="s">
        <v>43</v>
      </c>
      <c r="C35" s="37">
        <v>141.71724218370071</v>
      </c>
      <c r="D35" s="38">
        <v>142.64474146032023</v>
      </c>
      <c r="E35" s="38">
        <v>145.15179802639634</v>
      </c>
      <c r="F35" s="38">
        <v>142.07359811429208</v>
      </c>
      <c r="G35" s="39">
        <v>134.3743691198261</v>
      </c>
      <c r="H35" s="37">
        <v>141.71724218370071</v>
      </c>
      <c r="I35" s="38">
        <v>142.64474146032023</v>
      </c>
      <c r="J35" s="38">
        <v>146.8300130497708</v>
      </c>
      <c r="K35" s="38">
        <v>146.724876649723</v>
      </c>
      <c r="L35" s="39">
        <v>144.31204211696578</v>
      </c>
    </row>
    <row r="36" spans="2:12" x14ac:dyDescent="0.4">
      <c r="B36" s="36" t="s">
        <v>13</v>
      </c>
      <c r="C36" s="9">
        <v>51.905698529730699</v>
      </c>
      <c r="D36" s="20">
        <v>50.209029142006557</v>
      </c>
      <c r="E36" s="20">
        <v>47.489622720024805</v>
      </c>
      <c r="F36" s="20">
        <v>43.444429929692959</v>
      </c>
      <c r="G36" s="31">
        <v>38.411432342302994</v>
      </c>
      <c r="H36" s="9">
        <v>51.905698529730699</v>
      </c>
      <c r="I36" s="20">
        <v>50.209029142006557</v>
      </c>
      <c r="J36" s="20">
        <v>48.03868790135062</v>
      </c>
      <c r="K36" s="20">
        <v>44.866736023844638</v>
      </c>
      <c r="L36" s="31">
        <v>41.252154546023029</v>
      </c>
    </row>
    <row r="37" spans="2:12" x14ac:dyDescent="0.4">
      <c r="B37" s="36" t="s">
        <v>14</v>
      </c>
      <c r="C37" s="9">
        <v>16.184371460300099</v>
      </c>
      <c r="D37" s="20">
        <v>17.06479955219789</v>
      </c>
      <c r="E37" s="20">
        <v>18.676669992317759</v>
      </c>
      <c r="F37" s="20">
        <v>19.094642262766513</v>
      </c>
      <c r="G37" s="31">
        <v>18.978410945783558</v>
      </c>
      <c r="H37" s="9">
        <v>16.184371460300099</v>
      </c>
      <c r="I37" s="20">
        <v>17.06479955219789</v>
      </c>
      <c r="J37" s="20">
        <v>18.892605782255508</v>
      </c>
      <c r="K37" s="20">
        <v>19.71977248314067</v>
      </c>
      <c r="L37" s="31">
        <v>20.381961661741528</v>
      </c>
    </row>
    <row r="38" spans="2:12" x14ac:dyDescent="0.4">
      <c r="B38" s="36" t="s">
        <v>15</v>
      </c>
      <c r="C38" s="9">
        <v>57.5946712706887</v>
      </c>
      <c r="D38" s="20">
        <v>56.61463150563474</v>
      </c>
      <c r="E38" s="20">
        <v>55.298695498080022</v>
      </c>
      <c r="F38" s="20">
        <v>53.032590133045851</v>
      </c>
      <c r="G38" s="31">
        <v>49.302270952551609</v>
      </c>
      <c r="H38" s="9">
        <v>57.5946712706887</v>
      </c>
      <c r="I38" s="20">
        <v>56.61463150563474</v>
      </c>
      <c r="J38" s="20">
        <v>55.938047561366304</v>
      </c>
      <c r="K38" s="20">
        <v>54.768798347929696</v>
      </c>
      <c r="L38" s="31">
        <v>52.948426465333455</v>
      </c>
    </row>
    <row r="39" spans="2:12" x14ac:dyDescent="0.4">
      <c r="B39" s="35" t="s">
        <v>16</v>
      </c>
      <c r="C39" s="13">
        <v>16.0325009229812</v>
      </c>
      <c r="D39" s="14">
        <v>18.756281260481032</v>
      </c>
      <c r="E39" s="14">
        <v>23.686809815973742</v>
      </c>
      <c r="F39" s="14">
        <v>26.501935788786778</v>
      </c>
      <c r="G39" s="32">
        <v>27.682254879187951</v>
      </c>
      <c r="H39" s="13">
        <v>16.0325009229812</v>
      </c>
      <c r="I39" s="14">
        <v>18.756281260481032</v>
      </c>
      <c r="J39" s="14">
        <v>23.960671804798377</v>
      </c>
      <c r="K39" s="14">
        <v>27.36956979480799</v>
      </c>
      <c r="L39" s="32">
        <v>29.729499443867773</v>
      </c>
    </row>
    <row r="40" spans="2:12" x14ac:dyDescent="0.4">
      <c r="B40" s="17" t="s">
        <v>45</v>
      </c>
      <c r="C40" s="28">
        <f>C41</f>
        <v>23.372752095242298</v>
      </c>
      <c r="D40" s="23">
        <f t="shared" ref="D40:L40" si="1">D41</f>
        <v>25.564507459776454</v>
      </c>
      <c r="E40" s="23">
        <f t="shared" si="1"/>
        <v>26.675428414921189</v>
      </c>
      <c r="F40" s="23">
        <f t="shared" si="1"/>
        <v>27.268414704255783</v>
      </c>
      <c r="G40" s="33">
        <f t="shared" si="1"/>
        <v>27.382311678157055</v>
      </c>
      <c r="H40" s="28">
        <f t="shared" si="1"/>
        <v>23.372752095242298</v>
      </c>
      <c r="I40" s="23">
        <f t="shared" si="1"/>
        <v>25.564507459776454</v>
      </c>
      <c r="J40" s="23">
        <f t="shared" si="1"/>
        <v>26.826256785504206</v>
      </c>
      <c r="K40" s="23">
        <f t="shared" si="1"/>
        <v>27.697125596327638</v>
      </c>
      <c r="L40" s="33">
        <f t="shared" si="1"/>
        <v>28.330462201258609</v>
      </c>
    </row>
    <row r="41" spans="2:12" x14ac:dyDescent="0.4">
      <c r="B41" s="35" t="s">
        <v>36</v>
      </c>
      <c r="C41" s="13">
        <v>23.372752095242298</v>
      </c>
      <c r="D41" s="14">
        <v>25.564507459776454</v>
      </c>
      <c r="E41" s="14">
        <v>26.675428414921189</v>
      </c>
      <c r="F41" s="14">
        <v>27.268414704255783</v>
      </c>
      <c r="G41" s="32">
        <v>27.382311678157055</v>
      </c>
      <c r="H41" s="13">
        <v>23.372752095242298</v>
      </c>
      <c r="I41" s="14">
        <v>25.564507459776454</v>
      </c>
      <c r="J41" s="14">
        <v>26.826256785504206</v>
      </c>
      <c r="K41" s="14">
        <v>27.697125596327638</v>
      </c>
      <c r="L41" s="32">
        <v>28.330462201258609</v>
      </c>
    </row>
    <row r="42" spans="2:12" x14ac:dyDescent="0.4">
      <c r="B42" s="17" t="s">
        <v>47</v>
      </c>
      <c r="C42" s="28">
        <v>0.65798206195667641</v>
      </c>
      <c r="D42" s="23">
        <v>1.0724408628705993</v>
      </c>
      <c r="E42" s="23">
        <v>5.4164424276000274</v>
      </c>
      <c r="F42" s="23">
        <v>15.58452300696581</v>
      </c>
      <c r="G42" s="33">
        <v>32.583320088109403</v>
      </c>
      <c r="H42" s="28">
        <v>0.65798206195667641</v>
      </c>
      <c r="I42" s="23">
        <v>1.0724408628705993</v>
      </c>
      <c r="J42" s="23">
        <v>4.7204835857631009</v>
      </c>
      <c r="K42" s="23">
        <v>11.4577122526737</v>
      </c>
      <c r="L42" s="33">
        <v>17.73500605326273</v>
      </c>
    </row>
    <row r="43" spans="2:12" x14ac:dyDescent="0.4">
      <c r="B43" s="36" t="s">
        <v>36</v>
      </c>
      <c r="C43" s="9">
        <f>C42</f>
        <v>0.65798206195667641</v>
      </c>
      <c r="D43" s="20">
        <f t="shared" ref="D43:L43" si="2">D42</f>
        <v>1.0724408628705993</v>
      </c>
      <c r="E43" s="20">
        <f t="shared" si="2"/>
        <v>5.4164424276000274</v>
      </c>
      <c r="F43" s="20">
        <f t="shared" si="2"/>
        <v>15.58452300696581</v>
      </c>
      <c r="G43" s="31">
        <f t="shared" si="2"/>
        <v>32.583320088109403</v>
      </c>
      <c r="H43" s="9">
        <f t="shared" si="2"/>
        <v>0.65798206195667641</v>
      </c>
      <c r="I43" s="20">
        <f t="shared" si="2"/>
        <v>1.0724408628705993</v>
      </c>
      <c r="J43" s="20">
        <f t="shared" si="2"/>
        <v>4.7204835857631009</v>
      </c>
      <c r="K43" s="20">
        <f t="shared" si="2"/>
        <v>11.4577122526737</v>
      </c>
      <c r="L43" s="31">
        <f t="shared" si="2"/>
        <v>17.73500605326273</v>
      </c>
    </row>
    <row r="47" spans="2:12" x14ac:dyDescent="0.4">
      <c r="B47" s="17" t="s">
        <v>10</v>
      </c>
    </row>
    <row r="48" spans="2:12" x14ac:dyDescent="0.4">
      <c r="B48" s="18" t="s">
        <v>40</v>
      </c>
    </row>
    <row r="49" spans="2:2" x14ac:dyDescent="0.4">
      <c r="B49" s="18" t="s">
        <v>41</v>
      </c>
    </row>
    <row r="50" spans="2:2" x14ac:dyDescent="0.4">
      <c r="B50" s="18" t="s">
        <v>42</v>
      </c>
    </row>
    <row r="51" spans="2:2" x14ac:dyDescent="0.4">
      <c r="B51" s="18" t="s">
        <v>49</v>
      </c>
    </row>
    <row r="52" spans="2:2" x14ac:dyDescent="0.4">
      <c r="B52" s="18" t="s">
        <v>46</v>
      </c>
    </row>
    <row r="53" spans="2:2" x14ac:dyDescent="0.4">
      <c r="B53" s="18" t="s">
        <v>48</v>
      </c>
    </row>
  </sheetData>
  <mergeCells count="2">
    <mergeCell ref="C33:G33"/>
    <mergeCell ref="H33:L33"/>
  </mergeCells>
  <pageMargins left="0.7" right="0.7" top="0.75" bottom="0.75" header="0.3" footer="0.3"/>
  <pageSetup paperSize="9" orientation="portrait" horizontalDpi="4294967293"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E7389B-8F98-4EEE-9622-2EDF79F85FD7}">
  <dimension ref="B2:G23"/>
  <sheetViews>
    <sheetView showGridLines="0" workbookViewId="0">
      <selection activeCell="I41" sqref="I41"/>
    </sheetView>
  </sheetViews>
  <sheetFormatPr defaultRowHeight="14" x14ac:dyDescent="0.4"/>
  <cols>
    <col min="1" max="1" width="8.7265625" style="2"/>
    <col min="2" max="2" width="22.26953125" style="2" bestFit="1" customWidth="1"/>
    <col min="3" max="16384" width="8.7265625" style="2"/>
  </cols>
  <sheetData>
    <row r="2" spans="2:7" x14ac:dyDescent="0.4">
      <c r="B2" s="3" t="s">
        <v>69</v>
      </c>
      <c r="C2" s="16"/>
      <c r="D2" s="16"/>
      <c r="E2" s="16"/>
      <c r="F2" s="16"/>
      <c r="G2" s="16"/>
    </row>
    <row r="3" spans="2:7" x14ac:dyDescent="0.4">
      <c r="B3" s="26"/>
      <c r="C3" s="27">
        <v>2015</v>
      </c>
      <c r="D3" s="26">
        <v>2020</v>
      </c>
      <c r="E3" s="26">
        <v>2030</v>
      </c>
      <c r="F3" s="26">
        <v>2040</v>
      </c>
      <c r="G3" s="26">
        <v>2050</v>
      </c>
    </row>
    <row r="4" spans="2:7" x14ac:dyDescent="0.4">
      <c r="B4" s="2" t="s">
        <v>62</v>
      </c>
      <c r="C4" s="9">
        <v>4.3146771826646866</v>
      </c>
      <c r="D4" s="10">
        <v>4.2096903522252269</v>
      </c>
      <c r="E4" s="10">
        <v>3.7670794447621621</v>
      </c>
      <c r="F4" s="10">
        <v>3.7836411437443251</v>
      </c>
      <c r="G4" s="10">
        <v>3.9164454203618595</v>
      </c>
    </row>
    <row r="5" spans="2:7" x14ac:dyDescent="0.4">
      <c r="B5" s="2" t="s">
        <v>63</v>
      </c>
      <c r="C5" s="9">
        <v>93.339532221820107</v>
      </c>
      <c r="D5" s="10">
        <v>94.195778861400768</v>
      </c>
      <c r="E5" s="10">
        <v>118.16708986595043</v>
      </c>
      <c r="F5" s="10">
        <v>137.43570245667303</v>
      </c>
      <c r="G5" s="10">
        <v>151.42522903483771</v>
      </c>
    </row>
    <row r="6" spans="2:7" x14ac:dyDescent="0.4">
      <c r="B6" s="2" t="s">
        <v>64</v>
      </c>
      <c r="C6" s="9">
        <v>62.833436204559604</v>
      </c>
      <c r="D6" s="10">
        <v>64.080544534107929</v>
      </c>
      <c r="E6" s="10">
        <v>78.661589526432493</v>
      </c>
      <c r="F6" s="10">
        <v>100.15397286108733</v>
      </c>
      <c r="G6" s="10">
        <v>126.62597240156846</v>
      </c>
    </row>
    <row r="7" spans="2:7" x14ac:dyDescent="0.4">
      <c r="B7" s="2" t="s">
        <v>65</v>
      </c>
      <c r="C7" s="9">
        <v>50.31268910119644</v>
      </c>
      <c r="D7" s="10">
        <v>56.201940580527356</v>
      </c>
      <c r="E7" s="10">
        <v>68.164414489363992</v>
      </c>
      <c r="F7" s="10">
        <v>80.190718326218331</v>
      </c>
      <c r="G7" s="10">
        <v>90.106222806490493</v>
      </c>
    </row>
    <row r="8" spans="2:7" x14ac:dyDescent="0.4">
      <c r="B8" s="2" t="s">
        <v>66</v>
      </c>
      <c r="C8" s="9">
        <v>3.8526037975038987</v>
      </c>
      <c r="D8" s="10">
        <v>4.0570790137827712</v>
      </c>
      <c r="E8" s="10">
        <v>4.2136133998017007</v>
      </c>
      <c r="F8" s="10">
        <v>4.3565709011881433</v>
      </c>
      <c r="G8" s="10">
        <v>4.5061364866700648</v>
      </c>
    </row>
    <row r="9" spans="2:7" x14ac:dyDescent="0.4">
      <c r="B9" s="2" t="s">
        <v>67</v>
      </c>
      <c r="C9" s="9">
        <v>11.03479563579619</v>
      </c>
      <c r="D9" s="10">
        <v>10.826068145291158</v>
      </c>
      <c r="E9" s="10">
        <v>10.158918193329828</v>
      </c>
      <c r="F9" s="10">
        <v>9.9468534198462937</v>
      </c>
      <c r="G9" s="10">
        <v>10.152468815402919</v>
      </c>
    </row>
    <row r="10" spans="2:7" x14ac:dyDescent="0.4">
      <c r="B10" s="16" t="s">
        <v>68</v>
      </c>
      <c r="C10" s="13">
        <v>250.27299346363361</v>
      </c>
      <c r="D10" s="14">
        <v>270.90554941844658</v>
      </c>
      <c r="E10" s="14">
        <v>291.00356963526906</v>
      </c>
      <c r="F10" s="14">
        <v>310.52796232699973</v>
      </c>
      <c r="G10" s="14">
        <v>325.98898856040103</v>
      </c>
    </row>
    <row r="11" spans="2:7" x14ac:dyDescent="0.4">
      <c r="B11" s="1" t="s">
        <v>17</v>
      </c>
      <c r="C11" s="28">
        <f>SUM(C4:C10)</f>
        <v>475.96072760717453</v>
      </c>
      <c r="D11" s="24">
        <f t="shared" ref="D11:G11" si="0">SUM(D4:D10)</f>
        <v>504.47665090578175</v>
      </c>
      <c r="E11" s="24">
        <f t="shared" si="0"/>
        <v>574.13627455490973</v>
      </c>
      <c r="F11" s="24">
        <f t="shared" si="0"/>
        <v>646.39542143575727</v>
      </c>
      <c r="G11" s="24">
        <f t="shared" si="0"/>
        <v>712.72146352573259</v>
      </c>
    </row>
    <row r="14" spans="2:7" ht="14.5" x14ac:dyDescent="0.4">
      <c r="B14" s="3" t="s">
        <v>18</v>
      </c>
      <c r="C14" s="16"/>
      <c r="D14" s="16"/>
      <c r="E14" s="16"/>
      <c r="F14" s="16"/>
      <c r="G14" s="16"/>
    </row>
    <row r="15" spans="2:7" x14ac:dyDescent="0.4">
      <c r="B15" s="16"/>
      <c r="C15" s="27">
        <v>2015</v>
      </c>
      <c r="D15" s="3">
        <v>2020</v>
      </c>
      <c r="E15" s="3">
        <v>2030</v>
      </c>
      <c r="F15" s="3">
        <v>2040</v>
      </c>
      <c r="G15" s="3">
        <v>2050</v>
      </c>
    </row>
    <row r="16" spans="2:7" x14ac:dyDescent="0.4">
      <c r="B16" s="2" t="s">
        <v>70</v>
      </c>
      <c r="C16" s="9">
        <v>159.25399999999999</v>
      </c>
      <c r="D16" s="10">
        <v>159.25399999999999</v>
      </c>
      <c r="E16" s="10">
        <v>159.25399999999999</v>
      </c>
      <c r="F16" s="10">
        <v>159.25399999999999</v>
      </c>
      <c r="G16" s="10">
        <v>159.25399999999999</v>
      </c>
    </row>
    <row r="17" spans="2:7" x14ac:dyDescent="0.4">
      <c r="B17" s="16" t="s">
        <v>71</v>
      </c>
      <c r="C17" s="13">
        <v>0</v>
      </c>
      <c r="D17" s="14">
        <v>8.8574181593411367</v>
      </c>
      <c r="E17" s="14">
        <v>22.839042668911105</v>
      </c>
      <c r="F17" s="14">
        <v>33.925723995415694</v>
      </c>
      <c r="G17" s="14">
        <v>42.336947871514667</v>
      </c>
    </row>
    <row r="18" spans="2:7" x14ac:dyDescent="0.4">
      <c r="B18" s="1" t="s">
        <v>17</v>
      </c>
      <c r="C18" s="28">
        <f>SUM(C16:C17)</f>
        <v>159.25399999999999</v>
      </c>
      <c r="D18" s="24">
        <f t="shared" ref="D18:G18" si="1">SUM(D16:D17)</f>
        <v>168.11141815934113</v>
      </c>
      <c r="E18" s="24">
        <f t="shared" si="1"/>
        <v>182.0930426689111</v>
      </c>
      <c r="F18" s="24">
        <f t="shared" si="1"/>
        <v>193.17972399541569</v>
      </c>
      <c r="G18" s="24">
        <f t="shared" si="1"/>
        <v>201.59094787151466</v>
      </c>
    </row>
    <row r="21" spans="2:7" x14ac:dyDescent="0.4">
      <c r="B21" s="17" t="s">
        <v>10</v>
      </c>
    </row>
    <row r="22" spans="2:7" x14ac:dyDescent="0.4">
      <c r="B22" s="18" t="s">
        <v>40</v>
      </c>
    </row>
    <row r="23" spans="2:7" x14ac:dyDescent="0.4">
      <c r="B23" s="18" t="s">
        <v>75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FA875F-B1AB-4525-8C77-C4E7B873BCD2}">
  <dimension ref="B2:G67"/>
  <sheetViews>
    <sheetView showGridLines="0" topLeftCell="A40" workbookViewId="0">
      <selection activeCell="B65" sqref="B65:B66"/>
    </sheetView>
  </sheetViews>
  <sheetFormatPr defaultRowHeight="14" x14ac:dyDescent="0.4"/>
  <cols>
    <col min="1" max="1" width="8.7265625" style="2"/>
    <col min="2" max="2" width="22.26953125" style="2" bestFit="1" customWidth="1"/>
    <col min="3" max="16384" width="8.7265625" style="2"/>
  </cols>
  <sheetData>
    <row r="2" spans="2:7" x14ac:dyDescent="0.4">
      <c r="B2" s="3" t="s">
        <v>69</v>
      </c>
      <c r="C2" s="16"/>
      <c r="D2" s="16"/>
      <c r="E2" s="16"/>
      <c r="F2" s="16"/>
      <c r="G2" s="16"/>
    </row>
    <row r="3" spans="2:7" x14ac:dyDescent="0.4">
      <c r="B3" s="26"/>
      <c r="C3" s="27">
        <v>2015</v>
      </c>
      <c r="D3" s="26">
        <v>2020</v>
      </c>
      <c r="E3" s="26">
        <v>2030</v>
      </c>
      <c r="F3" s="26">
        <v>2040</v>
      </c>
      <c r="G3" s="26">
        <v>2050</v>
      </c>
    </row>
    <row r="4" spans="2:7" x14ac:dyDescent="0.4">
      <c r="B4" s="2" t="s">
        <v>50</v>
      </c>
      <c r="C4" s="9">
        <v>11.556282357457746</v>
      </c>
      <c r="D4" s="10">
        <v>13.318654837868015</v>
      </c>
      <c r="E4" s="10">
        <v>11.668919935987851</v>
      </c>
      <c r="F4" s="10">
        <v>11.05341490430045</v>
      </c>
      <c r="G4" s="10">
        <v>10.998455046841903</v>
      </c>
    </row>
    <row r="5" spans="2:7" x14ac:dyDescent="0.4">
      <c r="B5" s="2" t="s">
        <v>51</v>
      </c>
      <c r="C5" s="9">
        <v>1.1888126163632591</v>
      </c>
      <c r="D5" s="10">
        <v>1.1264099645720134</v>
      </c>
      <c r="E5" s="10">
        <v>0.95913703817662244</v>
      </c>
      <c r="F5" s="10">
        <v>0.77242989656626826</v>
      </c>
      <c r="G5" s="10">
        <v>0.59211998919398434</v>
      </c>
    </row>
    <row r="6" spans="2:7" x14ac:dyDescent="0.4">
      <c r="B6" s="2" t="s">
        <v>52</v>
      </c>
      <c r="C6" s="9">
        <v>0.86927984504903189</v>
      </c>
      <c r="D6" s="10">
        <v>0.8049544128873074</v>
      </c>
      <c r="E6" s="10">
        <v>0.67269168557263637</v>
      </c>
      <c r="F6" s="10">
        <v>0.61244687776304763</v>
      </c>
      <c r="G6" s="10">
        <v>0.65436708243206732</v>
      </c>
    </row>
    <row r="7" spans="2:7" x14ac:dyDescent="0.4">
      <c r="B7" s="2" t="s">
        <v>53</v>
      </c>
      <c r="C7" s="9">
        <v>36.690008672550775</v>
      </c>
      <c r="D7" s="10">
        <v>44.637442502186552</v>
      </c>
      <c r="E7" s="10">
        <v>62.218357503079297</v>
      </c>
      <c r="F7" s="10">
        <v>79.892302955921195</v>
      </c>
      <c r="G7" s="10">
        <v>101.16326671886301</v>
      </c>
    </row>
    <row r="8" spans="2:7" x14ac:dyDescent="0.4">
      <c r="B8" s="2" t="s">
        <v>54</v>
      </c>
      <c r="C8" s="9">
        <v>2.540960787937268</v>
      </c>
      <c r="D8" s="10">
        <v>2.4021918175654391</v>
      </c>
      <c r="E8" s="10">
        <v>2.2356989351576924</v>
      </c>
      <c r="F8" s="10">
        <v>2.2418038202693471</v>
      </c>
      <c r="G8" s="10">
        <v>2.4107492063162339</v>
      </c>
    </row>
    <row r="9" spans="2:7" x14ac:dyDescent="0.4">
      <c r="B9" s="2" t="s">
        <v>55</v>
      </c>
      <c r="C9" s="9">
        <v>1.6060740825534521</v>
      </c>
      <c r="D9" s="10">
        <v>1.6628088141835677</v>
      </c>
      <c r="E9" s="10">
        <v>1.5037314187180861</v>
      </c>
      <c r="F9" s="10">
        <v>1.3391655356166361</v>
      </c>
      <c r="G9" s="10">
        <v>1.2158959096951003</v>
      </c>
    </row>
    <row r="10" spans="2:7" x14ac:dyDescent="0.4">
      <c r="B10" s="2" t="s">
        <v>56</v>
      </c>
      <c r="C10" s="9">
        <v>8.7034683330591172</v>
      </c>
      <c r="D10" s="10">
        <v>8.0450815011404284</v>
      </c>
      <c r="E10" s="10">
        <v>8.1779566481392898</v>
      </c>
      <c r="F10" s="10">
        <v>7.9651007116043626</v>
      </c>
      <c r="G10" s="10">
        <v>7.8680843111750542</v>
      </c>
    </row>
    <row r="11" spans="2:7" x14ac:dyDescent="0.4">
      <c r="B11" s="2" t="s">
        <v>57</v>
      </c>
      <c r="C11" s="9">
        <v>14.603644445957018</v>
      </c>
      <c r="D11" s="10">
        <v>14.439748960039223</v>
      </c>
      <c r="E11" s="10">
        <v>16.917550973480758</v>
      </c>
      <c r="F11" s="10">
        <v>17.200173164006689</v>
      </c>
      <c r="G11" s="10">
        <v>16.542283235989174</v>
      </c>
    </row>
    <row r="12" spans="2:7" x14ac:dyDescent="0.4">
      <c r="B12" s="2" t="s">
        <v>58</v>
      </c>
      <c r="C12" s="9">
        <v>27.398759185407172</v>
      </c>
      <c r="D12" s="10">
        <v>27.912977610130838</v>
      </c>
      <c r="E12" s="10">
        <v>30.621990740720545</v>
      </c>
      <c r="F12" s="10">
        <v>31.213343396773798</v>
      </c>
      <c r="G12" s="10">
        <v>30.570754551519826</v>
      </c>
    </row>
    <row r="13" spans="2:7" x14ac:dyDescent="0.4">
      <c r="B13" s="2" t="s">
        <v>59</v>
      </c>
      <c r="C13" s="9">
        <v>35.208354225381719</v>
      </c>
      <c r="D13" s="10">
        <v>36.357617438770859</v>
      </c>
      <c r="E13" s="10">
        <v>38.882004756979086</v>
      </c>
      <c r="F13" s="10">
        <v>41.425343258039881</v>
      </c>
      <c r="G13" s="10">
        <v>43.672380597585651</v>
      </c>
    </row>
    <row r="14" spans="2:7" x14ac:dyDescent="0.4">
      <c r="B14" s="2" t="s">
        <v>60</v>
      </c>
      <c r="C14" s="9">
        <v>12.346024966737252</v>
      </c>
      <c r="D14" s="10">
        <v>10.852897614214527</v>
      </c>
      <c r="E14" s="10">
        <v>13.884138942527247</v>
      </c>
      <c r="F14" s="10">
        <v>16.164021375533714</v>
      </c>
      <c r="G14" s="10">
        <v>17.908710121276538</v>
      </c>
    </row>
    <row r="15" spans="2:7" x14ac:dyDescent="0.4">
      <c r="B15" s="2" t="s">
        <v>61</v>
      </c>
      <c r="C15" s="9">
        <v>13.962931005042684</v>
      </c>
      <c r="D15" s="10">
        <v>13.861490733571353</v>
      </c>
      <c r="E15" s="10">
        <v>14.743752094370199</v>
      </c>
      <c r="F15" s="10">
        <v>14.178508016874067</v>
      </c>
      <c r="G15" s="10">
        <v>12.995781117304235</v>
      </c>
    </row>
    <row r="16" spans="2:7" x14ac:dyDescent="0.4">
      <c r="B16" s="1" t="s">
        <v>17</v>
      </c>
      <c r="C16" s="28">
        <f>SUM(C4:C15)</f>
        <v>166.67460052349651</v>
      </c>
      <c r="D16" s="24">
        <f>SUM(D4:D15)</f>
        <v>175.4222762071301</v>
      </c>
      <c r="E16" s="24">
        <f>SUM(E4:E15)</f>
        <v>202.48593067290929</v>
      </c>
      <c r="F16" s="24">
        <f>SUM(F4:F15)</f>
        <v>224.05805391326945</v>
      </c>
      <c r="G16" s="24">
        <f>SUM(G4:G15)</f>
        <v>246.59284788819278</v>
      </c>
    </row>
    <row r="19" spans="2:7" ht="14.5" x14ac:dyDescent="0.4">
      <c r="B19" s="3" t="s">
        <v>18</v>
      </c>
      <c r="C19" s="16"/>
      <c r="D19" s="16"/>
      <c r="E19" s="16"/>
      <c r="F19" s="16"/>
      <c r="G19" s="16"/>
    </row>
    <row r="20" spans="2:7" x14ac:dyDescent="0.4">
      <c r="B20" s="16"/>
      <c r="C20" s="27">
        <v>2015</v>
      </c>
      <c r="D20" s="3">
        <v>2020</v>
      </c>
      <c r="E20" s="3">
        <v>2030</v>
      </c>
      <c r="F20" s="3">
        <v>2040</v>
      </c>
      <c r="G20" s="3">
        <v>2050</v>
      </c>
    </row>
    <row r="21" spans="2:7" x14ac:dyDescent="0.4">
      <c r="B21" s="17" t="s">
        <v>72</v>
      </c>
      <c r="C21" s="40">
        <f>SUM(C22:C33)</f>
        <v>62.708554587981261</v>
      </c>
      <c r="D21" s="22">
        <f t="shared" ref="D21:G21" si="0">SUM(D22:D33)</f>
        <v>65.57016205650126</v>
      </c>
      <c r="E21" s="22">
        <f t="shared" si="0"/>
        <v>69.114267567010515</v>
      </c>
      <c r="F21" s="22">
        <f t="shared" si="0"/>
        <v>72.183712414741223</v>
      </c>
      <c r="G21" s="22">
        <f t="shared" si="0"/>
        <v>74.938984659074507</v>
      </c>
    </row>
    <row r="22" spans="2:7" x14ac:dyDescent="0.4">
      <c r="B22" s="2" t="s">
        <v>50</v>
      </c>
      <c r="C22" s="7">
        <v>7.7616587583351837</v>
      </c>
      <c r="D22" s="8">
        <v>8.0946541293290863</v>
      </c>
      <c r="E22" s="8">
        <v>8.0014555795439257</v>
      </c>
      <c r="F22" s="8">
        <v>7.8898860541606979</v>
      </c>
      <c r="G22" s="8">
        <v>7.8866558119015542</v>
      </c>
    </row>
    <row r="23" spans="2:7" x14ac:dyDescent="0.4">
      <c r="B23" s="2" t="s">
        <v>51</v>
      </c>
      <c r="C23" s="7">
        <v>1.6348114828570164</v>
      </c>
      <c r="D23" s="8">
        <v>1.4456991784898279</v>
      </c>
      <c r="E23" s="8">
        <v>1.2110530114714764</v>
      </c>
      <c r="F23" s="8">
        <v>1.0392629866882548</v>
      </c>
      <c r="G23" s="8">
        <v>0.95887090093914107</v>
      </c>
    </row>
    <row r="24" spans="2:7" x14ac:dyDescent="0.4">
      <c r="B24" s="2" t="s">
        <v>52</v>
      </c>
      <c r="C24" s="7">
        <v>1.726568909397167</v>
      </c>
      <c r="D24" s="8">
        <v>1.7313205905016571</v>
      </c>
      <c r="E24" s="8">
        <v>1.8144697625830841</v>
      </c>
      <c r="F24" s="8">
        <v>1.8815475034443234</v>
      </c>
      <c r="G24" s="8">
        <v>1.981338176564134</v>
      </c>
    </row>
    <row r="25" spans="2:7" x14ac:dyDescent="0.4">
      <c r="B25" s="2" t="s">
        <v>53</v>
      </c>
      <c r="C25" s="7">
        <v>4.6638260856435423</v>
      </c>
      <c r="D25" s="8">
        <v>4.9108466231152539</v>
      </c>
      <c r="E25" s="8">
        <v>5.676525753618038</v>
      </c>
      <c r="F25" s="8">
        <v>6.2996458202201211</v>
      </c>
      <c r="G25" s="8">
        <v>6.7211650789498414</v>
      </c>
    </row>
    <row r="26" spans="2:7" x14ac:dyDescent="0.4">
      <c r="B26" s="2" t="s">
        <v>54</v>
      </c>
      <c r="C26" s="7">
        <v>2.3948688326979304</v>
      </c>
      <c r="D26" s="8">
        <v>2.3580178327635144</v>
      </c>
      <c r="E26" s="8">
        <v>2.2008056035229941</v>
      </c>
      <c r="F26" s="8">
        <v>2.1278980253890825</v>
      </c>
      <c r="G26" s="8">
        <v>2.1871677557042881</v>
      </c>
    </row>
    <row r="27" spans="2:7" x14ac:dyDescent="0.4">
      <c r="B27" s="2" t="s">
        <v>55</v>
      </c>
      <c r="C27" s="7">
        <v>0.76005734984091411</v>
      </c>
      <c r="D27" s="8">
        <v>0.76141286086039406</v>
      </c>
      <c r="E27" s="8">
        <v>0.80462086263985122</v>
      </c>
      <c r="F27" s="8">
        <v>0.79708020298831328</v>
      </c>
      <c r="G27" s="8">
        <v>0.76441244235858419</v>
      </c>
    </row>
    <row r="28" spans="2:7" x14ac:dyDescent="0.4">
      <c r="B28" s="2" t="s">
        <v>56</v>
      </c>
      <c r="C28" s="7">
        <v>5.52940447600563</v>
      </c>
      <c r="D28" s="8">
        <v>5.6377227101997232</v>
      </c>
      <c r="E28" s="8">
        <v>5.0921526358830898</v>
      </c>
      <c r="F28" s="8">
        <v>4.62152335286497</v>
      </c>
      <c r="G28" s="8">
        <v>4.1819591579551378</v>
      </c>
    </row>
    <row r="29" spans="2:7" x14ac:dyDescent="0.4">
      <c r="B29" s="2" t="s">
        <v>57</v>
      </c>
      <c r="C29" s="7">
        <v>8.8918043952213726</v>
      </c>
      <c r="D29" s="8">
        <v>9.2324832630410967</v>
      </c>
      <c r="E29" s="8">
        <v>10.104590791382817</v>
      </c>
      <c r="F29" s="8">
        <v>10.422775083627734</v>
      </c>
      <c r="G29" s="8">
        <v>10.339463936722829</v>
      </c>
    </row>
    <row r="30" spans="2:7" x14ac:dyDescent="0.4">
      <c r="B30" s="2" t="s">
        <v>58</v>
      </c>
      <c r="C30" s="7">
        <v>14.25043810516617</v>
      </c>
      <c r="D30" s="8">
        <v>15.486809627476664</v>
      </c>
      <c r="E30" s="8">
        <v>16.870263334993968</v>
      </c>
      <c r="F30" s="8">
        <v>18.177720905013636</v>
      </c>
      <c r="G30" s="8">
        <v>19.308000709812198</v>
      </c>
    </row>
    <row r="31" spans="2:7" x14ac:dyDescent="0.4">
      <c r="B31" s="2" t="s">
        <v>59</v>
      </c>
      <c r="C31" s="7">
        <v>3.8798098522060349</v>
      </c>
      <c r="D31" s="8">
        <v>4.1993090442779915</v>
      </c>
      <c r="E31" s="8">
        <v>4.7332900123220591</v>
      </c>
      <c r="F31" s="8">
        <v>5.5113752698051606</v>
      </c>
      <c r="G31" s="8">
        <v>6.4204562409802195</v>
      </c>
    </row>
    <row r="32" spans="2:7" x14ac:dyDescent="0.4">
      <c r="B32" s="2" t="s">
        <v>60</v>
      </c>
      <c r="C32" s="7">
        <v>1.2504498183499413</v>
      </c>
      <c r="D32" s="8">
        <v>1.2658393453836896</v>
      </c>
      <c r="E32" s="8">
        <v>1.3716483914914548</v>
      </c>
      <c r="F32" s="8">
        <v>1.5583423595155632</v>
      </c>
      <c r="G32" s="8">
        <v>1.8754538155842135</v>
      </c>
    </row>
    <row r="33" spans="2:7" x14ac:dyDescent="0.4">
      <c r="B33" s="16" t="s">
        <v>61</v>
      </c>
      <c r="C33" s="41">
        <v>9.9648565222603551</v>
      </c>
      <c r="D33" s="42">
        <v>10.446046851062363</v>
      </c>
      <c r="E33" s="42">
        <v>11.233391827557764</v>
      </c>
      <c r="F33" s="42">
        <v>11.856654851023359</v>
      </c>
      <c r="G33" s="42">
        <v>12.314040631602364</v>
      </c>
    </row>
    <row r="34" spans="2:7" x14ac:dyDescent="0.4">
      <c r="B34" s="17" t="s">
        <v>73</v>
      </c>
      <c r="C34" s="43">
        <f>SUM(C35:C46)</f>
        <v>12.057945374337347</v>
      </c>
      <c r="D34" s="22">
        <f t="shared" ref="D34" si="1">SUM(D35:D46)</f>
        <v>12.07570445211438</v>
      </c>
      <c r="E34" s="22">
        <f t="shared" ref="E34" si="2">SUM(E35:E46)</f>
        <v>12.324325495388104</v>
      </c>
      <c r="F34" s="22">
        <f t="shared" ref="F34" si="3">SUM(F35:F46)</f>
        <v>12.199209425153954</v>
      </c>
      <c r="G34" s="22">
        <f t="shared" ref="G34" si="4">SUM(G35:G46)</f>
        <v>12.000675889235861</v>
      </c>
    </row>
    <row r="35" spans="2:7" x14ac:dyDescent="0.4">
      <c r="B35" s="2" t="s">
        <v>50</v>
      </c>
      <c r="C35" s="7">
        <v>0.65045820147351185</v>
      </c>
      <c r="D35" s="8">
        <v>0.60714296138873003</v>
      </c>
      <c r="E35" s="8">
        <v>0.67729940232661978</v>
      </c>
      <c r="F35" s="8">
        <v>0.70048452219513091</v>
      </c>
      <c r="G35" s="8">
        <v>0.68616553246033807</v>
      </c>
    </row>
    <row r="36" spans="2:7" x14ac:dyDescent="0.4">
      <c r="B36" s="2" t="s">
        <v>51</v>
      </c>
      <c r="C36" s="7">
        <v>0.22123735065791869</v>
      </c>
      <c r="D36" s="8">
        <v>0.2233059044840236</v>
      </c>
      <c r="E36" s="8">
        <v>0.21493360956843771</v>
      </c>
      <c r="F36" s="8">
        <v>0.20246628023641502</v>
      </c>
      <c r="G36" s="8">
        <v>0.19416053743228198</v>
      </c>
    </row>
    <row r="37" spans="2:7" x14ac:dyDescent="0.4">
      <c r="B37" s="2" t="s">
        <v>52</v>
      </c>
      <c r="C37" s="7">
        <v>0.140184957214119</v>
      </c>
      <c r="D37" s="8">
        <v>0.13478805840538494</v>
      </c>
      <c r="E37" s="8">
        <v>0.1282734941484365</v>
      </c>
      <c r="F37" s="8">
        <v>0.11502061683034115</v>
      </c>
      <c r="G37" s="8">
        <v>0.10889420035743104</v>
      </c>
    </row>
    <row r="38" spans="2:7" x14ac:dyDescent="0.4">
      <c r="B38" s="2" t="s">
        <v>53</v>
      </c>
      <c r="C38" s="7">
        <v>1.1938660719835152</v>
      </c>
      <c r="D38" s="8">
        <v>1.2148404163505024</v>
      </c>
      <c r="E38" s="8">
        <v>1.2918190299616732</v>
      </c>
      <c r="F38" s="8">
        <v>1.3480372046962708</v>
      </c>
      <c r="G38" s="8">
        <v>1.4003762888270403</v>
      </c>
    </row>
    <row r="39" spans="2:7" x14ac:dyDescent="0.4">
      <c r="B39" s="2" t="s">
        <v>54</v>
      </c>
      <c r="C39" s="7">
        <v>0.1814757991571867</v>
      </c>
      <c r="D39" s="8">
        <v>0.16885444624231774</v>
      </c>
      <c r="E39" s="8">
        <v>0.15903363579680019</v>
      </c>
      <c r="F39" s="8">
        <v>0.1512939527198639</v>
      </c>
      <c r="G39" s="8">
        <v>0.15158763056401639</v>
      </c>
    </row>
    <row r="40" spans="2:7" x14ac:dyDescent="0.4">
      <c r="B40" s="2" t="s">
        <v>55</v>
      </c>
      <c r="C40" s="7">
        <v>0.17535863738784338</v>
      </c>
      <c r="D40" s="8">
        <v>0.16249252267605113</v>
      </c>
      <c r="E40" s="8">
        <v>0.15888731685568289</v>
      </c>
      <c r="F40" s="8">
        <v>0.13657061008873519</v>
      </c>
      <c r="G40" s="8">
        <v>0.11045024788438909</v>
      </c>
    </row>
    <row r="41" spans="2:7" x14ac:dyDescent="0.4">
      <c r="B41" s="2" t="s">
        <v>56</v>
      </c>
      <c r="C41" s="7">
        <v>1.0959914836740208</v>
      </c>
      <c r="D41" s="8">
        <v>1.1104493825919215</v>
      </c>
      <c r="E41" s="8">
        <v>1.0161879993676031</v>
      </c>
      <c r="F41" s="8">
        <v>0.92245784294278943</v>
      </c>
      <c r="G41" s="8">
        <v>0.83243284909294779</v>
      </c>
    </row>
    <row r="42" spans="2:7" x14ac:dyDescent="0.4">
      <c r="B42" s="2" t="s">
        <v>57</v>
      </c>
      <c r="C42" s="7">
        <v>1.8881639328039879</v>
      </c>
      <c r="D42" s="8">
        <v>1.9028855998167267</v>
      </c>
      <c r="E42" s="8">
        <v>1.9890533453285146</v>
      </c>
      <c r="F42" s="8">
        <v>2.0149558599561099</v>
      </c>
      <c r="G42" s="8">
        <v>2.0132316266152257</v>
      </c>
    </row>
    <row r="43" spans="2:7" x14ac:dyDescent="0.4">
      <c r="B43" s="2" t="s">
        <v>58</v>
      </c>
      <c r="C43" s="7">
        <v>2.0905400346730985</v>
      </c>
      <c r="D43" s="8">
        <v>2.0986384550142385</v>
      </c>
      <c r="E43" s="8">
        <v>2.1059400900253875</v>
      </c>
      <c r="F43" s="8">
        <v>1.9906984548431117</v>
      </c>
      <c r="G43" s="8">
        <v>1.8922837352705182</v>
      </c>
    </row>
    <row r="44" spans="2:7" x14ac:dyDescent="0.4">
      <c r="B44" s="2" t="s">
        <v>59</v>
      </c>
      <c r="C44" s="7">
        <v>2.3668318412551073</v>
      </c>
      <c r="D44" s="8">
        <v>2.3864280093180996</v>
      </c>
      <c r="E44" s="8">
        <v>2.4727980754032597</v>
      </c>
      <c r="F44" s="8">
        <v>2.5134509328232957</v>
      </c>
      <c r="G44" s="8">
        <v>2.5431586951928895</v>
      </c>
    </row>
    <row r="45" spans="2:7" x14ac:dyDescent="0.4">
      <c r="B45" s="2" t="s">
        <v>60</v>
      </c>
      <c r="C45" s="7">
        <v>0.4445137552389517</v>
      </c>
      <c r="D45" s="8">
        <v>0.44693691001042191</v>
      </c>
      <c r="E45" s="8">
        <v>0.44239945701166605</v>
      </c>
      <c r="F45" s="8">
        <v>0.42269279294799672</v>
      </c>
      <c r="G45" s="8">
        <v>0.38222303578901728</v>
      </c>
    </row>
    <row r="46" spans="2:7" x14ac:dyDescent="0.4">
      <c r="B46" s="18" t="s">
        <v>61</v>
      </c>
      <c r="C46" s="7">
        <v>1.6093233088180856</v>
      </c>
      <c r="D46" s="19">
        <v>1.6189417858159629</v>
      </c>
      <c r="E46" s="19">
        <v>1.667700039594024</v>
      </c>
      <c r="F46" s="19">
        <v>1.6810803548738928</v>
      </c>
      <c r="G46" s="19">
        <v>1.6857115097497664</v>
      </c>
    </row>
    <row r="49" spans="2:7" x14ac:dyDescent="0.4">
      <c r="B49" s="3" t="s">
        <v>74</v>
      </c>
      <c r="C49" s="16"/>
      <c r="D49" s="16"/>
      <c r="E49" s="16"/>
      <c r="F49" s="16"/>
      <c r="G49" s="16"/>
    </row>
    <row r="50" spans="2:7" x14ac:dyDescent="0.4">
      <c r="B50" s="26"/>
      <c r="C50" s="27">
        <v>2015</v>
      </c>
      <c r="D50" s="26">
        <v>2020</v>
      </c>
      <c r="E50" s="26">
        <v>2030</v>
      </c>
      <c r="F50" s="26">
        <v>2040</v>
      </c>
      <c r="G50" s="26">
        <v>2050</v>
      </c>
    </row>
    <row r="51" spans="2:7" x14ac:dyDescent="0.4">
      <c r="B51" s="2" t="s">
        <v>50</v>
      </c>
      <c r="C51" s="9">
        <v>106.5</v>
      </c>
      <c r="D51" s="10">
        <v>107.49405630324524</v>
      </c>
      <c r="E51" s="10">
        <v>93.468836428843986</v>
      </c>
      <c r="F51" s="10">
        <v>84.158004195260702</v>
      </c>
      <c r="G51" s="10">
        <v>79.726708005854903</v>
      </c>
    </row>
    <row r="52" spans="2:7" x14ac:dyDescent="0.4">
      <c r="B52" s="2" t="s">
        <v>51</v>
      </c>
      <c r="C52" s="9">
        <v>100</v>
      </c>
      <c r="D52" s="10">
        <v>97.828623954858358</v>
      </c>
      <c r="E52" s="10">
        <v>79.804479932637037</v>
      </c>
      <c r="F52" s="10">
        <v>59.996954502942472</v>
      </c>
      <c r="G52" s="10">
        <v>43.157984368957472</v>
      </c>
    </row>
    <row r="53" spans="2:7" x14ac:dyDescent="0.4">
      <c r="B53" s="2" t="s">
        <v>52</v>
      </c>
      <c r="C53" s="9">
        <v>99</v>
      </c>
      <c r="D53" s="10">
        <v>93.797754016141965</v>
      </c>
      <c r="E53" s="10">
        <v>81.611888435263609</v>
      </c>
      <c r="F53" s="10">
        <v>66.392184692332293</v>
      </c>
      <c r="G53" s="10">
        <v>58.06401427668402</v>
      </c>
    </row>
    <row r="54" spans="2:7" x14ac:dyDescent="0.4">
      <c r="B54" s="2" t="s">
        <v>53</v>
      </c>
      <c r="C54" s="9">
        <v>102</v>
      </c>
      <c r="D54" s="10">
        <v>108.39415491005467</v>
      </c>
      <c r="E54" s="10">
        <v>122.45487546162612</v>
      </c>
      <c r="F54" s="10">
        <v>137.83143267533609</v>
      </c>
      <c r="G54" s="10">
        <v>152.980222444341</v>
      </c>
    </row>
    <row r="55" spans="2:7" x14ac:dyDescent="0.4">
      <c r="B55" s="2" t="s">
        <v>54</v>
      </c>
      <c r="C55" s="9">
        <v>98</v>
      </c>
      <c r="D55" s="10">
        <v>92.798846986746653</v>
      </c>
      <c r="E55" s="10">
        <v>80.744219883681083</v>
      </c>
      <c r="F55" s="10">
        <v>75.751225575849432</v>
      </c>
      <c r="G55" s="10">
        <v>77.704878703835746</v>
      </c>
    </row>
    <row r="56" spans="2:7" x14ac:dyDescent="0.4">
      <c r="B56" s="2" t="s">
        <v>55</v>
      </c>
      <c r="C56" s="9">
        <v>102</v>
      </c>
      <c r="D56" s="10">
        <v>101.35047488166208</v>
      </c>
      <c r="E56" s="10">
        <v>95.260738022612912</v>
      </c>
      <c r="F56" s="10">
        <v>82.09035362013735</v>
      </c>
      <c r="G56" s="10">
        <v>71.115298320550195</v>
      </c>
    </row>
    <row r="57" spans="2:7" x14ac:dyDescent="0.4">
      <c r="B57" s="2" t="s">
        <v>56</v>
      </c>
      <c r="C57" s="9">
        <v>102.5</v>
      </c>
      <c r="D57" s="10">
        <v>94.029663434637982</v>
      </c>
      <c r="E57" s="10">
        <v>90.352681014841664</v>
      </c>
      <c r="F57" s="10">
        <v>84.65917045035826</v>
      </c>
      <c r="G57" s="10">
        <v>80.38675157337731</v>
      </c>
    </row>
    <row r="58" spans="2:7" x14ac:dyDescent="0.4">
      <c r="B58" s="2" t="s">
        <v>57</v>
      </c>
      <c r="C58" s="9">
        <v>108</v>
      </c>
      <c r="D58" s="10">
        <v>107.1127691912113</v>
      </c>
      <c r="E58" s="10">
        <v>129.49029427253558</v>
      </c>
      <c r="F58" s="10">
        <v>131.92949217621927</v>
      </c>
      <c r="G58" s="10">
        <v>123.0414177541258</v>
      </c>
    </row>
    <row r="59" spans="2:7" x14ac:dyDescent="0.4">
      <c r="B59" s="2" t="s">
        <v>58</v>
      </c>
      <c r="C59" s="9">
        <v>110</v>
      </c>
      <c r="D59" s="10">
        <v>120.61541880360693</v>
      </c>
      <c r="E59" s="10">
        <v>131.10292788068108</v>
      </c>
      <c r="F59" s="10">
        <v>139.65052136790882</v>
      </c>
      <c r="G59" s="10">
        <v>144.4656654663448</v>
      </c>
    </row>
    <row r="60" spans="2:7" x14ac:dyDescent="0.4">
      <c r="B60" s="2" t="s">
        <v>59</v>
      </c>
      <c r="C60" s="9">
        <v>105</v>
      </c>
      <c r="D60" s="10">
        <v>108.72946952765443</v>
      </c>
      <c r="E60" s="10">
        <v>114.87516939305881</v>
      </c>
      <c r="F60" s="10">
        <v>121.16506178935121</v>
      </c>
      <c r="G60" s="10">
        <v>126.99674764225233</v>
      </c>
    </row>
    <row r="61" spans="2:7" x14ac:dyDescent="0.4">
      <c r="B61" s="2" t="s">
        <v>60</v>
      </c>
      <c r="C61" s="9">
        <v>103.5</v>
      </c>
      <c r="D61" s="10">
        <v>101.00154157759528</v>
      </c>
      <c r="E61" s="10">
        <v>117.30334728139158</v>
      </c>
      <c r="F61" s="10">
        <v>135.91121004121678</v>
      </c>
      <c r="G61" s="10">
        <v>153.30242975647948</v>
      </c>
    </row>
    <row r="62" spans="2:7" x14ac:dyDescent="0.4">
      <c r="B62" s="2" t="s">
        <v>61</v>
      </c>
      <c r="C62" s="9">
        <v>102</v>
      </c>
      <c r="D62" s="10">
        <v>100.67759376833263</v>
      </c>
      <c r="E62" s="10">
        <v>103.97117065478535</v>
      </c>
      <c r="F62" s="10">
        <v>95.921564479124683</v>
      </c>
      <c r="G62" s="10">
        <v>80.855702348685597</v>
      </c>
    </row>
    <row r="65" spans="2:2" x14ac:dyDescent="0.4">
      <c r="B65" s="17" t="s">
        <v>10</v>
      </c>
    </row>
    <row r="66" spans="2:2" x14ac:dyDescent="0.4">
      <c r="B66" s="18" t="s">
        <v>40</v>
      </c>
    </row>
    <row r="67" spans="2:2" x14ac:dyDescent="0.4">
      <c r="B67" s="18" t="s">
        <v>75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ACA212-C064-4814-8892-BF96C3D630EC}">
  <dimension ref="B2:G30"/>
  <sheetViews>
    <sheetView showGridLines="0" workbookViewId="0">
      <selection activeCell="L38" sqref="L38"/>
    </sheetView>
  </sheetViews>
  <sheetFormatPr defaultRowHeight="14" x14ac:dyDescent="0.4"/>
  <cols>
    <col min="1" max="1" width="8.7265625" style="2"/>
    <col min="2" max="2" width="20.08984375" style="2" bestFit="1" customWidth="1"/>
    <col min="3" max="16384" width="8.7265625" style="2"/>
  </cols>
  <sheetData>
    <row r="2" spans="2:7" x14ac:dyDescent="0.4">
      <c r="B2" s="3" t="s">
        <v>84</v>
      </c>
      <c r="C2" s="16"/>
      <c r="D2" s="16"/>
      <c r="E2" s="16"/>
      <c r="F2" s="16"/>
      <c r="G2" s="16"/>
    </row>
    <row r="3" spans="2:7" x14ac:dyDescent="0.4">
      <c r="B3" s="25"/>
      <c r="C3" s="27">
        <v>2015</v>
      </c>
      <c r="D3" s="26">
        <v>2020</v>
      </c>
      <c r="E3" s="26">
        <v>2030</v>
      </c>
      <c r="F3" s="26">
        <v>2040</v>
      </c>
      <c r="G3" s="26">
        <v>2050</v>
      </c>
    </row>
    <row r="4" spans="2:7" x14ac:dyDescent="0.4">
      <c r="B4" s="1" t="s">
        <v>80</v>
      </c>
      <c r="C4" s="28">
        <f>SUM(C5:C8)</f>
        <v>58.940355470054108</v>
      </c>
      <c r="D4" s="24">
        <f t="shared" ref="D4:G4" si="0">SUM(D5:D8)</f>
        <v>62.087998397284068</v>
      </c>
      <c r="E4" s="24">
        <f t="shared" si="0"/>
        <v>63.251979705213472</v>
      </c>
      <c r="F4" s="24">
        <f t="shared" si="0"/>
        <v>64.277543403060776</v>
      </c>
      <c r="G4" s="24">
        <f t="shared" si="0"/>
        <v>65.230187141186306</v>
      </c>
    </row>
    <row r="5" spans="2:7" x14ac:dyDescent="0.4">
      <c r="B5" s="34" t="s">
        <v>76</v>
      </c>
      <c r="C5" s="7">
        <v>56.619987486650011</v>
      </c>
      <c r="D5" s="8">
        <v>59.570776000000002</v>
      </c>
      <c r="E5" s="8">
        <v>60.537599792556165</v>
      </c>
      <c r="F5" s="8">
        <v>61.50442358511232</v>
      </c>
      <c r="G5" s="8">
        <v>62.400369144895549</v>
      </c>
    </row>
    <row r="6" spans="2:7" x14ac:dyDescent="0.4">
      <c r="B6" s="34" t="s">
        <v>77</v>
      </c>
      <c r="C6" s="7">
        <v>0.33267999999999998</v>
      </c>
      <c r="D6" s="8">
        <v>0.41951392750655758</v>
      </c>
      <c r="E6" s="8">
        <v>0.52611275743199093</v>
      </c>
      <c r="F6" s="8">
        <v>0.56045956265263031</v>
      </c>
      <c r="G6" s="8">
        <v>0.57882921251888975</v>
      </c>
    </row>
    <row r="7" spans="2:7" x14ac:dyDescent="0.4">
      <c r="B7" s="34" t="s">
        <v>78</v>
      </c>
      <c r="C7" s="7">
        <v>1.793587983404094</v>
      </c>
      <c r="D7" s="8">
        <v>1.8730692223606817</v>
      </c>
      <c r="E7" s="8">
        <v>1.9445408964011051</v>
      </c>
      <c r="F7" s="8">
        <v>1.9530905087914168</v>
      </c>
      <c r="G7" s="8">
        <v>1.9859227434362854</v>
      </c>
    </row>
    <row r="8" spans="2:7" x14ac:dyDescent="0.4">
      <c r="B8" s="34" t="s">
        <v>79</v>
      </c>
      <c r="C8" s="7">
        <v>0.19409999999999999</v>
      </c>
      <c r="D8" s="8">
        <v>0.22463924741682406</v>
      </c>
      <c r="E8" s="8">
        <v>0.24372625882421362</v>
      </c>
      <c r="F8" s="8">
        <v>0.25956974650440617</v>
      </c>
      <c r="G8" s="8">
        <v>0.26506604033558329</v>
      </c>
    </row>
    <row r="9" spans="2:7" x14ac:dyDescent="0.4">
      <c r="B9" s="1" t="s">
        <v>83</v>
      </c>
      <c r="C9" s="40">
        <f>SUM(C10:C12)</f>
        <v>6.3921657079600704</v>
      </c>
      <c r="D9" s="44">
        <f t="shared" ref="D9:G9" si="1">SUM(D10:D12)</f>
        <v>6.9018736832994643</v>
      </c>
      <c r="E9" s="44">
        <f t="shared" si="1"/>
        <v>7.1845291754525427</v>
      </c>
      <c r="F9" s="44">
        <f t="shared" si="1"/>
        <v>7.923065473884078</v>
      </c>
      <c r="G9" s="44">
        <f t="shared" si="1"/>
        <v>8.4785739207295308</v>
      </c>
    </row>
    <row r="10" spans="2:7" x14ac:dyDescent="0.4">
      <c r="B10" s="34" t="s">
        <v>81</v>
      </c>
      <c r="C10" s="7">
        <v>4.1290878666600701</v>
      </c>
      <c r="D10" s="8">
        <v>4.37697861726787</v>
      </c>
      <c r="E10" s="8">
        <v>4.4414455306181981</v>
      </c>
      <c r="F10" s="8">
        <v>4.9530025153462534</v>
      </c>
      <c r="G10" s="8">
        <v>5.3364493743652108</v>
      </c>
    </row>
    <row r="11" spans="2:7" x14ac:dyDescent="0.4">
      <c r="B11" s="34" t="s">
        <v>82</v>
      </c>
      <c r="C11" s="7">
        <v>2.2345778412999997</v>
      </c>
      <c r="D11" s="8">
        <v>2.4839017326982606</v>
      </c>
      <c r="E11" s="8">
        <v>2.696370311501012</v>
      </c>
      <c r="F11" s="8">
        <v>2.9214429585378245</v>
      </c>
      <c r="G11" s="8">
        <v>3.0915978796976544</v>
      </c>
    </row>
    <row r="12" spans="2:7" x14ac:dyDescent="0.4">
      <c r="B12" s="34" t="s">
        <v>79</v>
      </c>
      <c r="C12" s="7">
        <v>2.8500000000000001E-2</v>
      </c>
      <c r="D12" s="8">
        <v>4.0993333333333333E-2</v>
      </c>
      <c r="E12" s="8">
        <v>4.6713333333333364E-2</v>
      </c>
      <c r="F12" s="8">
        <v>4.8620000000000003E-2</v>
      </c>
      <c r="G12" s="8">
        <v>5.0526666666666678E-2</v>
      </c>
    </row>
    <row r="15" spans="2:7" x14ac:dyDescent="0.4">
      <c r="B15" s="3" t="s">
        <v>85</v>
      </c>
      <c r="C15" s="16"/>
      <c r="D15" s="16"/>
      <c r="E15" s="16"/>
      <c r="F15" s="16"/>
      <c r="G15" s="16"/>
    </row>
    <row r="16" spans="2:7" x14ac:dyDescent="0.4">
      <c r="B16" s="25"/>
      <c r="C16" s="27">
        <v>2015</v>
      </c>
      <c r="D16" s="26">
        <v>2020</v>
      </c>
      <c r="E16" s="26">
        <v>2030</v>
      </c>
      <c r="F16" s="26">
        <v>2040</v>
      </c>
      <c r="G16" s="26">
        <v>2050</v>
      </c>
    </row>
    <row r="17" spans="2:7" x14ac:dyDescent="0.4">
      <c r="B17" s="1" t="s">
        <v>80</v>
      </c>
      <c r="C17" s="28">
        <f>SUM(C18:C21)</f>
        <v>118.90212029793557</v>
      </c>
      <c r="D17" s="24">
        <f t="shared" ref="D17" si="2">SUM(D18:D21)</f>
        <v>128.9065810812526</v>
      </c>
      <c r="E17" s="24">
        <f t="shared" ref="E17" si="3">SUM(E18:E21)</f>
        <v>134.60005975600507</v>
      </c>
      <c r="F17" s="24">
        <f t="shared" ref="F17" si="4">SUM(F18:F21)</f>
        <v>139.17877172439725</v>
      </c>
      <c r="G17" s="24">
        <f t="shared" ref="G17" si="5">SUM(G18:G21)</f>
        <v>141.91431719790202</v>
      </c>
    </row>
    <row r="18" spans="2:7" x14ac:dyDescent="0.4">
      <c r="B18" s="34" t="s">
        <v>76</v>
      </c>
      <c r="C18" s="9">
        <v>91.916132314531467</v>
      </c>
      <c r="D18" s="10">
        <v>97.258425962590891</v>
      </c>
      <c r="E18" s="10">
        <v>99.370399270808321</v>
      </c>
      <c r="F18" s="10">
        <v>101.49940386299701</v>
      </c>
      <c r="G18" s="10">
        <v>103.13342188998587</v>
      </c>
    </row>
    <row r="19" spans="2:7" x14ac:dyDescent="0.4">
      <c r="B19" s="34" t="s">
        <v>77</v>
      </c>
      <c r="C19" s="9">
        <v>4.3967999999999998</v>
      </c>
      <c r="D19" s="10">
        <v>5.4954055266696731</v>
      </c>
      <c r="E19" s="10">
        <v>6.9424580548665471</v>
      </c>
      <c r="F19" s="10">
        <v>7.6712043801678576</v>
      </c>
      <c r="G19" s="10">
        <v>8.1458437492905666</v>
      </c>
    </row>
    <row r="20" spans="2:7" x14ac:dyDescent="0.4">
      <c r="B20" s="34" t="s">
        <v>78</v>
      </c>
      <c r="C20" s="9">
        <v>1.793587983404094</v>
      </c>
      <c r="D20" s="10">
        <v>1.8730692223606817</v>
      </c>
      <c r="E20" s="10">
        <v>1.9445408964011051</v>
      </c>
      <c r="F20" s="10">
        <v>1.9530905087914168</v>
      </c>
      <c r="G20" s="10">
        <v>1.9859227434362854</v>
      </c>
    </row>
    <row r="21" spans="2:7" x14ac:dyDescent="0.4">
      <c r="B21" s="34" t="s">
        <v>79</v>
      </c>
      <c r="C21" s="9">
        <v>20.7956</v>
      </c>
      <c r="D21" s="10">
        <v>24.279680369631347</v>
      </c>
      <c r="E21" s="10">
        <v>26.342661533929078</v>
      </c>
      <c r="F21" s="10">
        <v>28.055072972440946</v>
      </c>
      <c r="G21" s="10">
        <v>28.6491288151893</v>
      </c>
    </row>
    <row r="22" spans="2:7" x14ac:dyDescent="0.4">
      <c r="B22" s="1" t="s">
        <v>83</v>
      </c>
      <c r="C22" s="40">
        <f>SUM(C23:C25)</f>
        <v>27.954606071301068</v>
      </c>
      <c r="D22" s="44">
        <f t="shared" ref="D22" si="6">SUM(D23:D25)</f>
        <v>29.986999999999998</v>
      </c>
      <c r="E22" s="44">
        <f t="shared" ref="E22" si="7">SUM(E23:E25)</f>
        <v>33.364999999999995</v>
      </c>
      <c r="F22" s="44">
        <f t="shared" ref="F22" si="8">SUM(F23:F25)</f>
        <v>36.587000000000003</v>
      </c>
      <c r="G22" s="44">
        <f t="shared" ref="G22" si="9">SUM(G23:G25)</f>
        <v>39.112000000000002</v>
      </c>
    </row>
    <row r="23" spans="2:7" x14ac:dyDescent="0.4">
      <c r="B23" s="34" t="s">
        <v>81</v>
      </c>
      <c r="C23" s="9">
        <v>0.94590839072337474</v>
      </c>
      <c r="D23" s="10">
        <v>1.055768338240787</v>
      </c>
      <c r="E23" s="10">
        <v>1.1864389861595355</v>
      </c>
      <c r="F23" s="10">
        <v>1.3247676114275055</v>
      </c>
      <c r="G23" s="10">
        <v>1.4459104733853745</v>
      </c>
    </row>
    <row r="24" spans="2:7" x14ac:dyDescent="0.4">
      <c r="B24" s="34" t="s">
        <v>82</v>
      </c>
      <c r="C24" s="9">
        <v>16.267697680577694</v>
      </c>
      <c r="D24" s="10">
        <v>17.761231661759211</v>
      </c>
      <c r="E24" s="10">
        <v>19.415561013840463</v>
      </c>
      <c r="F24" s="10">
        <v>21.077232388572497</v>
      </c>
      <c r="G24" s="10">
        <v>22.349089526614627</v>
      </c>
    </row>
    <row r="25" spans="2:7" x14ac:dyDescent="0.4">
      <c r="B25" s="34" t="s">
        <v>79</v>
      </c>
      <c r="C25" s="9">
        <v>10.741</v>
      </c>
      <c r="D25" s="10">
        <v>11.169999999999998</v>
      </c>
      <c r="E25" s="10">
        <v>12.762999999999998</v>
      </c>
      <c r="F25" s="10">
        <v>14.184999999999999</v>
      </c>
      <c r="G25" s="10">
        <v>15.316999999999998</v>
      </c>
    </row>
    <row r="29" spans="2:7" x14ac:dyDescent="0.4">
      <c r="B29" s="17" t="s">
        <v>10</v>
      </c>
    </row>
    <row r="30" spans="2:7" x14ac:dyDescent="0.4">
      <c r="B30" s="18" t="s">
        <v>40</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867404-FAB5-4531-9CC7-86E3234AC419}">
  <dimension ref="B2:J16"/>
  <sheetViews>
    <sheetView showGridLines="0" workbookViewId="0">
      <selection activeCell="C18" sqref="C18"/>
    </sheetView>
  </sheetViews>
  <sheetFormatPr defaultRowHeight="14" x14ac:dyDescent="0.4"/>
  <cols>
    <col min="1" max="1" width="8.7265625" style="2"/>
    <col min="2" max="2" width="32.08984375" style="2" customWidth="1"/>
    <col min="3" max="16384" width="8.7265625" style="2"/>
  </cols>
  <sheetData>
    <row r="2" spans="2:10" x14ac:dyDescent="0.4">
      <c r="B2" s="3" t="s">
        <v>86</v>
      </c>
      <c r="C2" s="16"/>
      <c r="D2" s="16"/>
      <c r="E2" s="16"/>
      <c r="F2" s="16"/>
      <c r="G2" s="16"/>
      <c r="H2" s="16"/>
      <c r="I2" s="16"/>
      <c r="J2" s="16"/>
    </row>
    <row r="3" spans="2:10" x14ac:dyDescent="0.4">
      <c r="C3" s="114" t="s">
        <v>11</v>
      </c>
      <c r="D3" s="115"/>
      <c r="E3" s="115"/>
      <c r="F3" s="116"/>
      <c r="G3" s="114" t="s">
        <v>12</v>
      </c>
      <c r="H3" s="115"/>
      <c r="I3" s="115"/>
      <c r="J3" s="116"/>
    </row>
    <row r="4" spans="2:10" x14ac:dyDescent="0.4">
      <c r="B4" s="25"/>
      <c r="C4" s="27">
        <v>2020</v>
      </c>
      <c r="D4" s="26">
        <v>2030</v>
      </c>
      <c r="E4" s="26">
        <v>2040</v>
      </c>
      <c r="F4" s="47">
        <v>2050</v>
      </c>
      <c r="G4" s="27">
        <v>2020</v>
      </c>
      <c r="H4" s="26">
        <v>2030</v>
      </c>
      <c r="I4" s="26">
        <v>2040</v>
      </c>
      <c r="J4" s="47">
        <v>2050</v>
      </c>
    </row>
    <row r="5" spans="2:10" x14ac:dyDescent="0.4">
      <c r="B5" s="2" t="s">
        <v>87</v>
      </c>
      <c r="C5" s="7">
        <v>8.7946747285771174</v>
      </c>
      <c r="D5" s="19">
        <v>18.500099718780401</v>
      </c>
      <c r="E5" s="19">
        <v>20.666778064223152</v>
      </c>
      <c r="F5" s="48">
        <v>22.833456409665899</v>
      </c>
      <c r="G5" s="7">
        <v>8.7946747285771174</v>
      </c>
      <c r="H5" s="19">
        <v>11.000059292247805</v>
      </c>
      <c r="I5" s="19">
        <v>10.66672416217969</v>
      </c>
      <c r="J5" s="48">
        <v>10.333389032111576</v>
      </c>
    </row>
    <row r="6" spans="2:10" x14ac:dyDescent="0.4">
      <c r="B6" s="2" t="s">
        <v>88</v>
      </c>
      <c r="C6" s="7">
        <v>3.091974303254041</v>
      </c>
      <c r="D6" s="19">
        <v>9.2729295456218672</v>
      </c>
      <c r="E6" s="19">
        <v>10.35327085190791</v>
      </c>
      <c r="F6" s="48">
        <v>10.983469947241435</v>
      </c>
      <c r="G6" s="7">
        <v>3.091974303254041</v>
      </c>
      <c r="H6" s="19">
        <v>7.3823322596212915</v>
      </c>
      <c r="I6" s="19">
        <v>6.9321900486687742</v>
      </c>
      <c r="J6" s="48">
        <v>6.482047837716256</v>
      </c>
    </row>
    <row r="7" spans="2:10" ht="14.5" x14ac:dyDescent="0.4">
      <c r="B7" s="2" t="s">
        <v>92</v>
      </c>
      <c r="C7" s="7">
        <v>42.743996041996681</v>
      </c>
      <c r="D7" s="19">
        <v>49.687261436621036</v>
      </c>
      <c r="E7" s="19">
        <v>52.425984049934812</v>
      </c>
      <c r="F7" s="48">
        <v>55.020284936185945</v>
      </c>
      <c r="G7" s="7">
        <v>42.743996041996681</v>
      </c>
      <c r="H7" s="19">
        <v>56.361669689301465</v>
      </c>
      <c r="I7" s="19">
        <v>65.682598518949177</v>
      </c>
      <c r="J7" s="48">
        <v>70.810420185251772</v>
      </c>
    </row>
    <row r="8" spans="2:10" ht="14.5" x14ac:dyDescent="0.4">
      <c r="B8" s="2" t="s">
        <v>93</v>
      </c>
      <c r="C8" s="7">
        <v>30.3510809783103</v>
      </c>
      <c r="D8" s="19">
        <v>39.37146664358125</v>
      </c>
      <c r="E8" s="19">
        <v>41.901013284237322</v>
      </c>
      <c r="F8" s="48">
        <v>44.316842806231897</v>
      </c>
      <c r="G8" s="7">
        <v>30.3510809783103</v>
      </c>
      <c r="H8" s="19">
        <v>48.177568415617628</v>
      </c>
      <c r="I8" s="19">
        <v>59.157348465306072</v>
      </c>
      <c r="J8" s="48">
        <v>64.059819009036971</v>
      </c>
    </row>
    <row r="9" spans="2:10" ht="14.5" x14ac:dyDescent="0.4">
      <c r="B9" s="2" t="s">
        <v>94</v>
      </c>
      <c r="C9" s="7">
        <v>17</v>
      </c>
      <c r="D9" s="19">
        <v>19.080000000000002</v>
      </c>
      <c r="E9" s="19">
        <v>22.26</v>
      </c>
      <c r="F9" s="48">
        <v>24.380000000000003</v>
      </c>
      <c r="G9" s="7">
        <v>17</v>
      </c>
      <c r="H9" s="19">
        <v>20.575000000000003</v>
      </c>
      <c r="I9" s="19">
        <v>24.150000000000002</v>
      </c>
      <c r="J9" s="48">
        <v>27.445</v>
      </c>
    </row>
    <row r="10" spans="2:10" ht="14.5" x14ac:dyDescent="0.4">
      <c r="B10" s="2" t="s">
        <v>95</v>
      </c>
      <c r="C10" s="7">
        <v>16.735178433368468</v>
      </c>
      <c r="D10" s="19">
        <v>21.160413791423736</v>
      </c>
      <c r="E10" s="19">
        <v>20.327096281091542</v>
      </c>
      <c r="F10" s="48">
        <v>18.039517730727574</v>
      </c>
      <c r="G10" s="7">
        <v>16.735178433368468</v>
      </c>
      <c r="H10" s="19">
        <v>27.727452675191721</v>
      </c>
      <c r="I10" s="19">
        <v>27.747355446375572</v>
      </c>
      <c r="J10" s="48">
        <v>28.911119056717432</v>
      </c>
    </row>
    <row r="11" spans="2:10" x14ac:dyDescent="0.4">
      <c r="B11" s="2" t="s">
        <v>89</v>
      </c>
      <c r="C11" s="7">
        <v>26.916666666666664</v>
      </c>
      <c r="D11" s="19">
        <v>40.056830775028587</v>
      </c>
      <c r="E11" s="19">
        <v>42.739673750205291</v>
      </c>
      <c r="F11" s="48">
        <v>44.687379771439311</v>
      </c>
      <c r="G11" s="7">
        <v>26.916666666666664</v>
      </c>
      <c r="H11" s="19">
        <v>41.644048257532035</v>
      </c>
      <c r="I11" s="19">
        <v>44.397434972532238</v>
      </c>
      <c r="J11" s="48">
        <v>52.104502022470513</v>
      </c>
    </row>
    <row r="13" spans="2:10" x14ac:dyDescent="0.4">
      <c r="B13" s="1" t="s">
        <v>10</v>
      </c>
    </row>
    <row r="14" spans="2:10" x14ac:dyDescent="0.4">
      <c r="B14" s="2" t="s">
        <v>90</v>
      </c>
    </row>
    <row r="15" spans="2:10" x14ac:dyDescent="0.4">
      <c r="B15" s="2" t="s">
        <v>91</v>
      </c>
    </row>
    <row r="16" spans="2:10" x14ac:dyDescent="0.4">
      <c r="B16" s="2" t="s">
        <v>97</v>
      </c>
    </row>
  </sheetData>
  <mergeCells count="2">
    <mergeCell ref="C3:F3"/>
    <mergeCell ref="G3:J3"/>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80F5BB8-A811-48F0-902D-46945C35129E}">
  <dimension ref="B2:G27"/>
  <sheetViews>
    <sheetView showGridLines="0" workbookViewId="0">
      <selection activeCell="B15" sqref="B15"/>
    </sheetView>
  </sheetViews>
  <sheetFormatPr defaultRowHeight="14" x14ac:dyDescent="0.4"/>
  <cols>
    <col min="1" max="1" width="8.7265625" style="2"/>
    <col min="2" max="2" width="19.81640625" style="2" bestFit="1" customWidth="1"/>
    <col min="3" max="5" width="8.7265625" style="2"/>
    <col min="6" max="7" width="16.54296875" style="2" bestFit="1" customWidth="1"/>
    <col min="8" max="16384" width="8.7265625" style="2"/>
  </cols>
  <sheetData>
    <row r="2" spans="2:7" x14ac:dyDescent="0.4">
      <c r="B2" s="3" t="s">
        <v>381</v>
      </c>
      <c r="C2" s="16"/>
      <c r="D2" s="16"/>
      <c r="E2" s="16"/>
    </row>
    <row r="3" spans="2:7" x14ac:dyDescent="0.4">
      <c r="B3" s="25"/>
      <c r="C3" s="97"/>
      <c r="D3" s="46" t="s">
        <v>11</v>
      </c>
      <c r="E3" s="46" t="s">
        <v>12</v>
      </c>
      <c r="F3" s="46" t="s">
        <v>387</v>
      </c>
      <c r="G3" s="46" t="s">
        <v>379</v>
      </c>
    </row>
    <row r="4" spans="2:7" x14ac:dyDescent="0.4">
      <c r="B4" s="26" t="s">
        <v>370</v>
      </c>
      <c r="C4" s="45">
        <v>2030</v>
      </c>
      <c r="D4" s="46">
        <v>2050</v>
      </c>
      <c r="E4" s="46">
        <v>2050</v>
      </c>
      <c r="F4" s="46">
        <v>2050</v>
      </c>
      <c r="G4" s="46">
        <v>2050</v>
      </c>
    </row>
    <row r="5" spans="2:7" x14ac:dyDescent="0.4">
      <c r="B5" s="2" t="s">
        <v>369</v>
      </c>
      <c r="C5" s="50">
        <v>5.6</v>
      </c>
      <c r="D5" s="49">
        <v>6.5</v>
      </c>
      <c r="E5" s="49">
        <v>6.5</v>
      </c>
      <c r="F5" s="98">
        <v>1.68</v>
      </c>
      <c r="G5" s="49">
        <v>10.4</v>
      </c>
    </row>
    <row r="6" spans="2:7" x14ac:dyDescent="0.4">
      <c r="B6" s="2" t="s">
        <v>371</v>
      </c>
      <c r="C6" s="50">
        <v>1.3</v>
      </c>
      <c r="D6" s="49">
        <v>2.8</v>
      </c>
      <c r="E6" s="49">
        <v>3.8</v>
      </c>
      <c r="F6" s="98">
        <v>0.39</v>
      </c>
      <c r="G6" s="49">
        <v>7.3</v>
      </c>
    </row>
    <row r="7" spans="2:7" x14ac:dyDescent="0.4">
      <c r="B7" s="2" t="s">
        <v>372</v>
      </c>
      <c r="C7" s="99">
        <v>6</v>
      </c>
      <c r="D7" s="98">
        <v>6</v>
      </c>
      <c r="E7" s="98">
        <v>6</v>
      </c>
      <c r="F7" s="98">
        <v>1.7999999999999998</v>
      </c>
      <c r="G7" s="49">
        <v>7.2</v>
      </c>
    </row>
    <row r="8" spans="2:7" x14ac:dyDescent="0.4">
      <c r="B8" s="2" t="s">
        <v>373</v>
      </c>
      <c r="C8" s="50">
        <v>1.7</v>
      </c>
      <c r="D8" s="49">
        <v>1.7</v>
      </c>
      <c r="E8" s="49">
        <v>1.7</v>
      </c>
      <c r="F8" s="98">
        <v>0.51</v>
      </c>
      <c r="G8" s="49">
        <v>2.2999999999999998</v>
      </c>
    </row>
    <row r="9" spans="2:7" x14ac:dyDescent="0.4">
      <c r="B9" s="2" t="s">
        <v>374</v>
      </c>
      <c r="C9" s="50">
        <v>3.3</v>
      </c>
      <c r="D9" s="49">
        <v>4.0999999999999996</v>
      </c>
      <c r="E9" s="49">
        <v>4.0999999999999996</v>
      </c>
      <c r="F9" s="98">
        <v>0.98999999999999988</v>
      </c>
      <c r="G9" s="98">
        <v>8</v>
      </c>
    </row>
    <row r="10" spans="2:7" x14ac:dyDescent="0.4">
      <c r="B10" s="2" t="s">
        <v>375</v>
      </c>
      <c r="C10" s="50">
        <v>3.7</v>
      </c>
      <c r="D10" s="49">
        <v>5.2</v>
      </c>
      <c r="E10" s="49">
        <v>6.2</v>
      </c>
      <c r="F10" s="98">
        <v>1.1100000000000001</v>
      </c>
      <c r="G10" s="49">
        <v>9.6999999999999993</v>
      </c>
    </row>
    <row r="11" spans="2:7" x14ac:dyDescent="0.4">
      <c r="B11" s="2" t="s">
        <v>376</v>
      </c>
      <c r="C11" s="50">
        <v>3</v>
      </c>
      <c r="D11" s="49">
        <v>3.7</v>
      </c>
      <c r="E11" s="49">
        <v>3.7</v>
      </c>
      <c r="F11" s="98">
        <v>0.89999999999999991</v>
      </c>
      <c r="G11" s="49">
        <v>4.9000000000000004</v>
      </c>
    </row>
    <row r="12" spans="2:7" x14ac:dyDescent="0.4">
      <c r="B12" s="2" t="s">
        <v>377</v>
      </c>
      <c r="C12" s="50">
        <v>1.7</v>
      </c>
      <c r="D12" s="49">
        <v>1.7</v>
      </c>
      <c r="E12" s="49">
        <v>1.7</v>
      </c>
      <c r="F12" s="98">
        <v>0.51</v>
      </c>
      <c r="G12" s="49">
        <v>2.2999999999999998</v>
      </c>
    </row>
    <row r="15" spans="2:7" x14ac:dyDescent="0.4">
      <c r="B15" s="3" t="s">
        <v>382</v>
      </c>
      <c r="C15" s="16"/>
    </row>
    <row r="16" spans="2:7" x14ac:dyDescent="0.4">
      <c r="B16" s="100" t="s">
        <v>388</v>
      </c>
      <c r="C16" s="25" t="s">
        <v>383</v>
      </c>
    </row>
    <row r="17" spans="2:3" x14ac:dyDescent="0.4">
      <c r="B17" s="51" t="s">
        <v>385</v>
      </c>
      <c r="C17" s="98">
        <v>98.042713187026337</v>
      </c>
    </row>
    <row r="18" spans="2:3" x14ac:dyDescent="0.4">
      <c r="B18" s="51" t="s">
        <v>387</v>
      </c>
      <c r="C18" s="98">
        <v>82.549185667511637</v>
      </c>
    </row>
    <row r="19" spans="2:3" x14ac:dyDescent="0.4">
      <c r="B19" s="51" t="s">
        <v>386</v>
      </c>
      <c r="C19" s="101" t="s">
        <v>384</v>
      </c>
    </row>
    <row r="21" spans="2:3" x14ac:dyDescent="0.4">
      <c r="B21" s="1" t="s">
        <v>10</v>
      </c>
    </row>
    <row r="22" spans="2:3" x14ac:dyDescent="0.4">
      <c r="B22" s="2" t="s">
        <v>378</v>
      </c>
    </row>
    <row r="23" spans="2:3" x14ac:dyDescent="0.4">
      <c r="B23" s="2" t="s">
        <v>392</v>
      </c>
    </row>
    <row r="24" spans="2:3" x14ac:dyDescent="0.4">
      <c r="B24" s="2" t="s">
        <v>389</v>
      </c>
    </row>
    <row r="25" spans="2:3" x14ac:dyDescent="0.4">
      <c r="B25" s="2" t="s">
        <v>380</v>
      </c>
    </row>
    <row r="26" spans="2:3" x14ac:dyDescent="0.4">
      <c r="B26" s="2" t="s">
        <v>390</v>
      </c>
    </row>
    <row r="27" spans="2:3" x14ac:dyDescent="0.4">
      <c r="B27" s="2" t="s">
        <v>391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ReadMe</vt:lpstr>
      <vt:lpstr>Scenario Policies</vt:lpstr>
      <vt:lpstr>Economic-Demographic</vt:lpstr>
      <vt:lpstr>Residential Demand Drivers</vt:lpstr>
      <vt:lpstr>Services Demand Drivers</vt:lpstr>
      <vt:lpstr>Industry Demand Drivers</vt:lpstr>
      <vt:lpstr>Transport Demand Drivers</vt:lpstr>
      <vt:lpstr>Import prices</vt:lpstr>
      <vt:lpstr>Import capacities</vt:lpstr>
      <vt:lpstr>Resource Potentials</vt:lpstr>
      <vt:lpstr>Technology cost and efficiency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Vangelis Panos</dc:creator>
  <cp:lastModifiedBy>Vangelis Panos</cp:lastModifiedBy>
  <dcterms:created xsi:type="dcterms:W3CDTF">2022-01-25T19:32:05Z</dcterms:created>
  <dcterms:modified xsi:type="dcterms:W3CDTF">2022-01-29T15:35:20Z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aveCode">
    <vt:r8>69866359233856</vt:r8>
  </property>
</Properties>
</file>