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s\danieljr\Dropbox\Research\Submitted papers\2020 - Effect of Self Weight\"/>
    </mc:Choice>
  </mc:AlternateContent>
  <xr:revisionPtr revIDLastSave="0" documentId="13_ncr:1_{A96AC9C5-617A-4608-831D-13D60296A8E4}" xr6:coauthVersionLast="41" xr6:coauthVersionMax="41" xr10:uidLastSave="{00000000-0000-0000-0000-000000000000}"/>
  <bookViews>
    <workbookView xWindow="-28920" yWindow="-120" windowWidth="29040" windowHeight="15840" xr2:uid="{00000000-000D-0000-FFFF-FFFF00000000}"/>
  </bookViews>
  <sheets>
    <sheet name="Wheat Biomas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79" i="2" l="1"/>
  <c r="F79" i="2"/>
  <c r="G78" i="2"/>
  <c r="F78" i="2"/>
  <c r="H77" i="2"/>
  <c r="I77" i="2" s="1"/>
  <c r="H76" i="2"/>
  <c r="I76" i="2" s="1"/>
  <c r="H75" i="2"/>
  <c r="I75" i="2" s="1"/>
  <c r="H74" i="2"/>
  <c r="I74" i="2" s="1"/>
  <c r="I73" i="2"/>
  <c r="H73" i="2"/>
  <c r="H72" i="2"/>
  <c r="I72" i="2" s="1"/>
  <c r="H71" i="2"/>
  <c r="I71" i="2" s="1"/>
  <c r="I70" i="2"/>
  <c r="H70" i="2"/>
  <c r="H69" i="2"/>
  <c r="I69" i="2" s="1"/>
  <c r="B69" i="2"/>
  <c r="B70" i="2" s="1"/>
  <c r="B71" i="2" s="1"/>
  <c r="B72" i="2" s="1"/>
  <c r="B73" i="2" s="1"/>
  <c r="B74" i="2" s="1"/>
  <c r="B75" i="2" s="1"/>
  <c r="B76" i="2" s="1"/>
  <c r="B77" i="2" s="1"/>
  <c r="A69" i="2"/>
  <c r="A70" i="2" s="1"/>
  <c r="A71" i="2" s="1"/>
  <c r="A72" i="2" s="1"/>
  <c r="A73" i="2" s="1"/>
  <c r="A74" i="2" s="1"/>
  <c r="A75" i="2" s="1"/>
  <c r="A76" i="2" s="1"/>
  <c r="G64" i="2"/>
  <c r="F64" i="2"/>
  <c r="G63" i="2"/>
  <c r="F63" i="2"/>
  <c r="H62" i="2"/>
  <c r="I62" i="2" s="1"/>
  <c r="H61" i="2"/>
  <c r="I61" i="2" s="1"/>
  <c r="H60" i="2"/>
  <c r="I60" i="2" s="1"/>
  <c r="I59" i="2"/>
  <c r="H59" i="2"/>
  <c r="H58" i="2"/>
  <c r="I58" i="2" s="1"/>
  <c r="H57" i="2"/>
  <c r="I57" i="2" s="1"/>
  <c r="I56" i="2"/>
  <c r="H56" i="2"/>
  <c r="H55" i="2"/>
  <c r="I55" i="2" s="1"/>
  <c r="H54" i="2"/>
  <c r="I54" i="2" s="1"/>
  <c r="B54" i="2"/>
  <c r="B55" i="2" s="1"/>
  <c r="B56" i="2" s="1"/>
  <c r="B57" i="2" s="1"/>
  <c r="B58" i="2" s="1"/>
  <c r="B59" i="2" s="1"/>
  <c r="B60" i="2" s="1"/>
  <c r="B61" i="2" s="1"/>
  <c r="B62" i="2" s="1"/>
  <c r="A54" i="2"/>
  <c r="A55" i="2" s="1"/>
  <c r="A56" i="2" s="1"/>
  <c r="A57" i="2" s="1"/>
  <c r="A58" i="2" s="1"/>
  <c r="A59" i="2" s="1"/>
  <c r="A60" i="2" s="1"/>
  <c r="A61" i="2" s="1"/>
  <c r="G49" i="2"/>
  <c r="F49" i="2"/>
  <c r="G48" i="2"/>
  <c r="F48" i="2"/>
  <c r="H47" i="2"/>
  <c r="I47" i="2" s="1"/>
  <c r="A47" i="2"/>
  <c r="I46" i="2"/>
  <c r="H46" i="2"/>
  <c r="H45" i="2"/>
  <c r="I45" i="2" s="1"/>
  <c r="H44" i="2"/>
  <c r="I44" i="2" s="1"/>
  <c r="H43" i="2"/>
  <c r="I43" i="2" s="1"/>
  <c r="H42" i="2"/>
  <c r="I42" i="2" s="1"/>
  <c r="H41" i="2"/>
  <c r="I41" i="2" s="1"/>
  <c r="I40" i="2"/>
  <c r="H40" i="2"/>
  <c r="H39" i="2"/>
  <c r="I39" i="2" s="1"/>
  <c r="H38" i="2"/>
  <c r="B38" i="2"/>
  <c r="B39" i="2" s="1"/>
  <c r="B40" i="2" s="1"/>
  <c r="B41" i="2" s="1"/>
  <c r="B42" i="2" s="1"/>
  <c r="B43" i="2" s="1"/>
  <c r="B44" i="2" s="1"/>
  <c r="B45" i="2" s="1"/>
  <c r="B46" i="2" s="1"/>
  <c r="B47" i="2" s="1"/>
  <c r="A38" i="2"/>
  <c r="A39" i="2" s="1"/>
  <c r="A40" i="2" s="1"/>
  <c r="A41" i="2" s="1"/>
  <c r="A42" i="2" s="1"/>
  <c r="A43" i="2" s="1"/>
  <c r="A44" i="2" s="1"/>
  <c r="A45" i="2" s="1"/>
  <c r="G33" i="2"/>
  <c r="F33" i="2"/>
  <c r="G32" i="2"/>
  <c r="F32" i="2"/>
  <c r="H31" i="2"/>
  <c r="I31" i="2" s="1"/>
  <c r="A31" i="2"/>
  <c r="H30" i="2"/>
  <c r="H29" i="2"/>
  <c r="I29" i="2" s="1"/>
  <c r="H28" i="2"/>
  <c r="I28" i="2" s="1"/>
  <c r="H27" i="2"/>
  <c r="I27" i="2" s="1"/>
  <c r="I26" i="2"/>
  <c r="H26" i="2"/>
  <c r="H25" i="2"/>
  <c r="I25" i="2" s="1"/>
  <c r="H24" i="2"/>
  <c r="I24" i="2" s="1"/>
  <c r="I23" i="2"/>
  <c r="H23" i="2"/>
  <c r="H22" i="2"/>
  <c r="B22" i="2"/>
  <c r="B23" i="2" s="1"/>
  <c r="B24" i="2" s="1"/>
  <c r="B25" i="2" s="1"/>
  <c r="B26" i="2" s="1"/>
  <c r="B27" i="2" s="1"/>
  <c r="B28" i="2" s="1"/>
  <c r="B29" i="2" s="1"/>
  <c r="B30" i="2" s="1"/>
  <c r="B31" i="2" s="1"/>
  <c r="A22" i="2"/>
  <c r="A23" i="2" s="1"/>
  <c r="A24" i="2" s="1"/>
  <c r="A25" i="2" s="1"/>
  <c r="A26" i="2" s="1"/>
  <c r="A27" i="2" s="1"/>
  <c r="A28" i="2" s="1"/>
  <c r="A29" i="2" s="1"/>
  <c r="G17" i="2"/>
  <c r="F17" i="2"/>
  <c r="G16" i="2"/>
  <c r="F16" i="2"/>
  <c r="H15" i="2"/>
  <c r="I15" i="2" s="1"/>
  <c r="H14" i="2"/>
  <c r="I14" i="2" s="1"/>
  <c r="I13" i="2"/>
  <c r="H13" i="2"/>
  <c r="H12" i="2"/>
  <c r="I12" i="2" s="1"/>
  <c r="I11" i="2"/>
  <c r="H11" i="2"/>
  <c r="I10" i="2"/>
  <c r="H10" i="2"/>
  <c r="H9" i="2"/>
  <c r="H16" i="2" s="1"/>
  <c r="I8" i="2"/>
  <c r="H8" i="2"/>
  <c r="H7" i="2"/>
  <c r="I7" i="2" s="1"/>
  <c r="D7" i="2"/>
  <c r="D8" i="2" s="1"/>
  <c r="D9" i="2" s="1"/>
  <c r="D10" i="2" s="1"/>
  <c r="D11" i="2" s="1"/>
  <c r="D12" i="2" s="1"/>
  <c r="D13" i="2" s="1"/>
  <c r="D14" i="2" s="1"/>
  <c r="D15" i="2" s="1"/>
  <c r="B7" i="2"/>
  <c r="B8" i="2" s="1"/>
  <c r="B9" i="2" s="1"/>
  <c r="B10" i="2" s="1"/>
  <c r="B11" i="2" s="1"/>
  <c r="B12" i="2" s="1"/>
  <c r="B13" i="2" s="1"/>
  <c r="B14" i="2" s="1"/>
  <c r="B15" i="2" s="1"/>
  <c r="A7" i="2"/>
  <c r="A8" i="2" s="1"/>
  <c r="A9" i="2" s="1"/>
  <c r="A10" i="2" s="1"/>
  <c r="A11" i="2" s="1"/>
  <c r="A12" i="2" s="1"/>
  <c r="A13" i="2" s="1"/>
  <c r="A14" i="2" s="1"/>
  <c r="H48" i="2" l="1"/>
  <c r="H49" i="2"/>
  <c r="H33" i="2"/>
  <c r="H32" i="2"/>
  <c r="H79" i="2"/>
  <c r="H63" i="2"/>
  <c r="I78" i="2"/>
  <c r="I63" i="2"/>
  <c r="I30" i="2"/>
  <c r="I38" i="2"/>
  <c r="I48" i="2" s="1"/>
  <c r="H64" i="2"/>
  <c r="I22" i="2"/>
  <c r="I32" i="2" s="1"/>
  <c r="H78" i="2"/>
  <c r="H17" i="2"/>
  <c r="I9" i="2"/>
  <c r="I16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Keep, Tyrone</author>
  </authors>
  <commentList>
    <comment ref="E5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Keep, Tyrone:</t>
        </r>
        <r>
          <rPr>
            <sz val="9"/>
            <color indexed="81"/>
            <rFont val="Tahoma"/>
            <family val="2"/>
          </rPr>
          <t xml:space="preserve">
Biomass was harvested in approximately 10cm layers. All biomass from the plot was taken from that 10cm band</t>
        </r>
      </text>
    </comment>
    <comment ref="E20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Keep, Tyrone:</t>
        </r>
        <r>
          <rPr>
            <sz val="9"/>
            <color indexed="81"/>
            <rFont val="Tahoma"/>
            <family val="2"/>
          </rPr>
          <t xml:space="preserve">
Biomass was harvested in approximately 10cm layers. All biomass from the plot was taken from that 10cm band</t>
        </r>
      </text>
    </comment>
    <comment ref="E36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Keep, Tyrone:</t>
        </r>
        <r>
          <rPr>
            <sz val="9"/>
            <color indexed="81"/>
            <rFont val="Tahoma"/>
            <family val="2"/>
          </rPr>
          <t xml:space="preserve">
Biomass was harvested in approximately 10cm layers. All biomass from the plot was taken from that 10cm band</t>
        </r>
      </text>
    </comment>
    <comment ref="E52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Keep, Tyrone:</t>
        </r>
        <r>
          <rPr>
            <sz val="9"/>
            <color indexed="81"/>
            <rFont val="Tahoma"/>
            <family val="2"/>
          </rPr>
          <t xml:space="preserve">
Biomass was harvested in approximately 10cm layers. All biomass from the plot was taken from that 10cm band</t>
        </r>
      </text>
    </comment>
    <comment ref="E67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Keep, Tyrone:</t>
        </r>
        <r>
          <rPr>
            <sz val="9"/>
            <color indexed="81"/>
            <rFont val="Tahoma"/>
            <family val="2"/>
          </rPr>
          <t xml:space="preserve">
Biomass was harvested in approximately 10cm layers. All biomass from the plot was taken from that 10cm band</t>
        </r>
      </text>
    </comment>
  </commentList>
</comments>
</file>

<file path=xl/sharedStrings.xml><?xml version="1.0" encoding="utf-8"?>
<sst xmlns="http://schemas.openxmlformats.org/spreadsheetml/2006/main" count="130" uniqueCount="30">
  <si>
    <t>27"x27" Sample of Wheat Biomass Taken at the University of Saskatchewan Kernan Research Farm</t>
  </si>
  <si>
    <t>Date- July 27, 2018</t>
  </si>
  <si>
    <t>Bag #</t>
  </si>
  <si>
    <t>Pass #</t>
  </si>
  <si>
    <t>Approx. Time</t>
  </si>
  <si>
    <t>Wet Biomass (g +/- 0.02g)</t>
  </si>
  <si>
    <t>Dry Biomass (g +/- 0.02g)</t>
  </si>
  <si>
    <t>Mass Lost  (g +/- 0.04g)</t>
  </si>
  <si>
    <t>%Loss</t>
  </si>
  <si>
    <t>NA</t>
  </si>
  <si>
    <t>80-90</t>
  </si>
  <si>
    <t>70-80</t>
  </si>
  <si>
    <t>60-70</t>
  </si>
  <si>
    <t>50-60</t>
  </si>
  <si>
    <t>40-50</t>
  </si>
  <si>
    <t>30-40</t>
  </si>
  <si>
    <t>20-30</t>
  </si>
  <si>
    <t>10-20</t>
  </si>
  <si>
    <t>0-10</t>
  </si>
  <si>
    <t>Average</t>
  </si>
  <si>
    <t>Total</t>
  </si>
  <si>
    <t>Date- Aug 7, 2018</t>
  </si>
  <si>
    <t>90-100</t>
  </si>
  <si>
    <t>Date- Aug 16, 2018</t>
  </si>
  <si>
    <t>Date- Aug 23, 2018</t>
  </si>
  <si>
    <t>Date- Aug 29, 2018</t>
  </si>
  <si>
    <t>Height Band (cm)</t>
  </si>
  <si>
    <t>Layer (cm)</t>
  </si>
  <si>
    <t>Lower Height (cm)</t>
  </si>
  <si>
    <t>12" Spacing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</si>
</sst>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1F497D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3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3" xfId="0" applyFont="1" applyBorder="1" applyAlignment="1">
      <alignment vertical="center"/>
    </xf>
    <xf numFmtId="0" fontId="1" fillId="0" borderId="0" xfId="0" applyFont="1" applyBorder="1"/>
    <xf numFmtId="0" fontId="0" fillId="2" borderId="4" xfId="0" applyFill="1" applyBorder="1" applyAlignment="1">
      <alignment horizontal="center"/>
    </xf>
    <xf numFmtId="0" fontId="0" fillId="0" borderId="5" xfId="0" applyBorder="1" applyAlignment="1">
      <alignment horizontal="center"/>
    </xf>
    <xf numFmtId="20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0" xfId="0" applyBorder="1"/>
    <xf numFmtId="2" fontId="0" fillId="0" borderId="5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49" fontId="0" fillId="0" borderId="5" xfId="0" applyNumberFormat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0" borderId="8" xfId="0" applyBorder="1" applyAlignment="1">
      <alignment horizontal="center"/>
    </xf>
    <xf numFmtId="20" fontId="0" fillId="0" borderId="8" xfId="0" applyNumberFormat="1" applyBorder="1" applyAlignment="1">
      <alignment horizontal="center"/>
    </xf>
    <xf numFmtId="0" fontId="0" fillId="0" borderId="8" xfId="0" applyBorder="1" applyAlignment="1">
      <alignment horizontal="center" vertical="center"/>
    </xf>
    <xf numFmtId="2" fontId="0" fillId="0" borderId="8" xfId="0" applyNumberFormat="1" applyBorder="1" applyAlignment="1">
      <alignment horizontal="center"/>
    </xf>
    <xf numFmtId="164" fontId="0" fillId="0" borderId="9" xfId="0" applyNumberFormat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2" fontId="0" fillId="3" borderId="11" xfId="0" applyNumberFormat="1" applyFill="1" applyBorder="1" applyAlignment="1">
      <alignment horizontal="center"/>
    </xf>
    <xf numFmtId="2" fontId="0" fillId="3" borderId="12" xfId="0" applyNumberForma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0" borderId="0" xfId="0" applyAlignment="1">
      <alignment horizontal="left"/>
    </xf>
    <xf numFmtId="2" fontId="0" fillId="0" borderId="6" xfId="0" applyNumberFormat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8" xfId="0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/>
    </xf>
    <xf numFmtId="2" fontId="0" fillId="0" borderId="8" xfId="0" applyNumberFormat="1" applyFill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2" fontId="0" fillId="4" borderId="11" xfId="0" applyNumberFormat="1" applyFill="1" applyBorder="1" applyAlignment="1">
      <alignment horizontal="center"/>
    </xf>
    <xf numFmtId="2" fontId="0" fillId="4" borderId="12" xfId="0" applyNumberFormat="1" applyFill="1" applyBorder="1" applyAlignment="1">
      <alignment horizontal="center"/>
    </xf>
    <xf numFmtId="49" fontId="0" fillId="0" borderId="8" xfId="0" applyNumberForma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0"/>
  <sheetViews>
    <sheetView tabSelected="1" workbookViewId="0">
      <selection activeCell="J4" sqref="J4"/>
    </sheetView>
  </sheetViews>
  <sheetFormatPr defaultRowHeight="15" x14ac:dyDescent="0.25"/>
  <cols>
    <col min="4" max="4" width="11.140625" customWidth="1"/>
    <col min="5" max="5" width="11.28515625" style="1" customWidth="1"/>
    <col min="6" max="6" width="14.5703125" style="1" customWidth="1"/>
    <col min="7" max="7" width="12.7109375" customWidth="1"/>
    <col min="8" max="8" width="11.28515625" customWidth="1"/>
    <col min="9" max="9" width="10.7109375" customWidth="1"/>
  </cols>
  <sheetData>
    <row r="1" spans="1:10" x14ac:dyDescent="0.25">
      <c r="A1" t="s">
        <v>0</v>
      </c>
    </row>
    <row r="2" spans="1:10" x14ac:dyDescent="0.25">
      <c r="A2" t="s">
        <v>29</v>
      </c>
      <c r="J2" s="43"/>
    </row>
    <row r="4" spans="1:10" ht="15.75" thickBot="1" x14ac:dyDescent="0.3">
      <c r="A4" t="s">
        <v>1</v>
      </c>
    </row>
    <row r="5" spans="1:10" ht="36.75" customHeight="1" thickTop="1" x14ac:dyDescent="0.25">
      <c r="A5" s="2" t="s">
        <v>2</v>
      </c>
      <c r="B5" s="3" t="s">
        <v>3</v>
      </c>
      <c r="C5" s="3" t="s">
        <v>4</v>
      </c>
      <c r="D5" s="4" t="s">
        <v>28</v>
      </c>
      <c r="E5" s="5" t="s">
        <v>27</v>
      </c>
      <c r="F5" s="4" t="s">
        <v>5</v>
      </c>
      <c r="G5" s="6" t="s">
        <v>6</v>
      </c>
      <c r="H5" s="7" t="s">
        <v>7</v>
      </c>
      <c r="I5" s="8" t="s">
        <v>8</v>
      </c>
      <c r="J5" s="9"/>
    </row>
    <row r="6" spans="1:10" x14ac:dyDescent="0.25">
      <c r="A6" s="10">
        <v>0</v>
      </c>
      <c r="B6" s="11">
        <v>1</v>
      </c>
      <c r="C6" s="12">
        <v>0.42152777777777778</v>
      </c>
      <c r="D6" s="13">
        <v>90</v>
      </c>
      <c r="E6" s="11" t="s">
        <v>9</v>
      </c>
      <c r="F6" s="11" t="s">
        <v>9</v>
      </c>
      <c r="G6" s="11" t="s">
        <v>9</v>
      </c>
      <c r="H6" s="11" t="s">
        <v>9</v>
      </c>
      <c r="I6" s="14" t="s">
        <v>9</v>
      </c>
      <c r="J6" s="15"/>
    </row>
    <row r="7" spans="1:10" x14ac:dyDescent="0.25">
      <c r="A7" s="10">
        <f>A6+1</f>
        <v>1</v>
      </c>
      <c r="B7" s="11">
        <f>B6+1</f>
        <v>2</v>
      </c>
      <c r="C7" s="12">
        <v>0.43402777777777773</v>
      </c>
      <c r="D7" s="13">
        <f>D6-10</f>
        <v>80</v>
      </c>
      <c r="E7" s="11" t="s">
        <v>10</v>
      </c>
      <c r="F7" s="11">
        <v>104.41</v>
      </c>
      <c r="G7" s="11">
        <v>37.11</v>
      </c>
      <c r="H7" s="16">
        <f>F7-G7</f>
        <v>67.3</v>
      </c>
      <c r="I7" s="17">
        <f>100*(H7/F7)</f>
        <v>64.457427449478018</v>
      </c>
      <c r="J7" s="15"/>
    </row>
    <row r="8" spans="1:10" x14ac:dyDescent="0.25">
      <c r="A8" s="10">
        <f t="shared" ref="A8:B15" si="0">A7+1</f>
        <v>2</v>
      </c>
      <c r="B8" s="11">
        <f t="shared" si="0"/>
        <v>3</v>
      </c>
      <c r="C8" s="12">
        <v>0.44305555555555554</v>
      </c>
      <c r="D8" s="13">
        <f t="shared" ref="D8:D15" si="1">D7-10</f>
        <v>70</v>
      </c>
      <c r="E8" s="11" t="s">
        <v>11</v>
      </c>
      <c r="F8" s="11">
        <v>104.25</v>
      </c>
      <c r="G8" s="11">
        <v>35.659999999999997</v>
      </c>
      <c r="H8" s="16">
        <f t="shared" ref="H8:H15" si="2">F8-G8</f>
        <v>68.59</v>
      </c>
      <c r="I8" s="17">
        <f t="shared" ref="I8:I15" si="3">100*(H8/F8)</f>
        <v>65.793764988009599</v>
      </c>
      <c r="J8" s="15"/>
    </row>
    <row r="9" spans="1:10" x14ac:dyDescent="0.25">
      <c r="A9" s="10">
        <f t="shared" si="0"/>
        <v>3</v>
      </c>
      <c r="B9" s="11">
        <f t="shared" si="0"/>
        <v>4</v>
      </c>
      <c r="C9" s="12">
        <v>0.44930555555555557</v>
      </c>
      <c r="D9" s="13">
        <f t="shared" si="1"/>
        <v>60</v>
      </c>
      <c r="E9" s="11" t="s">
        <v>12</v>
      </c>
      <c r="F9" s="11">
        <v>68.540000000000006</v>
      </c>
      <c r="G9" s="11">
        <v>24.66</v>
      </c>
      <c r="H9" s="16">
        <f t="shared" si="2"/>
        <v>43.88000000000001</v>
      </c>
      <c r="I9" s="17">
        <f t="shared" si="3"/>
        <v>64.021009629413498</v>
      </c>
      <c r="J9" s="15"/>
    </row>
    <row r="10" spans="1:10" x14ac:dyDescent="0.25">
      <c r="A10" s="10">
        <f t="shared" si="0"/>
        <v>4</v>
      </c>
      <c r="B10" s="11">
        <f t="shared" si="0"/>
        <v>5</v>
      </c>
      <c r="C10" s="12">
        <v>0.45763888888888887</v>
      </c>
      <c r="D10" s="13">
        <f t="shared" si="1"/>
        <v>50</v>
      </c>
      <c r="E10" s="11" t="s">
        <v>13</v>
      </c>
      <c r="F10" s="11">
        <v>135.54</v>
      </c>
      <c r="G10" s="11">
        <v>40.58</v>
      </c>
      <c r="H10" s="16">
        <f t="shared" si="2"/>
        <v>94.96</v>
      </c>
      <c r="I10" s="17">
        <f t="shared" si="3"/>
        <v>70.060498745757698</v>
      </c>
      <c r="J10" s="15"/>
    </row>
    <row r="11" spans="1:10" x14ac:dyDescent="0.25">
      <c r="A11" s="10">
        <f t="shared" si="0"/>
        <v>5</v>
      </c>
      <c r="B11" s="11">
        <f t="shared" si="0"/>
        <v>6</v>
      </c>
      <c r="C11" s="12">
        <v>0.46597222222222223</v>
      </c>
      <c r="D11" s="13">
        <f t="shared" si="1"/>
        <v>40</v>
      </c>
      <c r="E11" s="11" t="s">
        <v>14</v>
      </c>
      <c r="F11" s="11">
        <v>118.08</v>
      </c>
      <c r="G11" s="11">
        <v>30.81</v>
      </c>
      <c r="H11" s="16">
        <f t="shared" si="2"/>
        <v>87.27</v>
      </c>
      <c r="I11" s="17">
        <f t="shared" si="3"/>
        <v>73.907520325203251</v>
      </c>
      <c r="J11" s="15"/>
    </row>
    <row r="12" spans="1:10" x14ac:dyDescent="0.25">
      <c r="A12" s="10">
        <f t="shared" si="0"/>
        <v>6</v>
      </c>
      <c r="B12" s="11">
        <f t="shared" si="0"/>
        <v>7</v>
      </c>
      <c r="C12" s="12">
        <v>0.47361111111111115</v>
      </c>
      <c r="D12" s="13">
        <f t="shared" si="1"/>
        <v>30</v>
      </c>
      <c r="E12" s="11" t="s">
        <v>15</v>
      </c>
      <c r="F12" s="11">
        <v>209.92</v>
      </c>
      <c r="G12" s="11">
        <v>53.76</v>
      </c>
      <c r="H12" s="16">
        <f t="shared" si="2"/>
        <v>156.16</v>
      </c>
      <c r="I12" s="17">
        <f t="shared" si="3"/>
        <v>74.390243902439025</v>
      </c>
      <c r="J12" s="15"/>
    </row>
    <row r="13" spans="1:10" x14ac:dyDescent="0.25">
      <c r="A13" s="10">
        <f t="shared" si="0"/>
        <v>7</v>
      </c>
      <c r="B13" s="11">
        <f t="shared" si="0"/>
        <v>8</v>
      </c>
      <c r="C13" s="12">
        <v>0.48125000000000001</v>
      </c>
      <c r="D13" s="13">
        <f t="shared" si="1"/>
        <v>20</v>
      </c>
      <c r="E13" s="11" t="s">
        <v>16</v>
      </c>
      <c r="F13" s="11">
        <v>201.88</v>
      </c>
      <c r="G13" s="11">
        <v>49.28</v>
      </c>
      <c r="H13" s="16">
        <f t="shared" si="2"/>
        <v>152.6</v>
      </c>
      <c r="I13" s="17">
        <f t="shared" si="3"/>
        <v>75.589459084604712</v>
      </c>
      <c r="J13" s="15"/>
    </row>
    <row r="14" spans="1:10" x14ac:dyDescent="0.25">
      <c r="A14" s="10">
        <f t="shared" si="0"/>
        <v>8</v>
      </c>
      <c r="B14" s="11">
        <f t="shared" si="0"/>
        <v>9</v>
      </c>
      <c r="C14" s="12">
        <v>0.48888888888888887</v>
      </c>
      <c r="D14" s="13">
        <f t="shared" si="1"/>
        <v>10</v>
      </c>
      <c r="E14" s="18" t="s">
        <v>17</v>
      </c>
      <c r="F14" s="11">
        <v>207.26</v>
      </c>
      <c r="G14" s="11">
        <v>50.51</v>
      </c>
      <c r="H14" s="16">
        <f t="shared" si="2"/>
        <v>156.75</v>
      </c>
      <c r="I14" s="17">
        <f t="shared" si="3"/>
        <v>75.629643925504197</v>
      </c>
      <c r="J14" s="15"/>
    </row>
    <row r="15" spans="1:10" ht="15.75" thickBot="1" x14ac:dyDescent="0.3">
      <c r="A15" s="19">
        <v>9</v>
      </c>
      <c r="B15" s="20">
        <f t="shared" si="0"/>
        <v>10</v>
      </c>
      <c r="C15" s="21">
        <v>0.49513888888888885</v>
      </c>
      <c r="D15" s="22">
        <f t="shared" si="1"/>
        <v>0</v>
      </c>
      <c r="E15" s="20" t="s">
        <v>18</v>
      </c>
      <c r="F15" s="20">
        <v>164.14</v>
      </c>
      <c r="G15" s="20">
        <v>33.18</v>
      </c>
      <c r="H15" s="23">
        <f t="shared" si="2"/>
        <v>130.95999999999998</v>
      </c>
      <c r="I15" s="24">
        <f t="shared" si="3"/>
        <v>79.785548921652236</v>
      </c>
      <c r="J15" s="15"/>
    </row>
    <row r="16" spans="1:10" ht="16.5" thickTop="1" thickBot="1" x14ac:dyDescent="0.3">
      <c r="A16" s="1"/>
      <c r="B16" s="1"/>
      <c r="C16" s="1"/>
      <c r="E16" s="25" t="s">
        <v>19</v>
      </c>
      <c r="F16" s="26">
        <f>AVERAGE(F7:F15)</f>
        <v>146.00222222222223</v>
      </c>
      <c r="G16" s="26">
        <f t="shared" ref="G16:I16" si="4">AVERAGE(G7:G15)</f>
        <v>39.50555555555556</v>
      </c>
      <c r="H16" s="26">
        <f t="shared" si="4"/>
        <v>106.49666666666667</v>
      </c>
      <c r="I16" s="27">
        <f t="shared" si="4"/>
        <v>71.515012996895791</v>
      </c>
    </row>
    <row r="17" spans="1:9" ht="16.5" thickTop="1" thickBot="1" x14ac:dyDescent="0.3">
      <c r="A17" s="1"/>
      <c r="B17" s="1"/>
      <c r="C17" s="1"/>
      <c r="E17" s="28" t="s">
        <v>20</v>
      </c>
      <c r="F17" s="29">
        <f>SUM(F7:F15)</f>
        <v>1314.02</v>
      </c>
      <c r="G17" s="29">
        <f t="shared" ref="G17:H17" si="5">SUM(G7:G15)</f>
        <v>355.55</v>
      </c>
      <c r="H17" s="30">
        <f t="shared" si="5"/>
        <v>958.47</v>
      </c>
    </row>
    <row r="18" spans="1:9" ht="15.75" thickTop="1" x14ac:dyDescent="0.25"/>
    <row r="19" spans="1:9" ht="15.75" thickBot="1" x14ac:dyDescent="0.3">
      <c r="A19" s="31" t="s">
        <v>21</v>
      </c>
      <c r="B19" s="1"/>
      <c r="C19" s="1"/>
    </row>
    <row r="20" spans="1:9" ht="45.75" thickTop="1" x14ac:dyDescent="0.25">
      <c r="A20" s="2" t="s">
        <v>2</v>
      </c>
      <c r="B20" s="3" t="s">
        <v>3</v>
      </c>
      <c r="C20" s="3"/>
      <c r="D20" s="4" t="s">
        <v>28</v>
      </c>
      <c r="E20" s="5" t="s">
        <v>27</v>
      </c>
      <c r="F20" s="4" t="s">
        <v>5</v>
      </c>
      <c r="G20" s="6" t="s">
        <v>6</v>
      </c>
      <c r="H20" s="7" t="s">
        <v>7</v>
      </c>
      <c r="I20" s="8" t="s">
        <v>8</v>
      </c>
    </row>
    <row r="21" spans="1:9" x14ac:dyDescent="0.25">
      <c r="A21" s="10">
        <v>0</v>
      </c>
      <c r="B21" s="11">
        <v>1</v>
      </c>
      <c r="C21" s="11"/>
      <c r="D21" s="13">
        <v>100</v>
      </c>
      <c r="E21" s="11" t="s">
        <v>9</v>
      </c>
      <c r="F21" s="11" t="s">
        <v>9</v>
      </c>
      <c r="G21" s="11" t="s">
        <v>9</v>
      </c>
      <c r="H21" s="11" t="s">
        <v>9</v>
      </c>
      <c r="I21" s="14" t="s">
        <v>9</v>
      </c>
    </row>
    <row r="22" spans="1:9" x14ac:dyDescent="0.25">
      <c r="A22" s="10">
        <f>A21+1</f>
        <v>1</v>
      </c>
      <c r="B22" s="11">
        <f>B21+1</f>
        <v>2</v>
      </c>
      <c r="C22" s="11"/>
      <c r="D22" s="13">
        <v>90</v>
      </c>
      <c r="E22" s="11" t="s">
        <v>22</v>
      </c>
      <c r="F22" s="16">
        <v>1.66</v>
      </c>
      <c r="G22" s="16">
        <v>1.5</v>
      </c>
      <c r="H22" s="16">
        <f>F22-G22</f>
        <v>0.15999999999999992</v>
      </c>
      <c r="I22" s="32">
        <f>100*(H22/F22)</f>
        <v>9.6385542168674654</v>
      </c>
    </row>
    <row r="23" spans="1:9" x14ac:dyDescent="0.25">
      <c r="A23" s="10">
        <f t="shared" ref="A23:B31" si="6">A22+1</f>
        <v>2</v>
      </c>
      <c r="B23" s="11">
        <f t="shared" si="6"/>
        <v>3</v>
      </c>
      <c r="C23" s="11"/>
      <c r="D23" s="13">
        <v>80</v>
      </c>
      <c r="E23" s="11" t="s">
        <v>10</v>
      </c>
      <c r="F23" s="16">
        <v>255.72</v>
      </c>
      <c r="G23" s="16">
        <v>104.21</v>
      </c>
      <c r="H23" s="16">
        <f t="shared" ref="H23:H31" si="7">F23-G23</f>
        <v>151.51</v>
      </c>
      <c r="I23" s="32">
        <f t="shared" ref="I23:I31" si="8">100*(H23/F23)</f>
        <v>59.248396683872983</v>
      </c>
    </row>
    <row r="24" spans="1:9" x14ac:dyDescent="0.25">
      <c r="A24" s="10">
        <f t="shared" si="6"/>
        <v>3</v>
      </c>
      <c r="B24" s="11">
        <f t="shared" si="6"/>
        <v>4</v>
      </c>
      <c r="C24" s="11"/>
      <c r="D24" s="13">
        <v>70</v>
      </c>
      <c r="E24" s="11" t="s">
        <v>11</v>
      </c>
      <c r="F24" s="16">
        <v>194.1</v>
      </c>
      <c r="G24" s="16">
        <v>76.680000000000007</v>
      </c>
      <c r="H24" s="16">
        <f t="shared" si="7"/>
        <v>117.41999999999999</v>
      </c>
      <c r="I24" s="32">
        <f t="shared" si="8"/>
        <v>60.494590417310654</v>
      </c>
    </row>
    <row r="25" spans="1:9" x14ac:dyDescent="0.25">
      <c r="A25" s="10">
        <f t="shared" si="6"/>
        <v>4</v>
      </c>
      <c r="B25" s="11">
        <f t="shared" si="6"/>
        <v>5</v>
      </c>
      <c r="C25" s="11"/>
      <c r="D25" s="13">
        <v>60</v>
      </c>
      <c r="E25" s="11" t="s">
        <v>12</v>
      </c>
      <c r="F25" s="16">
        <v>58.04</v>
      </c>
      <c r="G25" s="16">
        <v>25.07</v>
      </c>
      <c r="H25" s="16">
        <f t="shared" si="7"/>
        <v>32.97</v>
      </c>
      <c r="I25" s="32">
        <f t="shared" si="8"/>
        <v>56.805651274982772</v>
      </c>
    </row>
    <row r="26" spans="1:9" x14ac:dyDescent="0.25">
      <c r="A26" s="10">
        <f t="shared" si="6"/>
        <v>5</v>
      </c>
      <c r="B26" s="11">
        <f t="shared" si="6"/>
        <v>6</v>
      </c>
      <c r="C26" s="11"/>
      <c r="D26" s="13">
        <v>50</v>
      </c>
      <c r="E26" s="11" t="s">
        <v>13</v>
      </c>
      <c r="F26" s="16">
        <v>95.93</v>
      </c>
      <c r="G26" s="16">
        <v>35.61</v>
      </c>
      <c r="H26" s="16">
        <f t="shared" si="7"/>
        <v>60.320000000000007</v>
      </c>
      <c r="I26" s="32">
        <f t="shared" si="8"/>
        <v>62.879182737412698</v>
      </c>
    </row>
    <row r="27" spans="1:9" x14ac:dyDescent="0.25">
      <c r="A27" s="10">
        <f t="shared" si="6"/>
        <v>6</v>
      </c>
      <c r="B27" s="11">
        <f t="shared" si="6"/>
        <v>7</v>
      </c>
      <c r="C27" s="11"/>
      <c r="D27" s="13">
        <v>40</v>
      </c>
      <c r="E27" s="11" t="s">
        <v>14</v>
      </c>
      <c r="F27" s="16">
        <v>137.37</v>
      </c>
      <c r="G27" s="16">
        <v>46.57</v>
      </c>
      <c r="H27" s="16">
        <f t="shared" si="7"/>
        <v>90.800000000000011</v>
      </c>
      <c r="I27" s="32">
        <f t="shared" si="8"/>
        <v>66.098857101259384</v>
      </c>
    </row>
    <row r="28" spans="1:9" x14ac:dyDescent="0.25">
      <c r="A28" s="10">
        <f t="shared" si="6"/>
        <v>7</v>
      </c>
      <c r="B28" s="11">
        <f t="shared" si="6"/>
        <v>8</v>
      </c>
      <c r="C28" s="11"/>
      <c r="D28" s="13">
        <v>30</v>
      </c>
      <c r="E28" s="11" t="s">
        <v>15</v>
      </c>
      <c r="F28" s="16">
        <v>131.51</v>
      </c>
      <c r="G28" s="16">
        <v>42.21</v>
      </c>
      <c r="H28" s="16">
        <f t="shared" si="7"/>
        <v>89.299999999999983</v>
      </c>
      <c r="I28" s="32">
        <f t="shared" si="8"/>
        <v>67.903581476693773</v>
      </c>
    </row>
    <row r="29" spans="1:9" x14ac:dyDescent="0.25">
      <c r="A29" s="10">
        <f t="shared" si="6"/>
        <v>8</v>
      </c>
      <c r="B29" s="11">
        <f t="shared" si="6"/>
        <v>9</v>
      </c>
      <c r="C29" s="11"/>
      <c r="D29" s="13">
        <v>20</v>
      </c>
      <c r="E29" s="18" t="s">
        <v>16</v>
      </c>
      <c r="F29" s="16">
        <v>191.6</v>
      </c>
      <c r="G29" s="16">
        <v>59.86</v>
      </c>
      <c r="H29" s="16">
        <f t="shared" si="7"/>
        <v>131.74</v>
      </c>
      <c r="I29" s="32">
        <f t="shared" si="8"/>
        <v>68.757828810020882</v>
      </c>
    </row>
    <row r="30" spans="1:9" x14ac:dyDescent="0.25">
      <c r="A30" s="10">
        <v>9</v>
      </c>
      <c r="B30" s="11">
        <f t="shared" si="6"/>
        <v>10</v>
      </c>
      <c r="C30" s="11"/>
      <c r="D30" s="13">
        <v>10</v>
      </c>
      <c r="E30" s="18" t="s">
        <v>17</v>
      </c>
      <c r="F30" s="16">
        <v>198.62</v>
      </c>
      <c r="G30" s="16">
        <v>62.42</v>
      </c>
      <c r="H30" s="16">
        <f t="shared" si="7"/>
        <v>136.19999999999999</v>
      </c>
      <c r="I30" s="32">
        <f t="shared" si="8"/>
        <v>68.573154767898487</v>
      </c>
    </row>
    <row r="31" spans="1:9" ht="15.75" thickBot="1" x14ac:dyDescent="0.3">
      <c r="A31" s="19">
        <f t="shared" si="6"/>
        <v>10</v>
      </c>
      <c r="B31" s="33">
        <f t="shared" si="6"/>
        <v>11</v>
      </c>
      <c r="C31" s="33"/>
      <c r="D31" s="34">
        <v>0</v>
      </c>
      <c r="E31" s="35" t="s">
        <v>18</v>
      </c>
      <c r="F31" s="36">
        <v>171.35</v>
      </c>
      <c r="G31" s="36">
        <v>65.25</v>
      </c>
      <c r="H31" s="23">
        <f t="shared" si="7"/>
        <v>106.1</v>
      </c>
      <c r="I31" s="37">
        <f t="shared" si="8"/>
        <v>61.920046688065369</v>
      </c>
    </row>
    <row r="32" spans="1:9" ht="16.5" thickTop="1" thickBot="1" x14ac:dyDescent="0.3">
      <c r="E32" s="25" t="s">
        <v>19</v>
      </c>
      <c r="F32" s="26">
        <f>AVERAGE(F22:F31)</f>
        <v>143.59</v>
      </c>
      <c r="G32" s="26">
        <f t="shared" ref="G32:I32" si="9">AVERAGE(G22:G31)</f>
        <v>51.938000000000002</v>
      </c>
      <c r="H32" s="26">
        <f t="shared" si="9"/>
        <v>91.651999999999987</v>
      </c>
      <c r="I32" s="27">
        <f t="shared" si="9"/>
        <v>58.231984417438447</v>
      </c>
    </row>
    <row r="33" spans="1:9" ht="16.5" thickTop="1" thickBot="1" x14ac:dyDescent="0.3">
      <c r="E33" s="28" t="s">
        <v>20</v>
      </c>
      <c r="F33" s="38">
        <f>SUM(F22:F31)</f>
        <v>1435.9</v>
      </c>
      <c r="G33" s="38">
        <f t="shared" ref="G33:H33" si="10">SUM(G22:G31)</f>
        <v>519.38</v>
      </c>
      <c r="H33" s="39">
        <f t="shared" si="10"/>
        <v>916.51999999999987</v>
      </c>
    </row>
    <row r="34" spans="1:9" ht="15.75" thickTop="1" x14ac:dyDescent="0.25"/>
    <row r="35" spans="1:9" ht="15.75" thickBot="1" x14ac:dyDescent="0.3">
      <c r="A35" t="s">
        <v>23</v>
      </c>
    </row>
    <row r="36" spans="1:9" ht="45.75" thickTop="1" x14ac:dyDescent="0.25">
      <c r="A36" s="2" t="s">
        <v>2</v>
      </c>
      <c r="B36" s="3" t="s">
        <v>3</v>
      </c>
      <c r="C36" s="3"/>
      <c r="D36" s="4" t="s">
        <v>28</v>
      </c>
      <c r="E36" s="5" t="s">
        <v>27</v>
      </c>
      <c r="F36" s="4" t="s">
        <v>5</v>
      </c>
      <c r="G36" s="6" t="s">
        <v>6</v>
      </c>
      <c r="H36" s="7" t="s">
        <v>7</v>
      </c>
      <c r="I36" s="8" t="s">
        <v>8</v>
      </c>
    </row>
    <row r="37" spans="1:9" x14ac:dyDescent="0.25">
      <c r="A37" s="10">
        <v>0</v>
      </c>
      <c r="B37" s="11">
        <v>1</v>
      </c>
      <c r="C37" s="11"/>
      <c r="D37" s="13">
        <v>100</v>
      </c>
      <c r="E37" s="11" t="s">
        <v>9</v>
      </c>
      <c r="F37" s="11" t="s">
        <v>9</v>
      </c>
      <c r="G37" s="11" t="s">
        <v>9</v>
      </c>
      <c r="H37" s="11" t="s">
        <v>9</v>
      </c>
      <c r="I37" s="14" t="s">
        <v>9</v>
      </c>
    </row>
    <row r="38" spans="1:9" x14ac:dyDescent="0.25">
      <c r="A38" s="10">
        <f>A37+1</f>
        <v>1</v>
      </c>
      <c r="B38" s="11">
        <f>B37+1</f>
        <v>2</v>
      </c>
      <c r="C38" s="11"/>
      <c r="D38" s="13">
        <v>90</v>
      </c>
      <c r="E38" s="11" t="s">
        <v>22</v>
      </c>
      <c r="F38" s="16">
        <v>7.25</v>
      </c>
      <c r="G38" s="16">
        <v>3.4</v>
      </c>
      <c r="H38" s="16">
        <f>F38-G38</f>
        <v>3.85</v>
      </c>
      <c r="I38" s="32">
        <f>100*(H38/F38)</f>
        <v>53.103448275862078</v>
      </c>
    </row>
    <row r="39" spans="1:9" x14ac:dyDescent="0.25">
      <c r="A39" s="10">
        <f t="shared" ref="A39:B46" si="11">A38+1</f>
        <v>2</v>
      </c>
      <c r="B39" s="11">
        <f t="shared" si="11"/>
        <v>3</v>
      </c>
      <c r="C39" s="11"/>
      <c r="D39" s="13">
        <v>80</v>
      </c>
      <c r="E39" s="11" t="s">
        <v>10</v>
      </c>
      <c r="F39" s="16">
        <v>320.73</v>
      </c>
      <c r="G39" s="16">
        <v>153.41</v>
      </c>
      <c r="H39" s="16">
        <f t="shared" ref="H39:H47" si="12">F39-G39</f>
        <v>167.32000000000002</v>
      </c>
      <c r="I39" s="32">
        <f t="shared" ref="I39:I47" si="13">100*(H39/F39)</f>
        <v>52.168490630748607</v>
      </c>
    </row>
    <row r="40" spans="1:9" x14ac:dyDescent="0.25">
      <c r="A40" s="10">
        <f t="shared" si="11"/>
        <v>3</v>
      </c>
      <c r="B40" s="11">
        <f t="shared" si="11"/>
        <v>4</v>
      </c>
      <c r="C40" s="11"/>
      <c r="D40" s="13">
        <v>70</v>
      </c>
      <c r="E40" s="11" t="s">
        <v>11</v>
      </c>
      <c r="F40" s="16">
        <v>261.76</v>
      </c>
      <c r="G40" s="16">
        <v>118.14</v>
      </c>
      <c r="H40" s="16">
        <f t="shared" si="12"/>
        <v>143.62</v>
      </c>
      <c r="I40" s="32">
        <f t="shared" si="13"/>
        <v>54.86705378973106</v>
      </c>
    </row>
    <row r="41" spans="1:9" x14ac:dyDescent="0.25">
      <c r="A41" s="10">
        <f t="shared" si="11"/>
        <v>4</v>
      </c>
      <c r="B41" s="11">
        <f t="shared" si="11"/>
        <v>5</v>
      </c>
      <c r="C41" s="11"/>
      <c r="D41" s="13">
        <v>60</v>
      </c>
      <c r="E41" s="11" t="s">
        <v>12</v>
      </c>
      <c r="F41" s="16">
        <v>58.81</v>
      </c>
      <c r="G41" s="16">
        <v>24.82</v>
      </c>
      <c r="H41" s="16">
        <f t="shared" si="12"/>
        <v>33.99</v>
      </c>
      <c r="I41" s="32">
        <f t="shared" si="13"/>
        <v>57.796293147423903</v>
      </c>
    </row>
    <row r="42" spans="1:9" x14ac:dyDescent="0.25">
      <c r="A42" s="10">
        <f t="shared" si="11"/>
        <v>5</v>
      </c>
      <c r="B42" s="11">
        <f t="shared" si="11"/>
        <v>6</v>
      </c>
      <c r="C42" s="11"/>
      <c r="D42" s="13">
        <v>50</v>
      </c>
      <c r="E42" s="11" t="s">
        <v>13</v>
      </c>
      <c r="F42" s="16">
        <v>93.17</v>
      </c>
      <c r="G42" s="16">
        <v>33.9</v>
      </c>
      <c r="H42" s="16">
        <f t="shared" si="12"/>
        <v>59.27</v>
      </c>
      <c r="I42" s="32">
        <f t="shared" si="13"/>
        <v>63.614897499195024</v>
      </c>
    </row>
    <row r="43" spans="1:9" x14ac:dyDescent="0.25">
      <c r="A43" s="10">
        <f t="shared" si="11"/>
        <v>6</v>
      </c>
      <c r="B43" s="11">
        <f t="shared" si="11"/>
        <v>7</v>
      </c>
      <c r="C43" s="11"/>
      <c r="D43" s="13">
        <v>40</v>
      </c>
      <c r="E43" s="11" t="s">
        <v>14</v>
      </c>
      <c r="F43" s="16">
        <v>135.31</v>
      </c>
      <c r="G43" s="16">
        <v>45.68</v>
      </c>
      <c r="H43" s="16">
        <f t="shared" si="12"/>
        <v>89.63</v>
      </c>
      <c r="I43" s="32">
        <f t="shared" si="13"/>
        <v>66.240484812652426</v>
      </c>
    </row>
    <row r="44" spans="1:9" x14ac:dyDescent="0.25">
      <c r="A44" s="10">
        <f t="shared" si="11"/>
        <v>7</v>
      </c>
      <c r="B44" s="11">
        <f t="shared" si="11"/>
        <v>8</v>
      </c>
      <c r="C44" s="11"/>
      <c r="D44" s="13">
        <v>30</v>
      </c>
      <c r="E44" s="11" t="s">
        <v>15</v>
      </c>
      <c r="F44" s="16">
        <v>135.6</v>
      </c>
      <c r="G44" s="16">
        <v>44.63</v>
      </c>
      <c r="H44" s="16">
        <f t="shared" si="12"/>
        <v>90.97</v>
      </c>
      <c r="I44" s="32">
        <f t="shared" si="13"/>
        <v>67.087020648967552</v>
      </c>
    </row>
    <row r="45" spans="1:9" x14ac:dyDescent="0.25">
      <c r="A45" s="10">
        <f t="shared" si="11"/>
        <v>8</v>
      </c>
      <c r="B45" s="11">
        <f t="shared" si="11"/>
        <v>9</v>
      </c>
      <c r="C45" s="11"/>
      <c r="D45" s="13">
        <v>20</v>
      </c>
      <c r="E45" s="18" t="s">
        <v>16</v>
      </c>
      <c r="F45" s="16">
        <v>170.25</v>
      </c>
      <c r="G45" s="16">
        <v>56.81</v>
      </c>
      <c r="H45" s="16">
        <f t="shared" si="12"/>
        <v>113.44</v>
      </c>
      <c r="I45" s="32">
        <f t="shared" si="13"/>
        <v>66.631424375917774</v>
      </c>
    </row>
    <row r="46" spans="1:9" x14ac:dyDescent="0.25">
      <c r="A46" s="10">
        <v>9</v>
      </c>
      <c r="B46" s="11">
        <f t="shared" si="11"/>
        <v>10</v>
      </c>
      <c r="C46" s="11"/>
      <c r="D46" s="13">
        <v>10</v>
      </c>
      <c r="E46" s="18" t="s">
        <v>17</v>
      </c>
      <c r="F46" s="16">
        <v>154.44</v>
      </c>
      <c r="G46" s="16">
        <v>54.48</v>
      </c>
      <c r="H46" s="16">
        <f t="shared" si="12"/>
        <v>99.960000000000008</v>
      </c>
      <c r="I46" s="32">
        <f t="shared" si="13"/>
        <v>64.724164724164737</v>
      </c>
    </row>
    <row r="47" spans="1:9" ht="15.75" thickBot="1" x14ac:dyDescent="0.3">
      <c r="A47" s="19">
        <f t="shared" ref="A47:B47" si="14">A46+1</f>
        <v>10</v>
      </c>
      <c r="B47" s="33">
        <f t="shared" si="14"/>
        <v>11</v>
      </c>
      <c r="C47" s="33"/>
      <c r="D47" s="34">
        <v>0</v>
      </c>
      <c r="E47" s="35" t="s">
        <v>18</v>
      </c>
      <c r="F47" s="36">
        <v>125.41</v>
      </c>
      <c r="G47" s="36">
        <v>53.86</v>
      </c>
      <c r="H47" s="16">
        <f t="shared" si="12"/>
        <v>71.55</v>
      </c>
      <c r="I47" s="32">
        <f t="shared" si="13"/>
        <v>57.052866597560005</v>
      </c>
    </row>
    <row r="48" spans="1:9" ht="16.5" thickTop="1" thickBot="1" x14ac:dyDescent="0.3">
      <c r="E48" s="25" t="s">
        <v>19</v>
      </c>
      <c r="F48" s="26">
        <f>AVERAGE(F38:F47)</f>
        <v>146.27300000000002</v>
      </c>
      <c r="G48" s="26">
        <f t="shared" ref="G48:I48" si="15">AVERAGE(G38:G47)</f>
        <v>58.912999999999997</v>
      </c>
      <c r="H48" s="26">
        <f t="shared" si="15"/>
        <v>87.359999999999985</v>
      </c>
      <c r="I48" s="27">
        <f t="shared" si="15"/>
        <v>60.328614450222311</v>
      </c>
    </row>
    <row r="49" spans="1:9" ht="16.5" thickTop="1" thickBot="1" x14ac:dyDescent="0.3">
      <c r="E49" s="28" t="s">
        <v>20</v>
      </c>
      <c r="F49" s="38">
        <f>SUM(F38:F47)</f>
        <v>1462.7300000000002</v>
      </c>
      <c r="G49" s="38">
        <f t="shared" ref="G49:H49" si="16">SUM(G38:G47)</f>
        <v>589.13</v>
      </c>
      <c r="H49" s="39">
        <f t="shared" si="16"/>
        <v>873.59999999999991</v>
      </c>
    </row>
    <row r="50" spans="1:9" ht="15.75" thickTop="1" x14ac:dyDescent="0.25"/>
    <row r="51" spans="1:9" ht="15.75" thickBot="1" x14ac:dyDescent="0.3">
      <c r="A51" t="s">
        <v>24</v>
      </c>
    </row>
    <row r="52" spans="1:9" ht="45.75" thickTop="1" x14ac:dyDescent="0.25">
      <c r="A52" s="2" t="s">
        <v>2</v>
      </c>
      <c r="B52" s="3" t="s">
        <v>3</v>
      </c>
      <c r="C52" s="3"/>
      <c r="D52" s="4" t="s">
        <v>28</v>
      </c>
      <c r="E52" s="5" t="s">
        <v>27</v>
      </c>
      <c r="F52" s="4" t="s">
        <v>5</v>
      </c>
      <c r="G52" s="6" t="s">
        <v>6</v>
      </c>
      <c r="H52" s="7" t="s">
        <v>7</v>
      </c>
      <c r="I52" s="8" t="s">
        <v>8</v>
      </c>
    </row>
    <row r="53" spans="1:9" x14ac:dyDescent="0.25">
      <c r="A53" s="10">
        <v>0</v>
      </c>
      <c r="B53" s="11">
        <v>1</v>
      </c>
      <c r="C53" s="11"/>
      <c r="D53" s="13">
        <v>90</v>
      </c>
      <c r="E53" s="11" t="s">
        <v>9</v>
      </c>
      <c r="F53" s="11" t="s">
        <v>9</v>
      </c>
      <c r="G53" s="11" t="s">
        <v>9</v>
      </c>
      <c r="H53" s="11" t="s">
        <v>9</v>
      </c>
      <c r="I53" s="14" t="s">
        <v>9</v>
      </c>
    </row>
    <row r="54" spans="1:9" x14ac:dyDescent="0.25">
      <c r="A54" s="10">
        <f>A53+1</f>
        <v>1</v>
      </c>
      <c r="B54" s="11">
        <f>B53+1</f>
        <v>2</v>
      </c>
      <c r="C54" s="11"/>
      <c r="D54" s="13">
        <v>80</v>
      </c>
      <c r="E54" s="11" t="s">
        <v>10</v>
      </c>
      <c r="F54" s="16">
        <v>334.14</v>
      </c>
      <c r="G54" s="16">
        <v>192.18</v>
      </c>
      <c r="H54" s="16">
        <f>F54-G54</f>
        <v>141.95999999999998</v>
      </c>
      <c r="I54" s="32">
        <f>100*(H54/F54)</f>
        <v>42.485185850242409</v>
      </c>
    </row>
    <row r="55" spans="1:9" x14ac:dyDescent="0.25">
      <c r="A55" s="10">
        <f t="shared" ref="A55:B62" si="17">A54+1</f>
        <v>2</v>
      </c>
      <c r="B55" s="11">
        <f t="shared" si="17"/>
        <v>3</v>
      </c>
      <c r="C55" s="11"/>
      <c r="D55" s="13">
        <v>70</v>
      </c>
      <c r="E55" s="11" t="s">
        <v>11</v>
      </c>
      <c r="F55" s="16">
        <v>345.19</v>
      </c>
      <c r="G55" s="16">
        <v>185.56</v>
      </c>
      <c r="H55" s="16">
        <f t="shared" ref="H55:H62" si="18">F55-G55</f>
        <v>159.63</v>
      </c>
      <c r="I55" s="32">
        <f t="shared" ref="I55:I62" si="19">100*(H55/F55)</f>
        <v>46.244097453576288</v>
      </c>
    </row>
    <row r="56" spans="1:9" x14ac:dyDescent="0.25">
      <c r="A56" s="10">
        <f t="shared" si="17"/>
        <v>3</v>
      </c>
      <c r="B56" s="11">
        <f t="shared" si="17"/>
        <v>4</v>
      </c>
      <c r="C56" s="11"/>
      <c r="D56" s="13">
        <v>60</v>
      </c>
      <c r="E56" s="11" t="s">
        <v>12</v>
      </c>
      <c r="F56" s="16">
        <v>59.19</v>
      </c>
      <c r="G56" s="16">
        <v>30.64</v>
      </c>
      <c r="H56" s="16">
        <f t="shared" si="18"/>
        <v>28.549999999999997</v>
      </c>
      <c r="I56" s="32">
        <f t="shared" si="19"/>
        <v>48.234499070788985</v>
      </c>
    </row>
    <row r="57" spans="1:9" x14ac:dyDescent="0.25">
      <c r="A57" s="10">
        <f t="shared" si="17"/>
        <v>4</v>
      </c>
      <c r="B57" s="11">
        <f t="shared" si="17"/>
        <v>5</v>
      </c>
      <c r="C57" s="11"/>
      <c r="D57" s="13">
        <v>50</v>
      </c>
      <c r="E57" s="11" t="s">
        <v>13</v>
      </c>
      <c r="F57" s="16">
        <v>68.41</v>
      </c>
      <c r="G57" s="16">
        <v>32.090000000000003</v>
      </c>
      <c r="H57" s="16">
        <f t="shared" si="18"/>
        <v>36.319999999999993</v>
      </c>
      <c r="I57" s="32">
        <f t="shared" si="19"/>
        <v>53.091653267066206</v>
      </c>
    </row>
    <row r="58" spans="1:9" x14ac:dyDescent="0.25">
      <c r="A58" s="10">
        <f t="shared" si="17"/>
        <v>5</v>
      </c>
      <c r="B58" s="11">
        <f t="shared" si="17"/>
        <v>6</v>
      </c>
      <c r="C58" s="11"/>
      <c r="D58" s="13">
        <v>40</v>
      </c>
      <c r="E58" s="11" t="s">
        <v>14</v>
      </c>
      <c r="F58" s="16">
        <v>105.42</v>
      </c>
      <c r="G58" s="16">
        <v>41.24</v>
      </c>
      <c r="H58" s="16">
        <f t="shared" si="18"/>
        <v>64.180000000000007</v>
      </c>
      <c r="I58" s="32">
        <f t="shared" si="19"/>
        <v>60.880288370328216</v>
      </c>
    </row>
    <row r="59" spans="1:9" x14ac:dyDescent="0.25">
      <c r="A59" s="10">
        <f t="shared" si="17"/>
        <v>6</v>
      </c>
      <c r="B59" s="11">
        <f t="shared" si="17"/>
        <v>7</v>
      </c>
      <c r="C59" s="11"/>
      <c r="D59" s="13">
        <v>30</v>
      </c>
      <c r="E59" s="11" t="s">
        <v>15</v>
      </c>
      <c r="F59" s="16">
        <v>119.04</v>
      </c>
      <c r="G59" s="16">
        <v>48.01</v>
      </c>
      <c r="H59" s="16">
        <f t="shared" si="18"/>
        <v>71.03</v>
      </c>
      <c r="I59" s="32">
        <f t="shared" si="19"/>
        <v>59.669018817204304</v>
      </c>
    </row>
    <row r="60" spans="1:9" x14ac:dyDescent="0.25">
      <c r="A60" s="10">
        <f t="shared" si="17"/>
        <v>7</v>
      </c>
      <c r="B60" s="11">
        <f t="shared" si="17"/>
        <v>8</v>
      </c>
      <c r="C60" s="11"/>
      <c r="D60" s="13">
        <v>20</v>
      </c>
      <c r="E60" s="11" t="s">
        <v>16</v>
      </c>
      <c r="F60" s="16">
        <v>126.23</v>
      </c>
      <c r="G60" s="16">
        <v>52.12</v>
      </c>
      <c r="H60" s="16">
        <f t="shared" si="18"/>
        <v>74.110000000000014</v>
      </c>
      <c r="I60" s="32">
        <f t="shared" si="19"/>
        <v>58.710290739127004</v>
      </c>
    </row>
    <row r="61" spans="1:9" x14ac:dyDescent="0.25">
      <c r="A61" s="10">
        <f t="shared" si="17"/>
        <v>8</v>
      </c>
      <c r="B61" s="11">
        <f t="shared" si="17"/>
        <v>9</v>
      </c>
      <c r="C61" s="11"/>
      <c r="D61" s="13">
        <v>10</v>
      </c>
      <c r="E61" s="18" t="s">
        <v>17</v>
      </c>
      <c r="F61" s="16">
        <v>134.66</v>
      </c>
      <c r="G61" s="16">
        <v>54.51</v>
      </c>
      <c r="H61" s="16">
        <f t="shared" si="18"/>
        <v>80.150000000000006</v>
      </c>
      <c r="I61" s="32">
        <f t="shared" si="19"/>
        <v>59.520273280855498</v>
      </c>
    </row>
    <row r="62" spans="1:9" ht="15.75" thickBot="1" x14ac:dyDescent="0.3">
      <c r="A62" s="19">
        <v>9</v>
      </c>
      <c r="B62" s="20">
        <f t="shared" si="17"/>
        <v>10</v>
      </c>
      <c r="C62" s="20"/>
      <c r="D62" s="22">
        <v>0</v>
      </c>
      <c r="E62" s="40" t="s">
        <v>18</v>
      </c>
      <c r="F62" s="23">
        <v>145.59</v>
      </c>
      <c r="G62" s="23">
        <v>68.760000000000005</v>
      </c>
      <c r="H62" s="16">
        <f t="shared" si="18"/>
        <v>76.83</v>
      </c>
      <c r="I62" s="32">
        <f t="shared" si="19"/>
        <v>52.771481557799291</v>
      </c>
    </row>
    <row r="63" spans="1:9" ht="16.5" thickTop="1" thickBot="1" x14ac:dyDescent="0.3">
      <c r="A63" s="41"/>
      <c r="B63" s="41"/>
      <c r="C63" s="41"/>
      <c r="D63" s="42"/>
      <c r="E63" s="25" t="s">
        <v>19</v>
      </c>
      <c r="F63" s="26">
        <f>AVERAGE(F54:F62)</f>
        <v>159.76333333333332</v>
      </c>
      <c r="G63" s="26">
        <f t="shared" ref="G63:I63" si="20">AVERAGE(G54:G62)</f>
        <v>78.345555555555563</v>
      </c>
      <c r="H63" s="26">
        <f t="shared" si="20"/>
        <v>81.417777777777772</v>
      </c>
      <c r="I63" s="27">
        <f t="shared" si="20"/>
        <v>53.511865378554248</v>
      </c>
    </row>
    <row r="64" spans="1:9" ht="16.5" thickTop="1" thickBot="1" x14ac:dyDescent="0.3">
      <c r="E64" s="28" t="s">
        <v>20</v>
      </c>
      <c r="F64" s="38">
        <f>SUM(F54:F62)</f>
        <v>1437.87</v>
      </c>
      <c r="G64" s="38">
        <f t="shared" ref="G64:H64" si="21">SUM(G54:G62)</f>
        <v>705.11</v>
      </c>
      <c r="H64" s="39">
        <f t="shared" si="21"/>
        <v>732.76</v>
      </c>
    </row>
    <row r="65" spans="1:9" ht="15.75" thickTop="1" x14ac:dyDescent="0.25"/>
    <row r="66" spans="1:9" ht="15.75" thickBot="1" x14ac:dyDescent="0.3">
      <c r="A66" t="s">
        <v>25</v>
      </c>
    </row>
    <row r="67" spans="1:9" ht="45.75" thickTop="1" x14ac:dyDescent="0.25">
      <c r="A67" s="2" t="s">
        <v>2</v>
      </c>
      <c r="B67" s="3" t="s">
        <v>3</v>
      </c>
      <c r="C67" s="3"/>
      <c r="D67" s="4" t="s">
        <v>26</v>
      </c>
      <c r="E67" s="5" t="s">
        <v>27</v>
      </c>
      <c r="F67" s="4" t="s">
        <v>5</v>
      </c>
      <c r="G67" s="6" t="s">
        <v>6</v>
      </c>
      <c r="H67" s="7" t="s">
        <v>7</v>
      </c>
      <c r="I67" s="8" t="s">
        <v>8</v>
      </c>
    </row>
    <row r="68" spans="1:9" x14ac:dyDescent="0.25">
      <c r="A68" s="10">
        <v>0</v>
      </c>
      <c r="B68" s="11">
        <v>1</v>
      </c>
      <c r="C68" s="11"/>
      <c r="D68" s="13">
        <v>90</v>
      </c>
      <c r="E68" s="11" t="s">
        <v>9</v>
      </c>
      <c r="F68" s="11" t="s">
        <v>9</v>
      </c>
      <c r="G68" s="11" t="s">
        <v>9</v>
      </c>
      <c r="H68" s="11" t="s">
        <v>9</v>
      </c>
      <c r="I68" s="14" t="s">
        <v>9</v>
      </c>
    </row>
    <row r="69" spans="1:9" x14ac:dyDescent="0.25">
      <c r="A69" s="10">
        <f>A68+1</f>
        <v>1</v>
      </c>
      <c r="B69" s="11">
        <f>B68+1</f>
        <v>2</v>
      </c>
      <c r="C69" s="11"/>
      <c r="D69" s="13">
        <v>80</v>
      </c>
      <c r="E69" s="11" t="s">
        <v>10</v>
      </c>
      <c r="F69" s="16">
        <v>321.52999999999997</v>
      </c>
      <c r="G69" s="16">
        <v>198.99</v>
      </c>
      <c r="H69" s="16">
        <f>F69-G69</f>
        <v>122.53999999999996</v>
      </c>
      <c r="I69" s="32">
        <f>100*(H69/F69)</f>
        <v>38.111529250769749</v>
      </c>
    </row>
    <row r="70" spans="1:9" x14ac:dyDescent="0.25">
      <c r="A70" s="10">
        <f t="shared" ref="A70:B77" si="22">A69+1</f>
        <v>2</v>
      </c>
      <c r="B70" s="11">
        <f t="shared" si="22"/>
        <v>3</v>
      </c>
      <c r="C70" s="11"/>
      <c r="D70" s="13">
        <v>70</v>
      </c>
      <c r="E70" s="11" t="s">
        <v>11</v>
      </c>
      <c r="F70" s="16">
        <v>272.45</v>
      </c>
      <c r="G70" s="16">
        <v>157.07</v>
      </c>
      <c r="H70" s="16">
        <f t="shared" ref="H70:H77" si="23">F70-G70</f>
        <v>115.38</v>
      </c>
      <c r="I70" s="32">
        <f t="shared" ref="I70:I77" si="24">100*(H70/F70)</f>
        <v>42.349054872453664</v>
      </c>
    </row>
    <row r="71" spans="1:9" x14ac:dyDescent="0.25">
      <c r="A71" s="10">
        <f t="shared" si="22"/>
        <v>3</v>
      </c>
      <c r="B71" s="11">
        <f t="shared" si="22"/>
        <v>4</v>
      </c>
      <c r="C71" s="11"/>
      <c r="D71" s="13">
        <v>60</v>
      </c>
      <c r="E71" s="11" t="s">
        <v>12</v>
      </c>
      <c r="F71" s="16">
        <v>48.08</v>
      </c>
      <c r="G71" s="16">
        <v>23.611999999999998</v>
      </c>
      <c r="H71" s="16">
        <f t="shared" si="23"/>
        <v>24.468</v>
      </c>
      <c r="I71" s="32">
        <f t="shared" si="24"/>
        <v>50.890183028286195</v>
      </c>
    </row>
    <row r="72" spans="1:9" x14ac:dyDescent="0.25">
      <c r="A72" s="10">
        <f t="shared" si="22"/>
        <v>4</v>
      </c>
      <c r="B72" s="11">
        <f t="shared" si="22"/>
        <v>5</v>
      </c>
      <c r="C72" s="11"/>
      <c r="D72" s="13">
        <v>50</v>
      </c>
      <c r="E72" s="11" t="s">
        <v>13</v>
      </c>
      <c r="F72" s="16">
        <v>52.5</v>
      </c>
      <c r="G72" s="16">
        <v>26.52</v>
      </c>
      <c r="H72" s="16">
        <f t="shared" si="23"/>
        <v>25.98</v>
      </c>
      <c r="I72" s="32">
        <f t="shared" si="24"/>
        <v>49.485714285714288</v>
      </c>
    </row>
    <row r="73" spans="1:9" x14ac:dyDescent="0.25">
      <c r="A73" s="10">
        <f t="shared" si="22"/>
        <v>5</v>
      </c>
      <c r="B73" s="11">
        <f t="shared" si="22"/>
        <v>6</v>
      </c>
      <c r="C73" s="11"/>
      <c r="D73" s="13">
        <v>40</v>
      </c>
      <c r="E73" s="11" t="s">
        <v>14</v>
      </c>
      <c r="F73" s="16">
        <v>93.24</v>
      </c>
      <c r="G73" s="16">
        <v>37.825000000000003</v>
      </c>
      <c r="H73" s="16">
        <f t="shared" si="23"/>
        <v>55.414999999999992</v>
      </c>
      <c r="I73" s="32">
        <f t="shared" si="24"/>
        <v>59.432646932646925</v>
      </c>
    </row>
    <row r="74" spans="1:9" x14ac:dyDescent="0.25">
      <c r="A74" s="10">
        <f t="shared" si="22"/>
        <v>6</v>
      </c>
      <c r="B74" s="11">
        <f t="shared" si="22"/>
        <v>7</v>
      </c>
      <c r="C74" s="11"/>
      <c r="D74" s="13">
        <v>30</v>
      </c>
      <c r="E74" s="11" t="s">
        <v>15</v>
      </c>
      <c r="F74" s="16">
        <v>83.18</v>
      </c>
      <c r="G74" s="16">
        <v>32.838999999999999</v>
      </c>
      <c r="H74" s="16">
        <f t="shared" si="23"/>
        <v>50.341000000000008</v>
      </c>
      <c r="I74" s="32">
        <f t="shared" si="24"/>
        <v>60.520557826400577</v>
      </c>
    </row>
    <row r="75" spans="1:9" x14ac:dyDescent="0.25">
      <c r="A75" s="10">
        <f t="shared" si="22"/>
        <v>7</v>
      </c>
      <c r="B75" s="11">
        <f t="shared" si="22"/>
        <v>8</v>
      </c>
      <c r="C75" s="11"/>
      <c r="D75" s="13">
        <v>20</v>
      </c>
      <c r="E75" s="11" t="s">
        <v>16</v>
      </c>
      <c r="F75" s="16">
        <v>110.72</v>
      </c>
      <c r="G75" s="16">
        <v>48.606000000000002</v>
      </c>
      <c r="H75" s="16">
        <f t="shared" si="23"/>
        <v>62.113999999999997</v>
      </c>
      <c r="I75" s="32">
        <f t="shared" si="24"/>
        <v>56.100072254335252</v>
      </c>
    </row>
    <row r="76" spans="1:9" x14ac:dyDescent="0.25">
      <c r="A76" s="10">
        <f t="shared" si="22"/>
        <v>8</v>
      </c>
      <c r="B76" s="11">
        <f t="shared" si="22"/>
        <v>9</v>
      </c>
      <c r="C76" s="11"/>
      <c r="D76" s="13">
        <v>10</v>
      </c>
      <c r="E76" s="18" t="s">
        <v>17</v>
      </c>
      <c r="F76" s="16">
        <v>104.42</v>
      </c>
      <c r="G76" s="16">
        <v>44.65</v>
      </c>
      <c r="H76" s="16">
        <f t="shared" si="23"/>
        <v>59.77</v>
      </c>
      <c r="I76" s="32">
        <f t="shared" si="24"/>
        <v>57.239992338632447</v>
      </c>
    </row>
    <row r="77" spans="1:9" ht="15.75" thickBot="1" x14ac:dyDescent="0.3">
      <c r="A77" s="19">
        <v>9</v>
      </c>
      <c r="B77" s="20">
        <f t="shared" si="22"/>
        <v>10</v>
      </c>
      <c r="C77" s="20"/>
      <c r="D77" s="22">
        <v>0</v>
      </c>
      <c r="E77" s="40" t="s">
        <v>18</v>
      </c>
      <c r="F77" s="23">
        <v>109.83</v>
      </c>
      <c r="G77" s="23">
        <v>54.639000000000003</v>
      </c>
      <c r="H77" s="16">
        <f t="shared" si="23"/>
        <v>55.190999999999995</v>
      </c>
      <c r="I77" s="32">
        <f t="shared" si="24"/>
        <v>50.25129745971045</v>
      </c>
    </row>
    <row r="78" spans="1:9" ht="16.5" thickTop="1" thickBot="1" x14ac:dyDescent="0.3">
      <c r="A78" s="41"/>
      <c r="B78" s="41"/>
      <c r="C78" s="41"/>
      <c r="D78" s="42"/>
      <c r="E78" s="25" t="s">
        <v>19</v>
      </c>
      <c r="F78" s="26">
        <f>AVERAGE(F69:F77)</f>
        <v>132.88333333333333</v>
      </c>
      <c r="G78" s="26">
        <f t="shared" ref="G78:I78" si="25">AVERAGE(G69:G77)</f>
        <v>69.416777777777781</v>
      </c>
      <c r="H78" s="26">
        <f t="shared" si="25"/>
        <v>63.466555555555566</v>
      </c>
      <c r="I78" s="27">
        <f t="shared" si="25"/>
        <v>51.597894249883282</v>
      </c>
    </row>
    <row r="79" spans="1:9" ht="16.5" thickTop="1" thickBot="1" x14ac:dyDescent="0.3">
      <c r="E79" s="28" t="s">
        <v>20</v>
      </c>
      <c r="F79" s="38">
        <f>SUM(F69:F77)</f>
        <v>1195.95</v>
      </c>
      <c r="G79" s="38">
        <f t="shared" ref="G79:H79" si="26">SUM(G69:G77)</f>
        <v>624.75099999999998</v>
      </c>
      <c r="H79" s="39">
        <f t="shared" si="26"/>
        <v>571.19900000000007</v>
      </c>
    </row>
    <row r="80" spans="1:9" ht="15.75" thickTop="1" x14ac:dyDescent="0.25"/>
  </sheetData>
  <pageMargins left="0.7" right="0.7" top="0.75" bottom="0.75" header="0.3" footer="0.3"/>
  <pageSetup orientation="portrait" horizontalDpi="90" verticalDpi="9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Wheat Biomass</vt:lpstr>
    </vt:vector>
  </TitlesOfParts>
  <Company>University of Saskatchewan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Keep, Tyrone</dc:creator>
  <cp:lastModifiedBy>Robertson, Daniel (danieljr@uidaho.edu)</cp:lastModifiedBy>
  <dcterms:created xsi:type="dcterms:W3CDTF">2020-03-03T15:13:35Z</dcterms:created>
  <dcterms:modified xsi:type="dcterms:W3CDTF">2020-05-26T21:13:49Z</dcterms:modified>
</cp:coreProperties>
</file>