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IoT\Thesis Work\"/>
    </mc:Choice>
  </mc:AlternateContent>
  <xr:revisionPtr revIDLastSave="0" documentId="13_ncr:1_{BDCBC5C4-B791-4902-93C3-B0B2BE3FB797}" xr6:coauthVersionLast="47" xr6:coauthVersionMax="47" xr10:uidLastSave="{00000000-0000-0000-0000-000000000000}"/>
  <bookViews>
    <workbookView xWindow="-110" yWindow="-110" windowWidth="19420" windowHeight="10420" activeTab="3" xr2:uid="{F5B7F81F-8D31-4823-A920-B67B28820233}"/>
  </bookViews>
  <sheets>
    <sheet name="Test #1" sheetId="1" r:id="rId1"/>
    <sheet name="Test #1.1" sheetId="5" r:id="rId2"/>
    <sheet name="Test #2" sheetId="4" r:id="rId3"/>
    <sheet name="Test #3" sheetId="3" r:id="rId4"/>
    <sheet name="Test #4" sheetId="2" r:id="rId5"/>
    <sheet name="Test #4.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" i="3" l="1"/>
  <c r="B30" i="3"/>
  <c r="B15" i="3"/>
  <c r="B14" i="3"/>
  <c r="P15" i="4"/>
  <c r="O15" i="4"/>
  <c r="BC4" i="2"/>
  <c r="BB4" i="2"/>
  <c r="BA4" i="2"/>
  <c r="AZ4" i="2"/>
  <c r="AX4" i="2"/>
  <c r="AW4" i="2"/>
  <c r="BB7" i="2"/>
  <c r="BC7" i="2"/>
  <c r="BA7" i="2"/>
  <c r="AZ7" i="2"/>
  <c r="AY7" i="2"/>
  <c r="AX7" i="2"/>
  <c r="AW7" i="2"/>
  <c r="BC6" i="2"/>
  <c r="BB6" i="2"/>
  <c r="BA6" i="2"/>
  <c r="AZ6" i="2"/>
  <c r="AX6" i="2"/>
  <c r="AW6" i="2"/>
  <c r="BC5" i="2"/>
  <c r="BB5" i="2"/>
  <c r="BA5" i="2"/>
  <c r="AZ5" i="2"/>
  <c r="AY5" i="2"/>
  <c r="AX5" i="2"/>
  <c r="AW5" i="2"/>
  <c r="Y3" i="6"/>
  <c r="Z3" i="6"/>
  <c r="X4" i="6"/>
  <c r="Y4" i="6"/>
  <c r="Z4" i="6"/>
  <c r="X5" i="6"/>
  <c r="Y5" i="6"/>
  <c r="AY6" i="2" s="1"/>
  <c r="Z5" i="6"/>
  <c r="X6" i="6"/>
  <c r="Y6" i="6"/>
  <c r="Z6" i="6"/>
  <c r="X7" i="6"/>
  <c r="Y7" i="6"/>
  <c r="Z7" i="6"/>
  <c r="X8" i="6"/>
  <c r="Y8" i="6"/>
  <c r="Z8" i="6"/>
  <c r="X9" i="6"/>
  <c r="Y9" i="6"/>
  <c r="Z9" i="6"/>
  <c r="X3" i="6"/>
  <c r="AA3" i="6" s="1"/>
  <c r="B15" i="4"/>
  <c r="B23" i="3"/>
  <c r="B22" i="3"/>
  <c r="B7" i="3"/>
  <c r="B6" i="3"/>
  <c r="AA8" i="6" l="1"/>
  <c r="AA4" i="6"/>
  <c r="AA9" i="6"/>
  <c r="AA5" i="6"/>
  <c r="AY4" i="2" s="1"/>
  <c r="AA7" i="6"/>
  <c r="AA6" i="6"/>
  <c r="F15" i="4"/>
  <c r="G24" i="5"/>
  <c r="F24" i="5"/>
  <c r="E24" i="5"/>
  <c r="I24" i="5" s="1"/>
  <c r="AF20" i="5"/>
  <c r="AE20" i="5"/>
  <c r="AD20" i="5"/>
  <c r="AC20" i="5"/>
  <c r="AB20" i="5"/>
  <c r="AA20" i="5"/>
  <c r="Z20" i="5"/>
  <c r="Y20" i="5"/>
  <c r="X20" i="5"/>
  <c r="AF19" i="5"/>
  <c r="AE19" i="5"/>
  <c r="AD19" i="5"/>
  <c r="AC19" i="5"/>
  <c r="AB19" i="5"/>
  <c r="AA19" i="5"/>
  <c r="Z19" i="5"/>
  <c r="Y19" i="5"/>
  <c r="X19" i="5"/>
  <c r="J19" i="5"/>
  <c r="I19" i="5"/>
  <c r="H19" i="5"/>
  <c r="G19" i="5"/>
  <c r="F19" i="5"/>
  <c r="E19" i="5"/>
  <c r="D19" i="5"/>
  <c r="C19" i="5"/>
  <c r="B19" i="5"/>
  <c r="B29" i="5" s="1"/>
  <c r="J18" i="5"/>
  <c r="I18" i="5"/>
  <c r="H18" i="5"/>
  <c r="G18" i="5"/>
  <c r="F18" i="5"/>
  <c r="E18" i="5"/>
  <c r="D18" i="5"/>
  <c r="J21" i="5" s="1"/>
  <c r="C18" i="5"/>
  <c r="F25" i="5" s="1"/>
  <c r="B18" i="5"/>
  <c r="H21" i="5" s="1"/>
  <c r="S16" i="5"/>
  <c r="AD16" i="5" s="1"/>
  <c r="Q16" i="5"/>
  <c r="AB16" i="5" s="1"/>
  <c r="N16" i="5"/>
  <c r="Y16" i="5" s="1"/>
  <c r="M16" i="5"/>
  <c r="X16" i="5" s="1"/>
  <c r="T15" i="5"/>
  <c r="AE15" i="5" s="1"/>
  <c r="S15" i="5"/>
  <c r="AD15" i="5" s="1"/>
  <c r="N15" i="5"/>
  <c r="Y15" i="5" s="1"/>
  <c r="M15" i="5"/>
  <c r="X15" i="5" s="1"/>
  <c r="AB14" i="5"/>
  <c r="S14" i="5"/>
  <c r="AD14" i="5" s="1"/>
  <c r="Q14" i="5"/>
  <c r="N14" i="5"/>
  <c r="Y14" i="5" s="1"/>
  <c r="M14" i="5"/>
  <c r="X14" i="5" s="1"/>
  <c r="T13" i="5"/>
  <c r="AE13" i="5" s="1"/>
  <c r="S13" i="5"/>
  <c r="AD13" i="5" s="1"/>
  <c r="N13" i="5"/>
  <c r="Y13" i="5" s="1"/>
  <c r="M13" i="5"/>
  <c r="X13" i="5" s="1"/>
  <c r="U12" i="5"/>
  <c r="AF12" i="5" s="1"/>
  <c r="T12" i="5"/>
  <c r="AE12" i="5" s="1"/>
  <c r="S12" i="5"/>
  <c r="AD12" i="5" s="1"/>
  <c r="P12" i="5"/>
  <c r="AA12" i="5" s="1"/>
  <c r="N12" i="5"/>
  <c r="Y12" i="5" s="1"/>
  <c r="M12" i="5"/>
  <c r="X12" i="5" s="1"/>
  <c r="U11" i="5"/>
  <c r="AF11" i="5" s="1"/>
  <c r="T11" i="5"/>
  <c r="AE11" i="5" s="1"/>
  <c r="S11" i="5"/>
  <c r="AD11" i="5" s="1"/>
  <c r="P11" i="5"/>
  <c r="AA11" i="5" s="1"/>
  <c r="O11" i="5"/>
  <c r="Z11" i="5" s="1"/>
  <c r="N11" i="5"/>
  <c r="Y11" i="5" s="1"/>
  <c r="M11" i="5"/>
  <c r="X11" i="5" s="1"/>
  <c r="U10" i="5"/>
  <c r="AF10" i="5" s="1"/>
  <c r="T10" i="5"/>
  <c r="AE10" i="5" s="1"/>
  <c r="S10" i="5"/>
  <c r="AD10" i="5" s="1"/>
  <c r="Q10" i="5"/>
  <c r="AB10" i="5" s="1"/>
  <c r="P10" i="5"/>
  <c r="AA10" i="5" s="1"/>
  <c r="O10" i="5"/>
  <c r="Z10" i="5" s="1"/>
  <c r="M10" i="5"/>
  <c r="X10" i="5" s="1"/>
  <c r="U9" i="5"/>
  <c r="AF9" i="5" s="1"/>
  <c r="S9" i="5"/>
  <c r="AD9" i="5" s="1"/>
  <c r="Q9" i="5"/>
  <c r="AB9" i="5" s="1"/>
  <c r="P9" i="5"/>
  <c r="AA9" i="5" s="1"/>
  <c r="O9" i="5"/>
  <c r="Z9" i="5" s="1"/>
  <c r="N9" i="5"/>
  <c r="Y9" i="5" s="1"/>
  <c r="M9" i="5"/>
  <c r="X9" i="5" s="1"/>
  <c r="U8" i="5"/>
  <c r="AF8" i="5" s="1"/>
  <c r="T8" i="5"/>
  <c r="AE8" i="5" s="1"/>
  <c r="S8" i="5"/>
  <c r="AD8" i="5" s="1"/>
  <c r="Q8" i="5"/>
  <c r="AB8" i="5" s="1"/>
  <c r="P8" i="5"/>
  <c r="AA8" i="5" s="1"/>
  <c r="O8" i="5"/>
  <c r="Z8" i="5" s="1"/>
  <c r="N8" i="5"/>
  <c r="Y8" i="5" s="1"/>
  <c r="M8" i="5"/>
  <c r="X8" i="5" s="1"/>
  <c r="U7" i="5"/>
  <c r="AF7" i="5" s="1"/>
  <c r="T7" i="5"/>
  <c r="AE7" i="5" s="1"/>
  <c r="S7" i="5"/>
  <c r="AD7" i="5" s="1"/>
  <c r="P7" i="5"/>
  <c r="AA7" i="5" s="1"/>
  <c r="O7" i="5"/>
  <c r="Z7" i="5" s="1"/>
  <c r="N7" i="5"/>
  <c r="Y7" i="5" s="1"/>
  <c r="M7" i="5"/>
  <c r="X7" i="5" s="1"/>
  <c r="AB6" i="5"/>
  <c r="U6" i="5"/>
  <c r="AF6" i="5" s="1"/>
  <c r="S6" i="5"/>
  <c r="AD6" i="5" s="1"/>
  <c r="Q6" i="5"/>
  <c r="P6" i="5"/>
  <c r="AA6" i="5" s="1"/>
  <c r="O6" i="5"/>
  <c r="Z6" i="5" s="1"/>
  <c r="N6" i="5"/>
  <c r="Y6" i="5" s="1"/>
  <c r="M6" i="5"/>
  <c r="X6" i="5" s="1"/>
  <c r="U5" i="5"/>
  <c r="AF5" i="5" s="1"/>
  <c r="T5" i="5"/>
  <c r="AE5" i="5" s="1"/>
  <c r="S5" i="5"/>
  <c r="AD5" i="5" s="1"/>
  <c r="P5" i="5"/>
  <c r="AA5" i="5" s="1"/>
  <c r="O5" i="5"/>
  <c r="Z5" i="5" s="1"/>
  <c r="N5" i="5"/>
  <c r="Y5" i="5" s="1"/>
  <c r="M5" i="5"/>
  <c r="X5" i="5" s="1"/>
  <c r="AB4" i="5"/>
  <c r="U4" i="5"/>
  <c r="AF4" i="5" s="1"/>
  <c r="S4" i="5"/>
  <c r="AD4" i="5" s="1"/>
  <c r="Q4" i="5"/>
  <c r="P4" i="5"/>
  <c r="AA4" i="5" s="1"/>
  <c r="O4" i="5"/>
  <c r="Z4" i="5" s="1"/>
  <c r="N4" i="5"/>
  <c r="Y4" i="5" s="1"/>
  <c r="M4" i="5"/>
  <c r="X4" i="5" s="1"/>
  <c r="U3" i="5"/>
  <c r="AF3" i="5" s="1"/>
  <c r="T3" i="5"/>
  <c r="AE3" i="5" s="1"/>
  <c r="S3" i="5"/>
  <c r="AD3" i="5" s="1"/>
  <c r="P3" i="5"/>
  <c r="AA3" i="5" s="1"/>
  <c r="O3" i="5"/>
  <c r="Z3" i="5" s="1"/>
  <c r="N3" i="5"/>
  <c r="Y3" i="5" s="1"/>
  <c r="M3" i="5"/>
  <c r="X3" i="5" s="1"/>
  <c r="AB2" i="5"/>
  <c r="U2" i="5"/>
  <c r="AF2" i="5" s="1"/>
  <c r="S2" i="5"/>
  <c r="AD2" i="5" s="1"/>
  <c r="Q2" i="5"/>
  <c r="P2" i="5"/>
  <c r="AA2" i="5" s="1"/>
  <c r="O2" i="5"/>
  <c r="Z2" i="5" s="1"/>
  <c r="N2" i="5"/>
  <c r="Y2" i="5" s="1"/>
  <c r="M2" i="5"/>
  <c r="X2" i="5" s="1"/>
  <c r="T2" i="5" l="1"/>
  <c r="AE2" i="5" s="1"/>
  <c r="Q3" i="5"/>
  <c r="AB3" i="5" s="1"/>
  <c r="T4" i="5"/>
  <c r="AE4" i="5" s="1"/>
  <c r="Q5" i="5"/>
  <c r="AB5" i="5" s="1"/>
  <c r="T6" i="5"/>
  <c r="AE6" i="5" s="1"/>
  <c r="Q7" i="5"/>
  <c r="AB7" i="5" s="1"/>
  <c r="T9" i="5"/>
  <c r="AE9" i="5" s="1"/>
  <c r="N10" i="5"/>
  <c r="Y10" i="5" s="1"/>
  <c r="Q11" i="5"/>
  <c r="AB11" i="5" s="1"/>
  <c r="Q12" i="5"/>
  <c r="AB12" i="5" s="1"/>
  <c r="Q13" i="5"/>
  <c r="AB13" i="5" s="1"/>
  <c r="T14" i="5"/>
  <c r="AE14" i="5" s="1"/>
  <c r="Q15" i="5"/>
  <c r="AB15" i="5" s="1"/>
  <c r="T16" i="5"/>
  <c r="AE16" i="5" s="1"/>
  <c r="I28" i="5"/>
  <c r="E26" i="5"/>
  <c r="X18" i="5"/>
  <c r="I27" i="5"/>
  <c r="AB18" i="5"/>
  <c r="I38" i="5"/>
  <c r="Y18" i="5"/>
  <c r="AD18" i="5"/>
  <c r="O12" i="5"/>
  <c r="Z12" i="5" s="1"/>
  <c r="Z18" i="5" s="1"/>
  <c r="O13" i="5"/>
  <c r="Z13" i="5" s="1"/>
  <c r="O14" i="5"/>
  <c r="Z14" i="5" s="1"/>
  <c r="O15" i="5"/>
  <c r="Z15" i="5" s="1"/>
  <c r="U15" i="5"/>
  <c r="AF15" i="5" s="1"/>
  <c r="U16" i="5"/>
  <c r="AF16" i="5" s="1"/>
  <c r="P13" i="5"/>
  <c r="AA13" i="5" s="1"/>
  <c r="P14" i="5"/>
  <c r="AA14" i="5" s="1"/>
  <c r="P15" i="5"/>
  <c r="AA15" i="5" s="1"/>
  <c r="P16" i="5"/>
  <c r="AA16" i="5" s="1"/>
  <c r="E21" i="5"/>
  <c r="B22" i="5" s="1"/>
  <c r="B25" i="5" s="1"/>
  <c r="G25" i="5"/>
  <c r="F26" i="5"/>
  <c r="O16" i="5"/>
  <c r="Z16" i="5" s="1"/>
  <c r="F21" i="5"/>
  <c r="I25" i="5"/>
  <c r="G26" i="5"/>
  <c r="K32" i="5" s="1"/>
  <c r="U13" i="5"/>
  <c r="AF13" i="5" s="1"/>
  <c r="U14" i="5"/>
  <c r="AF14" i="5" s="1"/>
  <c r="R2" i="5"/>
  <c r="AC2" i="5" s="1"/>
  <c r="R3" i="5"/>
  <c r="AC3" i="5" s="1"/>
  <c r="R4" i="5"/>
  <c r="AC4" i="5" s="1"/>
  <c r="R5" i="5"/>
  <c r="AC5" i="5" s="1"/>
  <c r="R6" i="5"/>
  <c r="AC6" i="5" s="1"/>
  <c r="R7" i="5"/>
  <c r="AC7" i="5" s="1"/>
  <c r="R8" i="5"/>
  <c r="AC8" i="5" s="1"/>
  <c r="R9" i="5"/>
  <c r="AC9" i="5" s="1"/>
  <c r="R10" i="5"/>
  <c r="AC10" i="5" s="1"/>
  <c r="R11" i="5"/>
  <c r="AC11" i="5" s="1"/>
  <c r="R12" i="5"/>
  <c r="AC12" i="5" s="1"/>
  <c r="R13" i="5"/>
  <c r="AC13" i="5" s="1"/>
  <c r="R14" i="5"/>
  <c r="AC14" i="5" s="1"/>
  <c r="R15" i="5"/>
  <c r="AC15" i="5" s="1"/>
  <c r="R16" i="5"/>
  <c r="AC16" i="5" s="1"/>
  <c r="G21" i="5"/>
  <c r="B24" i="5" s="1"/>
  <c r="B27" i="5" s="1"/>
  <c r="I26" i="5"/>
  <c r="I29" i="5"/>
  <c r="I31" i="5"/>
  <c r="I33" i="5"/>
  <c r="I35" i="5"/>
  <c r="I37" i="5"/>
  <c r="I21" i="5"/>
  <c r="E25" i="5"/>
  <c r="K26" i="5"/>
  <c r="I30" i="5"/>
  <c r="I32" i="5"/>
  <c r="I34" i="5"/>
  <c r="I36" i="5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AE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G106" i="2"/>
  <c r="AF106" i="2"/>
  <c r="AE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AH104" i="2"/>
  <c r="AG104" i="2"/>
  <c r="AF104" i="2"/>
  <c r="AE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W10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34" i="5" l="1"/>
  <c r="BA9" i="2"/>
  <c r="AX3" i="2"/>
  <c r="BD9" i="2"/>
  <c r="K24" i="5"/>
  <c r="AA18" i="5"/>
  <c r="AE18" i="5"/>
  <c r="BB3" i="2"/>
  <c r="BD3" i="2"/>
  <c r="AX9" i="2"/>
  <c r="AF18" i="5"/>
  <c r="K38" i="5"/>
  <c r="K35" i="5"/>
  <c r="K36" i="5"/>
  <c r="B23" i="5"/>
  <c r="B26" i="5" s="1"/>
  <c r="J28" i="5"/>
  <c r="J37" i="5"/>
  <c r="J35" i="5"/>
  <c r="J33" i="5"/>
  <c r="J31" i="5"/>
  <c r="J29" i="5"/>
  <c r="J26" i="5"/>
  <c r="J25" i="5"/>
  <c r="J27" i="5"/>
  <c r="J24" i="5"/>
  <c r="J38" i="5"/>
  <c r="J36" i="5"/>
  <c r="J34" i="5"/>
  <c r="J32" i="5"/>
  <c r="J30" i="5"/>
  <c r="K33" i="5"/>
  <c r="K25" i="5"/>
  <c r="K31" i="5"/>
  <c r="K27" i="5"/>
  <c r="B28" i="5"/>
  <c r="AC18" i="5"/>
  <c r="K28" i="5"/>
  <c r="K29" i="5"/>
  <c r="K30" i="5"/>
  <c r="K37" i="5"/>
  <c r="BB9" i="2"/>
  <c r="AY3" i="2"/>
  <c r="AW9" i="2"/>
  <c r="BC9" i="2"/>
  <c r="AZ3" i="2"/>
  <c r="BA3" i="2"/>
  <c r="AY9" i="2"/>
  <c r="AZ9" i="2"/>
  <c r="AW3" i="2"/>
  <c r="BC3" i="2"/>
  <c r="J40" i="5" l="1"/>
  <c r="K40" i="5" s="1"/>
  <c r="J41" i="5"/>
  <c r="K41" i="5" s="1"/>
  <c r="N15" i="4"/>
  <c r="M15" i="4"/>
  <c r="L15" i="4"/>
  <c r="K15" i="4"/>
  <c r="J15" i="4"/>
  <c r="E15" i="4"/>
  <c r="D15" i="4"/>
  <c r="C15" i="4"/>
  <c r="AC5" i="1"/>
  <c r="AQ16" i="1" s="1"/>
  <c r="AK6" i="1"/>
  <c r="AJ9" i="1"/>
  <c r="AK17" i="1"/>
  <c r="AC3" i="1"/>
  <c r="AK3" i="1" s="1"/>
  <c r="AJ14" i="1"/>
  <c r="AB3" i="1"/>
  <c r="AJ15" i="1" s="1"/>
  <c r="AJ16" i="1"/>
  <c r="AC4" i="1"/>
  <c r="AN5" i="1" s="1"/>
  <c r="AA3" i="1"/>
  <c r="AA4" i="1" s="1"/>
  <c r="AI14" i="1"/>
  <c r="AK16" i="1" l="1"/>
  <c r="AJ13" i="1"/>
  <c r="AJ12" i="1"/>
  <c r="AQ10" i="1"/>
  <c r="AK4" i="1"/>
  <c r="AJ7" i="1"/>
  <c r="AK12" i="1"/>
  <c r="AI8" i="1"/>
  <c r="AJ10" i="1"/>
  <c r="AK11" i="1"/>
  <c r="AI4" i="1"/>
  <c r="AI15" i="1"/>
  <c r="AJ3" i="1"/>
  <c r="AN4" i="1"/>
  <c r="AE7" i="1"/>
  <c r="AA5" i="1"/>
  <c r="AO3" i="1" s="1"/>
  <c r="AE14" i="1"/>
  <c r="AQ13" i="1"/>
  <c r="AE11" i="1"/>
  <c r="AI16" i="1"/>
  <c r="AE9" i="1"/>
  <c r="AJ5" i="1"/>
  <c r="AK5" i="1"/>
  <c r="AJ8" i="1"/>
  <c r="AB5" i="1"/>
  <c r="AP4" i="1" s="1"/>
  <c r="AN6" i="1"/>
  <c r="AQ5" i="1"/>
  <c r="AN14" i="1"/>
  <c r="AK14" i="1"/>
  <c r="AI5" i="1"/>
  <c r="AK9" i="1"/>
  <c r="AI12" i="1"/>
  <c r="AJ11" i="1"/>
  <c r="AI13" i="1"/>
  <c r="AB4" i="1"/>
  <c r="AM5" i="1" s="1"/>
  <c r="AN7" i="1"/>
  <c r="AQ8" i="1"/>
  <c r="AL3" i="1"/>
  <c r="AL4" i="1"/>
  <c r="AL14" i="1"/>
  <c r="AL15" i="1"/>
  <c r="AL11" i="1"/>
  <c r="AL12" i="1"/>
  <c r="AL6" i="1"/>
  <c r="AF7" i="1"/>
  <c r="AF5" i="1"/>
  <c r="AL17" i="1"/>
  <c r="AF6" i="1"/>
  <c r="AL13" i="1"/>
  <c r="AL7" i="1"/>
  <c r="AL10" i="1"/>
  <c r="AL5" i="1"/>
  <c r="AL8" i="1"/>
  <c r="AL16" i="1"/>
  <c r="AL9" i="1"/>
  <c r="AF12" i="1"/>
  <c r="AM7" i="1"/>
  <c r="AJ6" i="1"/>
  <c r="AJ4" i="1"/>
  <c r="AK13" i="1"/>
  <c r="AE5" i="1"/>
  <c r="AI9" i="1"/>
  <c r="AK15" i="1"/>
  <c r="AK10" i="1"/>
  <c r="AE15" i="1"/>
  <c r="AK7" i="1"/>
  <c r="AK8" i="1"/>
  <c r="AJ17" i="1"/>
  <c r="AE13" i="1"/>
  <c r="AE8" i="1"/>
  <c r="AP6" i="1"/>
  <c r="AM9" i="1"/>
  <c r="AM12" i="1"/>
  <c r="AM14" i="1"/>
  <c r="AP9" i="1"/>
  <c r="AM11" i="1"/>
  <c r="AO9" i="1"/>
  <c r="AP11" i="1"/>
  <c r="AP3" i="1"/>
  <c r="AN11" i="1"/>
  <c r="AN13" i="1"/>
  <c r="AN8" i="1"/>
  <c r="AN15" i="1"/>
  <c r="AQ15" i="1"/>
  <c r="AQ14" i="1"/>
  <c r="AQ7" i="1"/>
  <c r="AQ12" i="1"/>
  <c r="AI3" i="1"/>
  <c r="AO5" i="1"/>
  <c r="AI10" i="1"/>
  <c r="AI17" i="1"/>
  <c r="AI6" i="1"/>
  <c r="AM4" i="1"/>
  <c r="AM6" i="1"/>
  <c r="AM13" i="1"/>
  <c r="AO17" i="1"/>
  <c r="AM8" i="1"/>
  <c r="AG9" i="1"/>
  <c r="AM10" i="1"/>
  <c r="AM3" i="1"/>
  <c r="AE3" i="1"/>
  <c r="AN16" i="1"/>
  <c r="AN12" i="1"/>
  <c r="AN17" i="1"/>
  <c r="AN3" i="1"/>
  <c r="AQ6" i="1"/>
  <c r="AQ17" i="1"/>
  <c r="AQ4" i="1"/>
  <c r="AQ3" i="1"/>
  <c r="AO12" i="1"/>
  <c r="AM15" i="1"/>
  <c r="AP12" i="1"/>
  <c r="AI11" i="1"/>
  <c r="AE16" i="1"/>
  <c r="AE4" i="1"/>
  <c r="AE12" i="1"/>
  <c r="AI7" i="1"/>
  <c r="AE10" i="1"/>
  <c r="AE17" i="1"/>
  <c r="AE6" i="1"/>
  <c r="AO16" i="1"/>
  <c r="AG10" i="1"/>
  <c r="AP14" i="1"/>
  <c r="AM17" i="1"/>
  <c r="AP13" i="1"/>
  <c r="AG15" i="1"/>
  <c r="AP7" i="1"/>
  <c r="AG17" i="1"/>
  <c r="AO8" i="1"/>
  <c r="AO4" i="1"/>
  <c r="AN9" i="1"/>
  <c r="AN10" i="1"/>
  <c r="AQ9" i="1"/>
  <c r="AQ11" i="1"/>
  <c r="AG8" i="1" l="1"/>
  <c r="AO15" i="1"/>
  <c r="AO6" i="1"/>
  <c r="AO7" i="1"/>
  <c r="AO19" i="1" s="1" a="1"/>
  <c r="AO19" i="1" s="1"/>
  <c r="AF17" i="1"/>
  <c r="AO11" i="1"/>
  <c r="AO14" i="1"/>
  <c r="AO10" i="1"/>
  <c r="AG4" i="1"/>
  <c r="AG5" i="1"/>
  <c r="AO13" i="1"/>
  <c r="AF16" i="1"/>
  <c r="AF4" i="1"/>
  <c r="AG11" i="1"/>
  <c r="AG14" i="1"/>
  <c r="AG6" i="1"/>
  <c r="AP15" i="1"/>
  <c r="AP8" i="1"/>
  <c r="AG3" i="1"/>
  <c r="AG7" i="1"/>
  <c r="AG12" i="1"/>
  <c r="AM16" i="1"/>
  <c r="AF14" i="1"/>
  <c r="AF8" i="1"/>
  <c r="AF13" i="1"/>
  <c r="AP10" i="1"/>
  <c r="AP5" i="1"/>
  <c r="AP17" i="1"/>
  <c r="AG16" i="1"/>
  <c r="AP16" i="1"/>
  <c r="AG13" i="1"/>
  <c r="AK19" i="1" a="1"/>
  <c r="AK19" i="1" s="1"/>
  <c r="AJ19" i="1" a="1"/>
  <c r="AJ19" i="1" s="1"/>
  <c r="AF15" i="1"/>
  <c r="AF3" i="1"/>
  <c r="AF18" i="1" s="1"/>
  <c r="AF9" i="1"/>
  <c r="AD20" i="1" s="1"/>
  <c r="AF10" i="1"/>
  <c r="AF11" i="1"/>
  <c r="AQ19" i="1" a="1"/>
  <c r="AQ19" i="1" s="1"/>
  <c r="AE18" i="1"/>
  <c r="AM19" i="1" a="1"/>
  <c r="AM19" i="1" s="1"/>
  <c r="AL19" i="1" a="1"/>
  <c r="AL19" i="1" s="1"/>
  <c r="AN19" i="1" a="1"/>
  <c r="AN19" i="1" s="1"/>
  <c r="AN23" i="1" s="1"/>
  <c r="AI19" i="1" a="1"/>
  <c r="AI19" i="1" s="1"/>
  <c r="AG18" i="1" l="1"/>
  <c r="AP19" i="1" a="1"/>
  <c r="AP19" i="1" s="1"/>
  <c r="AM23" i="1" s="1"/>
  <c r="AD22" i="1"/>
  <c r="AL23" i="1"/>
  <c r="AM2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<sst xmlns="http://schemas.openxmlformats.org/spreadsheetml/2006/main" count="341" uniqueCount="115">
  <si>
    <t>Cutoff</t>
  </si>
  <si>
    <t>Focus</t>
  </si>
  <si>
    <t>Average</t>
  </si>
  <si>
    <t>Distorted SIFT + FLANN</t>
  </si>
  <si>
    <t>Img1</t>
  </si>
  <si>
    <t>Img2</t>
  </si>
  <si>
    <t>Img3</t>
  </si>
  <si>
    <t>Img4</t>
  </si>
  <si>
    <t>Img5</t>
  </si>
  <si>
    <t>Img6</t>
  </si>
  <si>
    <t>Img7</t>
  </si>
  <si>
    <t>Img8</t>
  </si>
  <si>
    <t>Img9</t>
  </si>
  <si>
    <t>Img10</t>
  </si>
  <si>
    <t>Img11</t>
  </si>
  <si>
    <t>Img12</t>
  </si>
  <si>
    <t>Img13</t>
  </si>
  <si>
    <t>Img14</t>
  </si>
  <si>
    <t>Img15</t>
  </si>
  <si>
    <t>Img16</t>
  </si>
  <si>
    <t>Img17</t>
  </si>
  <si>
    <t>Img18</t>
  </si>
  <si>
    <t>Img19</t>
  </si>
  <si>
    <t>Img20</t>
  </si>
  <si>
    <t>Img21</t>
  </si>
  <si>
    <t>Img22</t>
  </si>
  <si>
    <t>Img23</t>
  </si>
  <si>
    <t>Img24</t>
  </si>
  <si>
    <t>Img25</t>
  </si>
  <si>
    <t>Distorted Template Matching</t>
  </si>
  <si>
    <t>Entities</t>
  </si>
  <si>
    <t>AR -&gt; TWX</t>
  </si>
  <si>
    <t>TWX -&gt; Python</t>
  </si>
  <si>
    <t>TMPL Matching</t>
  </si>
  <si>
    <t>Python -&gt; TWX</t>
  </si>
  <si>
    <t>Python -&gt; AR</t>
  </si>
  <si>
    <t>Data Type</t>
  </si>
  <si>
    <t>Image (2732x2048)</t>
  </si>
  <si>
    <t>Image (2391x1792)</t>
  </si>
  <si>
    <t>Image (2049x1536)</t>
  </si>
  <si>
    <t>Image (1708x1280)</t>
  </si>
  <si>
    <t>Image (1366x1024)</t>
  </si>
  <si>
    <t>Image (1025x768)</t>
  </si>
  <si>
    <t>Image (683x512)</t>
  </si>
  <si>
    <t>Image (342x256)</t>
  </si>
  <si>
    <t>Boolean</t>
  </si>
  <si>
    <t>InfoTable</t>
  </si>
  <si>
    <t>JSON</t>
  </si>
  <si>
    <t>/27.4174635410308</t>
  </si>
  <si>
    <t>TWX -&gt; Python (WiFi)</t>
  </si>
  <si>
    <t>SIFT + FLANN</t>
  </si>
  <si>
    <t>FINAL RESULTS</t>
  </si>
  <si>
    <t>(2732x2048)</t>
  </si>
  <si>
    <t>(2391x1792)</t>
  </si>
  <si>
    <t>(2049x1536)</t>
  </si>
  <si>
    <t>(1708x1280)</t>
  </si>
  <si>
    <t>(1366x1024)</t>
  </si>
  <si>
    <t>(1025x768)</t>
  </si>
  <si>
    <t>(683x512)</t>
  </si>
  <si>
    <t>(342x256)</t>
  </si>
  <si>
    <t>Total Time</t>
  </si>
  <si>
    <t>Avg. Error</t>
  </si>
  <si>
    <t>Left Error</t>
  </si>
  <si>
    <t>Center Error</t>
  </si>
  <si>
    <t>Right Error</t>
  </si>
  <si>
    <t>Distorted Avg</t>
  </si>
  <si>
    <t>WiFi Time</t>
  </si>
  <si>
    <t>Fixed Time</t>
  </si>
  <si>
    <t>AVERAGE</t>
  </si>
  <si>
    <t>STDEV</t>
  </si>
  <si>
    <t>MIN</t>
  </si>
  <si>
    <t>MAX</t>
  </si>
  <si>
    <t>FAILED</t>
  </si>
  <si>
    <t>UR3e Robot</t>
  </si>
  <si>
    <t>AR Experience</t>
  </si>
  <si>
    <t>X</t>
  </si>
  <si>
    <t>Y</t>
  </si>
  <si>
    <t>Z</t>
  </si>
  <si>
    <t>RX</t>
  </si>
  <si>
    <t>RY</t>
  </si>
  <si>
    <t>RZ</t>
  </si>
  <si>
    <t>Center Position</t>
  </si>
  <si>
    <t>Left Position</t>
  </si>
  <si>
    <t>Right Position</t>
  </si>
  <si>
    <t>Ideal Points</t>
  </si>
  <si>
    <t>Distances</t>
  </si>
  <si>
    <t>Center</t>
  </si>
  <si>
    <t>Left 30mm</t>
  </si>
  <si>
    <t>Right 30mm</t>
  </si>
  <si>
    <t xml:space="preserve"> </t>
  </si>
  <si>
    <t>AVG</t>
  </si>
  <si>
    <t>Ideal Values</t>
  </si>
  <si>
    <t>Error Values</t>
  </si>
  <si>
    <t>RMSE</t>
  </si>
  <si>
    <t>STDEV.P</t>
  </si>
  <si>
    <t>STDEV.S</t>
  </si>
  <si>
    <t>Center Difference</t>
  </si>
  <si>
    <t>-</t>
  </si>
  <si>
    <t>Avg X Diff</t>
  </si>
  <si>
    <t>Avg Y Diff</t>
  </si>
  <si>
    <t>Avg Z Diff</t>
  </si>
  <si>
    <t>Avg X Error</t>
  </si>
  <si>
    <t>Avg Y Error</t>
  </si>
  <si>
    <t>Avg Z Error</t>
  </si>
  <si>
    <t>AVERAGE ERROR</t>
  </si>
  <si>
    <t>AVERAGE STDEV</t>
  </si>
  <si>
    <t>Corrected SIFT + FLANN</t>
  </si>
  <si>
    <t>Corrected Template Matching</t>
  </si>
  <si>
    <t>Raw Positions</t>
  </si>
  <si>
    <t>Error Data</t>
  </si>
  <si>
    <t>Left</t>
  </si>
  <si>
    <t>Right</t>
  </si>
  <si>
    <t>Average Errors</t>
  </si>
  <si>
    <t>Dims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</si>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</sst>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0" xfId="0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4" xfId="0" applyBorder="1"/>
    <xf numFmtId="0" fontId="2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3" xfId="0" applyBorder="1"/>
    <xf numFmtId="0" fontId="2" fillId="0" borderId="0" xfId="0" applyFont="1" applyFill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2" fillId="0" borderId="0" xfId="0" applyFont="1" applyFill="1" applyBorder="1"/>
    <xf numFmtId="0" fontId="0" fillId="0" borderId="0" xfId="0" applyFill="1"/>
    <xf numFmtId="0" fontId="2" fillId="3" borderId="21" xfId="0" applyFont="1" applyFill="1" applyBorder="1"/>
    <xf numFmtId="0" fontId="0" fillId="3" borderId="0" xfId="0" applyFill="1" applyBorder="1"/>
    <xf numFmtId="0" fontId="0" fillId="3" borderId="15" xfId="0" applyFill="1" applyBorder="1"/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22" xfId="0" applyFill="1" applyBorder="1"/>
    <xf numFmtId="0" fontId="0" fillId="0" borderId="23" xfId="0" applyFill="1" applyBorder="1"/>
    <xf numFmtId="0" fontId="0" fillId="0" borderId="21" xfId="0" applyFill="1" applyBorder="1"/>
    <xf numFmtId="0" fontId="2" fillId="3" borderId="15" xfId="0" applyFont="1" applyFill="1" applyBorder="1"/>
    <xf numFmtId="0" fontId="0" fillId="0" borderId="24" xfId="0" applyBorder="1"/>
    <xf numFmtId="0" fontId="0" fillId="0" borderId="15" xfId="0" applyBorder="1"/>
    <xf numFmtId="0" fontId="0" fillId="0" borderId="24" xfId="0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25" xfId="0" applyFill="1" applyBorder="1"/>
    <xf numFmtId="0" fontId="0" fillId="0" borderId="16" xfId="0" applyFill="1" applyBorder="1"/>
    <xf numFmtId="0" fontId="0" fillId="0" borderId="17" xfId="0" applyFill="1" applyBorder="1"/>
    <xf numFmtId="0" fontId="2" fillId="4" borderId="15" xfId="0" applyFont="1" applyFill="1" applyBorder="1"/>
    <xf numFmtId="0" fontId="0" fillId="4" borderId="0" xfId="0" applyFill="1" applyBorder="1"/>
    <xf numFmtId="0" fontId="0" fillId="4" borderId="15" xfId="0" applyFill="1" applyBorder="1"/>
    <xf numFmtId="0" fontId="0" fillId="0" borderId="25" xfId="0" applyBorder="1"/>
    <xf numFmtId="0" fontId="0" fillId="0" borderId="16" xfId="0" applyBorder="1"/>
    <xf numFmtId="0" fontId="0" fillId="0" borderId="17" xfId="0" applyBorder="1"/>
    <xf numFmtId="0" fontId="2" fillId="0" borderId="0" xfId="0" applyFont="1" applyFill="1"/>
    <xf numFmtId="164" fontId="0" fillId="0" borderId="0" xfId="0" applyNumberFormat="1" applyFill="1"/>
    <xf numFmtId="0" fontId="0" fillId="3" borderId="22" xfId="0" applyFill="1" applyBorder="1"/>
    <xf numFmtId="0" fontId="0" fillId="3" borderId="23" xfId="0" applyFill="1" applyBorder="1"/>
    <xf numFmtId="0" fontId="0" fillId="3" borderId="21" xfId="0" applyFill="1" applyBorder="1"/>
    <xf numFmtId="0" fontId="0" fillId="3" borderId="24" xfId="0" applyFill="1" applyBorder="1"/>
    <xf numFmtId="0" fontId="0" fillId="4" borderId="24" xfId="0" applyFill="1" applyBorder="1"/>
    <xf numFmtId="0" fontId="0" fillId="3" borderId="2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4" fillId="0" borderId="22" xfId="0" applyFont="1" applyBorder="1"/>
    <xf numFmtId="0" fontId="4" fillId="0" borderId="23" xfId="0" applyFont="1" applyBorder="1"/>
    <xf numFmtId="0" fontId="4" fillId="0" borderId="21" xfId="0" applyFont="1" applyBorder="1"/>
    <xf numFmtId="0" fontId="4" fillId="0" borderId="0" xfId="0" applyFont="1" applyBorder="1"/>
    <xf numFmtId="0" fontId="4" fillId="0" borderId="24" xfId="0" applyFont="1" applyBorder="1"/>
    <xf numFmtId="0" fontId="4" fillId="0" borderId="15" xfId="0" applyFont="1" applyBorder="1"/>
    <xf numFmtId="0" fontId="4" fillId="0" borderId="2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0" xfId="0" applyFont="1" applyBorder="1" applyAlignment="1"/>
    <xf numFmtId="0" fontId="4" fillId="0" borderId="0" xfId="0" applyFont="1" applyFill="1" applyBorder="1"/>
    <xf numFmtId="0" fontId="2" fillId="0" borderId="0" xfId="0" applyFont="1" applyBorder="1"/>
    <xf numFmtId="0" fontId="2" fillId="3" borderId="0" xfId="0" applyFont="1" applyFill="1" applyBorder="1"/>
    <xf numFmtId="0" fontId="2" fillId="3" borderId="16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6" xfId="0" applyBorder="1"/>
    <xf numFmtId="0" fontId="3" fillId="0" borderId="0" xfId="0" applyFont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'Test #2'!$B$2:$H$2</c:f>
              <c:numCache>
                <c:formatCode>General</c:formatCode>
                <c:ptCount val="7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5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cat>
          <c:val>
            <c:numRef>
              <c:f>'Test #2'!$B$15:$H$15</c:f>
              <c:numCache>
                <c:formatCode>General</c:formatCode>
                <c:ptCount val="7"/>
                <c:pt idx="0">
                  <c:v>3.6669999999999994</c:v>
                </c:pt>
                <c:pt idx="1">
                  <c:v>4.7120000000000006</c:v>
                </c:pt>
                <c:pt idx="2">
                  <c:v>11.798000000000002</c:v>
                </c:pt>
                <c:pt idx="3">
                  <c:v>27.01</c:v>
                </c:pt>
                <c:pt idx="4">
                  <c:v>47.336999999999996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5-4FC7-95A4-781788972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811416"/>
        <c:axId val="597811744"/>
      </c:lineChart>
      <c:catAx>
        <c:axId val="59781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811744"/>
        <c:crosses val="autoZero"/>
        <c:auto val="1"/>
        <c:lblAlgn val="ctr"/>
        <c:lblOffset val="100"/>
        <c:noMultiLvlLbl val="0"/>
      </c:catAx>
      <c:valAx>
        <c:axId val="59781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811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'Test #2'!$J$2:$P$2</c:f>
              <c:numCache>
                <c:formatCode>General</c:formatCode>
                <c:ptCount val="7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5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cat>
          <c:val>
            <c:numRef>
              <c:f>'Test #2'!$J$15:$P$15</c:f>
              <c:numCache>
                <c:formatCode>General</c:formatCode>
                <c:ptCount val="7"/>
                <c:pt idx="0">
                  <c:v>1.8099999999999998</c:v>
                </c:pt>
                <c:pt idx="1">
                  <c:v>2.2130000000000001</c:v>
                </c:pt>
                <c:pt idx="2">
                  <c:v>2.5770000000000004</c:v>
                </c:pt>
                <c:pt idx="3">
                  <c:v>2.7050000000000005</c:v>
                </c:pt>
                <c:pt idx="4">
                  <c:v>3.1310000000000002</c:v>
                </c:pt>
                <c:pt idx="5">
                  <c:v>3.5259999999999998</c:v>
                </c:pt>
                <c:pt idx="6">
                  <c:v>8.5530000000000008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3-486E-B67B-481E5134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811416"/>
        <c:axId val="597811744"/>
      </c:lineChart>
      <c:catAx>
        <c:axId val="59781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811744"/>
        <c:crosses val="autoZero"/>
        <c:auto val="1"/>
        <c:lblAlgn val="ctr"/>
        <c:lblOffset val="100"/>
        <c:noMultiLvlLbl val="0"/>
      </c:catAx>
      <c:valAx>
        <c:axId val="59781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811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</a:t>
            </a:r>
            <a:r>
              <a:rPr lang="en-US" baseline="0"/>
              <a:t> -&gt; TWX Image Transfer Rate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'Test #4'!$B$2:$I$2</c:f>
              <c:strCache>
                <c:ptCount val="8"/>
                <c:pt idx="0">
                  <c:v>Image (2732x2048)</c:v>
                </c:pt>
                <c:pt idx="1">
                  <c:v>Image (2391x1792)</c:v>
                </c:pt>
                <c:pt idx="2">
                  <c:v>Image (2049x1536)</c:v>
                </c:pt>
                <c:pt idx="3">
                  <c:v>Image (1708x1280)</c:v>
                </c:pt>
                <c:pt idx="4">
                  <c:v>Image (1366x1024)</c:v>
                </c:pt>
                <c:pt idx="5">
                  <c:v>Image (1025x768)</c:v>
                </c:pt>
                <c:pt idx="6">
                  <c:v>Image (683x512)</c:v>
                </c:pt>
                <c:pt idx="7">
                  <c:v>Image (342x256)</c:v>
                </c:pt>
              </c:strCache>
            </c:strRef>
          </c:cat>
          <c:val>
            <c:numRef>
              <c:f>'Test #4'!$B$104:$I$104</c:f>
              <c:numCache>
                <c:formatCode>General</c:formatCode>
                <c:ptCount val="8"/>
                <c:pt idx="0">
                  <c:v>1.8116399999999999</c:v>
                </c:pt>
                <c:pt idx="1">
                  <c:v>1.6993300000000007</c:v>
                </c:pt>
                <c:pt idx="2">
                  <c:v>1.3485900000000002</c:v>
                </c:pt>
                <c:pt idx="3">
                  <c:v>0.88118000000000019</c:v>
                </c:pt>
                <c:pt idx="4">
                  <c:v>0.60043000000000002</c:v>
                </c:pt>
                <c:pt idx="5">
                  <c:v>0.39700000000000002</c:v>
                </c:pt>
                <c:pt idx="6">
                  <c:v>0.26106999999999991</c:v>
                </c:pt>
                <c:pt idx="7">
                  <c:v>0.15740000000000001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8-49D6-8922-BBEF8C3AA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TWX -&gt; Python Image Transfer Rate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'Test #4'!$L$2:$S$2</c:f>
              <c:strCache>
                <c:ptCount val="8"/>
                <c:pt idx="0">
                  <c:v>Image (2732x2048)</c:v>
                </c:pt>
                <c:pt idx="1">
                  <c:v>Image (2391x1792)</c:v>
                </c:pt>
                <c:pt idx="2">
                  <c:v>Image (2049x1536)</c:v>
                </c:pt>
                <c:pt idx="3">
                  <c:v>Image (1708x1280)</c:v>
                </c:pt>
                <c:pt idx="4">
                  <c:v>Image (1366x1024)</c:v>
                </c:pt>
                <c:pt idx="5">
                  <c:v>Image (1025x768)</c:v>
                </c:pt>
                <c:pt idx="6">
                  <c:v>Image (683x512)</c:v>
                </c:pt>
                <c:pt idx="7">
                  <c:v>Image (342x256)</c:v>
                </c:pt>
              </c:strCache>
            </c:strRef>
          </c:cat>
          <c:val>
            <c:numRef>
              <c:f>'Test #4'!$L$104:$S$104</c:f>
              <c:numCache>
                <c:formatCode>General</c:formatCode>
                <c:ptCount val="8"/>
                <c:pt idx="0">
                  <c:v>0.67073647499084454</c:v>
                </c:pt>
                <c:pt idx="1">
                  <c:v>0.48519900321960435</c:v>
                </c:pt>
                <c:pt idx="2">
                  <c:v>0.4051184581987784</c:v>
                </c:pt>
                <c:pt idx="3">
                  <c:v>0.31540605545999995</c:v>
                </c:pt>
                <c:pt idx="4">
                  <c:v>0.21058589696884128</c:v>
                </c:pt>
                <c:pt idx="5">
                  <c:v>0.12758005619999999</c:v>
                </c:pt>
                <c:pt idx="6">
                  <c:v>0.10414763689999998</c:v>
                </c:pt>
                <c:pt idx="7">
                  <c:v>9.3799190509999963E-2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3-4A04-AB4A-AD82B2C5C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TWX -&gt; Python Image Transfer Rate (WiFi)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'Test #4'!$AE$2:$AL$2</c:f>
              <c:strCache>
                <c:ptCount val="8"/>
                <c:pt idx="0">
                  <c:v>Image (2732x2048)</c:v>
                </c:pt>
                <c:pt idx="1">
                  <c:v>Image (2391x1792)</c:v>
                </c:pt>
                <c:pt idx="2">
                  <c:v>Image (2049x1536)</c:v>
                </c:pt>
                <c:pt idx="3">
                  <c:v>Image (1708x1280)</c:v>
                </c:pt>
                <c:pt idx="4">
                  <c:v>Image (1366x1024)</c:v>
                </c:pt>
                <c:pt idx="5">
                  <c:v>Image (1025x768)</c:v>
                </c:pt>
                <c:pt idx="6">
                  <c:v>Image (683x512)</c:v>
                </c:pt>
                <c:pt idx="7">
                  <c:v>Image (342x256)</c:v>
                </c:pt>
              </c:strCache>
            </c:strRef>
          </c:cat>
          <c:val>
            <c:numRef>
              <c:f>'Test #4'!$AE$104:$AL$104</c:f>
              <c:numCache>
                <c:formatCode>General</c:formatCode>
                <c:ptCount val="8"/>
                <c:pt idx="0">
                  <c:v>1.3621590066099996</c:v>
                </c:pt>
                <c:pt idx="1">
                  <c:v>1.1290466070175131</c:v>
                </c:pt>
                <c:pt idx="2">
                  <c:v>0.79901021480560241</c:v>
                </c:pt>
                <c:pt idx="3">
                  <c:v>0.63533541917800895</c:v>
                </c:pt>
                <c:pt idx="4">
                  <c:v>0.54219931602478022</c:v>
                </c:pt>
                <c:pt idx="5">
                  <c:v>0.21752582073211649</c:v>
                </c:pt>
                <c:pt idx="6">
                  <c:v>0.10864389419555652</c:v>
                </c:pt>
                <c:pt idx="7">
                  <c:v>7.0371141399999976E-2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C-43A9-A474-0B3CD1BA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TMPL Matching Image Processing Rate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'Test #4'!$T$2:$AA$2</c:f>
              <c:strCache>
                <c:ptCount val="8"/>
                <c:pt idx="0">
                  <c:v>Image (2732x2048)</c:v>
                </c:pt>
                <c:pt idx="1">
                  <c:v>Image (2391x1792)</c:v>
                </c:pt>
                <c:pt idx="2">
                  <c:v>Image (2049x1536)</c:v>
                </c:pt>
                <c:pt idx="3">
                  <c:v>Image (1708x1280)</c:v>
                </c:pt>
                <c:pt idx="4">
                  <c:v>Image (1366x1024)</c:v>
                </c:pt>
                <c:pt idx="5">
                  <c:v>Image (1025x768)</c:v>
                </c:pt>
                <c:pt idx="6">
                  <c:v>Image (683x512)</c:v>
                </c:pt>
                <c:pt idx="7">
                  <c:v>Image (342x256)</c:v>
                </c:pt>
              </c:strCache>
            </c:strRef>
          </c:cat>
          <c:val>
            <c:numRef>
              <c:f>'Test #4'!$T$104:$AA$104</c:f>
              <c:numCache>
                <c:formatCode>General</c:formatCode>
                <c:ptCount val="8"/>
                <c:pt idx="0">
                  <c:v>0.63317354921999991</c:v>
                </c:pt>
                <c:pt idx="1">
                  <c:v>0.4705415534973143</c:v>
                </c:pt>
                <c:pt idx="2">
                  <c:v>0.31195797922999996</c:v>
                </c:pt>
                <c:pt idx="3">
                  <c:v>0.22522641660000001</c:v>
                </c:pt>
                <c:pt idx="4">
                  <c:v>0.17945618393000015</c:v>
                </c:pt>
                <c:pt idx="5">
                  <c:v>0.10176966429999997</c:v>
                </c:pt>
                <c:pt idx="6">
                  <c:v>6.9879918079999964E-2</c:v>
                </c:pt>
                <c:pt idx="7">
                  <c:v>4.5792863350000011E-2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6-44C3-BC4D-25A53AF77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Ethernet vs WiFi Image Transfer Rate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Ethernet</c:v>
          </c:tx>
          <c:marker>
            <c:symbol val="none"/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#4'!$AW$3:$BD$3</c:f>
              <c:numCache>
                <c:formatCode>General</c:formatCode>
                <c:ptCount val="8"/>
                <c:pt idx="0">
                  <c:v>3.2070124598759748</c:v>
                </c:pt>
                <c:pt idx="1">
                  <c:v>2.7465329923820496</c:v>
                </c:pt>
                <c:pt idx="2">
                  <c:v>2.1571288730939089</c:v>
                </c:pt>
                <c:pt idx="3">
                  <c:v>1.5132749077251306</c:v>
                </c:pt>
                <c:pt idx="4">
                  <c:v>1.081934516563972</c:v>
                </c:pt>
                <c:pt idx="5">
                  <c:v>0.71781215616513061</c:v>
                </c:pt>
                <c:pt idx="6">
                  <c:v>0.52655999064513037</c:v>
                </c:pt>
                <c:pt idx="7">
                  <c:v>0.38845448952513051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51E-8F59-6749B0D148B1}"/>
            </c:ext>
          </c:extLst>
        </c:ser>
        <c:ser>
          <c:idx val="1"/>
          <c:order val="1"/>
          <c:tx>
            <c:v>WiFi</c:v>
          </c:tx>
          <c:marker>
            <c:symbol val="none"/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#4'!$AW$9:$BD$9</c:f>
              <c:numCache>
                <c:formatCode>General</c:formatCode>
                <c:ptCount val="8"/>
                <c:pt idx="0">
                  <c:v>3.89843499149513</c:v>
                </c:pt>
                <c:pt idx="1">
                  <c:v>3.3903805961799591</c:v>
                </c:pt>
                <c:pt idx="2">
                  <c:v>2.5510206297007327</c:v>
                </c:pt>
                <c:pt idx="3">
                  <c:v>1.8332042714431398</c:v>
                </c:pt>
                <c:pt idx="4">
                  <c:v>1.413547935619911</c:v>
                </c:pt>
                <c:pt idx="5">
                  <c:v>0.80775792069724706</c:v>
                </c:pt>
                <c:pt idx="6">
                  <c:v>0.53105624794068695</c:v>
                </c:pt>
                <c:pt idx="7">
                  <c:v>0.36502644041513055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51E-8F59-6749B0D1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Measurement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Left Sensor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#4'!$AW$5:$BD$5</c:f>
              <c:numCache>
                <c:formatCode>General</c:formatCode>
                <c:ptCount val="8"/>
                <c:pt idx="0">
                  <c:v>0.89111386189622266</c:v>
                </c:pt>
                <c:pt idx="1">
                  <c:v>0.9505614089197566</c:v>
                </c:pt>
                <c:pt idx="2">
                  <c:v>0.79182987559866302</c:v>
                </c:pt>
                <c:pt idx="3">
                  <c:v>0.86923516220016483</c:v>
                </c:pt>
                <c:pt idx="4">
                  <c:v>0.7225636436361883</c:v>
                </c:pt>
                <c:pt idx="5">
                  <c:v>0.67941969023824245</c:v>
                </c:pt>
                <c:pt idx="6">
                  <c:v>0.77186696704628155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E-418C-9185-3A4FD4CADBB3}"/>
            </c:ext>
          </c:extLst>
        </c:ser>
        <c:ser>
          <c:idx val="1"/>
          <c:order val="1"/>
          <c:tx>
            <c:v>Center Sensor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#4'!$AW$6:$BD$6</c:f>
              <c:numCache>
                <c:formatCode>General</c:formatCode>
                <c:ptCount val="8"/>
                <c:pt idx="0">
                  <c:v>0.71568702134962159</c:v>
                </c:pt>
                <c:pt idx="1">
                  <c:v>0.7208896595901908</c:v>
                </c:pt>
                <c:pt idx="2">
                  <c:v>0.67106114969711561</c:v>
                </c:pt>
                <c:pt idx="3">
                  <c:v>0.75990358827284266</c:v>
                </c:pt>
                <c:pt idx="4">
                  <c:v>0.60908064658254801</c:v>
                </c:pt>
                <c:pt idx="5">
                  <c:v>0.57792856207348708</c:v>
                </c:pt>
                <c:pt idx="6">
                  <c:v>0.56466343355778192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8E-418C-9185-3A4FD4CADBB3}"/>
            </c:ext>
          </c:extLst>
        </c:ser>
        <c:ser>
          <c:idx val="2"/>
          <c:order val="2"/>
          <c:tx>
            <c:v>Right Sensor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#4'!$AW$7:$BD$7</c:f>
              <c:numCache>
                <c:formatCode>General</c:formatCode>
                <c:ptCount val="8"/>
                <c:pt idx="0">
                  <c:v>0.96485881656816497</c:v>
                </c:pt>
                <c:pt idx="1">
                  <c:v>0.94750668134294447</c:v>
                </c:pt>
                <c:pt idx="2">
                  <c:v>0.82791896127456521</c:v>
                </c:pt>
                <c:pt idx="3">
                  <c:v>0.79437671687350009</c:v>
                </c:pt>
                <c:pt idx="4">
                  <c:v>0.94038978600710144</c:v>
                </c:pt>
                <c:pt idx="5">
                  <c:v>0.69473931801928801</c:v>
                </c:pt>
                <c:pt idx="6">
                  <c:v>0.82671188459133127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E-418C-9185-3A4FD4CADBB3}"/>
            </c:ext>
          </c:extLst>
        </c:ser>
        <c:ser>
          <c:idx val="3"/>
          <c:order val="3"/>
          <c:tx>
            <c:v>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'Test #4'!$AW$2:$BD$2</c:f>
              <c:strCache>
                <c:ptCount val="8"/>
                <c:pt idx="0">
                  <c:v>(2732x2048)</c:v>
                </c:pt>
                <c:pt idx="1">
                  <c:v>(2391x1792)</c:v>
                </c:pt>
                <c:pt idx="2">
                  <c:v>(2049x1536)</c:v>
                </c:pt>
                <c:pt idx="3">
                  <c:v>(1708x1280)</c:v>
                </c:pt>
                <c:pt idx="4">
                  <c:v>(1366x1024)</c:v>
                </c:pt>
                <c:pt idx="5">
                  <c:v>(1025x768)</c:v>
                </c:pt>
                <c:pt idx="6">
                  <c:v>(683x512)</c:v>
                </c:pt>
                <c:pt idx="7">
                  <c:v>(342x256)</c:v>
                </c:pt>
              </c:strCache>
            </c:strRef>
          </c:cat>
          <c:val>
            <c:numRef>
              <c:f>'Test #4'!$AW$4:$BD$4</c:f>
              <c:numCache>
                <c:formatCode>General</c:formatCode>
                <c:ptCount val="8"/>
                <c:pt idx="0">
                  <c:v>0.85721989993800307</c:v>
                </c:pt>
                <c:pt idx="1">
                  <c:v>0.87298591661763059</c:v>
                </c:pt>
                <c:pt idx="2">
                  <c:v>0.76360332885678128</c:v>
                </c:pt>
                <c:pt idx="3">
                  <c:v>0.80783848911550249</c:v>
                </c:pt>
                <c:pt idx="4">
                  <c:v>0.75734469207527921</c:v>
                </c:pt>
                <c:pt idx="5">
                  <c:v>0.65069585677700592</c:v>
                </c:pt>
                <c:pt idx="6">
                  <c:v>0.72108076173179825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8E-418C-9185-3A4FD4CAD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781144"/>
        <c:axId val="524782784"/>
      </c:lineChart>
      <c:catAx>
        <c:axId val="524781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782784"/>
        <c:crosses val="autoZero"/>
        <c:auto val="1"/>
        <c:lblAlgn val="ctr"/>
        <c:lblOffset val="100"/>
        <c:noMultiLvlLbl val="0"/>
      </c:catAx>
      <c:valAx>
        <c:axId val="52478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Measurement Error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78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SIFT + FLANN Image Processing Rate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'Test #4'!$T$2:$AA$2</c:f>
              <c:strCache>
                <c:ptCount val="8"/>
                <c:pt idx="0">
                  <c:v>Image (2732x2048)</c:v>
                </c:pt>
                <c:pt idx="1">
                  <c:v>Image (2391x1792)</c:v>
                </c:pt>
                <c:pt idx="2">
                  <c:v>Image (2049x1536)</c:v>
                </c:pt>
                <c:pt idx="3">
                  <c:v>Image (1708x1280)</c:v>
                </c:pt>
                <c:pt idx="4">
                  <c:v>Image (1366x1024)</c:v>
                </c:pt>
                <c:pt idx="5">
                  <c:v>Image (1025x768)</c:v>
                </c:pt>
                <c:pt idx="6">
                  <c:v>Image (683x512)</c:v>
                </c:pt>
                <c:pt idx="7">
                  <c:v>Image (342x256)</c:v>
                </c:pt>
              </c:strCache>
            </c:strRef>
          </c:cat>
          <c:val>
            <c:numRef>
              <c:f>'Test #4'!$AM$104:$AT$104</c:f>
              <c:numCache>
                <c:formatCode>General</c:formatCode>
                <c:ptCount val="8"/>
                <c:pt idx="0">
                  <c:v>1.384958398342129</c:v>
                </c:pt>
                <c:pt idx="1">
                  <c:v>1.1058435010999998</c:v>
                </c:pt>
                <c:pt idx="2">
                  <c:v>0.90925188545000057</c:v>
                </c:pt>
                <c:pt idx="3">
                  <c:v>0.71800886153999999</c:v>
                </c:pt>
                <c:pt idx="4">
                  <c:v>0.57113281726837151</c:v>
                </c:pt>
                <c:pt idx="5">
                  <c:v>0.33368912696838365</c:v>
                </c:pt>
                <c:pt idx="6">
                  <c:v>0.17456573247909524</c:v>
                </c:pt>
                <c:pt idx="7">
                  <c:v>5.8750348091125476E-2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B-4D9D-BF10-574A182CF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0176"/>
        <c:axId val="534167880"/>
      </c:lineChart>
      <c:catAx>
        <c:axId val="5341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Image Resolution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67880"/>
        <c:crosses val="autoZero"/>
        <c:auto val="1"/>
        <c:lblAlgn val="ctr"/>
        <c:lblOffset val="100"/>
        <c:noMultiLvlLbl val="0"/>
      </c:catAx>
      <c:valAx>
        <c:axId val="5341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0176"/>
        <c:crosses val="autoZero"/>
        <c:crossBetween val="between"/>
      </c:valAx>
    </c:plotArea>
    <c:plotVisOnly val="1"/>
    <c:dispBlanksAs val="zero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419553</xdr:colOff>
      <xdr:row>15</xdr:row>
      <xdr:rowOff>172358</xdr:rowOff>
    </xdr:from>
    <xdr:to>
      <xdr:col>7</xdr:col>
      <xdr:colOff>114753</xdr:colOff>
      <xdr:row>30</xdr:row>
      <xdr:rowOff>153307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ED3376-87C2-4728-B357-9DCBFDB59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163286</xdr:colOff>
      <xdr:row>16</xdr:row>
      <xdr:rowOff>127000</xdr:rowOff>
    </xdr:from>
    <xdr:to>
      <xdr:col>14</xdr:col>
      <xdr:colOff>163285</xdr:colOff>
      <xdr:row>31</xdr:row>
      <xdr:rowOff>109966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404457-1C4B-4F23-83A3-36796253E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695324</xdr:colOff>
      <xdr:row>3</xdr:row>
      <xdr:rowOff>88900</xdr:rowOff>
    </xdr:from>
    <xdr:to>
      <xdr:col>7</xdr:col>
      <xdr:colOff>685799</xdr:colOff>
      <xdr:row>25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0C36B-96D8-44E2-A239-72D51D97A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542925</xdr:colOff>
      <xdr:row>2</xdr:row>
      <xdr:rowOff>123825</xdr:rowOff>
    </xdr:from>
    <xdr:to>
      <xdr:col>16</xdr:col>
      <xdr:colOff>466725</xdr:colOff>
      <xdr:row>24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9CB3F0-1D8E-458C-8724-35F7137C9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1090472</xdr:colOff>
      <xdr:row>6</xdr:row>
      <xdr:rowOff>61306</xdr:rowOff>
    </xdr:from>
    <xdr:to>
      <xdr:col>36</xdr:col>
      <xdr:colOff>562862</xdr:colOff>
      <xdr:row>27</xdr:row>
      <xdr:rowOff>175605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D8052F-D917-4640-B500-1AF77CF14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1032669</xdr:colOff>
      <xdr:row>2</xdr:row>
      <xdr:rowOff>151606</xdr:rowOff>
    </xdr:from>
    <xdr:to>
      <xdr:col>24</xdr:col>
      <xdr:colOff>953294</xdr:colOff>
      <xdr:row>24</xdr:row>
      <xdr:rowOff>84931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3405C29-FAB9-4E61-B046-4C3016BA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374652</xdr:colOff>
      <xdr:row>31</xdr:row>
      <xdr:rowOff>11906</xdr:rowOff>
    </xdr:from>
    <xdr:to>
      <xdr:col>55</xdr:col>
      <xdr:colOff>476252</xdr:colOff>
      <xdr:row>52</xdr:row>
      <xdr:rowOff>135731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AB88CBC-4498-477F-B6E6-55B649DA2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48</xdr:col>
      <xdr:colOff>6350</xdr:colOff>
      <xdr:row>11</xdr:row>
      <xdr:rowOff>7937</xdr:rowOff>
    </xdr:from>
    <xdr:to>
      <xdr:col>55</xdr:col>
      <xdr:colOff>513556</xdr:colOff>
      <xdr:row>29</xdr:row>
      <xdr:rowOff>138906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A7B45D8-FF46-44C7-B243-BA3938BE8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1032669</xdr:colOff>
      <xdr:row>2</xdr:row>
      <xdr:rowOff>151606</xdr:rowOff>
    </xdr:from>
    <xdr:to>
      <xdr:col>43</xdr:col>
      <xdr:colOff>953294</xdr:colOff>
      <xdr:row>24</xdr:row>
      <xdr:rowOff>84931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8EEC946-EC7F-4E45-8665-EFBFFEB16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A7BC-A831-4A5A-A7A4-74604210F1A3}">
  <dimension ref="A1:AQ53"/>
  <sheetViews>
    <sheetView topLeftCell="Y1" zoomScaleNormal="100" workbookViewId="0">
      <selection activeCell="AD13" sqref="AD13"/>
    </sheetView>
  </sheetViews>
  <sheetFormatPr defaultRowHeight="14.5" x14ac:dyDescent="0.35"/>
  <cols>
    <col min="1" max="1" width="10.81640625" style="1" bestFit="1" customWidth="1"/>
    <col min="14" max="15" width="9.1796875" style="37"/>
  </cols>
  <sheetData>
    <row r="1" spans="1:43" x14ac:dyDescent="0.35">
      <c r="B1" s="122" t="s">
        <v>73</v>
      </c>
      <c r="C1" s="122"/>
      <c r="D1" s="122"/>
      <c r="E1" s="122"/>
      <c r="F1" s="122"/>
      <c r="G1" s="123"/>
      <c r="H1" s="124" t="s">
        <v>74</v>
      </c>
      <c r="I1" s="124"/>
      <c r="J1" s="124"/>
      <c r="K1" s="124"/>
      <c r="L1" s="124"/>
      <c r="M1" s="124"/>
      <c r="N1" s="33"/>
      <c r="O1" s="33"/>
      <c r="P1" s="113" t="s">
        <v>108</v>
      </c>
      <c r="Q1" s="125"/>
      <c r="R1" s="125"/>
      <c r="S1" s="125"/>
      <c r="T1" s="125"/>
      <c r="U1" s="125"/>
      <c r="V1" s="125"/>
      <c r="W1" s="125"/>
      <c r="X1" s="126"/>
      <c r="Y1" s="90"/>
      <c r="Z1" s="24"/>
      <c r="AA1" s="24"/>
      <c r="AB1" s="24"/>
      <c r="AC1" s="24"/>
      <c r="AD1" s="24"/>
      <c r="AI1" s="113" t="s">
        <v>109</v>
      </c>
      <c r="AJ1" s="114"/>
      <c r="AK1" s="114"/>
      <c r="AL1" s="114"/>
      <c r="AM1" s="114"/>
      <c r="AN1" s="114"/>
      <c r="AO1" s="114"/>
      <c r="AP1" s="114"/>
      <c r="AQ1" s="115"/>
    </row>
    <row r="2" spans="1:43" s="1" customFormat="1" x14ac:dyDescent="0.35">
      <c r="B2" s="34" t="s">
        <v>75</v>
      </c>
      <c r="C2" s="34" t="s">
        <v>76</v>
      </c>
      <c r="D2" s="34" t="s">
        <v>77</v>
      </c>
      <c r="E2" s="34" t="s">
        <v>78</v>
      </c>
      <c r="F2" s="34" t="s">
        <v>79</v>
      </c>
      <c r="G2" s="35" t="s">
        <v>80</v>
      </c>
      <c r="H2" s="34" t="s">
        <v>75</v>
      </c>
      <c r="I2" s="34" t="s">
        <v>76</v>
      </c>
      <c r="J2" s="34" t="s">
        <v>77</v>
      </c>
      <c r="K2" s="34" t="s">
        <v>78</v>
      </c>
      <c r="L2" s="34" t="s">
        <v>79</v>
      </c>
      <c r="M2" s="34" t="s">
        <v>80</v>
      </c>
      <c r="N2" s="36"/>
      <c r="O2" s="36"/>
      <c r="P2" s="119" t="s">
        <v>81</v>
      </c>
      <c r="Q2" s="120"/>
      <c r="R2" s="121"/>
      <c r="S2" s="119" t="s">
        <v>82</v>
      </c>
      <c r="T2" s="120"/>
      <c r="U2" s="121"/>
      <c r="V2" s="119" t="s">
        <v>83</v>
      </c>
      <c r="W2" s="120"/>
      <c r="X2" s="121"/>
      <c r="Y2" s="73"/>
      <c r="AA2" s="116" t="s">
        <v>84</v>
      </c>
      <c r="AB2" s="117"/>
      <c r="AC2" s="118"/>
      <c r="AD2" s="37"/>
      <c r="AE2" s="116" t="s">
        <v>85</v>
      </c>
      <c r="AF2" s="117"/>
      <c r="AG2" s="118"/>
      <c r="AI2" s="119" t="s">
        <v>81</v>
      </c>
      <c r="AJ2" s="120"/>
      <c r="AK2" s="121"/>
      <c r="AL2" s="119" t="s">
        <v>82</v>
      </c>
      <c r="AM2" s="120"/>
      <c r="AN2" s="121"/>
      <c r="AO2" s="119" t="s">
        <v>83</v>
      </c>
      <c r="AP2" s="120"/>
      <c r="AQ2" s="121"/>
    </row>
    <row r="3" spans="1:43" x14ac:dyDescent="0.35">
      <c r="A3" s="38" t="s">
        <v>86</v>
      </c>
      <c r="B3" s="64">
        <v>56.65</v>
      </c>
      <c r="C3" s="65">
        <v>-483.88</v>
      </c>
      <c r="D3" s="65">
        <v>105.92</v>
      </c>
      <c r="E3" s="65">
        <v>0.11700000000000001</v>
      </c>
      <c r="F3" s="65">
        <v>-2.2909999999999999</v>
      </c>
      <c r="G3" s="66">
        <v>2.2010000000000001</v>
      </c>
      <c r="H3" s="65">
        <v>-1.1999999999999999E-3</v>
      </c>
      <c r="I3" s="65">
        <v>0.97860000000000003</v>
      </c>
      <c r="J3" s="65">
        <v>0.55049999999999999</v>
      </c>
      <c r="K3" s="65">
        <v>1.6000000000000001E-3</v>
      </c>
      <c r="L3" s="65">
        <v>6.3E-3</v>
      </c>
      <c r="M3" s="66">
        <v>-1</v>
      </c>
      <c r="P3" s="41">
        <v>-1.1999999999999999E-3</v>
      </c>
      <c r="Q3" s="42">
        <v>0.97860000000000003</v>
      </c>
      <c r="R3" s="43">
        <v>0.55049999999999999</v>
      </c>
      <c r="S3" s="41">
        <v>-2.9100000000000001E-2</v>
      </c>
      <c r="T3" s="42">
        <v>0.97860000000000003</v>
      </c>
      <c r="U3" s="43">
        <v>0.5513933333333334</v>
      </c>
      <c r="V3" s="41">
        <v>2.9100000000000001E-2</v>
      </c>
      <c r="W3" s="42">
        <v>0.97860000000000003</v>
      </c>
      <c r="X3" s="43">
        <v>0.55075333333333332</v>
      </c>
      <c r="Y3" s="13"/>
      <c r="Z3" s="91" t="s">
        <v>86</v>
      </c>
      <c r="AA3" s="44">
        <f>AVERAGE(P3:P17)</f>
        <v>-7.7866666666666666E-4</v>
      </c>
      <c r="AB3" s="45">
        <f>AVERAGE(Q3:Q17)</f>
        <v>0.98094000000000003</v>
      </c>
      <c r="AC3" s="46">
        <f>AVERAGE(R3:R17)</f>
        <v>0.55117333333333329</v>
      </c>
      <c r="AD3" s="37"/>
      <c r="AE3" s="44">
        <f t="shared" ref="AE3:AE17" si="0">SQRT((P3-$AA$3)^2+(Q3-$AB$3)^2+(R3-$AC$3)^2)</f>
        <v>2.4711332532980808E-3</v>
      </c>
      <c r="AF3" s="45">
        <f t="shared" ref="AF3:AF17" si="1">SQRT((S3-$AA$4)^2+(T3-$AB$4)^2+(U3-$AC$4)^2)</f>
        <v>2.8882385250837256E-3</v>
      </c>
      <c r="AG3" s="46">
        <f t="shared" ref="AG3:AG17" si="2">SQRT((V3-$AA$5)^2+(W3-$AB$5)^2+(X3-$AC$5)^2)</f>
        <v>2.3804877184681714E-3</v>
      </c>
      <c r="AI3" s="41">
        <f t="shared" ref="AI3:AI17" si="3">P3-$AA$3</f>
        <v>-4.2133333333333324E-4</v>
      </c>
      <c r="AJ3" s="42">
        <f t="shared" ref="AJ3:AJ17" si="4">Q3-$AB$3</f>
        <v>-2.3400000000000087E-3</v>
      </c>
      <c r="AK3" s="43">
        <f t="shared" ref="AK3:AK17" si="5">R3-$AC$3</f>
        <v>-6.7333333333330359E-4</v>
      </c>
      <c r="AL3" s="41">
        <f t="shared" ref="AL3:AL17" si="6">S3-$AA$4</f>
        <v>1.6786666666666651E-3</v>
      </c>
      <c r="AM3" s="42">
        <f t="shared" ref="AM3:AM17" si="7">T3-$AB$4</f>
        <v>-2.3400000000000087E-3</v>
      </c>
      <c r="AN3" s="43">
        <f t="shared" ref="AN3:AN17" si="8">U3-$AC$4</f>
        <v>2.1999999999999797E-4</v>
      </c>
      <c r="AO3" s="41">
        <f t="shared" ref="AO3:AO17" si="9">V3-$AA$5</f>
        <v>-1.2133333333333093E-4</v>
      </c>
      <c r="AP3" s="42">
        <f t="shared" ref="AP3:AP17" si="10">W3-$AB$5</f>
        <v>-2.3400000000000087E-3</v>
      </c>
      <c r="AQ3" s="43">
        <f t="shared" ref="AQ3:AQ17" si="11">X3-$AC$5</f>
        <v>-4.1999999999997595E-4</v>
      </c>
    </row>
    <row r="4" spans="1:43" x14ac:dyDescent="0.35">
      <c r="A4" s="47" t="s">
        <v>87</v>
      </c>
      <c r="B4" s="67">
        <v>86.65</v>
      </c>
      <c r="C4" s="39">
        <v>-483.88</v>
      </c>
      <c r="D4" s="39">
        <v>105.92</v>
      </c>
      <c r="E4" s="39">
        <v>0.11700000000000001</v>
      </c>
      <c r="F4" s="39">
        <v>-2.2909999999999999</v>
      </c>
      <c r="G4" s="40">
        <v>2.2010000000000001</v>
      </c>
      <c r="H4" s="39">
        <v>-2.9100000000000001E-2</v>
      </c>
      <c r="I4" s="39">
        <v>0.97860000000000003</v>
      </c>
      <c r="J4" s="39">
        <v>0.54810000000000003</v>
      </c>
      <c r="K4" s="39">
        <v>-1E-3</v>
      </c>
      <c r="L4" s="39">
        <v>6.7999999999999996E-3</v>
      </c>
      <c r="M4" s="40">
        <v>-1</v>
      </c>
      <c r="P4" s="48">
        <v>-5.9999999999999995E-4</v>
      </c>
      <c r="Q4" s="13">
        <v>0.98219999999999996</v>
      </c>
      <c r="R4" s="49">
        <v>0.55120000000000002</v>
      </c>
      <c r="S4" s="48">
        <v>-2.8500000000000001E-2</v>
      </c>
      <c r="T4" s="13">
        <v>0.98070000000000002</v>
      </c>
      <c r="U4" s="49">
        <v>0.55149333333333339</v>
      </c>
      <c r="V4" s="48">
        <v>2.9100000000000001E-2</v>
      </c>
      <c r="W4" s="13">
        <v>0.98050000000000004</v>
      </c>
      <c r="X4" s="49">
        <v>0.55075333333333332</v>
      </c>
      <c r="Y4" s="13"/>
      <c r="Z4" s="92" t="s">
        <v>110</v>
      </c>
      <c r="AA4" s="50">
        <f>AA3-0.03</f>
        <v>-3.0778666666666666E-2</v>
      </c>
      <c r="AB4" s="51">
        <f>AB3</f>
        <v>0.98094000000000003</v>
      </c>
      <c r="AC4" s="52">
        <f>AVERAGE(U3:U17)</f>
        <v>0.5511733333333334</v>
      </c>
      <c r="AD4" s="37"/>
      <c r="AE4" s="50">
        <f t="shared" si="0"/>
        <v>1.2728836902438142E-3</v>
      </c>
      <c r="AF4" s="51">
        <f t="shared" si="1"/>
        <v>2.3135085428365658E-3</v>
      </c>
      <c r="AG4" s="52">
        <f t="shared" si="2"/>
        <v>6.2025944392468018E-4</v>
      </c>
      <c r="AI4" s="48">
        <f t="shared" si="3"/>
        <v>1.7866666666666671E-4</v>
      </c>
      <c r="AJ4" s="13">
        <f t="shared" si="4"/>
        <v>1.2599999999999278E-3</v>
      </c>
      <c r="AK4" s="49">
        <f t="shared" si="5"/>
        <v>2.6666666666730343E-5</v>
      </c>
      <c r="AL4" s="48">
        <f t="shared" si="6"/>
        <v>2.278666666666665E-3</v>
      </c>
      <c r="AM4" s="13">
        <f t="shared" si="7"/>
        <v>-2.4000000000001798E-4</v>
      </c>
      <c r="AN4" s="49">
        <f t="shared" si="8"/>
        <v>3.1999999999998696E-4</v>
      </c>
      <c r="AO4" s="48">
        <f t="shared" si="9"/>
        <v>-1.2133333333333093E-4</v>
      </c>
      <c r="AP4" s="13">
        <f t="shared" si="10"/>
        <v>-4.3999999999999595E-4</v>
      </c>
      <c r="AQ4" s="49">
        <f t="shared" si="11"/>
        <v>-4.1999999999997595E-4</v>
      </c>
    </row>
    <row r="5" spans="1:43" x14ac:dyDescent="0.35">
      <c r="A5" s="47" t="s">
        <v>88</v>
      </c>
      <c r="B5" s="67">
        <v>26.66</v>
      </c>
      <c r="C5" s="39">
        <v>-483.88</v>
      </c>
      <c r="D5" s="39">
        <v>105.92</v>
      </c>
      <c r="E5" s="39">
        <v>0.11700000000000001</v>
      </c>
      <c r="F5" s="39">
        <v>-2.2919999999999998</v>
      </c>
      <c r="G5" s="40">
        <v>2.2010000000000001</v>
      </c>
      <c r="H5" s="39">
        <v>2.9100000000000001E-2</v>
      </c>
      <c r="I5" s="39">
        <v>0.97860000000000003</v>
      </c>
      <c r="J5" s="39">
        <v>0.55420000000000003</v>
      </c>
      <c r="K5" s="39">
        <v>6.0000000000000001E-3</v>
      </c>
      <c r="L5" s="39">
        <v>1.5E-3</v>
      </c>
      <c r="M5" s="40">
        <v>-1</v>
      </c>
      <c r="P5" s="48">
        <v>1.0000000000000001E-5</v>
      </c>
      <c r="Q5" s="13">
        <v>0.98240000000000005</v>
      </c>
      <c r="R5" s="49">
        <v>0.5514</v>
      </c>
      <c r="S5" s="48">
        <v>-2.8500000000000001E-2</v>
      </c>
      <c r="T5" s="13">
        <v>0.98270000000000002</v>
      </c>
      <c r="U5" s="49">
        <v>0.55119333333333342</v>
      </c>
      <c r="V5" s="48">
        <v>3.1E-2</v>
      </c>
      <c r="W5" s="13">
        <v>0.98119999999999996</v>
      </c>
      <c r="X5" s="49">
        <v>0.55045333333333324</v>
      </c>
      <c r="Y5" s="13"/>
      <c r="Z5" s="93" t="s">
        <v>111</v>
      </c>
      <c r="AA5" s="53">
        <f>AA3+0.03</f>
        <v>2.9221333333333332E-2</v>
      </c>
      <c r="AB5" s="54">
        <f>AB3</f>
        <v>0.98094000000000003</v>
      </c>
      <c r="AC5" s="55">
        <f>AVERAGE(X3:X17)</f>
        <v>0.55117333333333329</v>
      </c>
      <c r="AD5" s="37"/>
      <c r="AE5" s="50">
        <f t="shared" si="0"/>
        <v>1.6748053286543356E-3</v>
      </c>
      <c r="AF5" s="51">
        <f t="shared" si="1"/>
        <v>2.8792918882561583E-3</v>
      </c>
      <c r="AG5" s="52">
        <f t="shared" si="2"/>
        <v>1.9364026211279397E-3</v>
      </c>
      <c r="AI5" s="48">
        <f t="shared" si="3"/>
        <v>7.8866666666666668E-4</v>
      </c>
      <c r="AJ5" s="13">
        <f t="shared" si="4"/>
        <v>1.4600000000000168E-3</v>
      </c>
      <c r="AK5" s="49">
        <f t="shared" si="5"/>
        <v>2.2666666666670832E-4</v>
      </c>
      <c r="AL5" s="48">
        <f t="shared" si="6"/>
        <v>2.278666666666665E-3</v>
      </c>
      <c r="AM5" s="13">
        <f t="shared" si="7"/>
        <v>1.7599999999999838E-3</v>
      </c>
      <c r="AN5" s="49">
        <f t="shared" si="8"/>
        <v>2.0000000000020002E-5</v>
      </c>
      <c r="AO5" s="48">
        <f t="shared" si="9"/>
        <v>1.778666666666668E-3</v>
      </c>
      <c r="AP5" s="13">
        <f t="shared" si="10"/>
        <v>2.5999999999992696E-4</v>
      </c>
      <c r="AQ5" s="49">
        <f t="shared" si="11"/>
        <v>-7.2000000000005393E-4</v>
      </c>
    </row>
    <row r="6" spans="1:43" x14ac:dyDescent="0.35">
      <c r="A6" s="56" t="s">
        <v>86</v>
      </c>
      <c r="B6" s="68">
        <v>0.05</v>
      </c>
      <c r="C6" s="57">
        <v>0.01</v>
      </c>
      <c r="D6" s="57">
        <v>0.03</v>
      </c>
      <c r="E6" s="57"/>
      <c r="F6" s="57"/>
      <c r="G6" s="58"/>
      <c r="H6" s="57">
        <v>-5.9999999999999995E-4</v>
      </c>
      <c r="I6" s="57">
        <v>0.98219999999999996</v>
      </c>
      <c r="J6" s="57">
        <v>0.55120000000000002</v>
      </c>
      <c r="K6" s="57">
        <v>8.0000000000000004E-4</v>
      </c>
      <c r="L6" s="57">
        <v>-3.0999999999999999E-3</v>
      </c>
      <c r="M6" s="58">
        <v>-1</v>
      </c>
      <c r="P6" s="48">
        <v>2.2000000000000001E-3</v>
      </c>
      <c r="Q6" s="13">
        <v>0.9798</v>
      </c>
      <c r="R6" s="49">
        <v>0.55110000000000003</v>
      </c>
      <c r="S6" s="48">
        <v>-2.86E-2</v>
      </c>
      <c r="T6" s="13">
        <v>0.98</v>
      </c>
      <c r="U6" s="49">
        <v>0.55169333333333337</v>
      </c>
      <c r="V6" s="48">
        <v>2.98E-2</v>
      </c>
      <c r="W6" s="13">
        <v>0.98040000000000005</v>
      </c>
      <c r="X6" s="49">
        <v>0.55205333333333328</v>
      </c>
      <c r="Y6" s="13"/>
      <c r="AA6" s="37"/>
      <c r="AB6" s="37"/>
      <c r="AC6" s="37"/>
      <c r="AD6" s="37"/>
      <c r="AE6" s="50">
        <f t="shared" si="0"/>
        <v>3.1902089099131027E-3</v>
      </c>
      <c r="AF6" s="51">
        <f t="shared" si="1"/>
        <v>2.4291126866501068E-3</v>
      </c>
      <c r="AG6" s="52">
        <f t="shared" si="2"/>
        <v>1.1835772518560344E-3</v>
      </c>
      <c r="AI6" s="48">
        <f t="shared" si="3"/>
        <v>2.9786666666666668E-3</v>
      </c>
      <c r="AJ6" s="13">
        <f t="shared" si="4"/>
        <v>-1.1400000000000299E-3</v>
      </c>
      <c r="AK6" s="49">
        <f t="shared" si="5"/>
        <v>-7.3333333333258643E-5</v>
      </c>
      <c r="AL6" s="48">
        <f t="shared" si="6"/>
        <v>2.1786666666666656E-3</v>
      </c>
      <c r="AM6" s="13">
        <f t="shared" si="7"/>
        <v>-9.4000000000005191E-4</v>
      </c>
      <c r="AN6" s="49">
        <f t="shared" si="8"/>
        <v>5.1999999999996493E-4</v>
      </c>
      <c r="AO6" s="48">
        <f t="shared" si="9"/>
        <v>5.786666666666683E-4</v>
      </c>
      <c r="AP6" s="13">
        <f t="shared" si="10"/>
        <v>-5.3999999999998494E-4</v>
      </c>
      <c r="AQ6" s="49">
        <f t="shared" si="11"/>
        <v>8.799999999999919E-4</v>
      </c>
    </row>
    <row r="7" spans="1:43" x14ac:dyDescent="0.35">
      <c r="A7" s="56" t="s">
        <v>87</v>
      </c>
      <c r="B7" s="68"/>
      <c r="C7" s="57"/>
      <c r="D7" s="57"/>
      <c r="E7" s="57"/>
      <c r="F7" s="57"/>
      <c r="G7" s="58"/>
      <c r="H7" s="57">
        <v>-2.8500000000000001E-2</v>
      </c>
      <c r="I7" s="57">
        <v>0.98070000000000002</v>
      </c>
      <c r="J7" s="57">
        <v>0.54820000000000002</v>
      </c>
      <c r="K7" s="57">
        <v>-4.4999999999999997E-3</v>
      </c>
      <c r="L7" s="57">
        <v>3.8E-3</v>
      </c>
      <c r="M7" s="58">
        <v>-1</v>
      </c>
      <c r="P7" s="48">
        <v>1.0000000000000001E-5</v>
      </c>
      <c r="Q7" s="13">
        <v>0.98089999999999999</v>
      </c>
      <c r="R7" s="49">
        <v>0.55149999999999999</v>
      </c>
      <c r="S7" s="48">
        <v>-3.0099999999999998E-2</v>
      </c>
      <c r="T7" s="13">
        <v>0.97970000000000002</v>
      </c>
      <c r="U7" s="49">
        <v>0.55149333333333339</v>
      </c>
      <c r="V7" s="48">
        <v>2.9989999999999999E-2</v>
      </c>
      <c r="W7" s="13">
        <v>0.97899999999999998</v>
      </c>
      <c r="X7" s="49">
        <v>0.55055333333333334</v>
      </c>
      <c r="Y7" s="13"/>
      <c r="AA7" s="37"/>
      <c r="AB7" s="37"/>
      <c r="AC7" s="37"/>
      <c r="AD7" s="37"/>
      <c r="AE7" s="50">
        <f t="shared" si="0"/>
        <v>8.5457955874350595E-4</v>
      </c>
      <c r="AF7" s="51">
        <f t="shared" si="1"/>
        <v>1.4493406930202726E-3</v>
      </c>
      <c r="AG7" s="52">
        <f t="shared" si="2"/>
        <v>2.1768896261511726E-3</v>
      </c>
      <c r="AI7" s="48">
        <f t="shared" si="3"/>
        <v>7.8866666666666668E-4</v>
      </c>
      <c r="AJ7" s="13">
        <f t="shared" si="4"/>
        <v>-4.0000000000040004E-5</v>
      </c>
      <c r="AK7" s="49">
        <f t="shared" si="5"/>
        <v>3.266666666666973E-4</v>
      </c>
      <c r="AL7" s="48">
        <f t="shared" si="6"/>
        <v>6.786666666666677E-4</v>
      </c>
      <c r="AM7" s="13">
        <f t="shared" si="7"/>
        <v>-1.2400000000000189E-3</v>
      </c>
      <c r="AN7" s="49">
        <f t="shared" si="8"/>
        <v>3.1999999999998696E-4</v>
      </c>
      <c r="AO7" s="48">
        <f t="shared" si="9"/>
        <v>7.686666666666675E-4</v>
      </c>
      <c r="AP7" s="13">
        <f t="shared" si="10"/>
        <v>-1.9400000000000528E-3</v>
      </c>
      <c r="AQ7" s="49">
        <f t="shared" si="11"/>
        <v>-6.1999999999995392E-4</v>
      </c>
    </row>
    <row r="8" spans="1:43" x14ac:dyDescent="0.35">
      <c r="A8" s="56" t="s">
        <v>88</v>
      </c>
      <c r="B8" s="68"/>
      <c r="C8" s="57"/>
      <c r="D8" s="57"/>
      <c r="E8" s="57"/>
      <c r="F8" s="57"/>
      <c r="G8" s="58"/>
      <c r="H8" s="57">
        <v>2.9100000000000001E-2</v>
      </c>
      <c r="I8" s="57">
        <v>0.98050000000000004</v>
      </c>
      <c r="J8" s="57">
        <v>0.55420000000000003</v>
      </c>
      <c r="K8" s="57">
        <v>5.5999999999999999E-3</v>
      </c>
      <c r="L8" s="57">
        <v>-1.6999999999999999E-3</v>
      </c>
      <c r="M8" s="58">
        <v>-1</v>
      </c>
      <c r="P8" s="48">
        <v>-1.1999999999999999E-3</v>
      </c>
      <c r="Q8" s="13">
        <v>0.98019999999999996</v>
      </c>
      <c r="R8" s="49">
        <v>0.5514</v>
      </c>
      <c r="S8" s="48">
        <v>-3.09E-2</v>
      </c>
      <c r="T8" s="13">
        <v>0.98180000000000001</v>
      </c>
      <c r="U8" s="49">
        <v>0.55179333333333336</v>
      </c>
      <c r="V8" s="48">
        <v>2.8199999999999999E-2</v>
      </c>
      <c r="W8" s="13">
        <v>0.98170000000000002</v>
      </c>
      <c r="X8" s="49">
        <v>0.55065333333333333</v>
      </c>
      <c r="Y8" s="13"/>
      <c r="AA8" s="37"/>
      <c r="AB8" s="37"/>
      <c r="AC8" s="37"/>
      <c r="AD8" s="37"/>
      <c r="AE8" s="50">
        <f t="shared" si="0"/>
        <v>8.8119212181889356E-4</v>
      </c>
      <c r="AF8" s="51">
        <f t="shared" si="1"/>
        <v>1.067109074920494E-3</v>
      </c>
      <c r="AG8" s="52">
        <f t="shared" si="2"/>
        <v>1.3751806345995835E-3</v>
      </c>
      <c r="AI8" s="48">
        <f t="shared" si="3"/>
        <v>-4.2133333333333324E-4</v>
      </c>
      <c r="AJ8" s="13">
        <f t="shared" si="4"/>
        <v>-7.4000000000007393E-4</v>
      </c>
      <c r="AK8" s="49">
        <f t="shared" si="5"/>
        <v>2.2666666666670832E-4</v>
      </c>
      <c r="AL8" s="48">
        <f t="shared" si="6"/>
        <v>-1.213333333333344E-4</v>
      </c>
      <c r="AM8" s="13">
        <f t="shared" si="7"/>
        <v>8.599999999999719E-4</v>
      </c>
      <c r="AN8" s="49">
        <f t="shared" si="8"/>
        <v>6.1999999999995392E-4</v>
      </c>
      <c r="AO8" s="48">
        <f t="shared" si="9"/>
        <v>-1.0213333333333324E-3</v>
      </c>
      <c r="AP8" s="13">
        <f t="shared" si="10"/>
        <v>7.5999999999998291E-4</v>
      </c>
      <c r="AQ8" s="49">
        <f t="shared" si="11"/>
        <v>-5.1999999999996493E-4</v>
      </c>
    </row>
    <row r="9" spans="1:43" x14ac:dyDescent="0.35">
      <c r="A9" s="47" t="s">
        <v>86</v>
      </c>
      <c r="B9" s="67"/>
      <c r="C9" s="39"/>
      <c r="D9" s="39"/>
      <c r="E9" s="39"/>
      <c r="F9" s="39"/>
      <c r="G9" s="40"/>
      <c r="H9" s="39">
        <v>1.0000000000000001E-5</v>
      </c>
      <c r="I9" s="39">
        <v>0.98240000000000005</v>
      </c>
      <c r="J9" s="39">
        <v>0.5514</v>
      </c>
      <c r="K9" s="39">
        <v>-6.9999999999999999E-4</v>
      </c>
      <c r="L9" s="39">
        <v>-4.0000000000000001E-3</v>
      </c>
      <c r="M9" s="40">
        <v>-1</v>
      </c>
      <c r="P9" s="48">
        <v>5.9999999999999995E-4</v>
      </c>
      <c r="Q9" s="13">
        <v>0.97950000000000004</v>
      </c>
      <c r="R9" s="49">
        <v>0.55130000000000001</v>
      </c>
      <c r="S9" s="48">
        <v>-2.8899999999999999E-2</v>
      </c>
      <c r="T9" s="13">
        <v>0.97919999999999996</v>
      </c>
      <c r="U9" s="49">
        <v>0.55149333333333339</v>
      </c>
      <c r="V9" s="48">
        <v>3.0700000000000002E-2</v>
      </c>
      <c r="W9" s="13">
        <v>0.97970000000000002</v>
      </c>
      <c r="X9" s="49">
        <v>0.55135333333333325</v>
      </c>
      <c r="Y9" s="13"/>
      <c r="AA9" s="37"/>
      <c r="AB9" s="37"/>
      <c r="AC9" s="37"/>
      <c r="AD9" s="37"/>
      <c r="AE9" s="50">
        <f t="shared" si="0"/>
        <v>1.9975901036554588E-3</v>
      </c>
      <c r="AF9" s="51">
        <f t="shared" si="1"/>
        <v>2.580579090910546E-3</v>
      </c>
      <c r="AG9" s="52">
        <f t="shared" si="2"/>
        <v>1.938157658992465E-3</v>
      </c>
      <c r="AI9" s="48">
        <f t="shared" si="3"/>
        <v>1.3786666666666665E-3</v>
      </c>
      <c r="AJ9" s="13">
        <f t="shared" si="4"/>
        <v>-1.4399999999999968E-3</v>
      </c>
      <c r="AK9" s="49">
        <f t="shared" si="5"/>
        <v>1.2666666666671933E-4</v>
      </c>
      <c r="AL9" s="48">
        <f t="shared" si="6"/>
        <v>1.8786666666666674E-3</v>
      </c>
      <c r="AM9" s="13">
        <f t="shared" si="7"/>
        <v>-1.7400000000000748E-3</v>
      </c>
      <c r="AN9" s="49">
        <f t="shared" si="8"/>
        <v>3.1999999999998696E-4</v>
      </c>
      <c r="AO9" s="48">
        <f t="shared" si="9"/>
        <v>1.4786666666666698E-3</v>
      </c>
      <c r="AP9" s="13">
        <f t="shared" si="10"/>
        <v>-1.2400000000000189E-3</v>
      </c>
      <c r="AQ9" s="49">
        <f t="shared" si="11"/>
        <v>1.7999999999995797E-4</v>
      </c>
    </row>
    <row r="10" spans="1:43" x14ac:dyDescent="0.35">
      <c r="A10" s="47" t="s">
        <v>87</v>
      </c>
      <c r="B10" s="67"/>
      <c r="C10" s="39"/>
      <c r="D10" s="39"/>
      <c r="E10" s="39"/>
      <c r="F10" s="39"/>
      <c r="G10" s="40"/>
      <c r="H10" s="39">
        <v>-2.8500000000000001E-2</v>
      </c>
      <c r="I10" s="39">
        <v>0.98270000000000002</v>
      </c>
      <c r="J10" s="39">
        <v>0.54790000000000005</v>
      </c>
      <c r="K10" s="39">
        <v>-2.0999999999999999E-3</v>
      </c>
      <c r="L10" s="39">
        <v>-4.1000000000000003E-3</v>
      </c>
      <c r="M10" s="40">
        <v>-1</v>
      </c>
      <c r="P10" s="48">
        <v>9.0000000000000006E-5</v>
      </c>
      <c r="Q10" s="13">
        <v>0.97950000000000004</v>
      </c>
      <c r="R10" s="49">
        <v>0.5514</v>
      </c>
      <c r="S10" s="48">
        <v>-2.8799999999999999E-2</v>
      </c>
      <c r="T10" s="13">
        <v>0.98150000000000004</v>
      </c>
      <c r="U10" s="49">
        <v>0.55059333333333338</v>
      </c>
      <c r="V10" s="48">
        <v>2.7699999999999999E-2</v>
      </c>
      <c r="W10" s="13">
        <v>0.98240000000000005</v>
      </c>
      <c r="X10" s="49">
        <v>0.55135333333333325</v>
      </c>
      <c r="Y10" s="13"/>
      <c r="AA10" s="37"/>
      <c r="AB10" s="37"/>
      <c r="AC10" s="37"/>
      <c r="AD10" s="37"/>
      <c r="AE10" s="50">
        <f t="shared" si="0"/>
        <v>1.6969265026970277E-3</v>
      </c>
      <c r="AF10" s="51">
        <f t="shared" si="1"/>
        <v>2.1366145599470703E-3</v>
      </c>
      <c r="AG10" s="52">
        <f t="shared" si="2"/>
        <v>2.1162360716874534E-3</v>
      </c>
      <c r="AI10" s="48">
        <f t="shared" si="3"/>
        <v>8.6866666666666668E-4</v>
      </c>
      <c r="AJ10" s="13">
        <f t="shared" si="4"/>
        <v>-1.4399999999999968E-3</v>
      </c>
      <c r="AK10" s="49">
        <f t="shared" si="5"/>
        <v>2.2666666666670832E-4</v>
      </c>
      <c r="AL10" s="48">
        <f t="shared" si="6"/>
        <v>1.9786666666666668E-3</v>
      </c>
      <c r="AM10" s="13">
        <f t="shared" si="7"/>
        <v>5.6000000000000494E-4</v>
      </c>
      <c r="AN10" s="49">
        <f t="shared" si="8"/>
        <v>-5.8000000000002494E-4</v>
      </c>
      <c r="AO10" s="48">
        <f t="shared" si="9"/>
        <v>-1.5213333333333329E-3</v>
      </c>
      <c r="AP10" s="13">
        <f t="shared" si="10"/>
        <v>1.4600000000000168E-3</v>
      </c>
      <c r="AQ10" s="49">
        <f t="shared" si="11"/>
        <v>1.7999999999995797E-4</v>
      </c>
    </row>
    <row r="11" spans="1:43" x14ac:dyDescent="0.35">
      <c r="A11" s="47" t="s">
        <v>88</v>
      </c>
      <c r="B11" s="67"/>
      <c r="C11" s="39"/>
      <c r="D11" s="39"/>
      <c r="E11" s="39"/>
      <c r="F11" s="39"/>
      <c r="G11" s="40"/>
      <c r="H11" s="39">
        <v>3.1E-2</v>
      </c>
      <c r="I11" s="39">
        <v>0.98119999999999996</v>
      </c>
      <c r="J11" s="39">
        <v>0.55389999999999995</v>
      </c>
      <c r="K11" s="39">
        <v>-3.0999999999999999E-3</v>
      </c>
      <c r="L11" s="39">
        <v>1.6999999999999999E-3</v>
      </c>
      <c r="M11" s="40">
        <v>-1</v>
      </c>
      <c r="P11" s="48">
        <v>-3.3999999999999998E-3</v>
      </c>
      <c r="Q11" s="13">
        <v>0.98219999999999996</v>
      </c>
      <c r="R11" s="49">
        <v>0.55100000000000005</v>
      </c>
      <c r="S11" s="48">
        <v>-0.03</v>
      </c>
      <c r="T11" s="13">
        <v>0.98019999999999996</v>
      </c>
      <c r="U11" s="49">
        <v>0.55109333333333332</v>
      </c>
      <c r="V11" s="48">
        <v>0.03</v>
      </c>
      <c r="W11" s="13">
        <v>0.97829999999999995</v>
      </c>
      <c r="X11" s="49">
        <v>0.55035333333333325</v>
      </c>
      <c r="Y11" s="13"/>
      <c r="AA11" s="37"/>
      <c r="AB11" s="37"/>
      <c r="AC11" s="37"/>
      <c r="AD11" s="37"/>
      <c r="AE11" s="50">
        <f t="shared" si="0"/>
        <v>2.9135944963032648E-3</v>
      </c>
      <c r="AF11" s="51">
        <f t="shared" si="1"/>
        <v>1.0771823326521377E-3</v>
      </c>
      <c r="AG11" s="52">
        <f t="shared" si="2"/>
        <v>2.871989167420084E-3</v>
      </c>
      <c r="AI11" s="48">
        <f t="shared" si="3"/>
        <v>-2.6213333333333332E-3</v>
      </c>
      <c r="AJ11" s="13">
        <f t="shared" si="4"/>
        <v>1.2599999999999278E-3</v>
      </c>
      <c r="AK11" s="49">
        <f t="shared" si="5"/>
        <v>-1.7333333333324763E-4</v>
      </c>
      <c r="AL11" s="48">
        <f t="shared" si="6"/>
        <v>7.7866666666666709E-4</v>
      </c>
      <c r="AM11" s="13">
        <f t="shared" si="7"/>
        <v>-7.4000000000007393E-4</v>
      </c>
      <c r="AN11" s="49">
        <f t="shared" si="8"/>
        <v>-8.0000000000080007E-5</v>
      </c>
      <c r="AO11" s="48">
        <f t="shared" si="9"/>
        <v>7.7866666666666709E-4</v>
      </c>
      <c r="AP11" s="13">
        <f t="shared" si="10"/>
        <v>-2.6400000000000867E-3</v>
      </c>
      <c r="AQ11" s="49">
        <f t="shared" si="11"/>
        <v>-8.2000000000004292E-4</v>
      </c>
    </row>
    <row r="12" spans="1:43" x14ac:dyDescent="0.35">
      <c r="A12" s="56" t="s">
        <v>86</v>
      </c>
      <c r="B12" s="68"/>
      <c r="C12" s="57"/>
      <c r="D12" s="57"/>
      <c r="E12" s="57"/>
      <c r="F12" s="57" t="s">
        <v>89</v>
      </c>
      <c r="G12" s="58"/>
      <c r="H12" s="57">
        <v>2.2000000000000001E-3</v>
      </c>
      <c r="I12" s="57">
        <v>0.9798</v>
      </c>
      <c r="J12" s="57">
        <v>0.55110000000000003</v>
      </c>
      <c r="K12" s="57">
        <v>-1.6000000000000001E-3</v>
      </c>
      <c r="L12" s="57">
        <v>2.8E-3</v>
      </c>
      <c r="M12" s="58">
        <v>-1</v>
      </c>
      <c r="P12" s="48">
        <v>1.4E-3</v>
      </c>
      <c r="Q12" s="13">
        <v>0.97899999999999998</v>
      </c>
      <c r="R12" s="49">
        <v>0.55130000000000001</v>
      </c>
      <c r="S12" s="48">
        <v>-0.03</v>
      </c>
      <c r="T12" s="13">
        <v>0.98050000000000004</v>
      </c>
      <c r="U12" s="49">
        <v>0.55059333333333338</v>
      </c>
      <c r="V12" s="48">
        <v>2.5600000000000001E-2</v>
      </c>
      <c r="W12" s="13">
        <v>0.98219999999999996</v>
      </c>
      <c r="X12" s="49">
        <v>0.55165333333333333</v>
      </c>
      <c r="Y12" s="13"/>
      <c r="AA12" s="37"/>
      <c r="AB12" s="37"/>
      <c r="AC12" s="37"/>
      <c r="AD12" s="37"/>
      <c r="AE12" s="50">
        <f t="shared" si="0"/>
        <v>2.9199713849435418E-3</v>
      </c>
      <c r="AF12" s="51">
        <f t="shared" si="1"/>
        <v>1.0659839481801795E-3</v>
      </c>
      <c r="AG12" s="52">
        <f t="shared" si="2"/>
        <v>3.8642017430655642E-3</v>
      </c>
      <c r="AI12" s="48">
        <f t="shared" si="3"/>
        <v>2.1786666666666664E-3</v>
      </c>
      <c r="AJ12" s="13">
        <f t="shared" si="4"/>
        <v>-1.9400000000000528E-3</v>
      </c>
      <c r="AK12" s="49">
        <f t="shared" si="5"/>
        <v>1.2666666666671933E-4</v>
      </c>
      <c r="AL12" s="48">
        <f t="shared" si="6"/>
        <v>7.7866666666666709E-4</v>
      </c>
      <c r="AM12" s="13">
        <f t="shared" si="7"/>
        <v>-4.3999999999999595E-4</v>
      </c>
      <c r="AN12" s="49">
        <f t="shared" si="8"/>
        <v>-5.8000000000002494E-4</v>
      </c>
      <c r="AO12" s="48">
        <f t="shared" si="9"/>
        <v>-3.6213333333333306E-3</v>
      </c>
      <c r="AP12" s="13">
        <f t="shared" si="10"/>
        <v>1.2599999999999278E-3</v>
      </c>
      <c r="AQ12" s="49">
        <f t="shared" si="11"/>
        <v>4.8000000000003595E-4</v>
      </c>
    </row>
    <row r="13" spans="1:43" x14ac:dyDescent="0.35">
      <c r="A13" s="56" t="s">
        <v>87</v>
      </c>
      <c r="B13" s="68"/>
      <c r="C13" s="57"/>
      <c r="D13" s="57"/>
      <c r="E13" s="57"/>
      <c r="F13" s="57"/>
      <c r="G13" s="58"/>
      <c r="H13" s="57">
        <v>-2.86E-2</v>
      </c>
      <c r="I13" s="57">
        <v>0.98</v>
      </c>
      <c r="J13" s="57">
        <v>0.5484</v>
      </c>
      <c r="K13" s="57">
        <v>8.0000000000000004E-4</v>
      </c>
      <c r="L13" s="57">
        <v>1E-4</v>
      </c>
      <c r="M13" s="58">
        <v>-1</v>
      </c>
      <c r="P13" s="48">
        <v>-2.3E-3</v>
      </c>
      <c r="Q13" s="13">
        <v>0.98229999999999995</v>
      </c>
      <c r="R13" s="49">
        <v>0.55110000000000003</v>
      </c>
      <c r="S13" s="48">
        <v>-3.2000000000000001E-2</v>
      </c>
      <c r="T13" s="13">
        <v>0.98250000000000004</v>
      </c>
      <c r="U13" s="49">
        <v>0.55049333333333339</v>
      </c>
      <c r="V13" s="48">
        <v>2.7E-2</v>
      </c>
      <c r="W13" s="13">
        <v>0.98209999999999997</v>
      </c>
      <c r="X13" s="49">
        <v>0.55045333333333324</v>
      </c>
      <c r="Y13" s="13"/>
      <c r="AA13" s="37"/>
      <c r="AB13" s="37"/>
      <c r="AC13" s="37"/>
      <c r="AD13" s="37"/>
      <c r="AE13" s="50">
        <f t="shared" si="0"/>
        <v>2.0419189231917737E-3</v>
      </c>
      <c r="AF13" s="51">
        <f t="shared" si="1"/>
        <v>2.0946730320293787E-3</v>
      </c>
      <c r="AG13" s="52">
        <f t="shared" si="2"/>
        <v>2.6073591578027197E-3</v>
      </c>
      <c r="AI13" s="48">
        <f t="shared" si="3"/>
        <v>-1.5213333333333333E-3</v>
      </c>
      <c r="AJ13" s="13">
        <f t="shared" si="4"/>
        <v>1.3599999999999168E-3</v>
      </c>
      <c r="AK13" s="49">
        <f t="shared" si="5"/>
        <v>-7.3333333333258643E-5</v>
      </c>
      <c r="AL13" s="48">
        <f t="shared" si="6"/>
        <v>-1.2213333333333347E-3</v>
      </c>
      <c r="AM13" s="13">
        <f t="shared" si="7"/>
        <v>1.5600000000000058E-3</v>
      </c>
      <c r="AN13" s="49">
        <f t="shared" si="8"/>
        <v>-6.8000000000001393E-4</v>
      </c>
      <c r="AO13" s="48">
        <f t="shared" si="9"/>
        <v>-2.2213333333333321E-3</v>
      </c>
      <c r="AP13" s="13">
        <f t="shared" si="10"/>
        <v>1.1599999999999389E-3</v>
      </c>
      <c r="AQ13" s="49">
        <f t="shared" si="11"/>
        <v>-7.2000000000005393E-4</v>
      </c>
    </row>
    <row r="14" spans="1:43" x14ac:dyDescent="0.35">
      <c r="A14" s="56" t="s">
        <v>88</v>
      </c>
      <c r="B14" s="68"/>
      <c r="C14" s="57"/>
      <c r="D14" s="57"/>
      <c r="E14" s="57"/>
      <c r="F14" s="57"/>
      <c r="G14" s="58"/>
      <c r="H14" s="57">
        <v>2.98E-2</v>
      </c>
      <c r="I14" s="57">
        <v>0.98040000000000005</v>
      </c>
      <c r="J14" s="57">
        <v>0.55549999999999999</v>
      </c>
      <c r="K14" s="57">
        <v>8.0000000000000004E-4</v>
      </c>
      <c r="L14" s="57">
        <v>-8.9999999999999998E-4</v>
      </c>
      <c r="M14" s="58">
        <v>-1</v>
      </c>
      <c r="P14" s="48">
        <v>-9.0000000000000006E-5</v>
      </c>
      <c r="Q14" s="13">
        <v>0.98250000000000004</v>
      </c>
      <c r="R14" s="49">
        <v>0.55110000000000003</v>
      </c>
      <c r="S14" s="48">
        <v>-0.03</v>
      </c>
      <c r="T14" s="13">
        <v>0.98250000000000004</v>
      </c>
      <c r="U14" s="49">
        <v>0.55059333333333338</v>
      </c>
      <c r="V14" s="48">
        <v>2.5999999999999999E-2</v>
      </c>
      <c r="W14" s="13">
        <v>0.9819</v>
      </c>
      <c r="X14" s="49">
        <v>0.55225333333333326</v>
      </c>
      <c r="Y14" s="13"/>
      <c r="AA14" s="37"/>
      <c r="AB14" s="37"/>
      <c r="AC14" s="37"/>
      <c r="AD14" s="37"/>
      <c r="AE14" s="50">
        <f t="shared" si="0"/>
        <v>1.7068214773536109E-3</v>
      </c>
      <c r="AF14" s="51">
        <f t="shared" si="1"/>
        <v>1.8374770142175454E-3</v>
      </c>
      <c r="AG14" s="52">
        <f t="shared" si="2"/>
        <v>3.5305790522865087E-3</v>
      </c>
      <c r="AI14" s="48">
        <f t="shared" si="3"/>
        <v>6.8866666666666664E-4</v>
      </c>
      <c r="AJ14" s="13">
        <f t="shared" si="4"/>
        <v>1.5600000000000058E-3</v>
      </c>
      <c r="AK14" s="49">
        <f t="shared" si="5"/>
        <v>-7.3333333333258643E-5</v>
      </c>
      <c r="AL14" s="48">
        <f t="shared" si="6"/>
        <v>7.7866666666666709E-4</v>
      </c>
      <c r="AM14" s="13">
        <f t="shared" si="7"/>
        <v>1.5600000000000058E-3</v>
      </c>
      <c r="AN14" s="49">
        <f t="shared" si="8"/>
        <v>-5.8000000000002494E-4</v>
      </c>
      <c r="AO14" s="48">
        <f t="shared" si="9"/>
        <v>-3.221333333333333E-3</v>
      </c>
      <c r="AP14" s="13">
        <f t="shared" si="10"/>
        <v>9.5999999999996088E-4</v>
      </c>
      <c r="AQ14" s="49">
        <f t="shared" si="11"/>
        <v>1.0799999999999699E-3</v>
      </c>
    </row>
    <row r="15" spans="1:43" x14ac:dyDescent="0.35">
      <c r="A15" s="47" t="s">
        <v>86</v>
      </c>
      <c r="B15" s="67"/>
      <c r="C15" s="39"/>
      <c r="D15" s="39"/>
      <c r="E15" s="39"/>
      <c r="F15" s="39"/>
      <c r="G15" s="40"/>
      <c r="H15" s="39">
        <v>1.0000000000000001E-5</v>
      </c>
      <c r="I15" s="39">
        <v>0.98089999999999999</v>
      </c>
      <c r="J15" s="39">
        <v>0.55149999999999999</v>
      </c>
      <c r="K15" s="39">
        <v>1.5E-3</v>
      </c>
      <c r="L15" s="39">
        <v>1.8E-3</v>
      </c>
      <c r="M15" s="40">
        <v>-1</v>
      </c>
      <c r="P15" s="48">
        <v>-1.6999999999999999E-3</v>
      </c>
      <c r="Q15" s="13">
        <v>0.98080000000000001</v>
      </c>
      <c r="R15" s="49">
        <v>0.5514</v>
      </c>
      <c r="S15" s="48">
        <v>-2.9700000000000001E-2</v>
      </c>
      <c r="T15" s="13">
        <v>0.98219999999999996</v>
      </c>
      <c r="U15" s="49">
        <v>0.55089333333333335</v>
      </c>
      <c r="V15" s="48">
        <v>2.5999999999999999E-2</v>
      </c>
      <c r="W15" s="13">
        <v>0.98240000000000005</v>
      </c>
      <c r="X15" s="49">
        <v>0.55145333333333324</v>
      </c>
      <c r="Y15" s="13"/>
      <c r="AA15" s="37"/>
      <c r="AB15" s="37"/>
      <c r="AC15" s="37"/>
      <c r="AD15" s="37"/>
      <c r="AE15" s="50">
        <f t="shared" si="0"/>
        <v>9.590791880178173E-4</v>
      </c>
      <c r="AF15" s="51">
        <f t="shared" si="1"/>
        <v>1.6821182413188512E-3</v>
      </c>
      <c r="AG15" s="52">
        <f t="shared" si="2"/>
        <v>3.5478146011938758E-3</v>
      </c>
      <c r="AI15" s="48">
        <f t="shared" si="3"/>
        <v>-9.2133333333333325E-4</v>
      </c>
      <c r="AJ15" s="13">
        <f t="shared" si="4"/>
        <v>-1.4000000000002899E-4</v>
      </c>
      <c r="AK15" s="49">
        <f t="shared" si="5"/>
        <v>2.2666666666670832E-4</v>
      </c>
      <c r="AL15" s="48">
        <f t="shared" si="6"/>
        <v>1.0786666666666653E-3</v>
      </c>
      <c r="AM15" s="13">
        <f t="shared" si="7"/>
        <v>1.2599999999999278E-3</v>
      </c>
      <c r="AN15" s="49">
        <f t="shared" si="8"/>
        <v>-2.8000000000005798E-4</v>
      </c>
      <c r="AO15" s="48">
        <f t="shared" si="9"/>
        <v>-3.221333333333333E-3</v>
      </c>
      <c r="AP15" s="13">
        <f t="shared" si="10"/>
        <v>1.4600000000000168E-3</v>
      </c>
      <c r="AQ15" s="49">
        <f t="shared" si="11"/>
        <v>2.7999999999994696E-4</v>
      </c>
    </row>
    <row r="16" spans="1:43" x14ac:dyDescent="0.35">
      <c r="A16" s="47" t="s">
        <v>87</v>
      </c>
      <c r="B16" s="67"/>
      <c r="C16" s="39"/>
      <c r="D16" s="39"/>
      <c r="E16" s="39"/>
      <c r="F16" s="39"/>
      <c r="G16" s="40"/>
      <c r="H16" s="39">
        <v>-3.0099999999999998E-2</v>
      </c>
      <c r="I16" s="39">
        <v>0.97970000000000002</v>
      </c>
      <c r="J16" s="39">
        <v>0.54820000000000002</v>
      </c>
      <c r="K16" s="39">
        <v>4.0000000000000002E-4</v>
      </c>
      <c r="L16" s="39">
        <v>2.5000000000000001E-3</v>
      </c>
      <c r="M16" s="40">
        <v>-1</v>
      </c>
      <c r="P16" s="48">
        <v>-3.3999999999999998E-3</v>
      </c>
      <c r="Q16" s="13">
        <v>0.98219999999999996</v>
      </c>
      <c r="R16" s="49">
        <v>0.55120000000000002</v>
      </c>
      <c r="S16" s="48">
        <v>-0.03</v>
      </c>
      <c r="T16" s="13">
        <v>0.98219999999999996</v>
      </c>
      <c r="U16" s="49">
        <v>0.55129333333333341</v>
      </c>
      <c r="V16" s="48">
        <v>2.7300000000000001E-2</v>
      </c>
      <c r="W16" s="13">
        <v>0.98219999999999996</v>
      </c>
      <c r="X16" s="49">
        <v>0.55165333333333333</v>
      </c>
      <c r="Y16" s="13"/>
      <c r="AA16" s="37"/>
      <c r="AB16" s="37"/>
      <c r="AC16" s="37"/>
      <c r="AD16" s="37"/>
      <c r="AE16" s="50">
        <f t="shared" si="0"/>
        <v>2.9085562665273255E-3</v>
      </c>
      <c r="AF16" s="51">
        <f t="shared" si="1"/>
        <v>1.4860423203185025E-3</v>
      </c>
      <c r="AG16" s="52">
        <f t="shared" si="2"/>
        <v>2.3472370518926328E-3</v>
      </c>
      <c r="AI16" s="48">
        <f t="shared" si="3"/>
        <v>-2.6213333333333332E-3</v>
      </c>
      <c r="AJ16" s="13">
        <f t="shared" si="4"/>
        <v>1.2599999999999278E-3</v>
      </c>
      <c r="AK16" s="49">
        <f t="shared" si="5"/>
        <v>2.6666666666730343E-5</v>
      </c>
      <c r="AL16" s="48">
        <f t="shared" si="6"/>
        <v>7.7866666666666709E-4</v>
      </c>
      <c r="AM16" s="13">
        <f t="shared" si="7"/>
        <v>1.2599999999999278E-3</v>
      </c>
      <c r="AN16" s="49">
        <f t="shared" si="8"/>
        <v>1.2000000000000899E-4</v>
      </c>
      <c r="AO16" s="48">
        <f t="shared" si="9"/>
        <v>-1.9213333333333305E-3</v>
      </c>
      <c r="AP16" s="13">
        <f t="shared" si="10"/>
        <v>1.2599999999999278E-3</v>
      </c>
      <c r="AQ16" s="49">
        <f t="shared" si="11"/>
        <v>4.8000000000003595E-4</v>
      </c>
    </row>
    <row r="17" spans="1:43" x14ac:dyDescent="0.35">
      <c r="A17" s="47" t="s">
        <v>88</v>
      </c>
      <c r="B17" s="67"/>
      <c r="C17" s="39"/>
      <c r="D17" s="39"/>
      <c r="E17" s="39"/>
      <c r="F17" s="39"/>
      <c r="G17" s="40"/>
      <c r="H17" s="39">
        <v>2.9989999999999999E-2</v>
      </c>
      <c r="I17" s="39">
        <v>0.97899999999999998</v>
      </c>
      <c r="J17" s="39">
        <v>0.55400000000000005</v>
      </c>
      <c r="K17" s="39">
        <v>3.0000000000000001E-3</v>
      </c>
      <c r="L17" s="39">
        <v>1.9E-3</v>
      </c>
      <c r="M17" s="40">
        <v>-1</v>
      </c>
      <c r="P17" s="59">
        <v>-2.0999999999999999E-3</v>
      </c>
      <c r="Q17" s="60">
        <v>0.98199999999999998</v>
      </c>
      <c r="R17" s="61">
        <v>0.55069999999999997</v>
      </c>
      <c r="S17" s="59">
        <v>-3.1E-2</v>
      </c>
      <c r="T17" s="60">
        <v>0.98160000000000003</v>
      </c>
      <c r="U17" s="61">
        <v>0.55149333333333339</v>
      </c>
      <c r="V17" s="59">
        <v>2.64E-2</v>
      </c>
      <c r="W17" s="60">
        <v>0.98119999999999996</v>
      </c>
      <c r="X17" s="61">
        <v>0.55185333333333331</v>
      </c>
      <c r="Y17" s="13"/>
      <c r="AA17" s="37"/>
      <c r="AB17" s="37"/>
      <c r="AC17" s="37"/>
      <c r="AD17" s="37"/>
      <c r="AE17" s="50">
        <f t="shared" si="0"/>
        <v>1.7588536670860677E-3</v>
      </c>
      <c r="AF17" s="54">
        <f t="shared" si="1"/>
        <v>7.6615171111499075E-4</v>
      </c>
      <c r="AG17" s="55">
        <f t="shared" si="2"/>
        <v>2.9137470339371863E-3</v>
      </c>
      <c r="AI17" s="59">
        <f t="shared" si="3"/>
        <v>-1.3213333333333332E-3</v>
      </c>
      <c r="AJ17" s="60">
        <f t="shared" si="4"/>
        <v>1.0599999999999499E-3</v>
      </c>
      <c r="AK17" s="61">
        <f t="shared" si="5"/>
        <v>-4.7333333333332561E-4</v>
      </c>
      <c r="AL17" s="59">
        <f t="shared" si="6"/>
        <v>-2.213333333333338E-4</v>
      </c>
      <c r="AM17" s="60">
        <f t="shared" si="7"/>
        <v>6.5999999999999392E-4</v>
      </c>
      <c r="AN17" s="61">
        <f t="shared" si="8"/>
        <v>3.1999999999998696E-4</v>
      </c>
      <c r="AO17" s="59">
        <f t="shared" si="9"/>
        <v>-2.8213333333333319E-3</v>
      </c>
      <c r="AP17" s="60">
        <f t="shared" si="10"/>
        <v>2.5999999999992696E-4</v>
      </c>
      <c r="AQ17" s="61">
        <f t="shared" si="11"/>
        <v>6.8000000000001393E-4</v>
      </c>
    </row>
    <row r="18" spans="1:43" x14ac:dyDescent="0.35">
      <c r="A18" s="56" t="s">
        <v>86</v>
      </c>
      <c r="B18" s="68"/>
      <c r="C18" s="57"/>
      <c r="D18" s="57"/>
      <c r="E18" s="57"/>
      <c r="F18" s="57"/>
      <c r="G18" s="58"/>
      <c r="H18" s="57">
        <v>-1.1999999999999999E-3</v>
      </c>
      <c r="I18" s="57">
        <v>0.98019999999999996</v>
      </c>
      <c r="J18" s="57">
        <v>0.5514</v>
      </c>
      <c r="K18" s="57">
        <v>2E-3</v>
      </c>
      <c r="L18" s="57">
        <v>1.6999999999999999E-3</v>
      </c>
      <c r="M18" s="58">
        <v>-1</v>
      </c>
      <c r="AA18" s="37"/>
      <c r="AB18" s="37"/>
      <c r="AC18" s="37"/>
      <c r="AD18" s="37"/>
      <c r="AE18" s="45">
        <f>AVERAGE(AE3:AE17)</f>
        <v>1.9498743248298415E-3</v>
      </c>
      <c r="AF18" s="37">
        <f t="shared" ref="AF18:AG18" si="12">AVERAGE(AF3:AF17)</f>
        <v>1.8502282440971012E-3</v>
      </c>
      <c r="AG18" s="37">
        <f t="shared" si="12"/>
        <v>2.3606745889604044E-3</v>
      </c>
    </row>
    <row r="19" spans="1:43" x14ac:dyDescent="0.35">
      <c r="A19" s="56" t="s">
        <v>87</v>
      </c>
      <c r="B19" s="68"/>
      <c r="C19" s="57"/>
      <c r="D19" s="57"/>
      <c r="E19" s="57"/>
      <c r="F19" s="57"/>
      <c r="G19" s="58"/>
      <c r="H19" s="57">
        <v>-3.09E-2</v>
      </c>
      <c r="I19" s="57">
        <v>0.98180000000000001</v>
      </c>
      <c r="J19" s="57">
        <v>0.54849999999999999</v>
      </c>
      <c r="K19" s="57">
        <v>4.5999999999999999E-3</v>
      </c>
      <c r="L19" s="57">
        <v>-5.4999999999999997E-3</v>
      </c>
      <c r="M19" s="58">
        <v>-1</v>
      </c>
      <c r="O19" s="89"/>
      <c r="Y19" s="18"/>
      <c r="AA19" s="37"/>
      <c r="AB19" s="37"/>
      <c r="AC19" s="37"/>
      <c r="AD19" s="62" t="s">
        <v>90</v>
      </c>
      <c r="AE19" s="37"/>
      <c r="AG19" s="63"/>
      <c r="AI19" cm="1">
        <f t="array" ref="AI19">SUM(ABS(AI3:AI17))/COUNT(AI3:AI17)</f>
        <v>1.3132444444444444E-3</v>
      </c>
      <c r="AJ19" cm="1">
        <f t="array" ref="AJ19">SUM(ABS(AJ3:AJ17))/COUNT(AJ3:AJ17)</f>
        <v>1.2293333333333266E-3</v>
      </c>
      <c r="AK19" cm="1">
        <f t="array" ref="AK19">SUM(ABS(AK3:AK17))/COUNT(AK3:AK17)</f>
        <v>2.0533333333333886E-4</v>
      </c>
      <c r="AL19" cm="1">
        <f t="array" ref="AL19">SUM(ABS(AL3:AL17))/COUNT(AL3:AL17)</f>
        <v>1.2472E-3</v>
      </c>
      <c r="AM19" cm="1">
        <f t="array" ref="AM19">SUM(ABS(AM3:AM17))/COUNT(AM3:AM17)</f>
        <v>1.1440000000000042E-3</v>
      </c>
      <c r="AN19" cm="1">
        <f t="array" ref="AN19">SUM(ABS(AN3:AN17))/COUNT(AN3:AN17)</f>
        <v>3.7066666666667468E-4</v>
      </c>
      <c r="AO19" cm="1">
        <f t="array" ref="AO19">SUM(ABS(AO3:AO17))/COUNT(AO3:AO17)</f>
        <v>1.6797777777777772E-3</v>
      </c>
      <c r="AP19" cm="1">
        <f t="array" ref="AP19">SUM(ABS(AP3:AP17))/COUNT(AP3:AP17)</f>
        <v>1.1986666666666515E-3</v>
      </c>
      <c r="AQ19" cm="1">
        <f t="array" ref="AQ19">SUM(ABS(AQ3:AQ17))/COUNT(AQ3:AQ17)</f>
        <v>5.6533333333332882E-4</v>
      </c>
    </row>
    <row r="20" spans="1:43" x14ac:dyDescent="0.35">
      <c r="A20" s="56" t="s">
        <v>88</v>
      </c>
      <c r="B20" s="68"/>
      <c r="C20" s="57"/>
      <c r="D20" s="57"/>
      <c r="E20" s="57"/>
      <c r="F20" s="57"/>
      <c r="G20" s="58"/>
      <c r="H20" s="57">
        <v>2.8199999999999999E-2</v>
      </c>
      <c r="I20" s="57">
        <v>0.98170000000000002</v>
      </c>
      <c r="J20" s="57">
        <v>0.55410000000000004</v>
      </c>
      <c r="K20" s="57">
        <v>3.0999999999999999E-3</v>
      </c>
      <c r="L20" s="57">
        <v>2.8999999999999998E-3</v>
      </c>
      <c r="M20" s="58">
        <v>-1</v>
      </c>
      <c r="Y20" s="73"/>
      <c r="AA20" s="37"/>
      <c r="AB20" s="37"/>
      <c r="AC20" s="37"/>
      <c r="AD20" s="37">
        <f>AVERAGE(AE3:AG17)</f>
        <v>2.0535923859624499E-3</v>
      </c>
      <c r="AE20" s="37"/>
      <c r="AG20" s="63"/>
    </row>
    <row r="21" spans="1:43" x14ac:dyDescent="0.35">
      <c r="A21" s="47" t="s">
        <v>86</v>
      </c>
      <c r="B21" s="67"/>
      <c r="C21" s="39"/>
      <c r="D21" s="39"/>
      <c r="E21" s="39"/>
      <c r="F21" s="39"/>
      <c r="G21" s="40"/>
      <c r="H21" s="39">
        <v>5.9999999999999995E-4</v>
      </c>
      <c r="I21" s="39">
        <v>0.97950000000000004</v>
      </c>
      <c r="J21" s="39">
        <v>0.55130000000000001</v>
      </c>
      <c r="K21" s="39">
        <v>5.9999999999999995E-4</v>
      </c>
      <c r="L21" s="39">
        <v>5.7999999999999996E-3</v>
      </c>
      <c r="M21" s="40">
        <v>-1</v>
      </c>
      <c r="AD21" s="62" t="s">
        <v>69</v>
      </c>
      <c r="AL21" s="113" t="s">
        <v>112</v>
      </c>
      <c r="AM21" s="114"/>
      <c r="AN21" s="115"/>
    </row>
    <row r="22" spans="1:43" x14ac:dyDescent="0.35">
      <c r="A22" s="47" t="s">
        <v>87</v>
      </c>
      <c r="B22" s="67"/>
      <c r="C22" s="39"/>
      <c r="D22" s="39"/>
      <c r="E22" s="39"/>
      <c r="F22" s="39"/>
      <c r="G22" s="40"/>
      <c r="H22" s="39">
        <v>-2.8899999999999999E-2</v>
      </c>
      <c r="I22" s="39">
        <v>0.97919999999999996</v>
      </c>
      <c r="J22" s="39">
        <v>0.54820000000000002</v>
      </c>
      <c r="K22" s="39">
        <v>-3.3999999999999998E-3</v>
      </c>
      <c r="L22" s="39">
        <v>7.9000000000000008E-3</v>
      </c>
      <c r="M22" s="40">
        <v>-1</v>
      </c>
      <c r="AD22" s="37">
        <f>STDEV(AE3:AG17)</f>
        <v>8.1201783904685191E-4</v>
      </c>
      <c r="AL22" s="94" t="s">
        <v>75</v>
      </c>
      <c r="AM22" s="95" t="s">
        <v>76</v>
      </c>
      <c r="AN22" s="96" t="s">
        <v>77</v>
      </c>
    </row>
    <row r="23" spans="1:43" x14ac:dyDescent="0.35">
      <c r="A23" s="47" t="s">
        <v>88</v>
      </c>
      <c r="B23" s="67"/>
      <c r="C23" s="39"/>
      <c r="D23" s="39"/>
      <c r="E23" s="39"/>
      <c r="F23" s="39"/>
      <c r="G23" s="40"/>
      <c r="H23" s="39">
        <v>3.0700000000000002E-2</v>
      </c>
      <c r="I23" s="39">
        <v>0.97970000000000002</v>
      </c>
      <c r="J23" s="39">
        <v>0.55479999999999996</v>
      </c>
      <c r="K23" s="39">
        <v>-1E-3</v>
      </c>
      <c r="L23" s="39">
        <v>5.5999999999999999E-3</v>
      </c>
      <c r="M23" s="40">
        <v>-1</v>
      </c>
      <c r="AL23" s="97">
        <f>(AI19+AL19+AO19)/3</f>
        <v>1.4134074074074073E-3</v>
      </c>
      <c r="AM23" s="98">
        <f t="shared" ref="AM23:AN23" si="13">(AJ19+AM19+AP19)/3</f>
        <v>1.1906666666666608E-3</v>
      </c>
      <c r="AN23" s="99">
        <f t="shared" si="13"/>
        <v>3.8044444444444741E-4</v>
      </c>
    </row>
    <row r="24" spans="1:43" x14ac:dyDescent="0.35">
      <c r="A24" s="56" t="s">
        <v>86</v>
      </c>
      <c r="B24" s="68"/>
      <c r="C24" s="57"/>
      <c r="D24" s="57"/>
      <c r="E24" s="57"/>
      <c r="F24" s="57"/>
      <c r="G24" s="58"/>
      <c r="H24" s="57">
        <v>9.0000000000000006E-5</v>
      </c>
      <c r="I24" s="57">
        <v>0.97950000000000004</v>
      </c>
      <c r="J24" s="57">
        <v>0.5514</v>
      </c>
      <c r="K24" s="57">
        <v>-2.3E-3</v>
      </c>
      <c r="L24" s="57">
        <v>2.9999999999999997E-4</v>
      </c>
      <c r="M24" s="58">
        <v>-1</v>
      </c>
      <c r="AM24" s="100">
        <f>SQRT(AL23^2+AM23^2+AN23^2)</f>
        <v>1.8868348061592116E-3</v>
      </c>
    </row>
    <row r="25" spans="1:43" x14ac:dyDescent="0.35">
      <c r="A25" s="56" t="s">
        <v>87</v>
      </c>
      <c r="B25" s="68"/>
      <c r="C25" s="57"/>
      <c r="D25" s="57"/>
      <c r="E25" s="57"/>
      <c r="F25" s="57"/>
      <c r="G25" s="58"/>
      <c r="H25" s="57">
        <v>-2.8799999999999999E-2</v>
      </c>
      <c r="I25" s="57">
        <v>0.98150000000000004</v>
      </c>
      <c r="J25" s="57">
        <v>0.54730000000000001</v>
      </c>
      <c r="K25" s="57">
        <v>8.0000000000000004E-4</v>
      </c>
      <c r="L25" s="57">
        <v>-5.4999999999999997E-3</v>
      </c>
      <c r="M25" s="58">
        <v>-1</v>
      </c>
    </row>
    <row r="26" spans="1:43" x14ac:dyDescent="0.35">
      <c r="A26" s="56" t="s">
        <v>88</v>
      </c>
      <c r="B26" s="68"/>
      <c r="C26" s="57"/>
      <c r="D26" s="57"/>
      <c r="E26" s="57"/>
      <c r="F26" s="57"/>
      <c r="G26" s="58"/>
      <c r="H26" s="57">
        <v>2.7699999999999999E-2</v>
      </c>
      <c r="I26" s="57">
        <v>0.98240000000000005</v>
      </c>
      <c r="J26" s="57">
        <v>0.55479999999999996</v>
      </c>
      <c r="K26" s="57">
        <v>9.7000000000000003E-3</v>
      </c>
      <c r="L26" s="57">
        <v>-5.4000000000000003E-3</v>
      </c>
      <c r="M26" s="58">
        <v>-1</v>
      </c>
    </row>
    <row r="27" spans="1:43" x14ac:dyDescent="0.35">
      <c r="A27" s="47" t="s">
        <v>86</v>
      </c>
      <c r="B27" s="67"/>
      <c r="C27" s="39"/>
      <c r="D27" s="39"/>
      <c r="E27" s="39"/>
      <c r="F27" s="39"/>
      <c r="G27" s="40"/>
      <c r="H27" s="39">
        <v>-3.3999999999999998E-3</v>
      </c>
      <c r="I27" s="39">
        <v>0.98219999999999996</v>
      </c>
      <c r="J27" s="39">
        <v>0.55100000000000005</v>
      </c>
      <c r="K27" s="39">
        <v>4.8999999999999998E-3</v>
      </c>
      <c r="L27" s="39">
        <v>-3.0000000000000001E-3</v>
      </c>
      <c r="M27" s="40">
        <v>-1</v>
      </c>
    </row>
    <row r="28" spans="1:43" x14ac:dyDescent="0.35">
      <c r="A28" s="47" t="s">
        <v>87</v>
      </c>
      <c r="B28" s="67"/>
      <c r="C28" s="39"/>
      <c r="D28" s="39"/>
      <c r="E28" s="39"/>
      <c r="F28" s="39"/>
      <c r="G28" s="40"/>
      <c r="H28" s="39">
        <v>-0.03</v>
      </c>
      <c r="I28" s="39">
        <v>0.98019999999999996</v>
      </c>
      <c r="J28" s="39">
        <v>0.54779999999999995</v>
      </c>
      <c r="K28" s="39">
        <v>-8.9999999999999998E-4</v>
      </c>
      <c r="L28" s="39">
        <v>2.0999999999999999E-3</v>
      </c>
      <c r="M28" s="40">
        <v>-1</v>
      </c>
    </row>
    <row r="29" spans="1:43" x14ac:dyDescent="0.35">
      <c r="A29" s="47" t="s">
        <v>88</v>
      </c>
      <c r="B29" s="67"/>
      <c r="C29" s="39"/>
      <c r="D29" s="39"/>
      <c r="E29" s="39"/>
      <c r="F29" s="39"/>
      <c r="G29" s="40"/>
      <c r="H29" s="39">
        <v>0.03</v>
      </c>
      <c r="I29" s="39">
        <v>0.97829999999999995</v>
      </c>
      <c r="J29" s="39">
        <v>0.55379999999999996</v>
      </c>
      <c r="K29" s="39">
        <v>-1.1999999999999999E-3</v>
      </c>
      <c r="L29" s="39">
        <v>3.5999999999999999E-3</v>
      </c>
      <c r="M29" s="40">
        <v>-1</v>
      </c>
    </row>
    <row r="30" spans="1:43" x14ac:dyDescent="0.35">
      <c r="A30" s="56" t="s">
        <v>86</v>
      </c>
      <c r="B30" s="68"/>
      <c r="C30" s="57"/>
      <c r="D30" s="57"/>
      <c r="E30" s="57"/>
      <c r="F30" s="57"/>
      <c r="G30" s="58"/>
      <c r="H30" s="57">
        <v>1.4E-3</v>
      </c>
      <c r="I30" s="57">
        <v>0.97899999999999998</v>
      </c>
      <c r="J30" s="57">
        <v>0.55130000000000001</v>
      </c>
      <c r="K30" s="57">
        <v>-1.4E-3</v>
      </c>
      <c r="L30" s="57">
        <v>5.5999999999999999E-3</v>
      </c>
      <c r="M30" s="58">
        <v>-1</v>
      </c>
    </row>
    <row r="31" spans="1:43" x14ac:dyDescent="0.35">
      <c r="A31" s="56" t="s">
        <v>87</v>
      </c>
      <c r="B31" s="68"/>
      <c r="C31" s="57"/>
      <c r="D31" s="57"/>
      <c r="E31" s="57"/>
      <c r="F31" s="57"/>
      <c r="G31" s="58"/>
      <c r="H31" s="57">
        <v>-0.03</v>
      </c>
      <c r="I31" s="57">
        <v>0.98050000000000004</v>
      </c>
      <c r="J31" s="57">
        <v>0.54730000000000001</v>
      </c>
      <c r="K31" s="57">
        <v>4.7999999999999996E-3</v>
      </c>
      <c r="L31" s="57">
        <v>-4.8999999999999998E-3</v>
      </c>
      <c r="M31" s="58">
        <v>-1</v>
      </c>
    </row>
    <row r="32" spans="1:43" x14ac:dyDescent="0.35">
      <c r="A32" s="56" t="s">
        <v>88</v>
      </c>
      <c r="B32" s="68"/>
      <c r="C32" s="57"/>
      <c r="D32" s="57"/>
      <c r="E32" s="57"/>
      <c r="F32" s="57"/>
      <c r="G32" s="58"/>
      <c r="H32" s="57">
        <v>2.5600000000000001E-2</v>
      </c>
      <c r="I32" s="57">
        <v>0.98219999999999996</v>
      </c>
      <c r="J32" s="57">
        <v>0.55510000000000004</v>
      </c>
      <c r="K32" s="57">
        <v>0.01</v>
      </c>
      <c r="L32" s="57">
        <v>-5.1000000000000004E-3</v>
      </c>
      <c r="M32" s="58">
        <v>-1</v>
      </c>
    </row>
    <row r="33" spans="1:15" x14ac:dyDescent="0.35">
      <c r="A33" s="47" t="s">
        <v>86</v>
      </c>
      <c r="B33" s="67"/>
      <c r="C33" s="39"/>
      <c r="D33" s="39"/>
      <c r="E33" s="39"/>
      <c r="F33" s="39"/>
      <c r="G33" s="40"/>
      <c r="H33" s="39">
        <v>-2.3E-3</v>
      </c>
      <c r="I33" s="39">
        <v>0.98229999999999995</v>
      </c>
      <c r="J33" s="39">
        <v>0.55110000000000003</v>
      </c>
      <c r="K33" s="39">
        <v>4.5999999999999999E-3</v>
      </c>
      <c r="L33" s="39">
        <v>-3.8999999999999998E-3</v>
      </c>
      <c r="M33" s="40">
        <v>-1</v>
      </c>
    </row>
    <row r="34" spans="1:15" x14ac:dyDescent="0.35">
      <c r="A34" s="47" t="s">
        <v>87</v>
      </c>
      <c r="B34" s="67"/>
      <c r="C34" s="39"/>
      <c r="D34" s="39"/>
      <c r="E34" s="39"/>
      <c r="F34" s="39"/>
      <c r="G34" s="40"/>
      <c r="H34" s="39">
        <v>-3.2000000000000001E-2</v>
      </c>
      <c r="I34" s="39">
        <v>0.98250000000000004</v>
      </c>
      <c r="J34" s="39">
        <v>0.54720000000000002</v>
      </c>
      <c r="K34" s="39">
        <v>5.8999999999999999E-3</v>
      </c>
      <c r="L34" s="39">
        <v>-7.7000000000000002E-3</v>
      </c>
      <c r="M34" s="40">
        <v>-1</v>
      </c>
    </row>
    <row r="35" spans="1:15" x14ac:dyDescent="0.35">
      <c r="A35" s="47" t="s">
        <v>88</v>
      </c>
      <c r="B35" s="67"/>
      <c r="C35" s="39"/>
      <c r="D35" s="39"/>
      <c r="E35" s="39"/>
      <c r="F35" s="39"/>
      <c r="G35" s="40"/>
      <c r="H35" s="39">
        <v>2.7E-2</v>
      </c>
      <c r="I35" s="39">
        <v>0.98209999999999997</v>
      </c>
      <c r="J35" s="39">
        <v>0.55389999999999995</v>
      </c>
      <c r="K35" s="39">
        <v>5.3E-3</v>
      </c>
      <c r="L35" s="39">
        <v>-1.5E-3</v>
      </c>
      <c r="M35" s="40">
        <v>-1</v>
      </c>
    </row>
    <row r="36" spans="1:15" x14ac:dyDescent="0.35">
      <c r="A36" s="56" t="s">
        <v>86</v>
      </c>
      <c r="B36" s="68"/>
      <c r="C36" s="57"/>
      <c r="D36" s="57"/>
      <c r="E36" s="57"/>
      <c r="F36" s="57"/>
      <c r="G36" s="58"/>
      <c r="H36" s="57">
        <v>-9.0000000000000006E-5</v>
      </c>
      <c r="I36" s="57">
        <v>0.98250000000000004</v>
      </c>
      <c r="J36" s="57">
        <v>0.55110000000000003</v>
      </c>
      <c r="K36" s="57">
        <v>1.0000000000000001E-5</v>
      </c>
      <c r="L36" s="57">
        <v>-6.3E-3</v>
      </c>
      <c r="M36" s="58">
        <v>-1</v>
      </c>
    </row>
    <row r="37" spans="1:15" x14ac:dyDescent="0.35">
      <c r="A37" s="56" t="s">
        <v>87</v>
      </c>
      <c r="B37" s="68"/>
      <c r="C37" s="57"/>
      <c r="D37" s="57"/>
      <c r="E37" s="57"/>
      <c r="F37" s="57"/>
      <c r="G37" s="58"/>
      <c r="H37" s="57">
        <v>-0.03</v>
      </c>
      <c r="I37" s="57">
        <v>0.98250000000000004</v>
      </c>
      <c r="J37" s="57">
        <v>0.54730000000000001</v>
      </c>
      <c r="K37" s="57">
        <v>2.8E-3</v>
      </c>
      <c r="L37" s="57">
        <v>-5.7999999999999996E-3</v>
      </c>
      <c r="M37" s="58">
        <v>-1</v>
      </c>
      <c r="O37" s="62"/>
    </row>
    <row r="38" spans="1:15" x14ac:dyDescent="0.35">
      <c r="A38" s="56" t="s">
        <v>88</v>
      </c>
      <c r="B38" s="68"/>
      <c r="C38" s="57"/>
      <c r="D38" s="57"/>
      <c r="E38" s="57"/>
      <c r="F38" s="57"/>
      <c r="G38" s="58"/>
      <c r="H38" s="57">
        <v>2.5999999999999999E-2</v>
      </c>
      <c r="I38" s="57">
        <v>0.9819</v>
      </c>
      <c r="J38" s="57">
        <v>0.55569999999999997</v>
      </c>
      <c r="K38" s="57">
        <v>7.6E-3</v>
      </c>
      <c r="L38" s="57">
        <v>-2.5000000000000001E-3</v>
      </c>
      <c r="M38" s="58">
        <v>-1</v>
      </c>
    </row>
    <row r="39" spans="1:15" x14ac:dyDescent="0.35">
      <c r="A39" s="47" t="s">
        <v>86</v>
      </c>
      <c r="B39" s="67"/>
      <c r="C39" s="39"/>
      <c r="D39" s="39"/>
      <c r="E39" s="39"/>
      <c r="F39" s="39"/>
      <c r="G39" s="40"/>
      <c r="H39" s="39">
        <v>-1.6999999999999999E-3</v>
      </c>
      <c r="I39" s="39">
        <v>0.98080000000000001</v>
      </c>
      <c r="J39" s="39">
        <v>0.5514</v>
      </c>
      <c r="K39" s="39">
        <v>1.8E-3</v>
      </c>
      <c r="L39" s="39">
        <v>-1.0000000000000001E-5</v>
      </c>
      <c r="M39" s="40">
        <v>-1</v>
      </c>
    </row>
    <row r="40" spans="1:15" x14ac:dyDescent="0.35">
      <c r="A40" s="47" t="s">
        <v>87</v>
      </c>
      <c r="B40" s="67"/>
      <c r="C40" s="39"/>
      <c r="D40" s="39"/>
      <c r="E40" s="39"/>
      <c r="F40" s="39"/>
      <c r="G40" s="40"/>
      <c r="H40" s="39">
        <v>-2.9700000000000001E-2</v>
      </c>
      <c r="I40" s="39">
        <v>0.98219999999999996</v>
      </c>
      <c r="J40" s="39">
        <v>0.54759999999999998</v>
      </c>
      <c r="K40" s="39">
        <v>1.9E-3</v>
      </c>
      <c r="L40" s="39">
        <v>-5.5999999999999999E-3</v>
      </c>
      <c r="M40" s="40">
        <v>-1</v>
      </c>
    </row>
    <row r="41" spans="1:15" x14ac:dyDescent="0.35">
      <c r="A41" s="47" t="s">
        <v>88</v>
      </c>
      <c r="B41" s="67"/>
      <c r="C41" s="39"/>
      <c r="D41" s="39"/>
      <c r="E41" s="39"/>
      <c r="F41" s="39"/>
      <c r="G41" s="40"/>
      <c r="H41" s="39">
        <v>2.5999999999999999E-2</v>
      </c>
      <c r="I41" s="39">
        <v>0.98240000000000005</v>
      </c>
      <c r="J41" s="39">
        <v>0.55489999999999995</v>
      </c>
      <c r="K41" s="39">
        <v>8.6E-3</v>
      </c>
      <c r="L41" s="39">
        <v>-6.0000000000000001E-3</v>
      </c>
      <c r="M41" s="40">
        <v>-1</v>
      </c>
    </row>
    <row r="42" spans="1:15" x14ac:dyDescent="0.35">
      <c r="A42" s="56" t="s">
        <v>86</v>
      </c>
      <c r="B42" s="68"/>
      <c r="C42" s="57"/>
      <c r="D42" s="57"/>
      <c r="E42" s="57"/>
      <c r="F42" s="57"/>
      <c r="G42" s="58"/>
      <c r="H42" s="57">
        <v>-3.3999999999999998E-3</v>
      </c>
      <c r="I42" s="57">
        <v>0.98219999999999996</v>
      </c>
      <c r="J42" s="57">
        <v>0.55120000000000002</v>
      </c>
      <c r="K42" s="57">
        <v>2.8999999999999998E-3</v>
      </c>
      <c r="L42" s="57">
        <v>-1.9E-3</v>
      </c>
      <c r="M42" s="58">
        <v>-1</v>
      </c>
    </row>
    <row r="43" spans="1:15" x14ac:dyDescent="0.35">
      <c r="A43" s="56" t="s">
        <v>87</v>
      </c>
      <c r="B43" s="68"/>
      <c r="C43" s="57"/>
      <c r="D43" s="57"/>
      <c r="E43" s="57"/>
      <c r="F43" s="57"/>
      <c r="G43" s="58"/>
      <c r="H43" s="57">
        <v>-0.03</v>
      </c>
      <c r="I43" s="57">
        <v>0.98219999999999996</v>
      </c>
      <c r="J43" s="57">
        <v>0.54800000000000004</v>
      </c>
      <c r="K43" s="57">
        <v>2.5000000000000001E-3</v>
      </c>
      <c r="L43" s="57">
        <v>-6.8999999999999999E-3</v>
      </c>
      <c r="M43" s="58">
        <v>-1</v>
      </c>
    </row>
    <row r="44" spans="1:15" x14ac:dyDescent="0.35">
      <c r="A44" s="56" t="s">
        <v>88</v>
      </c>
      <c r="B44" s="68"/>
      <c r="C44" s="57"/>
      <c r="D44" s="57"/>
      <c r="E44" s="57"/>
      <c r="F44" s="57"/>
      <c r="G44" s="58"/>
      <c r="H44" s="57">
        <v>2.7300000000000001E-2</v>
      </c>
      <c r="I44" s="57">
        <v>0.98219999999999996</v>
      </c>
      <c r="J44" s="57">
        <v>0.55510000000000004</v>
      </c>
      <c r="K44" s="57">
        <v>6.4000000000000003E-3</v>
      </c>
      <c r="L44" s="57">
        <v>-3.5999999999999999E-3</v>
      </c>
      <c r="M44" s="58">
        <v>-1</v>
      </c>
    </row>
    <row r="45" spans="1:15" x14ac:dyDescent="0.35">
      <c r="A45" s="47" t="s">
        <v>86</v>
      </c>
      <c r="B45" s="67"/>
      <c r="C45" s="39"/>
      <c r="D45" s="39"/>
      <c r="E45" s="39"/>
      <c r="F45" s="39"/>
      <c r="G45" s="40"/>
      <c r="H45" s="39">
        <v>-2.0999999999999999E-3</v>
      </c>
      <c r="I45" s="39">
        <v>0.98199999999999998</v>
      </c>
      <c r="J45" s="39">
        <v>0.55069999999999997</v>
      </c>
      <c r="K45" s="39">
        <v>3.3999999999999998E-3</v>
      </c>
      <c r="L45" s="39">
        <v>-2.5999999999999999E-3</v>
      </c>
      <c r="M45" s="40">
        <v>-1</v>
      </c>
    </row>
    <row r="46" spans="1:15" x14ac:dyDescent="0.35">
      <c r="A46" s="47" t="s">
        <v>87</v>
      </c>
      <c r="B46" s="67"/>
      <c r="C46" s="39"/>
      <c r="D46" s="39"/>
      <c r="E46" s="39"/>
      <c r="F46" s="39"/>
      <c r="G46" s="40"/>
      <c r="H46" s="39">
        <v>-3.1E-2</v>
      </c>
      <c r="I46" s="39">
        <v>0.98160000000000003</v>
      </c>
      <c r="J46" s="39">
        <v>0.54820000000000002</v>
      </c>
      <c r="K46" s="39">
        <v>4.1000000000000003E-3</v>
      </c>
      <c r="L46" s="39">
        <v>-4.1000000000000003E-3</v>
      </c>
      <c r="M46" s="40">
        <v>-1</v>
      </c>
    </row>
    <row r="47" spans="1:15" x14ac:dyDescent="0.35">
      <c r="A47" s="47" t="s">
        <v>88</v>
      </c>
      <c r="B47" s="69"/>
      <c r="C47" s="70"/>
      <c r="D47" s="70"/>
      <c r="E47" s="70"/>
      <c r="F47" s="70"/>
      <c r="G47" s="71"/>
      <c r="H47" s="70">
        <v>2.64E-2</v>
      </c>
      <c r="I47" s="70">
        <v>0.98119999999999996</v>
      </c>
      <c r="J47" s="70">
        <v>0.55530000000000002</v>
      </c>
      <c r="K47" s="70">
        <v>6.3E-3</v>
      </c>
      <c r="L47" s="70">
        <v>-1.5E-3</v>
      </c>
      <c r="M47" s="71">
        <v>-1</v>
      </c>
    </row>
    <row r="48" spans="1:15" x14ac:dyDescent="0.35">
      <c r="A48"/>
    </row>
    <row r="49" spans="1:14" x14ac:dyDescent="0.35">
      <c r="A49"/>
      <c r="N49" s="62"/>
    </row>
    <row r="50" spans="1:14" x14ac:dyDescent="0.35">
      <c r="A50"/>
      <c r="N50" s="62"/>
    </row>
    <row r="51" spans="1:14" x14ac:dyDescent="0.35">
      <c r="N51" s="62"/>
    </row>
    <row r="52" spans="1:14" x14ac:dyDescent="0.35">
      <c r="N52" s="62"/>
    </row>
    <row r="53" spans="1:14" x14ac:dyDescent="0.35">
      <c r="N53" s="62"/>
    </row>
  </sheetData>
  <mergeCells count="13">
    <mergeCell ref="AL21:AN21"/>
    <mergeCell ref="AE2:AG2"/>
    <mergeCell ref="AI2:AK2"/>
    <mergeCell ref="B1:G1"/>
    <mergeCell ref="H1:M1"/>
    <mergeCell ref="P2:R2"/>
    <mergeCell ref="S2:U2"/>
    <mergeCell ref="V2:X2"/>
    <mergeCell ref="AA2:AC2"/>
    <mergeCell ref="P1:X1"/>
    <mergeCell ref="AI1:AQ1"/>
    <mergeCell ref="AL2:AN2"/>
    <mergeCell ref="AO2:AQ2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5838-9487-4EE7-8BDB-3047316B50BF}">
  <dimension ref="A1:AF42"/>
  <sheetViews>
    <sheetView workbookViewId="0">
      <selection activeCell="M33" sqref="M33"/>
    </sheetView>
  </sheetViews>
  <sheetFormatPr defaultRowHeight="14.5" x14ac:dyDescent="0.35"/>
  <cols>
    <col min="1" max="1" width="17.54296875" style="72" bestFit="1" customWidth="1"/>
    <col min="2" max="2" width="12.453125" bestFit="1" customWidth="1"/>
    <col min="10" max="10" width="11.81640625" bestFit="1" customWidth="1"/>
    <col min="12" max="14" width="8.7265625" customWidth="1"/>
    <col min="23" max="23" width="8.7265625" customWidth="1"/>
  </cols>
  <sheetData>
    <row r="1" spans="2:32" s="72" customFormat="1" x14ac:dyDescent="0.35">
      <c r="B1" s="119" t="s">
        <v>81</v>
      </c>
      <c r="C1" s="120"/>
      <c r="D1" s="121"/>
      <c r="E1" s="119" t="s">
        <v>82</v>
      </c>
      <c r="F1" s="120"/>
      <c r="G1" s="121"/>
      <c r="H1" s="119" t="s">
        <v>83</v>
      </c>
      <c r="I1" s="120"/>
      <c r="J1" s="121"/>
      <c r="M1" s="119" t="s">
        <v>91</v>
      </c>
      <c r="N1" s="120"/>
      <c r="O1" s="120"/>
      <c r="P1" s="120"/>
      <c r="Q1" s="120"/>
      <c r="R1" s="120"/>
      <c r="S1" s="120"/>
      <c r="T1" s="120"/>
      <c r="U1" s="121"/>
      <c r="V1" s="73"/>
      <c r="X1" s="119" t="s">
        <v>92</v>
      </c>
      <c r="Y1" s="120"/>
      <c r="Z1" s="120"/>
      <c r="AA1" s="120"/>
      <c r="AB1" s="120"/>
      <c r="AC1" s="120"/>
      <c r="AD1" s="120"/>
      <c r="AE1" s="120"/>
      <c r="AF1" s="121"/>
    </row>
    <row r="2" spans="2:32" x14ac:dyDescent="0.35">
      <c r="B2" s="41">
        <v>-1.1999999999999999E-3</v>
      </c>
      <c r="C2" s="42">
        <v>0.97860000000000003</v>
      </c>
      <c r="D2" s="43">
        <v>0.55049999999999999</v>
      </c>
      <c r="E2" s="41">
        <v>-2.9100000000000001E-2</v>
      </c>
      <c r="F2" s="42">
        <v>0.97860000000000003</v>
      </c>
      <c r="G2" s="43">
        <v>0.54810000000000003</v>
      </c>
      <c r="H2" s="41">
        <v>2.9100000000000001E-2</v>
      </c>
      <c r="I2" s="42">
        <v>0.97860000000000003</v>
      </c>
      <c r="J2" s="43">
        <v>0.55420000000000003</v>
      </c>
      <c r="M2" s="74">
        <f t="shared" ref="M2:M16" si="0">$B$18</f>
        <v>-7.7866666666666666E-4</v>
      </c>
      <c r="N2" s="75">
        <f t="shared" ref="N2:N16" si="1">$C$18</f>
        <v>0.98094000000000003</v>
      </c>
      <c r="O2" s="76">
        <f t="shared" ref="O2:O16" si="2">$D$18</f>
        <v>0.55117333333333329</v>
      </c>
      <c r="P2" s="74">
        <f t="shared" ref="P2:P16" si="3">$B$18-0.03</f>
        <v>-3.0778666666666666E-2</v>
      </c>
      <c r="Q2" s="75">
        <f t="shared" ref="Q2:Q16" si="4">$C$18</f>
        <v>0.98094000000000003</v>
      </c>
      <c r="R2" s="76">
        <f t="shared" ref="R2:R16" si="5">$D$18</f>
        <v>0.55117333333333329</v>
      </c>
      <c r="S2" s="74">
        <f t="shared" ref="S2:S16" si="6">$B$18+0.03</f>
        <v>2.9221333333333332E-2</v>
      </c>
      <c r="T2" s="75">
        <f t="shared" ref="T2:T16" si="7">$C$18</f>
        <v>0.98094000000000003</v>
      </c>
      <c r="U2" s="76">
        <f t="shared" ref="U2:U16" si="8">$D$18</f>
        <v>0.55117333333333329</v>
      </c>
      <c r="V2" s="77"/>
      <c r="X2" s="41">
        <f t="shared" ref="X2:AF16" si="9">B2-M2</f>
        <v>-4.2133333333333324E-4</v>
      </c>
      <c r="Y2" s="42">
        <f t="shared" si="9"/>
        <v>-2.3400000000000087E-3</v>
      </c>
      <c r="Z2" s="43">
        <f t="shared" si="9"/>
        <v>-6.7333333333330359E-4</v>
      </c>
      <c r="AA2" s="41">
        <f t="shared" si="9"/>
        <v>1.6786666666666651E-3</v>
      </c>
      <c r="AB2" s="42">
        <f t="shared" si="9"/>
        <v>-2.3400000000000087E-3</v>
      </c>
      <c r="AC2" s="43">
        <f t="shared" si="9"/>
        <v>-3.0733333333332613E-3</v>
      </c>
      <c r="AD2" s="41">
        <f t="shared" si="9"/>
        <v>-1.2133333333333093E-4</v>
      </c>
      <c r="AE2" s="42">
        <f t="shared" si="9"/>
        <v>-2.3400000000000087E-3</v>
      </c>
      <c r="AF2" s="43">
        <f t="shared" si="9"/>
        <v>3.026666666666733E-3</v>
      </c>
    </row>
    <row r="3" spans="2:32" x14ac:dyDescent="0.35">
      <c r="B3" s="48">
        <v>-5.9999999999999995E-4</v>
      </c>
      <c r="C3" s="13">
        <v>0.98219999999999996</v>
      </c>
      <c r="D3" s="49">
        <v>0.55120000000000002</v>
      </c>
      <c r="E3" s="48">
        <v>-2.8500000000000001E-2</v>
      </c>
      <c r="F3" s="13">
        <v>0.98070000000000002</v>
      </c>
      <c r="G3" s="49">
        <v>0.54820000000000002</v>
      </c>
      <c r="H3" s="48">
        <v>2.9100000000000001E-2</v>
      </c>
      <c r="I3" s="13">
        <v>0.98050000000000004</v>
      </c>
      <c r="J3" s="49">
        <v>0.55420000000000003</v>
      </c>
      <c r="M3" s="78">
        <f t="shared" si="0"/>
        <v>-7.7866666666666666E-4</v>
      </c>
      <c r="N3" s="77">
        <f t="shared" si="1"/>
        <v>0.98094000000000003</v>
      </c>
      <c r="O3" s="79">
        <f t="shared" si="2"/>
        <v>0.55117333333333329</v>
      </c>
      <c r="P3" s="78">
        <f t="shared" si="3"/>
        <v>-3.0778666666666666E-2</v>
      </c>
      <c r="Q3" s="77">
        <f t="shared" si="4"/>
        <v>0.98094000000000003</v>
      </c>
      <c r="R3" s="79">
        <f t="shared" si="5"/>
        <v>0.55117333333333329</v>
      </c>
      <c r="S3" s="78">
        <f t="shared" si="6"/>
        <v>2.9221333333333332E-2</v>
      </c>
      <c r="T3" s="77">
        <f t="shared" si="7"/>
        <v>0.98094000000000003</v>
      </c>
      <c r="U3" s="79">
        <f t="shared" si="8"/>
        <v>0.55117333333333329</v>
      </c>
      <c r="V3" s="77"/>
      <c r="X3" s="48">
        <f t="shared" si="9"/>
        <v>1.7866666666666671E-4</v>
      </c>
      <c r="Y3" s="13">
        <f t="shared" si="9"/>
        <v>1.2599999999999278E-3</v>
      </c>
      <c r="Z3" s="49">
        <f t="shared" si="9"/>
        <v>2.6666666666730343E-5</v>
      </c>
      <c r="AA3" s="48">
        <f t="shared" si="9"/>
        <v>2.278666666666665E-3</v>
      </c>
      <c r="AB3" s="13">
        <f t="shared" si="9"/>
        <v>-2.4000000000001798E-4</v>
      </c>
      <c r="AC3" s="49">
        <f t="shared" si="9"/>
        <v>-2.9733333333332723E-3</v>
      </c>
      <c r="AD3" s="48">
        <f t="shared" si="9"/>
        <v>-1.2133333333333093E-4</v>
      </c>
      <c r="AE3" s="13">
        <f t="shared" si="9"/>
        <v>-4.3999999999999595E-4</v>
      </c>
      <c r="AF3" s="49">
        <f t="shared" si="9"/>
        <v>3.026666666666733E-3</v>
      </c>
    </row>
    <row r="4" spans="2:32" x14ac:dyDescent="0.35">
      <c r="B4" s="48">
        <v>1.0000000000000001E-5</v>
      </c>
      <c r="C4" s="13">
        <v>0.98240000000000005</v>
      </c>
      <c r="D4" s="49">
        <v>0.5514</v>
      </c>
      <c r="E4" s="48">
        <v>-2.8500000000000001E-2</v>
      </c>
      <c r="F4" s="13">
        <v>0.98270000000000002</v>
      </c>
      <c r="G4" s="49">
        <v>0.54790000000000005</v>
      </c>
      <c r="H4" s="48">
        <v>3.1E-2</v>
      </c>
      <c r="I4" s="13">
        <v>0.98119999999999996</v>
      </c>
      <c r="J4" s="49">
        <v>0.55389999999999995</v>
      </c>
      <c r="M4" s="78">
        <f t="shared" si="0"/>
        <v>-7.7866666666666666E-4</v>
      </c>
      <c r="N4" s="77">
        <f t="shared" si="1"/>
        <v>0.98094000000000003</v>
      </c>
      <c r="O4" s="79">
        <f t="shared" si="2"/>
        <v>0.55117333333333329</v>
      </c>
      <c r="P4" s="78">
        <f t="shared" si="3"/>
        <v>-3.0778666666666666E-2</v>
      </c>
      <c r="Q4" s="77">
        <f t="shared" si="4"/>
        <v>0.98094000000000003</v>
      </c>
      <c r="R4" s="79">
        <f t="shared" si="5"/>
        <v>0.55117333333333329</v>
      </c>
      <c r="S4" s="78">
        <f t="shared" si="6"/>
        <v>2.9221333333333332E-2</v>
      </c>
      <c r="T4" s="77">
        <f t="shared" si="7"/>
        <v>0.98094000000000003</v>
      </c>
      <c r="U4" s="79">
        <f t="shared" si="8"/>
        <v>0.55117333333333329</v>
      </c>
      <c r="V4" s="77"/>
      <c r="X4" s="48">
        <f t="shared" si="9"/>
        <v>7.8866666666666668E-4</v>
      </c>
      <c r="Y4" s="13">
        <f t="shared" si="9"/>
        <v>1.4600000000000168E-3</v>
      </c>
      <c r="Z4" s="49">
        <f t="shared" si="9"/>
        <v>2.2666666666670832E-4</v>
      </c>
      <c r="AA4" s="48">
        <f t="shared" si="9"/>
        <v>2.278666666666665E-3</v>
      </c>
      <c r="AB4" s="13">
        <f t="shared" si="9"/>
        <v>1.7599999999999838E-3</v>
      </c>
      <c r="AC4" s="49">
        <f t="shared" si="9"/>
        <v>-3.2733333333332393E-3</v>
      </c>
      <c r="AD4" s="48">
        <f t="shared" si="9"/>
        <v>1.778666666666668E-3</v>
      </c>
      <c r="AE4" s="13">
        <f t="shared" si="9"/>
        <v>2.5999999999992696E-4</v>
      </c>
      <c r="AF4" s="49">
        <f t="shared" si="9"/>
        <v>2.726666666666655E-3</v>
      </c>
    </row>
    <row r="5" spans="2:32" x14ac:dyDescent="0.35">
      <c r="B5" s="48">
        <v>2.2000000000000001E-3</v>
      </c>
      <c r="C5" s="13">
        <v>0.9798</v>
      </c>
      <c r="D5" s="49">
        <v>0.55110000000000003</v>
      </c>
      <c r="E5" s="48">
        <v>-2.86E-2</v>
      </c>
      <c r="F5" s="13">
        <v>0.98</v>
      </c>
      <c r="G5" s="49">
        <v>0.5484</v>
      </c>
      <c r="H5" s="48">
        <v>2.98E-2</v>
      </c>
      <c r="I5" s="13">
        <v>0.98040000000000005</v>
      </c>
      <c r="J5" s="49">
        <v>0.55549999999999999</v>
      </c>
      <c r="M5" s="78">
        <f t="shared" si="0"/>
        <v>-7.7866666666666666E-4</v>
      </c>
      <c r="N5" s="77">
        <f t="shared" si="1"/>
        <v>0.98094000000000003</v>
      </c>
      <c r="O5" s="79">
        <f t="shared" si="2"/>
        <v>0.55117333333333329</v>
      </c>
      <c r="P5" s="78">
        <f t="shared" si="3"/>
        <v>-3.0778666666666666E-2</v>
      </c>
      <c r="Q5" s="77">
        <f t="shared" si="4"/>
        <v>0.98094000000000003</v>
      </c>
      <c r="R5" s="79">
        <f t="shared" si="5"/>
        <v>0.55117333333333329</v>
      </c>
      <c r="S5" s="78">
        <f t="shared" si="6"/>
        <v>2.9221333333333332E-2</v>
      </c>
      <c r="T5" s="77">
        <f t="shared" si="7"/>
        <v>0.98094000000000003</v>
      </c>
      <c r="U5" s="79">
        <f t="shared" si="8"/>
        <v>0.55117333333333329</v>
      </c>
      <c r="V5" s="77"/>
      <c r="X5" s="48">
        <f t="shared" si="9"/>
        <v>2.9786666666666668E-3</v>
      </c>
      <c r="Y5" s="13">
        <f t="shared" si="9"/>
        <v>-1.1400000000000299E-3</v>
      </c>
      <c r="Z5" s="49">
        <f t="shared" si="9"/>
        <v>-7.3333333333258643E-5</v>
      </c>
      <c r="AA5" s="48">
        <f t="shared" si="9"/>
        <v>2.1786666666666656E-3</v>
      </c>
      <c r="AB5" s="13">
        <f t="shared" si="9"/>
        <v>-9.4000000000005191E-4</v>
      </c>
      <c r="AC5" s="49">
        <f t="shared" si="9"/>
        <v>-2.7733333333332943E-3</v>
      </c>
      <c r="AD5" s="48">
        <f t="shared" si="9"/>
        <v>5.786666666666683E-4</v>
      </c>
      <c r="AE5" s="13">
        <f t="shared" si="9"/>
        <v>-5.3999999999998494E-4</v>
      </c>
      <c r="AF5" s="49">
        <f t="shared" si="9"/>
        <v>4.3266666666667009E-3</v>
      </c>
    </row>
    <row r="6" spans="2:32" x14ac:dyDescent="0.35">
      <c r="B6" s="48">
        <v>1.0000000000000001E-5</v>
      </c>
      <c r="C6" s="13">
        <v>0.98089999999999999</v>
      </c>
      <c r="D6" s="49">
        <v>0.55149999999999999</v>
      </c>
      <c r="E6" s="48">
        <v>-3.0099999999999998E-2</v>
      </c>
      <c r="F6" s="13">
        <v>0.97970000000000002</v>
      </c>
      <c r="G6" s="49">
        <v>0.54820000000000002</v>
      </c>
      <c r="H6" s="48">
        <v>2.9989999999999999E-2</v>
      </c>
      <c r="I6" s="13">
        <v>0.97899999999999998</v>
      </c>
      <c r="J6" s="49">
        <v>0.55400000000000005</v>
      </c>
      <c r="M6" s="78">
        <f t="shared" si="0"/>
        <v>-7.7866666666666666E-4</v>
      </c>
      <c r="N6" s="77">
        <f t="shared" si="1"/>
        <v>0.98094000000000003</v>
      </c>
      <c r="O6" s="79">
        <f t="shared" si="2"/>
        <v>0.55117333333333329</v>
      </c>
      <c r="P6" s="78">
        <f t="shared" si="3"/>
        <v>-3.0778666666666666E-2</v>
      </c>
      <c r="Q6" s="77">
        <f t="shared" si="4"/>
        <v>0.98094000000000003</v>
      </c>
      <c r="R6" s="79">
        <f t="shared" si="5"/>
        <v>0.55117333333333329</v>
      </c>
      <c r="S6" s="78">
        <f t="shared" si="6"/>
        <v>2.9221333333333332E-2</v>
      </c>
      <c r="T6" s="77">
        <f t="shared" si="7"/>
        <v>0.98094000000000003</v>
      </c>
      <c r="U6" s="79">
        <f t="shared" si="8"/>
        <v>0.55117333333333329</v>
      </c>
      <c r="V6" s="77"/>
      <c r="X6" s="48">
        <f t="shared" si="9"/>
        <v>7.8866666666666668E-4</v>
      </c>
      <c r="Y6" s="13">
        <f t="shared" si="9"/>
        <v>-4.0000000000040004E-5</v>
      </c>
      <c r="Z6" s="49">
        <f t="shared" si="9"/>
        <v>3.266666666666973E-4</v>
      </c>
      <c r="AA6" s="48">
        <f t="shared" si="9"/>
        <v>6.786666666666677E-4</v>
      </c>
      <c r="AB6" s="13">
        <f t="shared" si="9"/>
        <v>-1.2400000000000189E-3</v>
      </c>
      <c r="AC6" s="49">
        <f t="shared" si="9"/>
        <v>-2.9733333333332723E-3</v>
      </c>
      <c r="AD6" s="48">
        <f t="shared" si="9"/>
        <v>7.686666666666675E-4</v>
      </c>
      <c r="AE6" s="13">
        <f t="shared" si="9"/>
        <v>-1.9400000000000528E-3</v>
      </c>
      <c r="AF6" s="49">
        <f t="shared" si="9"/>
        <v>2.826666666666755E-3</v>
      </c>
    </row>
    <row r="7" spans="2:32" x14ac:dyDescent="0.35">
      <c r="B7" s="48">
        <v>-1.1999999999999999E-3</v>
      </c>
      <c r="C7" s="13">
        <v>0.98019999999999996</v>
      </c>
      <c r="D7" s="49">
        <v>0.5514</v>
      </c>
      <c r="E7" s="48">
        <v>-3.09E-2</v>
      </c>
      <c r="F7" s="13">
        <v>0.98180000000000001</v>
      </c>
      <c r="G7" s="49">
        <v>0.54849999999999999</v>
      </c>
      <c r="H7" s="48">
        <v>2.8199999999999999E-2</v>
      </c>
      <c r="I7" s="13">
        <v>0.98170000000000002</v>
      </c>
      <c r="J7" s="49">
        <v>0.55410000000000004</v>
      </c>
      <c r="M7" s="78">
        <f t="shared" si="0"/>
        <v>-7.7866666666666666E-4</v>
      </c>
      <c r="N7" s="77">
        <f t="shared" si="1"/>
        <v>0.98094000000000003</v>
      </c>
      <c r="O7" s="79">
        <f t="shared" si="2"/>
        <v>0.55117333333333329</v>
      </c>
      <c r="P7" s="78">
        <f t="shared" si="3"/>
        <v>-3.0778666666666666E-2</v>
      </c>
      <c r="Q7" s="77">
        <f t="shared" si="4"/>
        <v>0.98094000000000003</v>
      </c>
      <c r="R7" s="79">
        <f t="shared" si="5"/>
        <v>0.55117333333333329</v>
      </c>
      <c r="S7" s="78">
        <f t="shared" si="6"/>
        <v>2.9221333333333332E-2</v>
      </c>
      <c r="T7" s="77">
        <f t="shared" si="7"/>
        <v>0.98094000000000003</v>
      </c>
      <c r="U7" s="79">
        <f t="shared" si="8"/>
        <v>0.55117333333333329</v>
      </c>
      <c r="V7" s="77"/>
      <c r="X7" s="48">
        <f t="shared" si="9"/>
        <v>-4.2133333333333324E-4</v>
      </c>
      <c r="Y7" s="13">
        <f t="shared" si="9"/>
        <v>-7.4000000000007393E-4</v>
      </c>
      <c r="Z7" s="49">
        <f t="shared" si="9"/>
        <v>2.2666666666670832E-4</v>
      </c>
      <c r="AA7" s="48">
        <f t="shared" si="9"/>
        <v>-1.213333333333344E-4</v>
      </c>
      <c r="AB7" s="13">
        <f t="shared" si="9"/>
        <v>8.599999999999719E-4</v>
      </c>
      <c r="AC7" s="49">
        <f t="shared" si="9"/>
        <v>-2.6733333333333054E-3</v>
      </c>
      <c r="AD7" s="48">
        <f t="shared" si="9"/>
        <v>-1.0213333333333324E-3</v>
      </c>
      <c r="AE7" s="13">
        <f t="shared" si="9"/>
        <v>7.5999999999998291E-4</v>
      </c>
      <c r="AF7" s="49">
        <f t="shared" si="9"/>
        <v>2.926666666666744E-3</v>
      </c>
    </row>
    <row r="8" spans="2:32" x14ac:dyDescent="0.35">
      <c r="B8" s="48">
        <v>5.9999999999999995E-4</v>
      </c>
      <c r="C8" s="13">
        <v>0.97950000000000004</v>
      </c>
      <c r="D8" s="49">
        <v>0.55130000000000001</v>
      </c>
      <c r="E8" s="48">
        <v>-2.8899999999999999E-2</v>
      </c>
      <c r="F8" s="13">
        <v>0.97919999999999996</v>
      </c>
      <c r="G8" s="49">
        <v>0.54820000000000002</v>
      </c>
      <c r="H8" s="48">
        <v>3.0700000000000002E-2</v>
      </c>
      <c r="I8" s="13">
        <v>0.97970000000000002</v>
      </c>
      <c r="J8" s="49">
        <v>0.55479999999999996</v>
      </c>
      <c r="M8" s="78">
        <f t="shared" si="0"/>
        <v>-7.7866666666666666E-4</v>
      </c>
      <c r="N8" s="77">
        <f t="shared" si="1"/>
        <v>0.98094000000000003</v>
      </c>
      <c r="O8" s="79">
        <f t="shared" si="2"/>
        <v>0.55117333333333329</v>
      </c>
      <c r="P8" s="78">
        <f t="shared" si="3"/>
        <v>-3.0778666666666666E-2</v>
      </c>
      <c r="Q8" s="77">
        <f t="shared" si="4"/>
        <v>0.98094000000000003</v>
      </c>
      <c r="R8" s="79">
        <f t="shared" si="5"/>
        <v>0.55117333333333329</v>
      </c>
      <c r="S8" s="78">
        <f t="shared" si="6"/>
        <v>2.9221333333333332E-2</v>
      </c>
      <c r="T8" s="77">
        <f t="shared" si="7"/>
        <v>0.98094000000000003</v>
      </c>
      <c r="U8" s="79">
        <f t="shared" si="8"/>
        <v>0.55117333333333329</v>
      </c>
      <c r="V8" s="77"/>
      <c r="X8" s="48">
        <f t="shared" si="9"/>
        <v>1.3786666666666665E-3</v>
      </c>
      <c r="Y8" s="13">
        <f t="shared" si="9"/>
        <v>-1.4399999999999968E-3</v>
      </c>
      <c r="Z8" s="49">
        <f t="shared" si="9"/>
        <v>1.2666666666671933E-4</v>
      </c>
      <c r="AA8" s="48">
        <f t="shared" si="9"/>
        <v>1.8786666666666674E-3</v>
      </c>
      <c r="AB8" s="13">
        <f t="shared" si="9"/>
        <v>-1.7400000000000748E-3</v>
      </c>
      <c r="AC8" s="49">
        <f t="shared" si="9"/>
        <v>-2.9733333333332723E-3</v>
      </c>
      <c r="AD8" s="48">
        <f t="shared" si="9"/>
        <v>1.4786666666666698E-3</v>
      </c>
      <c r="AE8" s="13">
        <f t="shared" si="9"/>
        <v>-1.2400000000000189E-3</v>
      </c>
      <c r="AF8" s="49">
        <f t="shared" si="9"/>
        <v>3.6266666666666669E-3</v>
      </c>
    </row>
    <row r="9" spans="2:32" x14ac:dyDescent="0.35">
      <c r="B9" s="48">
        <v>9.0000000000000006E-5</v>
      </c>
      <c r="C9" s="13">
        <v>0.97950000000000004</v>
      </c>
      <c r="D9" s="49">
        <v>0.5514</v>
      </c>
      <c r="E9" s="48">
        <v>-2.8799999999999999E-2</v>
      </c>
      <c r="F9" s="13">
        <v>0.98150000000000004</v>
      </c>
      <c r="G9" s="49">
        <v>0.54730000000000001</v>
      </c>
      <c r="H9" s="48">
        <v>2.7699999999999999E-2</v>
      </c>
      <c r="I9" s="13">
        <v>0.98240000000000005</v>
      </c>
      <c r="J9" s="49">
        <v>0.55479999999999996</v>
      </c>
      <c r="M9" s="78">
        <f t="shared" si="0"/>
        <v>-7.7866666666666666E-4</v>
      </c>
      <c r="N9" s="77">
        <f t="shared" si="1"/>
        <v>0.98094000000000003</v>
      </c>
      <c r="O9" s="79">
        <f t="shared" si="2"/>
        <v>0.55117333333333329</v>
      </c>
      <c r="P9" s="78">
        <f t="shared" si="3"/>
        <v>-3.0778666666666666E-2</v>
      </c>
      <c r="Q9" s="77">
        <f t="shared" si="4"/>
        <v>0.98094000000000003</v>
      </c>
      <c r="R9" s="79">
        <f t="shared" si="5"/>
        <v>0.55117333333333329</v>
      </c>
      <c r="S9" s="78">
        <f t="shared" si="6"/>
        <v>2.9221333333333332E-2</v>
      </c>
      <c r="T9" s="77">
        <f t="shared" si="7"/>
        <v>0.98094000000000003</v>
      </c>
      <c r="U9" s="79">
        <f t="shared" si="8"/>
        <v>0.55117333333333329</v>
      </c>
      <c r="V9" s="77"/>
      <c r="X9" s="48">
        <f t="shared" si="9"/>
        <v>8.6866666666666668E-4</v>
      </c>
      <c r="Y9" s="13">
        <f t="shared" si="9"/>
        <v>-1.4399999999999968E-3</v>
      </c>
      <c r="Z9" s="49">
        <f t="shared" si="9"/>
        <v>2.2666666666670832E-4</v>
      </c>
      <c r="AA9" s="48">
        <f t="shared" si="9"/>
        <v>1.9786666666666668E-3</v>
      </c>
      <c r="AB9" s="13">
        <f t="shared" si="9"/>
        <v>5.6000000000000494E-4</v>
      </c>
      <c r="AC9" s="49">
        <f t="shared" si="9"/>
        <v>-3.8733333333332842E-3</v>
      </c>
      <c r="AD9" s="48">
        <f t="shared" si="9"/>
        <v>-1.5213333333333329E-3</v>
      </c>
      <c r="AE9" s="13">
        <f t="shared" si="9"/>
        <v>1.4600000000000168E-3</v>
      </c>
      <c r="AF9" s="49">
        <f t="shared" si="9"/>
        <v>3.6266666666666669E-3</v>
      </c>
    </row>
    <row r="10" spans="2:32" x14ac:dyDescent="0.35">
      <c r="B10" s="48">
        <v>-3.3999999999999998E-3</v>
      </c>
      <c r="C10" s="13">
        <v>0.98219999999999996</v>
      </c>
      <c r="D10" s="49">
        <v>0.55100000000000005</v>
      </c>
      <c r="E10" s="48">
        <v>-0.03</v>
      </c>
      <c r="F10" s="13">
        <v>0.98019999999999996</v>
      </c>
      <c r="G10" s="49">
        <v>0.54779999999999995</v>
      </c>
      <c r="H10" s="48">
        <v>0.03</v>
      </c>
      <c r="I10" s="13">
        <v>0.97829999999999995</v>
      </c>
      <c r="J10" s="49">
        <v>0.55379999999999996</v>
      </c>
      <c r="M10" s="78">
        <f t="shared" si="0"/>
        <v>-7.7866666666666666E-4</v>
      </c>
      <c r="N10" s="77">
        <f t="shared" si="1"/>
        <v>0.98094000000000003</v>
      </c>
      <c r="O10" s="79">
        <f t="shared" si="2"/>
        <v>0.55117333333333329</v>
      </c>
      <c r="P10" s="78">
        <f t="shared" si="3"/>
        <v>-3.0778666666666666E-2</v>
      </c>
      <c r="Q10" s="77">
        <f t="shared" si="4"/>
        <v>0.98094000000000003</v>
      </c>
      <c r="R10" s="79">
        <f t="shared" si="5"/>
        <v>0.55117333333333329</v>
      </c>
      <c r="S10" s="78">
        <f t="shared" si="6"/>
        <v>2.9221333333333332E-2</v>
      </c>
      <c r="T10" s="77">
        <f t="shared" si="7"/>
        <v>0.98094000000000003</v>
      </c>
      <c r="U10" s="79">
        <f t="shared" si="8"/>
        <v>0.55117333333333329</v>
      </c>
      <c r="V10" s="77"/>
      <c r="X10" s="48">
        <f t="shared" si="9"/>
        <v>-2.6213333333333332E-3</v>
      </c>
      <c r="Y10" s="13">
        <f t="shared" si="9"/>
        <v>1.2599999999999278E-3</v>
      </c>
      <c r="Z10" s="49">
        <f t="shared" si="9"/>
        <v>-1.7333333333324763E-4</v>
      </c>
      <c r="AA10" s="48">
        <f t="shared" si="9"/>
        <v>7.7866666666666709E-4</v>
      </c>
      <c r="AB10" s="13">
        <f t="shared" si="9"/>
        <v>-7.4000000000007393E-4</v>
      </c>
      <c r="AC10" s="49">
        <f t="shared" si="9"/>
        <v>-3.3733333333333393E-3</v>
      </c>
      <c r="AD10" s="48">
        <f t="shared" si="9"/>
        <v>7.7866666666666709E-4</v>
      </c>
      <c r="AE10" s="13">
        <f t="shared" si="9"/>
        <v>-2.6400000000000867E-3</v>
      </c>
      <c r="AF10" s="49">
        <f t="shared" si="9"/>
        <v>2.626666666666666E-3</v>
      </c>
    </row>
    <row r="11" spans="2:32" x14ac:dyDescent="0.35">
      <c r="B11" s="48">
        <v>1.4E-3</v>
      </c>
      <c r="C11" s="13">
        <v>0.97899999999999998</v>
      </c>
      <c r="D11" s="49">
        <v>0.55130000000000001</v>
      </c>
      <c r="E11" s="48">
        <v>-0.03</v>
      </c>
      <c r="F11" s="13">
        <v>0.98050000000000004</v>
      </c>
      <c r="G11" s="49">
        <v>0.54730000000000001</v>
      </c>
      <c r="H11" s="48">
        <v>2.5600000000000001E-2</v>
      </c>
      <c r="I11" s="13">
        <v>0.98219999999999996</v>
      </c>
      <c r="J11" s="49">
        <v>0.55510000000000004</v>
      </c>
      <c r="M11" s="78">
        <f t="shared" si="0"/>
        <v>-7.7866666666666666E-4</v>
      </c>
      <c r="N11" s="77">
        <f t="shared" si="1"/>
        <v>0.98094000000000003</v>
      </c>
      <c r="O11" s="79">
        <f t="shared" si="2"/>
        <v>0.55117333333333329</v>
      </c>
      <c r="P11" s="78">
        <f t="shared" si="3"/>
        <v>-3.0778666666666666E-2</v>
      </c>
      <c r="Q11" s="77">
        <f t="shared" si="4"/>
        <v>0.98094000000000003</v>
      </c>
      <c r="R11" s="79">
        <f t="shared" si="5"/>
        <v>0.55117333333333329</v>
      </c>
      <c r="S11" s="78">
        <f t="shared" si="6"/>
        <v>2.9221333333333332E-2</v>
      </c>
      <c r="T11" s="77">
        <f t="shared" si="7"/>
        <v>0.98094000000000003</v>
      </c>
      <c r="U11" s="79">
        <f t="shared" si="8"/>
        <v>0.55117333333333329</v>
      </c>
      <c r="V11" s="77"/>
      <c r="X11" s="48">
        <f t="shared" si="9"/>
        <v>2.1786666666666664E-3</v>
      </c>
      <c r="Y11" s="13">
        <f t="shared" si="9"/>
        <v>-1.9400000000000528E-3</v>
      </c>
      <c r="Z11" s="49">
        <f t="shared" si="9"/>
        <v>1.2666666666671933E-4</v>
      </c>
      <c r="AA11" s="48">
        <f t="shared" si="9"/>
        <v>7.7866666666666709E-4</v>
      </c>
      <c r="AB11" s="13">
        <f t="shared" si="9"/>
        <v>-4.3999999999999595E-4</v>
      </c>
      <c r="AC11" s="49">
        <f t="shared" si="9"/>
        <v>-3.8733333333332842E-3</v>
      </c>
      <c r="AD11" s="48">
        <f t="shared" si="9"/>
        <v>-3.6213333333333306E-3</v>
      </c>
      <c r="AE11" s="13">
        <f t="shared" si="9"/>
        <v>1.2599999999999278E-3</v>
      </c>
      <c r="AF11" s="49">
        <f t="shared" si="9"/>
        <v>3.9266666666667449E-3</v>
      </c>
    </row>
    <row r="12" spans="2:32" x14ac:dyDescent="0.35">
      <c r="B12" s="48">
        <v>-2.3E-3</v>
      </c>
      <c r="C12" s="13">
        <v>0.98229999999999995</v>
      </c>
      <c r="D12" s="49">
        <v>0.55110000000000003</v>
      </c>
      <c r="E12" s="48">
        <v>-3.2000000000000001E-2</v>
      </c>
      <c r="F12" s="13">
        <v>0.98250000000000004</v>
      </c>
      <c r="G12" s="49">
        <v>0.54720000000000002</v>
      </c>
      <c r="H12" s="48">
        <v>2.7E-2</v>
      </c>
      <c r="I12" s="13">
        <v>0.98209999999999997</v>
      </c>
      <c r="J12" s="49">
        <v>0.55389999999999995</v>
      </c>
      <c r="M12" s="78">
        <f t="shared" si="0"/>
        <v>-7.7866666666666666E-4</v>
      </c>
      <c r="N12" s="77">
        <f t="shared" si="1"/>
        <v>0.98094000000000003</v>
      </c>
      <c r="O12" s="79">
        <f t="shared" si="2"/>
        <v>0.55117333333333329</v>
      </c>
      <c r="P12" s="78">
        <f t="shared" si="3"/>
        <v>-3.0778666666666666E-2</v>
      </c>
      <c r="Q12" s="77">
        <f t="shared" si="4"/>
        <v>0.98094000000000003</v>
      </c>
      <c r="R12" s="79">
        <f t="shared" si="5"/>
        <v>0.55117333333333329</v>
      </c>
      <c r="S12" s="78">
        <f t="shared" si="6"/>
        <v>2.9221333333333332E-2</v>
      </c>
      <c r="T12" s="77">
        <f t="shared" si="7"/>
        <v>0.98094000000000003</v>
      </c>
      <c r="U12" s="79">
        <f t="shared" si="8"/>
        <v>0.55117333333333329</v>
      </c>
      <c r="V12" s="77"/>
      <c r="X12" s="48">
        <f t="shared" si="9"/>
        <v>-1.5213333333333333E-3</v>
      </c>
      <c r="Y12" s="13">
        <f t="shared" si="9"/>
        <v>1.3599999999999168E-3</v>
      </c>
      <c r="Z12" s="49">
        <f t="shared" si="9"/>
        <v>-7.3333333333258643E-5</v>
      </c>
      <c r="AA12" s="48">
        <f t="shared" si="9"/>
        <v>-1.2213333333333347E-3</v>
      </c>
      <c r="AB12" s="13">
        <f t="shared" si="9"/>
        <v>1.5600000000000058E-3</v>
      </c>
      <c r="AC12" s="49">
        <f t="shared" si="9"/>
        <v>-3.9733333333332732E-3</v>
      </c>
      <c r="AD12" s="48">
        <f t="shared" si="9"/>
        <v>-2.2213333333333321E-3</v>
      </c>
      <c r="AE12" s="13">
        <f t="shared" si="9"/>
        <v>1.1599999999999389E-3</v>
      </c>
      <c r="AF12" s="49">
        <f t="shared" si="9"/>
        <v>2.726666666666655E-3</v>
      </c>
    </row>
    <row r="13" spans="2:32" x14ac:dyDescent="0.35">
      <c r="B13" s="48">
        <v>-9.0000000000000006E-5</v>
      </c>
      <c r="C13" s="13">
        <v>0.98250000000000004</v>
      </c>
      <c r="D13" s="49">
        <v>0.55110000000000003</v>
      </c>
      <c r="E13" s="48">
        <v>-0.03</v>
      </c>
      <c r="F13" s="13">
        <v>0.98250000000000004</v>
      </c>
      <c r="G13" s="49">
        <v>0.54730000000000001</v>
      </c>
      <c r="H13" s="48">
        <v>2.5999999999999999E-2</v>
      </c>
      <c r="I13" s="13">
        <v>0.9819</v>
      </c>
      <c r="J13" s="49">
        <v>0.55569999999999997</v>
      </c>
      <c r="M13" s="78">
        <f t="shared" si="0"/>
        <v>-7.7866666666666666E-4</v>
      </c>
      <c r="N13" s="77">
        <f t="shared" si="1"/>
        <v>0.98094000000000003</v>
      </c>
      <c r="O13" s="79">
        <f t="shared" si="2"/>
        <v>0.55117333333333329</v>
      </c>
      <c r="P13" s="78">
        <f t="shared" si="3"/>
        <v>-3.0778666666666666E-2</v>
      </c>
      <c r="Q13" s="77">
        <f t="shared" si="4"/>
        <v>0.98094000000000003</v>
      </c>
      <c r="R13" s="79">
        <f t="shared" si="5"/>
        <v>0.55117333333333329</v>
      </c>
      <c r="S13" s="78">
        <f t="shared" si="6"/>
        <v>2.9221333333333332E-2</v>
      </c>
      <c r="T13" s="77">
        <f t="shared" si="7"/>
        <v>0.98094000000000003</v>
      </c>
      <c r="U13" s="79">
        <f t="shared" si="8"/>
        <v>0.55117333333333329</v>
      </c>
      <c r="V13" s="77"/>
      <c r="X13" s="48">
        <f t="shared" si="9"/>
        <v>6.8866666666666664E-4</v>
      </c>
      <c r="Y13" s="13">
        <f t="shared" si="9"/>
        <v>1.5600000000000058E-3</v>
      </c>
      <c r="Z13" s="49">
        <f t="shared" si="9"/>
        <v>-7.3333333333258643E-5</v>
      </c>
      <c r="AA13" s="48">
        <f t="shared" si="9"/>
        <v>7.7866666666666709E-4</v>
      </c>
      <c r="AB13" s="13">
        <f t="shared" si="9"/>
        <v>1.5600000000000058E-3</v>
      </c>
      <c r="AC13" s="49">
        <f t="shared" si="9"/>
        <v>-3.8733333333332842E-3</v>
      </c>
      <c r="AD13" s="48">
        <f t="shared" si="9"/>
        <v>-3.221333333333333E-3</v>
      </c>
      <c r="AE13" s="13">
        <f t="shared" si="9"/>
        <v>9.5999999999996088E-4</v>
      </c>
      <c r="AF13" s="49">
        <f t="shared" si="9"/>
        <v>4.5266666666666788E-3</v>
      </c>
    </row>
    <row r="14" spans="2:32" x14ac:dyDescent="0.35">
      <c r="B14" s="48">
        <v>-1.6999999999999999E-3</v>
      </c>
      <c r="C14" s="13">
        <v>0.98080000000000001</v>
      </c>
      <c r="D14" s="49">
        <v>0.5514</v>
      </c>
      <c r="E14" s="48">
        <v>-2.9700000000000001E-2</v>
      </c>
      <c r="F14" s="13">
        <v>0.98219999999999996</v>
      </c>
      <c r="G14" s="49">
        <v>0.54759999999999998</v>
      </c>
      <c r="H14" s="48">
        <v>2.5999999999999999E-2</v>
      </c>
      <c r="I14" s="13">
        <v>0.98240000000000005</v>
      </c>
      <c r="J14" s="49">
        <v>0.55489999999999995</v>
      </c>
      <c r="M14" s="78">
        <f t="shared" si="0"/>
        <v>-7.7866666666666666E-4</v>
      </c>
      <c r="N14" s="77">
        <f t="shared" si="1"/>
        <v>0.98094000000000003</v>
      </c>
      <c r="O14" s="79">
        <f t="shared" si="2"/>
        <v>0.55117333333333329</v>
      </c>
      <c r="P14" s="78">
        <f t="shared" si="3"/>
        <v>-3.0778666666666666E-2</v>
      </c>
      <c r="Q14" s="77">
        <f t="shared" si="4"/>
        <v>0.98094000000000003</v>
      </c>
      <c r="R14" s="79">
        <f t="shared" si="5"/>
        <v>0.55117333333333329</v>
      </c>
      <c r="S14" s="78">
        <f t="shared" si="6"/>
        <v>2.9221333333333332E-2</v>
      </c>
      <c r="T14" s="77">
        <f t="shared" si="7"/>
        <v>0.98094000000000003</v>
      </c>
      <c r="U14" s="79">
        <f t="shared" si="8"/>
        <v>0.55117333333333329</v>
      </c>
      <c r="V14" s="77"/>
      <c r="X14" s="48">
        <f t="shared" si="9"/>
        <v>-9.2133333333333325E-4</v>
      </c>
      <c r="Y14" s="13">
        <f t="shared" si="9"/>
        <v>-1.4000000000002899E-4</v>
      </c>
      <c r="Z14" s="49">
        <f t="shared" si="9"/>
        <v>2.2666666666670832E-4</v>
      </c>
      <c r="AA14" s="48">
        <f t="shared" si="9"/>
        <v>1.0786666666666653E-3</v>
      </c>
      <c r="AB14" s="13">
        <f t="shared" si="9"/>
        <v>1.2599999999999278E-3</v>
      </c>
      <c r="AC14" s="49">
        <f t="shared" si="9"/>
        <v>-3.5733333333333173E-3</v>
      </c>
      <c r="AD14" s="48">
        <f t="shared" si="9"/>
        <v>-3.221333333333333E-3</v>
      </c>
      <c r="AE14" s="13">
        <f t="shared" si="9"/>
        <v>1.4600000000000168E-3</v>
      </c>
      <c r="AF14" s="49">
        <f t="shared" si="9"/>
        <v>3.7266666666666559E-3</v>
      </c>
    </row>
    <row r="15" spans="2:32" x14ac:dyDescent="0.35">
      <c r="B15" s="48">
        <v>-3.3999999999999998E-3</v>
      </c>
      <c r="C15" s="13">
        <v>0.98219999999999996</v>
      </c>
      <c r="D15" s="49">
        <v>0.55120000000000002</v>
      </c>
      <c r="E15" s="48">
        <v>-0.03</v>
      </c>
      <c r="F15" s="13">
        <v>0.98219999999999996</v>
      </c>
      <c r="G15" s="49">
        <v>0.54800000000000004</v>
      </c>
      <c r="H15" s="48">
        <v>2.7300000000000001E-2</v>
      </c>
      <c r="I15" s="13">
        <v>0.98219999999999996</v>
      </c>
      <c r="J15" s="49">
        <v>0.55510000000000004</v>
      </c>
      <c r="M15" s="78">
        <f t="shared" si="0"/>
        <v>-7.7866666666666666E-4</v>
      </c>
      <c r="N15" s="77">
        <f t="shared" si="1"/>
        <v>0.98094000000000003</v>
      </c>
      <c r="O15" s="79">
        <f t="shared" si="2"/>
        <v>0.55117333333333329</v>
      </c>
      <c r="P15" s="78">
        <f t="shared" si="3"/>
        <v>-3.0778666666666666E-2</v>
      </c>
      <c r="Q15" s="77">
        <f t="shared" si="4"/>
        <v>0.98094000000000003</v>
      </c>
      <c r="R15" s="79">
        <f t="shared" si="5"/>
        <v>0.55117333333333329</v>
      </c>
      <c r="S15" s="78">
        <f t="shared" si="6"/>
        <v>2.9221333333333332E-2</v>
      </c>
      <c r="T15" s="77">
        <f t="shared" si="7"/>
        <v>0.98094000000000003</v>
      </c>
      <c r="U15" s="79">
        <f t="shared" si="8"/>
        <v>0.55117333333333329</v>
      </c>
      <c r="V15" s="77"/>
      <c r="X15" s="48">
        <f t="shared" si="9"/>
        <v>-2.6213333333333332E-3</v>
      </c>
      <c r="Y15" s="13">
        <f t="shared" si="9"/>
        <v>1.2599999999999278E-3</v>
      </c>
      <c r="Z15" s="49">
        <f t="shared" si="9"/>
        <v>2.6666666666730343E-5</v>
      </c>
      <c r="AA15" s="48">
        <f t="shared" si="9"/>
        <v>7.7866666666666709E-4</v>
      </c>
      <c r="AB15" s="13">
        <f t="shared" si="9"/>
        <v>1.2599999999999278E-3</v>
      </c>
      <c r="AC15" s="49">
        <f t="shared" si="9"/>
        <v>-3.1733333333332503E-3</v>
      </c>
      <c r="AD15" s="48">
        <f t="shared" si="9"/>
        <v>-1.9213333333333305E-3</v>
      </c>
      <c r="AE15" s="13">
        <f t="shared" si="9"/>
        <v>1.2599999999999278E-3</v>
      </c>
      <c r="AF15" s="49">
        <f t="shared" si="9"/>
        <v>3.9266666666667449E-3</v>
      </c>
    </row>
    <row r="16" spans="2:32" x14ac:dyDescent="0.35">
      <c r="B16" s="59">
        <v>-2.0999999999999999E-3</v>
      </c>
      <c r="C16" s="60">
        <v>0.98199999999999998</v>
      </c>
      <c r="D16" s="61">
        <v>0.55069999999999997</v>
      </c>
      <c r="E16" s="59">
        <v>-3.1E-2</v>
      </c>
      <c r="F16" s="60">
        <v>0.98160000000000003</v>
      </c>
      <c r="G16" s="61">
        <v>0.54820000000000002</v>
      </c>
      <c r="H16" s="59">
        <v>2.64E-2</v>
      </c>
      <c r="I16" s="60">
        <v>0.98119999999999996</v>
      </c>
      <c r="J16" s="61">
        <v>0.55530000000000002</v>
      </c>
      <c r="M16" s="80">
        <f t="shared" si="0"/>
        <v>-7.7866666666666666E-4</v>
      </c>
      <c r="N16" s="81">
        <f t="shared" si="1"/>
        <v>0.98094000000000003</v>
      </c>
      <c r="O16" s="82">
        <f t="shared" si="2"/>
        <v>0.55117333333333329</v>
      </c>
      <c r="P16" s="80">
        <f t="shared" si="3"/>
        <v>-3.0778666666666666E-2</v>
      </c>
      <c r="Q16" s="81">
        <f t="shared" si="4"/>
        <v>0.98094000000000003</v>
      </c>
      <c r="R16" s="82">
        <f t="shared" si="5"/>
        <v>0.55117333333333329</v>
      </c>
      <c r="S16" s="80">
        <f t="shared" si="6"/>
        <v>2.9221333333333332E-2</v>
      </c>
      <c r="T16" s="81">
        <f t="shared" si="7"/>
        <v>0.98094000000000003</v>
      </c>
      <c r="U16" s="82">
        <f t="shared" si="8"/>
        <v>0.55117333333333329</v>
      </c>
      <c r="V16" s="77"/>
      <c r="X16" s="59">
        <f t="shared" si="9"/>
        <v>-1.3213333333333332E-3</v>
      </c>
      <c r="Y16" s="60">
        <f>C16-N16</f>
        <v>1.0599999999999499E-3</v>
      </c>
      <c r="Z16" s="61">
        <f>D16-O16</f>
        <v>-4.7333333333332561E-4</v>
      </c>
      <c r="AA16" s="59">
        <f>E16-P16</f>
        <v>-2.213333333333338E-4</v>
      </c>
      <c r="AB16" s="60">
        <f t="shared" si="9"/>
        <v>6.5999999999999392E-4</v>
      </c>
      <c r="AC16" s="61">
        <f>G16-R16</f>
        <v>-2.9733333333332723E-3</v>
      </c>
      <c r="AD16" s="59">
        <f>H16-S16</f>
        <v>-2.8213333333333319E-3</v>
      </c>
      <c r="AE16" s="60">
        <f>I16-T16</f>
        <v>2.5999999999992696E-4</v>
      </c>
      <c r="AF16" s="61">
        <f>J16-U16</f>
        <v>4.1266666666667229E-3</v>
      </c>
    </row>
    <row r="18" spans="1:32" x14ac:dyDescent="0.35">
      <c r="A18" s="72" t="s">
        <v>2</v>
      </c>
      <c r="B18">
        <f>AVERAGE(B2:B16)</f>
        <v>-7.7866666666666666E-4</v>
      </c>
      <c r="C18">
        <f t="shared" ref="C18:J18" si="10">AVERAGE(C2:C16)</f>
        <v>0.98094000000000003</v>
      </c>
      <c r="D18">
        <f t="shared" si="10"/>
        <v>0.55117333333333329</v>
      </c>
      <c r="E18">
        <f t="shared" si="10"/>
        <v>-2.9740000000000003E-2</v>
      </c>
      <c r="F18">
        <f t="shared" si="10"/>
        <v>0.98105999999999993</v>
      </c>
      <c r="G18">
        <f t="shared" si="10"/>
        <v>0.54787999999999992</v>
      </c>
      <c r="H18">
        <f t="shared" si="10"/>
        <v>2.8259333333333338E-2</v>
      </c>
      <c r="I18">
        <f t="shared" si="10"/>
        <v>0.98092000000000001</v>
      </c>
      <c r="J18">
        <f t="shared" si="10"/>
        <v>0.55462</v>
      </c>
      <c r="L18" s="72"/>
      <c r="W18" s="1" t="s">
        <v>93</v>
      </c>
      <c r="X18">
        <f>SQRT(SUMSQ(X2:X16) / COUNTA(X2:X16))</f>
        <v>1.5712324957037882E-3</v>
      </c>
      <c r="Y18">
        <f t="shared" ref="Y18:AF18" si="11">SQRT(SUMSQ(Y2:Y16) / COUNTA(Y2:Y16))</f>
        <v>1.3553843243400154E-3</v>
      </c>
      <c r="Z18">
        <f t="shared" si="11"/>
        <v>2.6699979192667953E-4</v>
      </c>
      <c r="AA18">
        <f t="shared" si="11"/>
        <v>1.4375540956005016E-3</v>
      </c>
      <c r="AB18">
        <f t="shared" si="11"/>
        <v>1.2741533136427009E-3</v>
      </c>
      <c r="AC18">
        <f t="shared" si="11"/>
        <v>3.3203881968494947E-3</v>
      </c>
      <c r="AD18">
        <f t="shared" si="11"/>
        <v>2.0120131433191205E-3</v>
      </c>
      <c r="AE18">
        <f t="shared" si="11"/>
        <v>1.3820274961085289E-3</v>
      </c>
      <c r="AF18">
        <f t="shared" si="11"/>
        <v>3.5015869418181457E-3</v>
      </c>
    </row>
    <row r="19" spans="1:32" x14ac:dyDescent="0.35">
      <c r="A19" s="72" t="s">
        <v>69</v>
      </c>
      <c r="B19">
        <f>STDEV(B2:B16)</f>
        <v>1.6263801465070771E-3</v>
      </c>
      <c r="C19">
        <f t="shared" ref="C19:J19" si="12">STDEV(C2:C16)</f>
        <v>1.4029560628493274E-3</v>
      </c>
      <c r="D19">
        <f t="shared" si="12"/>
        <v>2.7637104114026445E-4</v>
      </c>
      <c r="E19">
        <f t="shared" si="12"/>
        <v>1.0287301464843507E-3</v>
      </c>
      <c r="F19">
        <f t="shared" si="12"/>
        <v>1.3130118049735943E-3</v>
      </c>
      <c r="G19">
        <f t="shared" si="12"/>
        <v>4.3785189929277177E-4</v>
      </c>
      <c r="H19">
        <f t="shared" si="12"/>
        <v>1.8291546316992085E-3</v>
      </c>
      <c r="I19">
        <f t="shared" si="12"/>
        <v>1.4303845636751008E-3</v>
      </c>
      <c r="J19">
        <f t="shared" si="12"/>
        <v>6.3941937948199987E-4</v>
      </c>
      <c r="L19" s="13"/>
      <c r="M19" s="83"/>
      <c r="N19" s="83"/>
      <c r="O19" s="83"/>
      <c r="P19" s="83"/>
      <c r="Q19" s="83"/>
      <c r="R19" s="83"/>
      <c r="S19" s="83"/>
      <c r="T19" s="83"/>
      <c r="U19" s="83"/>
      <c r="W19" s="1" t="s">
        <v>94</v>
      </c>
      <c r="X19">
        <f t="shared" ref="X19:AF19" si="13">_xlfn.STDEV.P(B2:B16)</f>
        <v>1.5712324957037887E-3</v>
      </c>
      <c r="Y19">
        <f t="shared" si="13"/>
        <v>1.3553843243400154E-3</v>
      </c>
      <c r="Z19">
        <f t="shared" si="13"/>
        <v>2.6699979192667953E-4</v>
      </c>
      <c r="AA19">
        <f t="shared" si="13"/>
        <v>9.9384774152449173E-4</v>
      </c>
      <c r="AB19">
        <f t="shared" si="13"/>
        <v>1.2684899158711045E-3</v>
      </c>
      <c r="AC19">
        <f t="shared" si="13"/>
        <v>4.230051221124102E-4</v>
      </c>
      <c r="AD19">
        <f t="shared" si="13"/>
        <v>1.7671312596660412E-3</v>
      </c>
      <c r="AE19">
        <f t="shared" si="13"/>
        <v>1.3818827736099789E-3</v>
      </c>
      <c r="AF19">
        <f t="shared" si="13"/>
        <v>6.1773780845922213E-4</v>
      </c>
    </row>
    <row r="20" spans="1:32" x14ac:dyDescent="0.35">
      <c r="L20" s="13"/>
      <c r="M20" s="77"/>
      <c r="N20" s="77"/>
      <c r="O20" s="77"/>
      <c r="P20" s="77"/>
      <c r="Q20" s="77"/>
      <c r="R20" s="77"/>
      <c r="S20" s="77"/>
      <c r="T20" s="77"/>
      <c r="U20" s="77"/>
      <c r="W20" s="1" t="s">
        <v>95</v>
      </c>
      <c r="X20">
        <f t="shared" ref="X20:AF20" si="14">_xlfn.STDEV.S(B2:B16)</f>
        <v>1.6263801465070771E-3</v>
      </c>
      <c r="Y20">
        <f t="shared" si="14"/>
        <v>1.4029560628493274E-3</v>
      </c>
      <c r="Z20">
        <f t="shared" si="14"/>
        <v>2.7637104114026445E-4</v>
      </c>
      <c r="AA20">
        <f t="shared" si="14"/>
        <v>1.0287301464843507E-3</v>
      </c>
      <c r="AB20">
        <f t="shared" si="14"/>
        <v>1.3130118049735943E-3</v>
      </c>
      <c r="AC20">
        <f t="shared" si="14"/>
        <v>4.3785189929277177E-4</v>
      </c>
      <c r="AD20">
        <f t="shared" si="14"/>
        <v>1.8291546316992085E-3</v>
      </c>
      <c r="AE20">
        <f t="shared" si="14"/>
        <v>1.4303845636751008E-3</v>
      </c>
      <c r="AF20">
        <f t="shared" si="14"/>
        <v>6.3941937948199987E-4</v>
      </c>
    </row>
    <row r="21" spans="1:32" x14ac:dyDescent="0.35">
      <c r="A21" s="72" t="s">
        <v>96</v>
      </c>
      <c r="B21" t="s">
        <v>97</v>
      </c>
      <c r="C21" t="s">
        <v>97</v>
      </c>
      <c r="D21" t="s">
        <v>97</v>
      </c>
      <c r="E21">
        <f>ABS(B18-E18)</f>
        <v>2.8961333333333335E-2</v>
      </c>
      <c r="F21">
        <f t="shared" ref="F21:G21" si="15">ABS(C18-F18)</f>
        <v>1.1999999999989797E-4</v>
      </c>
      <c r="G21">
        <f t="shared" si="15"/>
        <v>3.2933333333333703E-3</v>
      </c>
      <c r="H21">
        <f>ABS(B18-H18)</f>
        <v>2.9038000000000005E-2</v>
      </c>
      <c r="I21">
        <f t="shared" ref="I21:J21" si="16">ABS(C18-I18)</f>
        <v>2.0000000000020002E-5</v>
      </c>
      <c r="J21">
        <f t="shared" si="16"/>
        <v>3.446666666666709E-3</v>
      </c>
      <c r="L21" s="13"/>
      <c r="M21" s="77"/>
      <c r="N21" s="77"/>
      <c r="O21" s="77"/>
      <c r="P21" s="77"/>
      <c r="Q21" s="77"/>
      <c r="R21" s="77"/>
      <c r="S21" s="77"/>
      <c r="T21" s="77"/>
      <c r="U21" s="77"/>
      <c r="W21" s="36"/>
    </row>
    <row r="22" spans="1:32" x14ac:dyDescent="0.35">
      <c r="A22" s="72" t="s">
        <v>98</v>
      </c>
      <c r="B22">
        <f>AVERAGE(E21,H21)</f>
        <v>2.899966666666667E-2</v>
      </c>
      <c r="L22" s="13"/>
      <c r="M22" s="77"/>
      <c r="N22" s="77"/>
      <c r="O22" s="77"/>
      <c r="P22" s="77"/>
      <c r="Q22" s="77"/>
      <c r="R22" s="77"/>
      <c r="S22" s="77"/>
      <c r="T22" s="77"/>
      <c r="U22" s="77"/>
      <c r="W22" s="1"/>
    </row>
    <row r="23" spans="1:32" x14ac:dyDescent="0.35">
      <c r="A23" s="72" t="s">
        <v>99</v>
      </c>
      <c r="B23">
        <f>AVERAGE(F21,I21)</f>
        <v>6.9999999999958984E-5</v>
      </c>
      <c r="E23" s="127" t="s">
        <v>84</v>
      </c>
      <c r="F23" s="128"/>
      <c r="G23" s="128"/>
      <c r="H23" s="65"/>
      <c r="I23" s="128" t="s">
        <v>85</v>
      </c>
      <c r="J23" s="128"/>
      <c r="K23" s="129"/>
      <c r="L23" s="13"/>
      <c r="M23" s="77"/>
      <c r="N23" s="77"/>
      <c r="O23" s="77"/>
      <c r="P23" s="77"/>
      <c r="Q23" s="77"/>
      <c r="R23" s="77"/>
      <c r="S23" s="77"/>
      <c r="T23" s="77"/>
      <c r="U23" s="77"/>
      <c r="W23" s="1"/>
    </row>
    <row r="24" spans="1:32" x14ac:dyDescent="0.35">
      <c r="A24" s="72" t="s">
        <v>100</v>
      </c>
      <c r="B24">
        <f>AVERAGE(G21,J21)</f>
        <v>3.3700000000000396E-3</v>
      </c>
      <c r="E24" s="67">
        <f>AVERAGE(B2:B16)</f>
        <v>-7.7866666666666666E-4</v>
      </c>
      <c r="F24" s="39">
        <f t="shared" ref="F24:G24" si="17">AVERAGE(C2:C16)</f>
        <v>0.98094000000000003</v>
      </c>
      <c r="G24" s="39">
        <f t="shared" si="17"/>
        <v>0.55117333333333329</v>
      </c>
      <c r="H24" s="39"/>
      <c r="I24" s="39">
        <f t="shared" ref="I24:I38" si="18">SQRT((B2-$E$24)^2+(C2-$F$24)^2+(D2-$G$24)^2)</f>
        <v>2.4711332532980808E-3</v>
      </c>
      <c r="J24" s="39">
        <f t="shared" ref="J24:J38" si="19">SQRT((E2-$E$25)^2+(F2-$F$25)^2+(G2-$G$25)^2)</f>
        <v>4.2117573001723575E-3</v>
      </c>
      <c r="K24" s="40">
        <f t="shared" ref="K24:K38" si="20">SQRT((H2-$E$26)^2+(I2-$F$26)^2+(J2-$G$26)^2)</f>
        <v>3.8276667682661889E-3</v>
      </c>
      <c r="L24" s="13"/>
      <c r="M24" s="77"/>
      <c r="N24" s="77"/>
      <c r="O24" s="77"/>
      <c r="P24" s="77"/>
      <c r="Q24" s="77"/>
      <c r="R24" s="77"/>
      <c r="S24" s="77"/>
      <c r="T24" s="77"/>
      <c r="U24" s="77"/>
    </row>
    <row r="25" spans="1:32" x14ac:dyDescent="0.35">
      <c r="A25" s="72" t="s">
        <v>101</v>
      </c>
      <c r="B25">
        <f>0.03-B22</f>
        <v>1.0003333333333288E-3</v>
      </c>
      <c r="E25" s="67">
        <f>E24-0.03</f>
        <v>-3.0778666666666666E-2</v>
      </c>
      <c r="F25" s="39">
        <f>C18</f>
        <v>0.98094000000000003</v>
      </c>
      <c r="G25" s="39">
        <f>D18</f>
        <v>0.55117333333333329</v>
      </c>
      <c r="H25" s="39"/>
      <c r="I25" s="39">
        <f t="shared" si="18"/>
        <v>1.2728836902438142E-3</v>
      </c>
      <c r="J25" s="39">
        <f t="shared" si="19"/>
        <v>3.7537491776740393E-3</v>
      </c>
      <c r="K25" s="40">
        <f t="shared" si="20"/>
        <v>3.0608875982122059E-3</v>
      </c>
      <c r="L25" s="13"/>
      <c r="M25" s="77"/>
      <c r="N25" s="77"/>
      <c r="O25" s="77"/>
      <c r="P25" s="77"/>
      <c r="Q25" s="77"/>
      <c r="R25" s="77"/>
      <c r="S25" s="77"/>
      <c r="T25" s="77"/>
      <c r="U25" s="77"/>
    </row>
    <row r="26" spans="1:32" x14ac:dyDescent="0.35">
      <c r="A26" s="72" t="s">
        <v>102</v>
      </c>
      <c r="B26">
        <f>B23</f>
        <v>6.9999999999958984E-5</v>
      </c>
      <c r="E26" s="67">
        <f>E24+0.03</f>
        <v>2.9221333333333332E-2</v>
      </c>
      <c r="F26" s="39">
        <f>C18</f>
        <v>0.98094000000000003</v>
      </c>
      <c r="G26" s="39">
        <f>D18</f>
        <v>0.55117333333333329</v>
      </c>
      <c r="H26" s="39"/>
      <c r="I26" s="39">
        <f t="shared" si="18"/>
        <v>1.6748053286543356E-3</v>
      </c>
      <c r="J26" s="39">
        <f t="shared" si="19"/>
        <v>4.3594303399513345E-3</v>
      </c>
      <c r="K26" s="40">
        <f t="shared" si="20"/>
        <v>3.2658790887327908E-3</v>
      </c>
      <c r="L26" s="13"/>
      <c r="M26" s="77"/>
      <c r="N26" s="77"/>
      <c r="O26" s="77"/>
      <c r="P26" s="77"/>
      <c r="Q26" s="77"/>
      <c r="R26" s="77"/>
      <c r="S26" s="77"/>
      <c r="T26" s="77"/>
      <c r="U26" s="77"/>
    </row>
    <row r="27" spans="1:32" x14ac:dyDescent="0.35">
      <c r="A27" s="72" t="s">
        <v>103</v>
      </c>
      <c r="B27">
        <f>B24</f>
        <v>3.3700000000000396E-3</v>
      </c>
      <c r="E27" s="67"/>
      <c r="F27" s="39"/>
      <c r="G27" s="39"/>
      <c r="H27" s="39"/>
      <c r="I27" s="39">
        <f t="shared" si="18"/>
        <v>3.1902089099131027E-3</v>
      </c>
      <c r="J27" s="39">
        <f t="shared" si="19"/>
        <v>3.6498720829944297E-3</v>
      </c>
      <c r="K27" s="40">
        <f t="shared" si="20"/>
        <v>4.3984655910392018E-3</v>
      </c>
      <c r="L27" s="13"/>
      <c r="M27" s="77"/>
      <c r="N27" s="77"/>
      <c r="O27" s="77"/>
      <c r="P27" s="77"/>
      <c r="Q27" s="77"/>
      <c r="R27" s="77"/>
      <c r="S27" s="77"/>
      <c r="T27" s="77"/>
      <c r="U27" s="77"/>
    </row>
    <row r="28" spans="1:32" x14ac:dyDescent="0.35">
      <c r="A28" s="72" t="s">
        <v>104</v>
      </c>
      <c r="B28">
        <f>SQRT(B25^2+B26^2+B27^2)</f>
        <v>3.5160299739589863E-3</v>
      </c>
      <c r="E28" s="67"/>
      <c r="F28" s="39"/>
      <c r="G28" s="39"/>
      <c r="H28" s="39"/>
      <c r="I28" s="39">
        <f t="shared" si="18"/>
        <v>8.5457955874350595E-4</v>
      </c>
      <c r="J28" s="39">
        <f t="shared" si="19"/>
        <v>3.2922484042907881E-3</v>
      </c>
      <c r="K28" s="40">
        <f t="shared" si="20"/>
        <v>3.513473052250379E-3</v>
      </c>
      <c r="L28" s="13"/>
      <c r="M28" s="77"/>
      <c r="N28" s="77"/>
      <c r="O28" s="77"/>
      <c r="P28" s="77"/>
      <c r="Q28" s="77"/>
      <c r="R28" s="77"/>
      <c r="S28" s="77"/>
      <c r="T28" s="77"/>
      <c r="U28" s="77"/>
    </row>
    <row r="29" spans="1:32" x14ac:dyDescent="0.35">
      <c r="A29" s="72" t="s">
        <v>105</v>
      </c>
      <c r="B29">
        <f>AVERAGE(B19:J19)</f>
        <v>1.1093621862337437E-3</v>
      </c>
      <c r="E29" s="67"/>
      <c r="F29" s="39"/>
      <c r="G29" s="39"/>
      <c r="H29" s="39"/>
      <c r="I29" s="39">
        <f t="shared" si="18"/>
        <v>8.8119212181889356E-4</v>
      </c>
      <c r="J29" s="39">
        <f t="shared" si="19"/>
        <v>2.8108776011930314E-3</v>
      </c>
      <c r="K29" s="40">
        <f t="shared" si="20"/>
        <v>3.1915669436118647E-3</v>
      </c>
      <c r="L29" s="13"/>
      <c r="M29" s="77"/>
      <c r="N29" s="77"/>
      <c r="O29" s="77"/>
      <c r="P29" s="77"/>
      <c r="Q29" s="77"/>
      <c r="R29" s="77"/>
      <c r="S29" s="77"/>
      <c r="T29" s="77"/>
      <c r="U29" s="77"/>
    </row>
    <row r="30" spans="1:32" x14ac:dyDescent="0.35">
      <c r="E30" s="67"/>
      <c r="F30" s="39"/>
      <c r="G30" s="39"/>
      <c r="H30" s="39"/>
      <c r="I30" s="39">
        <f t="shared" si="18"/>
        <v>1.9975901036554588E-3</v>
      </c>
      <c r="J30" s="39">
        <f t="shared" si="19"/>
        <v>3.9239902593604199E-3</v>
      </c>
      <c r="K30" s="40">
        <f t="shared" si="20"/>
        <v>4.1081341533867029E-3</v>
      </c>
      <c r="L30" s="13"/>
      <c r="M30" s="77"/>
      <c r="N30" s="77"/>
      <c r="O30" s="77"/>
      <c r="P30" s="77"/>
      <c r="Q30" s="77"/>
      <c r="R30" s="77"/>
      <c r="S30" s="77"/>
      <c r="T30" s="77"/>
      <c r="U30" s="77"/>
    </row>
    <row r="31" spans="1:32" x14ac:dyDescent="0.35">
      <c r="E31" s="67"/>
      <c r="F31" s="39"/>
      <c r="G31" s="39"/>
      <c r="H31" s="39"/>
      <c r="I31" s="39">
        <f t="shared" si="18"/>
        <v>1.6969265026970277E-3</v>
      </c>
      <c r="J31" s="39">
        <f t="shared" si="19"/>
        <v>4.3853657645501493E-3</v>
      </c>
      <c r="K31" s="40">
        <f t="shared" si="20"/>
        <v>4.1950883449841997E-3</v>
      </c>
      <c r="L31" s="13"/>
      <c r="M31" s="77"/>
      <c r="N31" s="77"/>
      <c r="O31" s="77"/>
      <c r="P31" s="77"/>
      <c r="Q31" s="77"/>
      <c r="R31" s="77"/>
      <c r="S31" s="77"/>
      <c r="T31" s="77"/>
      <c r="U31" s="77"/>
    </row>
    <row r="32" spans="1:32" x14ac:dyDescent="0.35">
      <c r="E32" s="67"/>
      <c r="F32" s="39"/>
      <c r="G32" s="39"/>
      <c r="H32" s="39"/>
      <c r="I32" s="39">
        <f t="shared" si="18"/>
        <v>2.9135944963032648E-3</v>
      </c>
      <c r="J32" s="39">
        <f t="shared" si="19"/>
        <v>3.540240042081286E-3</v>
      </c>
      <c r="K32" s="40">
        <f t="shared" si="20"/>
        <v>3.8046418432693516E-3</v>
      </c>
      <c r="L32" s="13"/>
      <c r="M32" s="77"/>
      <c r="N32" s="77"/>
      <c r="O32" s="77"/>
      <c r="P32" s="77"/>
      <c r="Q32" s="77"/>
      <c r="R32" s="77"/>
      <c r="S32" s="77"/>
      <c r="T32" s="77"/>
      <c r="U32" s="77"/>
    </row>
    <row r="33" spans="5:21" x14ac:dyDescent="0.35">
      <c r="E33" s="67"/>
      <c r="F33" s="39"/>
      <c r="G33" s="39"/>
      <c r="H33" s="39"/>
      <c r="I33" s="39">
        <f t="shared" si="18"/>
        <v>2.9199713849435418E-3</v>
      </c>
      <c r="J33" s="39">
        <f t="shared" si="19"/>
        <v>3.9752525566168128E-3</v>
      </c>
      <c r="K33" s="40">
        <f t="shared" si="20"/>
        <v>5.4882024582027433E-3</v>
      </c>
      <c r="L33" s="13"/>
      <c r="M33" s="77"/>
      <c r="N33" s="77"/>
      <c r="O33" s="77"/>
      <c r="P33" s="77"/>
      <c r="Q33" s="77"/>
      <c r="R33" s="77"/>
      <c r="S33" s="77"/>
      <c r="T33" s="77"/>
      <c r="U33" s="77"/>
    </row>
    <row r="34" spans="5:21" x14ac:dyDescent="0.35">
      <c r="E34" s="67"/>
      <c r="F34" s="39"/>
      <c r="G34" s="39"/>
      <c r="H34" s="39"/>
      <c r="I34" s="39">
        <f t="shared" si="18"/>
        <v>2.0419189231917737E-3</v>
      </c>
      <c r="J34" s="39">
        <f t="shared" si="19"/>
        <v>4.4398910897552914E-3</v>
      </c>
      <c r="K34" s="40">
        <f t="shared" si="20"/>
        <v>3.703327272722285E-3</v>
      </c>
      <c r="L34" s="13"/>
      <c r="M34" s="77"/>
      <c r="N34" s="77"/>
      <c r="O34" s="77"/>
      <c r="P34" s="77"/>
      <c r="Q34" s="77"/>
      <c r="R34" s="77"/>
      <c r="S34" s="77"/>
      <c r="T34" s="77"/>
      <c r="U34" s="77"/>
    </row>
    <row r="35" spans="5:21" x14ac:dyDescent="0.35">
      <c r="E35" s="67"/>
      <c r="F35" s="39"/>
      <c r="G35" s="39"/>
      <c r="H35" s="39"/>
      <c r="I35" s="39">
        <f t="shared" si="18"/>
        <v>1.7068214773536109E-3</v>
      </c>
      <c r="J35" s="39">
        <f t="shared" si="19"/>
        <v>4.2476620497502535E-3</v>
      </c>
      <c r="K35" s="40">
        <f t="shared" si="20"/>
        <v>5.6382000279837172E-3</v>
      </c>
      <c r="L35" s="13"/>
      <c r="M35" s="77"/>
      <c r="N35" s="77"/>
      <c r="O35" s="77"/>
      <c r="P35" s="13"/>
      <c r="Q35" s="13"/>
      <c r="R35" s="13"/>
      <c r="S35" s="13"/>
      <c r="T35" s="13"/>
      <c r="U35" s="13"/>
    </row>
    <row r="36" spans="5:21" x14ac:dyDescent="0.35">
      <c r="E36" s="67"/>
      <c r="F36" s="39"/>
      <c r="G36" s="39"/>
      <c r="H36" s="39"/>
      <c r="I36" s="39">
        <f t="shared" si="18"/>
        <v>9.590791880178173E-4</v>
      </c>
      <c r="J36" s="39">
        <f t="shared" si="19"/>
        <v>3.9395219112080826E-3</v>
      </c>
      <c r="K36" s="40">
        <f t="shared" si="20"/>
        <v>5.1377653594621127E-3</v>
      </c>
      <c r="L36" s="36"/>
      <c r="M36" s="77"/>
      <c r="N36" s="77"/>
      <c r="O36" s="77"/>
      <c r="P36" s="84"/>
      <c r="Q36" s="84"/>
      <c r="R36" s="84"/>
      <c r="S36" s="84"/>
      <c r="T36" s="84"/>
      <c r="U36" s="84"/>
    </row>
    <row r="37" spans="5:21" x14ac:dyDescent="0.35">
      <c r="E37" s="67"/>
      <c r="F37" s="39"/>
      <c r="G37" s="39"/>
      <c r="H37" s="39"/>
      <c r="I37" s="39">
        <f t="shared" si="18"/>
        <v>2.9085562665273255E-3</v>
      </c>
      <c r="J37" s="39">
        <f t="shared" si="19"/>
        <v>3.501994606252487E-3</v>
      </c>
      <c r="K37" s="40">
        <f t="shared" si="20"/>
        <v>4.5494871017389762E-3</v>
      </c>
      <c r="L37" s="85"/>
      <c r="M37" s="77"/>
      <c r="N37" s="77"/>
      <c r="O37" s="77"/>
      <c r="P37" s="13"/>
      <c r="Q37" s="13"/>
      <c r="R37" s="13"/>
      <c r="S37" s="13"/>
      <c r="T37" s="13"/>
      <c r="U37" s="13"/>
    </row>
    <row r="38" spans="5:21" x14ac:dyDescent="0.35">
      <c r="E38" s="67"/>
      <c r="F38" s="39"/>
      <c r="G38" s="39"/>
      <c r="H38" s="39"/>
      <c r="I38" s="39">
        <f t="shared" si="18"/>
        <v>1.7588536670860677E-3</v>
      </c>
      <c r="J38" s="39">
        <f t="shared" si="19"/>
        <v>3.0537353447139429E-3</v>
      </c>
      <c r="K38" s="40">
        <f t="shared" si="20"/>
        <v>5.0056867216752565E-3</v>
      </c>
      <c r="L38" s="85"/>
      <c r="M38" s="77"/>
      <c r="N38" s="77"/>
      <c r="O38" s="77"/>
      <c r="P38" s="13"/>
      <c r="Q38" s="13"/>
      <c r="R38" s="13"/>
      <c r="S38" s="13"/>
      <c r="T38" s="13"/>
      <c r="U38" s="13"/>
    </row>
    <row r="39" spans="5:21" x14ac:dyDescent="0.35">
      <c r="E39" s="67"/>
      <c r="F39" s="39"/>
      <c r="G39" s="39"/>
      <c r="H39" s="39"/>
      <c r="I39" s="39"/>
      <c r="J39" s="39"/>
      <c r="K39" s="40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5:21" x14ac:dyDescent="0.35">
      <c r="E40" s="67"/>
      <c r="F40" s="39"/>
      <c r="G40" s="39"/>
      <c r="H40" s="86" t="s">
        <v>90</v>
      </c>
      <c r="I40" s="39"/>
      <c r="J40" s="39">
        <f>AVERAGE(I24:K38)</f>
        <v>3.3160483495233398E-3</v>
      </c>
      <c r="K40" s="40">
        <f>J40*1000</f>
        <v>3.3160483495233399</v>
      </c>
      <c r="L40" s="85"/>
      <c r="M40" s="13"/>
      <c r="N40" s="13"/>
      <c r="O40" s="13"/>
      <c r="P40" s="13"/>
      <c r="Q40" s="13"/>
      <c r="R40" s="13"/>
      <c r="S40" s="13"/>
      <c r="T40" s="13"/>
      <c r="U40" s="13"/>
    </row>
    <row r="41" spans="5:21" x14ac:dyDescent="0.35">
      <c r="E41" s="69"/>
      <c r="F41" s="70"/>
      <c r="G41" s="70"/>
      <c r="H41" s="87" t="s">
        <v>69</v>
      </c>
      <c r="I41" s="70"/>
      <c r="J41" s="70">
        <f>STDEV(I24:K38)</f>
        <v>1.2139686088409793E-3</v>
      </c>
      <c r="K41" s="71">
        <f>J41*1000</f>
        <v>1.2139686088409793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5:21" x14ac:dyDescent="0.35">
      <c r="L42" s="13"/>
      <c r="M42" s="13"/>
      <c r="N42" s="13"/>
      <c r="O42" s="13"/>
      <c r="P42" s="13"/>
      <c r="Q42" s="13"/>
      <c r="R42" s="13"/>
      <c r="S42" s="13"/>
      <c r="T42" s="13"/>
      <c r="U42" s="13"/>
    </row>
  </sheetData>
  <mergeCells count="7">
    <mergeCell ref="M1:U1"/>
    <mergeCell ref="X1:AF1"/>
    <mergeCell ref="E23:G23"/>
    <mergeCell ref="I23:K23"/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3B7D-56AC-41CC-9225-9DE0CDD5EDBC}">
  <dimension ref="A2:P25"/>
  <sheetViews>
    <sheetView zoomScale="70" zoomScaleNormal="70" workbookViewId="0">
      <selection activeCell="R20" sqref="R20"/>
    </sheetView>
  </sheetViews>
  <sheetFormatPr defaultRowHeight="14.5" x14ac:dyDescent="0.35"/>
  <cols>
    <col min="1" max="1" width="9.1796875" style="1"/>
  </cols>
  <sheetData>
    <row r="2" spans="1:16" x14ac:dyDescent="0.35">
      <c r="A2" s="1" t="s">
        <v>0</v>
      </c>
      <c r="B2">
        <v>50</v>
      </c>
      <c r="C2">
        <v>10</v>
      </c>
      <c r="D2">
        <v>7</v>
      </c>
      <c r="E2">
        <v>5</v>
      </c>
      <c r="F2">
        <v>3</v>
      </c>
      <c r="G2">
        <v>2</v>
      </c>
      <c r="H2">
        <v>1</v>
      </c>
      <c r="J2">
        <v>50</v>
      </c>
      <c r="K2">
        <v>10</v>
      </c>
      <c r="L2">
        <v>7</v>
      </c>
      <c r="M2">
        <v>5</v>
      </c>
      <c r="N2">
        <v>3</v>
      </c>
      <c r="O2">
        <v>2</v>
      </c>
      <c r="P2">
        <v>1</v>
      </c>
    </row>
    <row r="3" spans="1:16" x14ac:dyDescent="0.35">
      <c r="A3" s="1" t="s">
        <v>1</v>
      </c>
      <c r="B3">
        <v>0.8</v>
      </c>
      <c r="C3">
        <v>0.8</v>
      </c>
      <c r="D3">
        <v>0.8</v>
      </c>
      <c r="E3">
        <v>0.8</v>
      </c>
      <c r="F3">
        <v>0.95</v>
      </c>
      <c r="J3">
        <v>0.95</v>
      </c>
      <c r="K3">
        <v>0.95</v>
      </c>
      <c r="L3">
        <v>0.95</v>
      </c>
      <c r="M3">
        <v>0.99</v>
      </c>
      <c r="N3">
        <v>0.99970000000000003</v>
      </c>
      <c r="O3">
        <v>0.99970000000000003</v>
      </c>
      <c r="P3">
        <v>0.99970000000000003</v>
      </c>
    </row>
    <row r="4" spans="1:16" x14ac:dyDescent="0.35">
      <c r="B4">
        <v>5.83</v>
      </c>
      <c r="C4">
        <v>4.76</v>
      </c>
      <c r="D4">
        <v>11.93</v>
      </c>
      <c r="E4">
        <v>15.43</v>
      </c>
      <c r="F4">
        <v>29.26</v>
      </c>
      <c r="J4">
        <v>3.13</v>
      </c>
      <c r="K4">
        <v>3.99</v>
      </c>
      <c r="L4">
        <v>3.47</v>
      </c>
      <c r="M4">
        <v>2.77</v>
      </c>
      <c r="N4">
        <v>6.52</v>
      </c>
      <c r="O4">
        <v>3.89</v>
      </c>
      <c r="P4">
        <v>10.07</v>
      </c>
    </row>
    <row r="5" spans="1:16" x14ac:dyDescent="0.35">
      <c r="B5">
        <v>2.87</v>
      </c>
      <c r="C5">
        <v>8.17</v>
      </c>
      <c r="D5">
        <v>11.92</v>
      </c>
      <c r="E5">
        <v>15.75</v>
      </c>
      <c r="F5">
        <v>21.34</v>
      </c>
      <c r="J5">
        <v>1.49</v>
      </c>
      <c r="K5">
        <v>1.97</v>
      </c>
      <c r="L5">
        <v>1.69</v>
      </c>
      <c r="M5">
        <v>2.06</v>
      </c>
      <c r="N5">
        <v>3.23</v>
      </c>
      <c r="O5">
        <v>3.87</v>
      </c>
      <c r="P5">
        <v>7.63</v>
      </c>
    </row>
    <row r="6" spans="1:16" x14ac:dyDescent="0.35">
      <c r="B6">
        <v>2.79</v>
      </c>
      <c r="C6">
        <v>4.12</v>
      </c>
      <c r="D6">
        <v>21.35</v>
      </c>
      <c r="E6">
        <v>6.38</v>
      </c>
      <c r="F6">
        <v>41.01</v>
      </c>
      <c r="J6">
        <v>1.24</v>
      </c>
      <c r="K6">
        <v>3.58</v>
      </c>
      <c r="L6">
        <v>1.5</v>
      </c>
      <c r="M6">
        <v>2.97</v>
      </c>
      <c r="N6">
        <v>4.91</v>
      </c>
      <c r="O6">
        <v>4.68</v>
      </c>
      <c r="P6">
        <v>7.96</v>
      </c>
    </row>
    <row r="7" spans="1:16" x14ac:dyDescent="0.35">
      <c r="B7">
        <v>3.1</v>
      </c>
      <c r="C7">
        <v>4.63</v>
      </c>
      <c r="D7">
        <v>6.24</v>
      </c>
      <c r="E7">
        <v>4.07</v>
      </c>
      <c r="F7">
        <v>103.8</v>
      </c>
      <c r="J7">
        <v>1.73</v>
      </c>
      <c r="K7">
        <v>2.25</v>
      </c>
      <c r="L7">
        <v>3</v>
      </c>
      <c r="M7">
        <v>1.66</v>
      </c>
      <c r="N7">
        <v>3.08</v>
      </c>
      <c r="O7">
        <v>2.23</v>
      </c>
      <c r="P7">
        <v>8.51</v>
      </c>
    </row>
    <row r="8" spans="1:16" x14ac:dyDescent="0.35">
      <c r="B8">
        <v>3.56</v>
      </c>
      <c r="C8">
        <v>4.72</v>
      </c>
      <c r="D8">
        <v>12.31</v>
      </c>
      <c r="E8">
        <v>12.51</v>
      </c>
      <c r="F8">
        <v>89.17</v>
      </c>
      <c r="J8">
        <v>1.88</v>
      </c>
      <c r="K8">
        <v>1.63</v>
      </c>
      <c r="L8">
        <v>2.75</v>
      </c>
      <c r="M8">
        <v>3.07</v>
      </c>
      <c r="N8">
        <v>2.08</v>
      </c>
      <c r="O8">
        <v>4.28</v>
      </c>
      <c r="P8">
        <v>8.42</v>
      </c>
    </row>
    <row r="9" spans="1:16" x14ac:dyDescent="0.35">
      <c r="B9">
        <v>3.13</v>
      </c>
      <c r="C9">
        <v>4.05</v>
      </c>
      <c r="D9">
        <v>16.940000000000001</v>
      </c>
      <c r="E9">
        <v>10.41</v>
      </c>
      <c r="F9">
        <v>61.77</v>
      </c>
      <c r="J9">
        <v>2.75</v>
      </c>
      <c r="K9">
        <v>1.1499999999999999</v>
      </c>
      <c r="L9">
        <v>3.14</v>
      </c>
      <c r="M9">
        <v>1.87</v>
      </c>
      <c r="N9">
        <v>3.45</v>
      </c>
      <c r="O9">
        <v>3.05</v>
      </c>
      <c r="P9">
        <v>8.59</v>
      </c>
    </row>
    <row r="10" spans="1:16" x14ac:dyDescent="0.35">
      <c r="B10">
        <v>2.66</v>
      </c>
      <c r="C10">
        <v>3.93</v>
      </c>
      <c r="D10">
        <v>12.53</v>
      </c>
      <c r="E10">
        <v>49.11</v>
      </c>
      <c r="F10">
        <v>22.39</v>
      </c>
      <c r="J10">
        <v>1</v>
      </c>
      <c r="K10">
        <v>1.61</v>
      </c>
      <c r="L10">
        <v>2.58</v>
      </c>
      <c r="M10">
        <v>3.21</v>
      </c>
      <c r="N10">
        <v>1.23</v>
      </c>
      <c r="O10">
        <v>3.52</v>
      </c>
      <c r="P10">
        <v>8.11</v>
      </c>
    </row>
    <row r="11" spans="1:16" x14ac:dyDescent="0.35">
      <c r="B11">
        <v>5.76</v>
      </c>
      <c r="C11">
        <v>2.9</v>
      </c>
      <c r="D11">
        <v>7.81</v>
      </c>
      <c r="E11">
        <v>5.81</v>
      </c>
      <c r="F11">
        <v>25.47</v>
      </c>
      <c r="J11">
        <v>1.75</v>
      </c>
      <c r="K11">
        <v>1.58</v>
      </c>
      <c r="L11">
        <v>2.16</v>
      </c>
      <c r="M11">
        <v>2.75</v>
      </c>
      <c r="N11">
        <v>2.0299999999999998</v>
      </c>
      <c r="O11">
        <v>2.61</v>
      </c>
      <c r="P11">
        <v>9.6199999999999992</v>
      </c>
    </row>
    <row r="12" spans="1:16" x14ac:dyDescent="0.35">
      <c r="B12">
        <v>2.2000000000000002</v>
      </c>
      <c r="C12">
        <v>3.93</v>
      </c>
      <c r="D12">
        <v>11.22</v>
      </c>
      <c r="E12">
        <v>140.63</v>
      </c>
      <c r="F12">
        <v>38.85</v>
      </c>
      <c r="J12">
        <v>1.5</v>
      </c>
      <c r="K12">
        <v>1.77</v>
      </c>
      <c r="L12">
        <v>2.14</v>
      </c>
      <c r="M12">
        <v>2.23</v>
      </c>
      <c r="N12">
        <v>2.62</v>
      </c>
      <c r="O12">
        <v>3.76</v>
      </c>
      <c r="P12">
        <v>8.6300000000000008</v>
      </c>
    </row>
    <row r="13" spans="1:16" x14ac:dyDescent="0.35">
      <c r="B13">
        <v>4.7699999999999996</v>
      </c>
      <c r="C13">
        <v>5.91</v>
      </c>
      <c r="D13">
        <v>5.73</v>
      </c>
      <c r="E13">
        <v>10</v>
      </c>
      <c r="F13">
        <v>40.31</v>
      </c>
      <c r="J13">
        <v>1.63</v>
      </c>
      <c r="K13">
        <v>2.6</v>
      </c>
      <c r="L13">
        <v>3.34</v>
      </c>
      <c r="M13">
        <v>4.46</v>
      </c>
      <c r="N13">
        <v>2.16</v>
      </c>
      <c r="O13">
        <v>3.37</v>
      </c>
      <c r="P13">
        <v>7.99</v>
      </c>
    </row>
    <row r="15" spans="1:16" x14ac:dyDescent="0.35">
      <c r="A15" s="1" t="s">
        <v>2</v>
      </c>
      <c r="B15">
        <f t="shared" ref="B15:E15" si="0">AVERAGE(B4:B13)</f>
        <v>3.6669999999999994</v>
      </c>
      <c r="C15">
        <f t="shared" si="0"/>
        <v>4.7120000000000006</v>
      </c>
      <c r="D15">
        <f t="shared" si="0"/>
        <v>11.798000000000002</v>
      </c>
      <c r="E15">
        <f t="shared" si="0"/>
        <v>27.01</v>
      </c>
      <c r="F15">
        <f>AVERAGE(F4:F13)</f>
        <v>47.336999999999996</v>
      </c>
      <c r="J15">
        <f t="shared" ref="J15:P15" si="1">AVERAGE(J4:J13)</f>
        <v>1.8099999999999998</v>
      </c>
      <c r="K15">
        <f t="shared" si="1"/>
        <v>2.2130000000000001</v>
      </c>
      <c r="L15">
        <f t="shared" si="1"/>
        <v>2.5770000000000004</v>
      </c>
      <c r="M15">
        <f t="shared" si="1"/>
        <v>2.7050000000000005</v>
      </c>
      <c r="N15">
        <f t="shared" si="1"/>
        <v>3.1310000000000002</v>
      </c>
      <c r="O15">
        <f t="shared" si="1"/>
        <v>3.5259999999999998</v>
      </c>
      <c r="P15">
        <f t="shared" si="1"/>
        <v>8.5530000000000008</v>
      </c>
    </row>
    <row r="17" spans="5:5" x14ac:dyDescent="0.35">
      <c r="E17">
        <v>22.95</v>
      </c>
    </row>
    <row r="18" spans="5:5" x14ac:dyDescent="0.35">
      <c r="E18">
        <v>5.35</v>
      </c>
    </row>
    <row r="19" spans="5:5" x14ac:dyDescent="0.35">
      <c r="E19">
        <v>20.100000000000001</v>
      </c>
    </row>
    <row r="20" spans="5:5" x14ac:dyDescent="0.35">
      <c r="E20">
        <v>4.2300000000000004</v>
      </c>
    </row>
    <row r="21" spans="5:5" x14ac:dyDescent="0.35">
      <c r="E21">
        <v>4.17</v>
      </c>
    </row>
    <row r="22" spans="5:5" x14ac:dyDescent="0.35">
      <c r="E22">
        <v>4.38</v>
      </c>
    </row>
    <row r="23" spans="5:5" x14ac:dyDescent="0.35">
      <c r="E23">
        <v>3.98</v>
      </c>
    </row>
    <row r="24" spans="5:5" x14ac:dyDescent="0.35">
      <c r="E24">
        <v>4.84</v>
      </c>
    </row>
    <row r="25" spans="5:5" x14ac:dyDescent="0.35">
      <c r="E25">
        <v>4.0599999999999996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ADA4-53AD-4A85-B4F9-30537DB36528}">
  <dimension ref="A1:Y31"/>
  <sheetViews>
    <sheetView tabSelected="1" topLeftCell="A16" workbookViewId="0">
      <selection activeCell="H32" sqref="H32"/>
    </sheetView>
  </sheetViews>
  <sheetFormatPr defaultRowHeight="14.5" x14ac:dyDescent="0.35"/>
  <sheetData>
    <row r="1" spans="1:25" ht="15" thickBot="1" x14ac:dyDescent="0.4">
      <c r="A1" s="130" t="s">
        <v>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ht="15" thickBot="1" x14ac:dyDescent="0.4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4" t="s">
        <v>28</v>
      </c>
    </row>
    <row r="3" spans="1:25" x14ac:dyDescent="0.35">
      <c r="A3" s="5">
        <v>0.93303770690499699</v>
      </c>
      <c r="B3" s="6">
        <v>2.4554910241307901</v>
      </c>
      <c r="C3" s="6">
        <v>0.59050032902152305</v>
      </c>
      <c r="D3" s="6">
        <v>0.65380403149410404</v>
      </c>
      <c r="E3" s="6">
        <v>1.8839491644875701</v>
      </c>
      <c r="F3" s="6">
        <v>2.7460255377804099</v>
      </c>
      <c r="G3" s="6">
        <v>1.3448855771106001</v>
      </c>
      <c r="H3" s="6">
        <v>1.29110516241894</v>
      </c>
      <c r="I3" s="6">
        <v>1.0215460516968999</v>
      </c>
      <c r="J3" s="6">
        <v>1.17035170582798</v>
      </c>
      <c r="K3" s="6">
        <v>4.98622397536493</v>
      </c>
      <c r="L3" s="6">
        <v>1.77610580758812</v>
      </c>
      <c r="M3" s="6">
        <v>2.6788706904942199</v>
      </c>
      <c r="N3" s="6">
        <v>1.9428812403766</v>
      </c>
      <c r="O3" s="6">
        <v>1.1888450295992601</v>
      </c>
      <c r="P3" s="6">
        <v>0.56565591753741196</v>
      </c>
      <c r="Q3" s="6">
        <v>1.32989466554687</v>
      </c>
      <c r="R3" s="6">
        <v>0.198990623759499</v>
      </c>
      <c r="S3" s="6">
        <v>0.70453469507631805</v>
      </c>
      <c r="T3" s="6">
        <v>0.80423785645879697</v>
      </c>
      <c r="U3" s="6">
        <v>1.9686447181995199</v>
      </c>
      <c r="V3" s="6">
        <v>1.65328750211463</v>
      </c>
      <c r="W3" s="6">
        <v>1.6212098088913001</v>
      </c>
      <c r="X3" s="6">
        <v>0.34362938787791097</v>
      </c>
      <c r="Y3" s="7">
        <v>1.3881616295599599</v>
      </c>
    </row>
    <row r="4" spans="1:25" x14ac:dyDescent="0.35">
      <c r="A4" s="8">
        <v>1.08840611517214</v>
      </c>
      <c r="B4" s="13">
        <v>2.4566045326466899</v>
      </c>
      <c r="C4" s="13">
        <v>0.55687731029273302</v>
      </c>
      <c r="D4" s="13">
        <v>0.97406521253810696</v>
      </c>
      <c r="E4" s="13">
        <v>2.0874042194690898</v>
      </c>
      <c r="F4" s="13">
        <v>2.5664328878667799</v>
      </c>
      <c r="G4" s="13">
        <v>1.57952814285452</v>
      </c>
      <c r="H4" s="13">
        <v>1.4202498504238199</v>
      </c>
      <c r="I4" s="13">
        <v>1.07156806825823</v>
      </c>
      <c r="J4" s="13">
        <v>1.2453882902205</v>
      </c>
      <c r="K4" s="13">
        <v>1.8730930279856699</v>
      </c>
      <c r="L4" s="13">
        <v>1.9165874021271001</v>
      </c>
      <c r="M4" s="13">
        <v>2.6959022142617499</v>
      </c>
      <c r="N4" s="13">
        <v>2.0056024639340602</v>
      </c>
      <c r="O4" s="13">
        <v>1.3229256164284</v>
      </c>
      <c r="P4" s="13">
        <v>0.29362269875966202</v>
      </c>
      <c r="Q4" s="13">
        <v>1.5708248179328499</v>
      </c>
      <c r="R4" s="13">
        <v>0.410405424564316</v>
      </c>
      <c r="S4" s="13">
        <v>0.87232100304264204</v>
      </c>
      <c r="T4" s="13">
        <v>0.88250820533086405</v>
      </c>
      <c r="U4" s="13">
        <v>1.98604819954123</v>
      </c>
      <c r="V4" s="13">
        <v>1.72346214645467</v>
      </c>
      <c r="W4" s="13">
        <v>1.6922936844738301</v>
      </c>
      <c r="X4" s="13">
        <v>0.81586923837583902</v>
      </c>
      <c r="Y4" s="9">
        <v>1.6611251850656901</v>
      </c>
    </row>
    <row r="5" spans="1:25" ht="15" thickBot="1" x14ac:dyDescent="0.4">
      <c r="A5" s="10">
        <v>1.6436416289884299</v>
      </c>
      <c r="B5" s="11">
        <v>0.66875420914922701</v>
      </c>
      <c r="C5" s="11">
        <v>2.2521186346079101</v>
      </c>
      <c r="D5" s="11">
        <v>1.5971019982850501</v>
      </c>
      <c r="E5" s="11">
        <v>0.91850013342593595</v>
      </c>
      <c r="F5" s="11">
        <v>3.0507017937481402</v>
      </c>
      <c r="G5" s="11">
        <v>2.1932142878526601</v>
      </c>
      <c r="H5" s="11">
        <v>2.0800854170996899</v>
      </c>
      <c r="I5" s="11">
        <v>1.80798943333635</v>
      </c>
      <c r="J5" s="11">
        <v>1.6546940772386001</v>
      </c>
      <c r="K5" s="11">
        <v>2.1422836471454998</v>
      </c>
      <c r="L5" s="11">
        <v>2.54112008670378</v>
      </c>
      <c r="M5" s="11">
        <v>3.00613737163521</v>
      </c>
      <c r="N5" s="11">
        <v>2.3977534243243199</v>
      </c>
      <c r="O5" s="11">
        <v>1.87287810854348</v>
      </c>
      <c r="P5" s="11">
        <v>0.44794997845770002</v>
      </c>
      <c r="Q5" s="11">
        <v>1.8682644293605899</v>
      </c>
      <c r="R5" s="11">
        <v>1.20224792247616</v>
      </c>
      <c r="S5" s="11">
        <v>1.5421127769796601</v>
      </c>
      <c r="T5" s="11">
        <v>1.5401861944942901</v>
      </c>
      <c r="U5" s="11">
        <v>2.33417509485272</v>
      </c>
      <c r="V5" s="11">
        <v>2.2904569795755299</v>
      </c>
      <c r="W5" s="11">
        <v>2.0738824864804699</v>
      </c>
      <c r="X5" s="11">
        <v>1.7737494822575901</v>
      </c>
      <c r="Y5" s="12">
        <v>2.2249795830249401</v>
      </c>
    </row>
    <row r="6" spans="1:25" x14ac:dyDescent="0.35">
      <c r="A6" s="85" t="s">
        <v>90</v>
      </c>
      <c r="B6" s="13">
        <f>AVERAGE(A3:Y5)</f>
        <v>1.6151461996984573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35">
      <c r="A7" s="85" t="s">
        <v>69</v>
      </c>
      <c r="B7" s="13">
        <f>_xlfn.STDEV.S(A3:Y5)</f>
        <v>0.79393253842719747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9" spans="1:25" ht="15" thickBot="1" x14ac:dyDescent="0.4">
      <c r="A9" s="131" t="s">
        <v>29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</row>
    <row r="10" spans="1:25" ht="15" thickBot="1" x14ac:dyDescent="0.4">
      <c r="A10" s="2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3" t="s">
        <v>18</v>
      </c>
      <c r="P10" s="3" t="s">
        <v>19</v>
      </c>
      <c r="Q10" s="3" t="s">
        <v>20</v>
      </c>
      <c r="R10" s="3" t="s">
        <v>21</v>
      </c>
      <c r="S10" s="3" t="s">
        <v>22</v>
      </c>
      <c r="T10" s="3" t="s">
        <v>23</v>
      </c>
      <c r="U10" s="3" t="s">
        <v>24</v>
      </c>
      <c r="V10" s="3" t="s">
        <v>25</v>
      </c>
      <c r="W10" s="3" t="s">
        <v>26</v>
      </c>
      <c r="X10" s="3" t="s">
        <v>27</v>
      </c>
      <c r="Y10" s="4" t="s">
        <v>28</v>
      </c>
    </row>
    <row r="11" spans="1:25" x14ac:dyDescent="0.35">
      <c r="A11" s="5">
        <v>0.80964107543502073</v>
      </c>
      <c r="B11" s="6">
        <v>2.1289630825962491</v>
      </c>
      <c r="C11" s="6">
        <v>0.97541568539041457</v>
      </c>
      <c r="D11" s="6">
        <v>0.69482275739096466</v>
      </c>
      <c r="E11" s="6">
        <v>1.432548788100624</v>
      </c>
      <c r="F11" s="6">
        <v>1.0922878698448799</v>
      </c>
      <c r="G11" s="6">
        <v>0.67315221931582403</v>
      </c>
      <c r="H11" s="6">
        <v>1.1729828683887999</v>
      </c>
      <c r="I11" s="6">
        <v>1.64008854957774</v>
      </c>
      <c r="J11" s="6">
        <v>0.70621562803862004</v>
      </c>
      <c r="K11" s="6">
        <v>1.3818005725117299</v>
      </c>
      <c r="L11" s="6">
        <v>1.30578068187998</v>
      </c>
      <c r="M11" s="6">
        <v>1.62964463929401</v>
      </c>
      <c r="N11" s="6">
        <v>1.6280055806070299</v>
      </c>
      <c r="O11" s="6">
        <v>0.59104066411504097</v>
      </c>
      <c r="P11" s="6">
        <v>1.68432130702086</v>
      </c>
      <c r="Q11" s="6">
        <v>1.3661687850097901</v>
      </c>
      <c r="R11" s="6">
        <v>0.30412512354462201</v>
      </c>
      <c r="S11" s="6">
        <v>0.12762058812063501</v>
      </c>
      <c r="T11" s="6">
        <v>0.18943695739343899</v>
      </c>
      <c r="U11" s="6">
        <v>1.5477474521783201</v>
      </c>
      <c r="V11" s="6">
        <v>1.1779193360481399</v>
      </c>
      <c r="W11" s="6">
        <v>1.4483716644887701</v>
      </c>
      <c r="X11" s="6">
        <v>0.247325577359021</v>
      </c>
      <c r="Y11" s="7">
        <v>0.65117793913677202</v>
      </c>
    </row>
    <row r="12" spans="1:25" x14ac:dyDescent="0.35">
      <c r="A12" s="8">
        <v>1.008986537398773</v>
      </c>
      <c r="B12" s="13">
        <v>1.8386288636799522</v>
      </c>
      <c r="C12" s="13">
        <v>1.9019554327221426</v>
      </c>
      <c r="D12" s="13">
        <v>0.69035723169670926</v>
      </c>
      <c r="E12" s="13">
        <v>0.56118910432344804</v>
      </c>
      <c r="F12" s="13">
        <v>1.98944620944307</v>
      </c>
      <c r="G12" s="13">
        <v>1.7707938237305101</v>
      </c>
      <c r="H12" s="13">
        <v>1.09350954117215</v>
      </c>
      <c r="I12" s="13">
        <v>1.89700781524953</v>
      </c>
      <c r="J12" s="13">
        <v>0.71088918859571404</v>
      </c>
      <c r="K12" s="13">
        <v>1.2609954012423601</v>
      </c>
      <c r="L12" s="13">
        <v>1.5604805715762</v>
      </c>
      <c r="M12" s="13">
        <v>1.54684654171158</v>
      </c>
      <c r="N12" s="13">
        <v>1.9209428723931401</v>
      </c>
      <c r="O12" s="13">
        <v>0.50637130253977602</v>
      </c>
      <c r="P12" s="13">
        <v>1.06352459643798</v>
      </c>
      <c r="Q12" s="13">
        <v>1.2018959252219601</v>
      </c>
      <c r="R12" s="13">
        <v>5.0933573068419898E-2</v>
      </c>
      <c r="S12" s="13">
        <v>0.75987266542403997</v>
      </c>
      <c r="T12" s="13">
        <v>0.28309167460336898</v>
      </c>
      <c r="U12" s="13">
        <v>1.18362108986049</v>
      </c>
      <c r="V12" s="13">
        <v>1.62739048953304</v>
      </c>
      <c r="W12" s="13">
        <v>1.90946913054534</v>
      </c>
      <c r="X12" s="13">
        <v>0.55870721153230796</v>
      </c>
      <c r="Y12" s="9">
        <v>1.1086790554031201</v>
      </c>
    </row>
    <row r="13" spans="1:25" ht="15" thickBot="1" x14ac:dyDescent="0.4">
      <c r="A13" s="10">
        <v>0.75983839103498452</v>
      </c>
      <c r="B13" s="11">
        <v>1.4787236913069952</v>
      </c>
      <c r="C13" s="11">
        <v>1.8121592962501252</v>
      </c>
      <c r="D13" s="11">
        <v>1.7203577387350453</v>
      </c>
      <c r="E13" s="11">
        <v>1.2106743786231484</v>
      </c>
      <c r="F13" s="11">
        <v>1.36375020663776</v>
      </c>
      <c r="G13" s="11">
        <v>1.339570442613</v>
      </c>
      <c r="H13" s="11">
        <v>1.8124139462004301</v>
      </c>
      <c r="I13" s="11">
        <v>1.30916390139337</v>
      </c>
      <c r="J13" s="11">
        <v>1.0252016818080201</v>
      </c>
      <c r="K13" s="11">
        <v>1.6120498028277399</v>
      </c>
      <c r="L13" s="11">
        <v>1.9710130964270101</v>
      </c>
      <c r="M13" s="11">
        <v>1.6247206907070999</v>
      </c>
      <c r="N13" s="11">
        <v>1.2120593346268</v>
      </c>
      <c r="O13" s="11">
        <v>0.89540550553425602</v>
      </c>
      <c r="P13" s="11">
        <v>1.6503665909949301</v>
      </c>
      <c r="Q13" s="11">
        <v>1.67551935145444</v>
      </c>
      <c r="R13" s="11">
        <v>0.51737687454149694</v>
      </c>
      <c r="S13" s="11">
        <v>0.90618544559696002</v>
      </c>
      <c r="T13" s="11">
        <v>0.85187284984846201</v>
      </c>
      <c r="U13" s="11">
        <v>1.4538663224630901</v>
      </c>
      <c r="V13" s="11">
        <v>1.7555068471655599</v>
      </c>
      <c r="W13" s="11">
        <v>1.88363098630092</v>
      </c>
      <c r="X13" s="11">
        <v>1.5077609621896899</v>
      </c>
      <c r="Y13" s="12">
        <v>1.5595791444700999</v>
      </c>
    </row>
    <row r="14" spans="1:25" x14ac:dyDescent="0.35">
      <c r="A14" s="85" t="s">
        <v>90</v>
      </c>
      <c r="B14">
        <f>AVERAGE(A11:Y13)</f>
        <v>1.2202794496219185</v>
      </c>
    </row>
    <row r="15" spans="1:25" x14ac:dyDescent="0.35">
      <c r="A15" s="85" t="s">
        <v>69</v>
      </c>
      <c r="B15">
        <f>_xlfn.STDEV.S(A11:Y13)</f>
        <v>0.5210710144452555</v>
      </c>
    </row>
    <row r="17" spans="1:25" ht="15" thickBot="1" x14ac:dyDescent="0.4">
      <c r="A17" s="130" t="s">
        <v>106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</row>
    <row r="18" spans="1:25" ht="15" thickBot="1" x14ac:dyDescent="0.4">
      <c r="A18" s="2" t="s">
        <v>4</v>
      </c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  <c r="H18" s="3" t="s">
        <v>11</v>
      </c>
      <c r="I18" s="3" t="s">
        <v>12</v>
      </c>
      <c r="J18" s="3" t="s">
        <v>13</v>
      </c>
      <c r="K18" s="3" t="s">
        <v>14</v>
      </c>
      <c r="L18" s="3" t="s">
        <v>15</v>
      </c>
      <c r="M18" s="3" t="s">
        <v>16</v>
      </c>
      <c r="N18" s="3" t="s">
        <v>17</v>
      </c>
      <c r="O18" s="3" t="s">
        <v>18</v>
      </c>
      <c r="P18" s="3" t="s">
        <v>19</v>
      </c>
      <c r="Q18" s="3" t="s">
        <v>20</v>
      </c>
      <c r="R18" s="3" t="s">
        <v>21</v>
      </c>
      <c r="S18" s="3" t="s">
        <v>22</v>
      </c>
      <c r="T18" s="3" t="s">
        <v>23</v>
      </c>
      <c r="U18" s="3" t="s">
        <v>24</v>
      </c>
      <c r="V18" s="3" t="s">
        <v>25</v>
      </c>
      <c r="W18" s="3" t="s">
        <v>26</v>
      </c>
      <c r="X18" s="3" t="s">
        <v>27</v>
      </c>
      <c r="Y18" s="4" t="s">
        <v>28</v>
      </c>
    </row>
    <row r="19" spans="1:25" x14ac:dyDescent="0.35">
      <c r="A19" s="5">
        <v>0.77916197122993902</v>
      </c>
      <c r="B19" s="6">
        <v>2.4243335651476601</v>
      </c>
      <c r="C19" s="6">
        <v>1.05005016448831</v>
      </c>
      <c r="D19" s="6">
        <v>0.18059880309672799</v>
      </c>
      <c r="E19" s="6">
        <v>1.80457750709183</v>
      </c>
      <c r="F19" s="6">
        <v>2.60165685537967</v>
      </c>
      <c r="G19" s="6">
        <v>1.36606322067785</v>
      </c>
      <c r="H19" s="6">
        <v>1.19779512119251</v>
      </c>
      <c r="I19" s="6">
        <v>1.0581613696847301</v>
      </c>
      <c r="J19" s="6">
        <v>1.54268268497051</v>
      </c>
      <c r="K19" s="6">
        <v>1.39740119806788</v>
      </c>
      <c r="L19" s="6">
        <v>2.06726926342585</v>
      </c>
      <c r="M19" s="6">
        <v>1.55389660746641</v>
      </c>
      <c r="N19" s="6">
        <v>1.2353215016269099</v>
      </c>
      <c r="O19" s="6">
        <v>0.28668431964282998</v>
      </c>
      <c r="P19" s="6">
        <v>1.6012645328047399</v>
      </c>
      <c r="Q19" s="6">
        <v>0.31357828984445701</v>
      </c>
      <c r="R19" s="6">
        <v>0.60884502431176202</v>
      </c>
      <c r="S19" s="6">
        <v>1.0988675306262701</v>
      </c>
      <c r="T19" s="6">
        <v>1.4356508946784401</v>
      </c>
      <c r="U19" s="6">
        <v>1.6889069744392999</v>
      </c>
      <c r="V19" s="6">
        <v>1.8987568505552299</v>
      </c>
      <c r="W19" s="6">
        <v>0.41850085320859798</v>
      </c>
      <c r="X19" s="6">
        <v>1.29294469207735</v>
      </c>
      <c r="Y19" s="7"/>
    </row>
    <row r="20" spans="1:25" x14ac:dyDescent="0.35">
      <c r="A20" s="8">
        <v>0.43643905307146702</v>
      </c>
      <c r="B20" s="13">
        <v>2.0072873588165101</v>
      </c>
      <c r="C20" s="13">
        <v>0.64243817857865704</v>
      </c>
      <c r="D20" s="13">
        <v>1.3606970499964101E-2</v>
      </c>
      <c r="E20" s="13">
        <v>1.7588278237566699</v>
      </c>
      <c r="F20" s="13">
        <v>1.86704236227957</v>
      </c>
      <c r="G20" s="13">
        <v>1.16291018383722</v>
      </c>
      <c r="H20" s="13">
        <v>0.882218068843585</v>
      </c>
      <c r="I20" s="13">
        <v>0.85705421715945795</v>
      </c>
      <c r="J20" s="13">
        <v>1.2990381557300399</v>
      </c>
      <c r="K20" s="13">
        <v>0.98138894039469404</v>
      </c>
      <c r="L20" s="13">
        <v>1.8379975174670999</v>
      </c>
      <c r="M20" s="13">
        <v>1.1814531338682699</v>
      </c>
      <c r="N20" s="13">
        <v>0.94773552343180201</v>
      </c>
      <c r="O20" s="13">
        <v>0.50307725239188905</v>
      </c>
      <c r="P20" s="13">
        <v>1.49480132805454</v>
      </c>
      <c r="Q20" s="13">
        <v>9.8694364090206904E-2</v>
      </c>
      <c r="R20" s="13">
        <v>0.44468094759416399</v>
      </c>
      <c r="S20" s="13">
        <v>0.68773814237729802</v>
      </c>
      <c r="T20" s="13">
        <v>0.97411016246779503</v>
      </c>
      <c r="U20" s="13">
        <v>1.21970025067703</v>
      </c>
      <c r="V20" s="13">
        <v>1.6177909183327499</v>
      </c>
      <c r="W20" s="13">
        <v>0.40802142467001001</v>
      </c>
      <c r="X20" s="13">
        <v>1.1438132776521399</v>
      </c>
      <c r="Y20" s="9"/>
    </row>
    <row r="21" spans="1:25" ht="15" thickBot="1" x14ac:dyDescent="0.4">
      <c r="A21" s="10">
        <v>2.8271173632731399</v>
      </c>
      <c r="B21" s="11">
        <v>1.2848183318941699</v>
      </c>
      <c r="C21" s="11">
        <v>2.33267912525791</v>
      </c>
      <c r="D21" s="11">
        <v>3.10341102483995</v>
      </c>
      <c r="E21" s="11">
        <v>1.5797211080565099</v>
      </c>
      <c r="F21" s="11">
        <v>2.0934274866815201</v>
      </c>
      <c r="G21" s="11">
        <v>1.5788904848604901</v>
      </c>
      <c r="H21" s="11">
        <v>1.30671702332675</v>
      </c>
      <c r="I21" s="11">
        <v>1.0625539206144401</v>
      </c>
      <c r="J21" s="11">
        <v>1.55183710486521</v>
      </c>
      <c r="K21" s="11">
        <v>1.3074869997760601</v>
      </c>
      <c r="L21" s="11">
        <v>1.88325161114545</v>
      </c>
      <c r="M21" s="11">
        <v>1.3647961446755901</v>
      </c>
      <c r="N21" s="11">
        <v>1.2298280315105301</v>
      </c>
      <c r="O21" s="11">
        <v>3.9818590881409897E-2</v>
      </c>
      <c r="P21" s="11">
        <v>1.6428377509726</v>
      </c>
      <c r="Q21" s="11">
        <v>0.64933498149761704</v>
      </c>
      <c r="R21" s="11">
        <v>0.59417400606203297</v>
      </c>
      <c r="S21" s="11">
        <v>1.0979824112524299</v>
      </c>
      <c r="T21" s="11">
        <v>1.0825300901352299</v>
      </c>
      <c r="U21" s="11">
        <v>1.58178676324384</v>
      </c>
      <c r="V21" s="11">
        <v>1.90034773139491</v>
      </c>
      <c r="W21" s="11">
        <v>1.1185852485587799</v>
      </c>
      <c r="X21" s="11">
        <v>1.5489522272306699</v>
      </c>
      <c r="Y21" s="12"/>
    </row>
    <row r="22" spans="1:25" x14ac:dyDescent="0.35">
      <c r="A22" s="85" t="s">
        <v>90</v>
      </c>
      <c r="B22" s="13">
        <f>AVERAGE(A19:X21)</f>
        <v>1.2657461238025816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x14ac:dyDescent="0.35">
      <c r="A23" s="85" t="s">
        <v>69</v>
      </c>
      <c r="B23" s="13">
        <f>_xlfn.STDEV.S(A19:X21)</f>
        <v>0.64594394566166291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5" spans="1:25" ht="15" thickBot="1" x14ac:dyDescent="0.4">
      <c r="A25" s="131" t="s">
        <v>107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</row>
    <row r="26" spans="1:25" ht="15" thickBot="1" x14ac:dyDescent="0.4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3" t="s">
        <v>12</v>
      </c>
      <c r="J26" s="3" t="s">
        <v>13</v>
      </c>
      <c r="K26" s="3" t="s">
        <v>14</v>
      </c>
      <c r="L26" s="3" t="s">
        <v>15</v>
      </c>
      <c r="M26" s="3" t="s">
        <v>16</v>
      </c>
      <c r="N26" s="3" t="s">
        <v>17</v>
      </c>
      <c r="O26" s="3" t="s">
        <v>18</v>
      </c>
      <c r="P26" s="3" t="s">
        <v>19</v>
      </c>
      <c r="Q26" s="3" t="s">
        <v>20</v>
      </c>
      <c r="R26" s="3" t="s">
        <v>21</v>
      </c>
      <c r="S26" s="3" t="s">
        <v>22</v>
      </c>
      <c r="T26" s="3" t="s">
        <v>23</v>
      </c>
      <c r="U26" s="3" t="s">
        <v>24</v>
      </c>
      <c r="V26" s="3" t="s">
        <v>25</v>
      </c>
      <c r="W26" s="3" t="s">
        <v>26</v>
      </c>
      <c r="X26" s="3" t="s">
        <v>27</v>
      </c>
      <c r="Y26" s="4" t="s">
        <v>28</v>
      </c>
    </row>
    <row r="27" spans="1:25" x14ac:dyDescent="0.35">
      <c r="A27" s="5">
        <v>0.75432747964419011</v>
      </c>
      <c r="B27" s="6">
        <v>0.82811863359484894</v>
      </c>
      <c r="C27" s="6">
        <v>0.45083369782238786</v>
      </c>
      <c r="D27" s="6">
        <v>0.7790089065480772</v>
      </c>
      <c r="E27" s="6">
        <v>1.3182805918716085</v>
      </c>
      <c r="F27" s="6">
        <v>1.2496530798885299</v>
      </c>
      <c r="G27" s="6">
        <v>0.804112053123333</v>
      </c>
      <c r="H27" s="6">
        <v>0.58626532029163003</v>
      </c>
      <c r="I27" s="6">
        <v>0.85669312752932503</v>
      </c>
      <c r="J27" s="6">
        <v>0.76300881048282998</v>
      </c>
      <c r="K27" s="6">
        <v>1.03337029260183</v>
      </c>
      <c r="L27" s="6">
        <v>0.88381421061441701</v>
      </c>
      <c r="M27" s="6">
        <v>1.0458130145153099</v>
      </c>
      <c r="N27" s="6">
        <v>1.28467033734318</v>
      </c>
      <c r="O27" s="6">
        <v>0.48755687140396697</v>
      </c>
      <c r="P27" s="6">
        <v>0.55691550871478002</v>
      </c>
      <c r="Q27" s="6">
        <v>1.02501728608664</v>
      </c>
      <c r="R27" s="6">
        <v>0.659085542019198</v>
      </c>
      <c r="S27" s="6">
        <v>9.8745049402111804E-2</v>
      </c>
      <c r="T27" s="6">
        <v>0.47997071690286902</v>
      </c>
      <c r="U27" s="6">
        <v>0.88439648314701402</v>
      </c>
      <c r="V27" s="6">
        <v>0.99269697002122803</v>
      </c>
      <c r="W27" s="6">
        <v>1.02285285916048</v>
      </c>
      <c r="X27" s="6">
        <v>1.0247698485910299</v>
      </c>
      <c r="Y27" s="7">
        <v>0.78286985608474402</v>
      </c>
    </row>
    <row r="28" spans="1:25" x14ac:dyDescent="0.35">
      <c r="A28" s="8">
        <v>0.77085525999578475</v>
      </c>
      <c r="B28" s="13">
        <v>1.26056736192101</v>
      </c>
      <c r="C28" s="13">
        <v>0.59797547954233954</v>
      </c>
      <c r="D28" s="13">
        <v>0.32309119134815195</v>
      </c>
      <c r="E28" s="13">
        <v>1.0009458139408167</v>
      </c>
      <c r="F28" s="13">
        <v>1.30873561157885</v>
      </c>
      <c r="G28" s="13">
        <v>0.42499609322652498</v>
      </c>
      <c r="H28" s="13">
        <v>0.85232026920385795</v>
      </c>
      <c r="I28" s="13">
        <v>1.1738036722720799</v>
      </c>
      <c r="J28" s="13">
        <v>0.96895644918512802</v>
      </c>
      <c r="K28" s="13">
        <v>0.593535304129304</v>
      </c>
      <c r="L28" s="13">
        <v>0.68230243188629902</v>
      </c>
      <c r="M28" s="13">
        <v>0.44487309363951999</v>
      </c>
      <c r="N28" s="13">
        <v>0.58262916953795996</v>
      </c>
      <c r="O28" s="13">
        <v>0.10560960154477</v>
      </c>
      <c r="P28" s="13">
        <v>0.76193900902782696</v>
      </c>
      <c r="Q28" s="13">
        <v>0.802530127388422</v>
      </c>
      <c r="R28" s="13">
        <v>1.0433482108399801</v>
      </c>
      <c r="S28" s="13">
        <v>0.22366273518753099</v>
      </c>
      <c r="T28" s="13">
        <v>1.0976018306420201</v>
      </c>
      <c r="U28" s="13">
        <v>0.68273453978379395</v>
      </c>
      <c r="V28" s="13">
        <v>0.81031033387569096</v>
      </c>
      <c r="W28" s="13">
        <v>0.92354647167638804</v>
      </c>
      <c r="X28" s="13">
        <v>1.04949827546941</v>
      </c>
      <c r="Y28" s="9">
        <v>1.28080719689705</v>
      </c>
    </row>
    <row r="29" spans="1:25" ht="15" thickBot="1" x14ac:dyDescent="0.4">
      <c r="A29" s="10">
        <v>0.96012397188101206</v>
      </c>
      <c r="B29" s="11">
        <v>0.61093037532957539</v>
      </c>
      <c r="C29" s="11">
        <v>1.4907684111669128</v>
      </c>
      <c r="D29" s="11">
        <v>0.3850485344680018</v>
      </c>
      <c r="E29" s="11">
        <v>1.0024227899953233</v>
      </c>
      <c r="F29" s="11">
        <v>1.3664946253882699</v>
      </c>
      <c r="G29" s="11">
        <v>0.99765093318295295</v>
      </c>
      <c r="H29" s="11">
        <v>0.94967706585931899</v>
      </c>
      <c r="I29" s="11">
        <v>0.77163041042521696</v>
      </c>
      <c r="J29" s="11">
        <v>0.64610422236813703</v>
      </c>
      <c r="K29" s="11">
        <v>1.1108756010265699</v>
      </c>
      <c r="L29" s="11">
        <v>1.1157629029084399</v>
      </c>
      <c r="M29" s="11">
        <v>1.00494372478904</v>
      </c>
      <c r="N29" s="11">
        <v>1.23678054895211</v>
      </c>
      <c r="O29" s="11">
        <v>0.51809620268640799</v>
      </c>
      <c r="P29" s="11">
        <v>9.7831910586165804E-3</v>
      </c>
      <c r="Q29" s="11">
        <v>1.2999621073823899</v>
      </c>
      <c r="R29" s="11">
        <v>0.14582375814565199</v>
      </c>
      <c r="S29" s="11">
        <v>0.566643110372126</v>
      </c>
      <c r="T29" s="11">
        <v>0.51147815089593895</v>
      </c>
      <c r="U29" s="11">
        <v>0.95653163891758197</v>
      </c>
      <c r="V29" s="11">
        <v>1.2615673634458899</v>
      </c>
      <c r="W29" s="11">
        <v>1.3828165602711999</v>
      </c>
      <c r="X29" s="11">
        <v>0.88646931994762201</v>
      </c>
      <c r="Y29" s="12">
        <v>1.0580848933398199</v>
      </c>
    </row>
    <row r="30" spans="1:25" x14ac:dyDescent="0.35">
      <c r="A30" s="85" t="s">
        <v>90</v>
      </c>
      <c r="B30">
        <f>AVERAGE(A27:Y29)</f>
        <v>0.83555323327133602</v>
      </c>
    </row>
    <row r="31" spans="1:25" x14ac:dyDescent="0.35">
      <c r="A31" s="85" t="s">
        <v>69</v>
      </c>
      <c r="B31">
        <f>_xlfn.STDEV.S(A27:Y29)</f>
        <v>0.33371407252735658</v>
      </c>
    </row>
  </sheetData>
  <mergeCells count="4">
    <mergeCell ref="A1:Y1"/>
    <mergeCell ref="A9:Y9"/>
    <mergeCell ref="A17:Y17"/>
    <mergeCell ref="A25:Y25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6CD3-383C-4D01-8F88-D4E821D0EF12}">
  <dimension ref="A1:BD109"/>
  <sheetViews>
    <sheetView zoomScale="50" zoomScaleNormal="50" workbookViewId="0">
      <selection activeCell="BG11" sqref="BG11"/>
    </sheetView>
  </sheetViews>
  <sheetFormatPr defaultRowHeight="14.5" x14ac:dyDescent="0.35"/>
  <cols>
    <col min="1" max="1" width="11.1796875" customWidth="1"/>
    <col min="2" max="6" width="17.453125" bestFit="1" customWidth="1"/>
    <col min="7" max="7" width="16.453125" bestFit="1" customWidth="1"/>
    <col min="8" max="9" width="15.453125" bestFit="1" customWidth="1"/>
    <col min="10" max="11" width="13.453125" bestFit="1" customWidth="1"/>
    <col min="12" max="16" width="17.453125" bestFit="1" customWidth="1"/>
    <col min="17" max="17" width="17.453125" customWidth="1"/>
    <col min="18" max="19" width="15.453125" bestFit="1" customWidth="1"/>
    <col min="20" max="24" width="17.453125" bestFit="1" customWidth="1"/>
    <col min="25" max="25" width="16.453125" bestFit="1" customWidth="1"/>
    <col min="26" max="27" width="15.453125" customWidth="1"/>
    <col min="28" max="28" width="13.453125" bestFit="1" customWidth="1"/>
    <col min="29" max="29" width="11.54296875" bestFit="1" customWidth="1"/>
    <col min="31" max="38" width="19.81640625" bestFit="1" customWidth="1"/>
    <col min="39" max="39" width="18.453125" customWidth="1"/>
    <col min="40" max="40" width="18.453125" style="24" customWidth="1"/>
    <col min="41" max="42" width="18.453125" customWidth="1"/>
    <col min="43" max="43" width="18.453125" bestFit="1" customWidth="1"/>
    <col min="44" max="44" width="17.1796875" bestFit="1" customWidth="1"/>
    <col min="45" max="45" width="16.1796875" customWidth="1"/>
    <col min="46" max="46" width="16.1796875" bestFit="1" customWidth="1"/>
    <col min="47" max="47" width="11.81640625" bestFit="1" customWidth="1"/>
    <col min="48" max="48" width="12.1796875" bestFit="1" customWidth="1"/>
    <col min="49" max="55" width="12.26953125" bestFit="1" customWidth="1"/>
    <col min="56" max="56" width="11.26953125" bestFit="1" customWidth="1"/>
  </cols>
  <sheetData>
    <row r="1" spans="1:56" s="19" customFormat="1" x14ac:dyDescent="0.35">
      <c r="A1" s="14" t="s">
        <v>30</v>
      </c>
      <c r="B1" s="15" t="s">
        <v>31</v>
      </c>
      <c r="C1" s="16" t="s">
        <v>31</v>
      </c>
      <c r="D1" s="16" t="s">
        <v>31</v>
      </c>
      <c r="E1" s="16" t="s">
        <v>31</v>
      </c>
      <c r="F1" s="16" t="s">
        <v>31</v>
      </c>
      <c r="G1" s="16" t="s">
        <v>31</v>
      </c>
      <c r="H1" s="16" t="s">
        <v>31</v>
      </c>
      <c r="I1" s="17" t="s">
        <v>31</v>
      </c>
      <c r="J1" s="14" t="s">
        <v>32</v>
      </c>
      <c r="K1" s="14" t="s">
        <v>32</v>
      </c>
      <c r="L1" s="15" t="s">
        <v>32</v>
      </c>
      <c r="M1" s="16" t="s">
        <v>32</v>
      </c>
      <c r="N1" s="16" t="s">
        <v>32</v>
      </c>
      <c r="O1" s="16" t="s">
        <v>32</v>
      </c>
      <c r="P1" s="16" t="s">
        <v>32</v>
      </c>
      <c r="Q1" s="16" t="s">
        <v>32</v>
      </c>
      <c r="R1" s="18" t="s">
        <v>32</v>
      </c>
      <c r="S1" s="16" t="s">
        <v>32</v>
      </c>
      <c r="T1" s="15" t="s">
        <v>33</v>
      </c>
      <c r="U1" s="16" t="s">
        <v>33</v>
      </c>
      <c r="V1" s="16" t="s">
        <v>33</v>
      </c>
      <c r="W1" s="16" t="s">
        <v>33</v>
      </c>
      <c r="X1" s="16" t="s">
        <v>33</v>
      </c>
      <c r="Y1" s="16" t="s">
        <v>33</v>
      </c>
      <c r="Z1" s="16" t="s">
        <v>33</v>
      </c>
      <c r="AA1" s="17" t="s">
        <v>33</v>
      </c>
      <c r="AB1" s="14" t="s">
        <v>34</v>
      </c>
      <c r="AC1" s="14" t="s">
        <v>35</v>
      </c>
      <c r="AE1" s="15" t="s">
        <v>49</v>
      </c>
      <c r="AF1" s="16" t="s">
        <v>49</v>
      </c>
      <c r="AG1" s="16" t="s">
        <v>49</v>
      </c>
      <c r="AH1" s="16" t="s">
        <v>49</v>
      </c>
      <c r="AI1" s="16" t="s">
        <v>49</v>
      </c>
      <c r="AJ1" s="16" t="s">
        <v>49</v>
      </c>
      <c r="AK1" s="16" t="s">
        <v>49</v>
      </c>
      <c r="AL1" s="17" t="s">
        <v>49</v>
      </c>
      <c r="AM1" s="15" t="s">
        <v>50</v>
      </c>
      <c r="AN1" s="16" t="s">
        <v>50</v>
      </c>
      <c r="AO1" s="16" t="s">
        <v>50</v>
      </c>
      <c r="AP1" s="16" t="s">
        <v>50</v>
      </c>
      <c r="AQ1" s="16" t="s">
        <v>50</v>
      </c>
      <c r="AR1" s="16" t="s">
        <v>50</v>
      </c>
      <c r="AS1" s="16" t="s">
        <v>50</v>
      </c>
      <c r="AT1" s="17" t="s">
        <v>50</v>
      </c>
      <c r="AW1" s="132" t="s">
        <v>51</v>
      </c>
      <c r="AX1" s="133"/>
      <c r="AY1" s="133"/>
      <c r="AZ1" s="133"/>
      <c r="BA1" s="133"/>
      <c r="BB1" s="133"/>
      <c r="BC1" s="133"/>
      <c r="BD1" s="134"/>
    </row>
    <row r="2" spans="1:56" s="24" customFormat="1" ht="15" thickBot="1" x14ac:dyDescent="0.4">
      <c r="A2" s="20" t="s">
        <v>36</v>
      </c>
      <c r="B2" s="21" t="s">
        <v>37</v>
      </c>
      <c r="C2" s="22" t="s">
        <v>38</v>
      </c>
      <c r="D2" s="22" t="s">
        <v>39</v>
      </c>
      <c r="E2" s="22" t="s">
        <v>40</v>
      </c>
      <c r="F2" s="22" t="s">
        <v>41</v>
      </c>
      <c r="G2" s="22" t="s">
        <v>42</v>
      </c>
      <c r="H2" s="22" t="s">
        <v>43</v>
      </c>
      <c r="I2" s="23" t="s">
        <v>44</v>
      </c>
      <c r="J2" s="20" t="s">
        <v>45</v>
      </c>
      <c r="K2" s="20" t="s">
        <v>46</v>
      </c>
      <c r="L2" s="21" t="str">
        <f t="shared" ref="L2:S2" si="0">B2</f>
        <v>Image (2732x2048)</v>
      </c>
      <c r="M2" s="22" t="str">
        <f t="shared" si="0"/>
        <v>Image (2391x1792)</v>
      </c>
      <c r="N2" s="22" t="str">
        <f t="shared" si="0"/>
        <v>Image (2049x1536)</v>
      </c>
      <c r="O2" s="22" t="str">
        <f t="shared" si="0"/>
        <v>Image (1708x1280)</v>
      </c>
      <c r="P2" s="22" t="str">
        <f t="shared" si="0"/>
        <v>Image (1366x1024)</v>
      </c>
      <c r="Q2" s="22" t="str">
        <f t="shared" si="0"/>
        <v>Image (1025x768)</v>
      </c>
      <c r="R2" s="22" t="str">
        <f t="shared" si="0"/>
        <v>Image (683x512)</v>
      </c>
      <c r="S2" s="22" t="str">
        <f t="shared" si="0"/>
        <v>Image (342x256)</v>
      </c>
      <c r="T2" s="21" t="str">
        <f>B2</f>
        <v>Image (2732x2048)</v>
      </c>
      <c r="U2" s="22" t="str">
        <f t="shared" ref="U2:AA2" si="1">C2</f>
        <v>Image (2391x1792)</v>
      </c>
      <c r="V2" s="22" t="str">
        <f t="shared" si="1"/>
        <v>Image (2049x1536)</v>
      </c>
      <c r="W2" s="22" t="str">
        <f t="shared" si="1"/>
        <v>Image (1708x1280)</v>
      </c>
      <c r="X2" s="22" t="str">
        <f t="shared" si="1"/>
        <v>Image (1366x1024)</v>
      </c>
      <c r="Y2" s="22" t="str">
        <f t="shared" si="1"/>
        <v>Image (1025x768)</v>
      </c>
      <c r="Z2" s="22" t="str">
        <f t="shared" si="1"/>
        <v>Image (683x512)</v>
      </c>
      <c r="AA2" s="23" t="str">
        <f t="shared" si="1"/>
        <v>Image (342x256)</v>
      </c>
      <c r="AB2" s="20" t="s">
        <v>47</v>
      </c>
      <c r="AC2" s="20" t="s">
        <v>47</v>
      </c>
      <c r="AE2" s="21" t="str">
        <f>B2</f>
        <v>Image (2732x2048)</v>
      </c>
      <c r="AF2" s="22" t="str">
        <f t="shared" ref="AF2:AL2" si="2">C2</f>
        <v>Image (2391x1792)</v>
      </c>
      <c r="AG2" s="22" t="str">
        <f t="shared" si="2"/>
        <v>Image (2049x1536)</v>
      </c>
      <c r="AH2" s="22" t="str">
        <f t="shared" si="2"/>
        <v>Image (1708x1280)</v>
      </c>
      <c r="AI2" s="22" t="str">
        <f t="shared" si="2"/>
        <v>Image (1366x1024)</v>
      </c>
      <c r="AJ2" s="22" t="str">
        <f t="shared" si="2"/>
        <v>Image (1025x768)</v>
      </c>
      <c r="AK2" s="22" t="str">
        <f t="shared" si="2"/>
        <v>Image (683x512)</v>
      </c>
      <c r="AL2" s="23" t="str">
        <f t="shared" si="2"/>
        <v>Image (342x256)</v>
      </c>
      <c r="AM2" s="21" t="str">
        <f>B2</f>
        <v>Image (2732x2048)</v>
      </c>
      <c r="AN2" s="22" t="str">
        <f t="shared" ref="AN2:AT2" si="3">C2</f>
        <v>Image (2391x1792)</v>
      </c>
      <c r="AO2" s="22" t="str">
        <f t="shared" si="3"/>
        <v>Image (2049x1536)</v>
      </c>
      <c r="AP2" s="22" t="str">
        <f t="shared" si="3"/>
        <v>Image (1708x1280)</v>
      </c>
      <c r="AQ2" s="22" t="str">
        <f t="shared" si="3"/>
        <v>Image (1366x1024)</v>
      </c>
      <c r="AR2" s="22" t="str">
        <f t="shared" si="3"/>
        <v>Image (1025x768)</v>
      </c>
      <c r="AS2" s="22" t="str">
        <f t="shared" si="3"/>
        <v>Image (683x512)</v>
      </c>
      <c r="AT2" s="23" t="str">
        <f t="shared" si="3"/>
        <v>Image (342x256)</v>
      </c>
      <c r="AV2" s="18"/>
      <c r="AW2" s="21" t="s">
        <v>52</v>
      </c>
      <c r="AX2" s="22" t="s">
        <v>53</v>
      </c>
      <c r="AY2" s="22" t="s">
        <v>54</v>
      </c>
      <c r="AZ2" s="22" t="s">
        <v>55</v>
      </c>
      <c r="BA2" s="22" t="s">
        <v>56</v>
      </c>
      <c r="BB2" s="22" t="s">
        <v>57</v>
      </c>
      <c r="BC2" s="22" t="s">
        <v>58</v>
      </c>
      <c r="BD2" s="23" t="s">
        <v>59</v>
      </c>
    </row>
    <row r="3" spans="1:56" x14ac:dyDescent="0.35">
      <c r="B3" s="5">
        <v>3.117</v>
      </c>
      <c r="C3" s="6">
        <v>1.665</v>
      </c>
      <c r="D3" s="6">
        <v>1.675</v>
      </c>
      <c r="E3" s="6">
        <v>0.73599999999999999</v>
      </c>
      <c r="F3" s="6">
        <v>0.65700000000000003</v>
      </c>
      <c r="G3" s="6">
        <v>0.32100000000000001</v>
      </c>
      <c r="H3" s="6">
        <v>0.30599999999999999</v>
      </c>
      <c r="I3" s="7">
        <v>0.16299999999999998</v>
      </c>
      <c r="J3" s="25">
        <v>8.9477300643920898E-2</v>
      </c>
      <c r="K3" s="25">
        <v>3.9973974227905197E-2</v>
      </c>
      <c r="L3" s="5">
        <v>0.70621681213378895</v>
      </c>
      <c r="M3" s="6">
        <v>0.486795663833618</v>
      </c>
      <c r="N3" s="6">
        <v>0.37457203865051197</v>
      </c>
      <c r="O3" s="6">
        <v>0.31547355700000002</v>
      </c>
      <c r="P3" s="6">
        <v>0.24402856826782199</v>
      </c>
      <c r="Q3" s="6">
        <v>0.12502861000000001</v>
      </c>
      <c r="R3" s="6">
        <v>0.108051062</v>
      </c>
      <c r="S3" s="7">
        <v>9.5990418999999993E-2</v>
      </c>
      <c r="T3" s="5">
        <v>0.61939477899999995</v>
      </c>
      <c r="U3" s="6">
        <v>0.45675611495971602</v>
      </c>
      <c r="V3" s="6">
        <v>0.32498669600000002</v>
      </c>
      <c r="W3" s="6">
        <v>0.21854353000000001</v>
      </c>
      <c r="X3" s="6">
        <v>0.15838909100000001</v>
      </c>
      <c r="Y3" s="6">
        <v>9.1232538000000002E-2</v>
      </c>
      <c r="Z3" s="6">
        <v>7.8169107000000002E-2</v>
      </c>
      <c r="AA3" s="7">
        <v>6.7220688000000001E-2</v>
      </c>
      <c r="AB3" s="26">
        <v>3.6999999999999998E-2</v>
      </c>
      <c r="AC3" s="26">
        <v>1.2999999999999999E-2</v>
      </c>
      <c r="AE3" s="8">
        <v>1.2214827539999999</v>
      </c>
      <c r="AF3" s="13">
        <v>1.51958155632019</v>
      </c>
      <c r="AG3" s="13">
        <v>0.77299380302429199</v>
      </c>
      <c r="AH3" s="13">
        <v>0.64199495315551702</v>
      </c>
      <c r="AI3" s="13">
        <v>1.63185358047485</v>
      </c>
      <c r="AJ3" s="13">
        <v>0.36757755279540999</v>
      </c>
      <c r="AK3" s="13">
        <v>0.11413455009460401</v>
      </c>
      <c r="AL3" s="9">
        <v>6.3967228000000001E-2</v>
      </c>
      <c r="AM3" s="5">
        <v>1.45296382904052</v>
      </c>
      <c r="AN3" s="6">
        <v>1.115220308</v>
      </c>
      <c r="AO3" s="6">
        <v>0.88129496600000001</v>
      </c>
      <c r="AP3" s="6">
        <v>0.70050931000000005</v>
      </c>
      <c r="AQ3" s="6">
        <v>0.53947639465331998</v>
      </c>
      <c r="AR3" s="6">
        <v>0.36054921150207497</v>
      </c>
      <c r="AS3" s="6">
        <v>0.18099999427795399</v>
      </c>
      <c r="AT3" s="7">
        <v>6.2489271163940402E-2</v>
      </c>
      <c r="AV3" s="18" t="s">
        <v>60</v>
      </c>
      <c r="AW3" s="5">
        <f>B104+L104+T104+AW10</f>
        <v>3.2070124598759748</v>
      </c>
      <c r="AX3" s="6">
        <f>C104+M104+U104+AW10</f>
        <v>2.7465329923820496</v>
      </c>
      <c r="AY3" s="6">
        <f>D104+N104+V104+AW10</f>
        <v>2.1571288730939089</v>
      </c>
      <c r="AZ3" s="6">
        <f>E104+O104+W104+AW10</f>
        <v>1.5132749077251306</v>
      </c>
      <c r="BA3" s="6">
        <f>F104+P104+X104+AW10</f>
        <v>1.081934516563972</v>
      </c>
      <c r="BB3" s="6">
        <f>G104+Q104+Y104+AW10</f>
        <v>0.71781215616513061</v>
      </c>
      <c r="BC3" s="6">
        <f>H104+R104+Z104+AW10</f>
        <v>0.52655999064513037</v>
      </c>
      <c r="BD3" s="7">
        <f>I104+S104+AA104+AW10</f>
        <v>0.38845448952513051</v>
      </c>
    </row>
    <row r="4" spans="1:56" x14ac:dyDescent="0.35">
      <c r="B4" s="8">
        <v>3.5640000000000001</v>
      </c>
      <c r="C4" s="13">
        <v>1.9259999999999999</v>
      </c>
      <c r="D4" s="13">
        <v>1.2649999999999999</v>
      </c>
      <c r="E4" s="13">
        <v>0.84899999999999998</v>
      </c>
      <c r="F4" s="13">
        <v>0.60099999999999998</v>
      </c>
      <c r="G4" s="13">
        <v>0.29199999999999998</v>
      </c>
      <c r="H4" s="13">
        <v>0.159</v>
      </c>
      <c r="I4" s="9">
        <v>0.182</v>
      </c>
      <c r="J4" s="26">
        <v>4.6907424926757799E-2</v>
      </c>
      <c r="K4" s="26">
        <v>2.4085998535156201E-2</v>
      </c>
      <c r="L4" s="8">
        <v>0.67483019828796298</v>
      </c>
      <c r="M4" s="13">
        <v>0.45716261863708402</v>
      </c>
      <c r="N4" s="13">
        <v>0.36230134963989202</v>
      </c>
      <c r="O4" s="13">
        <v>0.26037168500000002</v>
      </c>
      <c r="P4" s="13">
        <v>0.154495239257812</v>
      </c>
      <c r="Q4" s="13">
        <v>0.15625762900000001</v>
      </c>
      <c r="R4" s="13">
        <v>8.7941169999999999E-2</v>
      </c>
      <c r="S4" s="9">
        <v>3.9633036000000003E-2</v>
      </c>
      <c r="T4" s="8">
        <v>0.61990427999999997</v>
      </c>
      <c r="U4" s="13">
        <v>0.465318202972412</v>
      </c>
      <c r="V4" s="13">
        <v>0.311985016</v>
      </c>
      <c r="W4" s="13">
        <v>0.21626019499999999</v>
      </c>
      <c r="X4" s="13">
        <v>0.15461707099999999</v>
      </c>
      <c r="Y4" s="13">
        <v>9.9748135000000002E-2</v>
      </c>
      <c r="Z4" s="13">
        <v>7.6792239999999998E-2</v>
      </c>
      <c r="AA4" s="9">
        <v>4.1882038000000003E-2</v>
      </c>
      <c r="AB4" s="26">
        <v>2.4E-2</v>
      </c>
      <c r="AC4" s="26">
        <v>1.6999999999999998E-2</v>
      </c>
      <c r="AE4" s="8">
        <v>1.2526588439999999</v>
      </c>
      <c r="AF4" s="13">
        <v>2.1367044448852499</v>
      </c>
      <c r="AG4" s="13">
        <v>0.72782683372497503</v>
      </c>
      <c r="AH4" s="13">
        <v>0.59503293037414495</v>
      </c>
      <c r="AI4" s="13">
        <v>0.49798846244812001</v>
      </c>
      <c r="AJ4" s="13">
        <v>0.42509627342224099</v>
      </c>
      <c r="AK4" s="13">
        <v>9.5767498016357394E-2</v>
      </c>
      <c r="AL4" s="9">
        <v>4.7799586999999998E-2</v>
      </c>
      <c r="AM4" s="8">
        <v>2.1093344688415501</v>
      </c>
      <c r="AN4" s="13">
        <v>1.134389162</v>
      </c>
      <c r="AO4" s="13">
        <v>0.90758919699999996</v>
      </c>
      <c r="AP4" s="13">
        <v>0.71507072400000005</v>
      </c>
      <c r="AQ4" s="13">
        <v>0.54255080223083496</v>
      </c>
      <c r="AR4" s="13">
        <v>0.32771420478820801</v>
      </c>
      <c r="AS4" s="13">
        <v>0.171680212020874</v>
      </c>
      <c r="AT4" s="9">
        <v>4.6757698059081997E-2</v>
      </c>
      <c r="AV4" s="19" t="s">
        <v>61</v>
      </c>
      <c r="AW4" s="8">
        <f>'Test #4.1'!$AA$3</f>
        <v>0.85721989993800307</v>
      </c>
      <c r="AX4" s="13">
        <f>'Test #4.1'!$AA$4</f>
        <v>0.87298591661763059</v>
      </c>
      <c r="AY4" s="13">
        <f>'Test #4.1'!$AA$5</f>
        <v>0.76360332885678128</v>
      </c>
      <c r="AZ4" s="13">
        <f>'Test #4.1'!$AA$6</f>
        <v>0.80783848911550249</v>
      </c>
      <c r="BA4" s="13">
        <f>'Test #4.1'!$AA$7</f>
        <v>0.75734469207527921</v>
      </c>
      <c r="BB4" s="13">
        <f>'Test #4.1'!$AA$8</f>
        <v>0.65069585677700592</v>
      </c>
      <c r="BC4" s="13">
        <f>'Test #4.1'!$AA$9</f>
        <v>0.72108076173179825</v>
      </c>
      <c r="BD4" s="9"/>
    </row>
    <row r="5" spans="1:56" x14ac:dyDescent="0.35">
      <c r="B5" s="8">
        <v>3.2989999999999999</v>
      </c>
      <c r="C5" s="13">
        <v>1.873</v>
      </c>
      <c r="D5" s="13">
        <v>1.2230000000000001</v>
      </c>
      <c r="E5" s="13">
        <v>0.67500000000000004</v>
      </c>
      <c r="F5" s="13">
        <v>0.57699999999999996</v>
      </c>
      <c r="G5" s="13">
        <v>0.315</v>
      </c>
      <c r="H5" s="13">
        <v>0.308</v>
      </c>
      <c r="I5" s="9">
        <v>0.18</v>
      </c>
      <c r="J5" s="26">
        <v>3.1246185302734299E-2</v>
      </c>
      <c r="K5" s="26">
        <v>1.5449047088623E-2</v>
      </c>
      <c r="L5" s="8">
        <v>0.66131186485290505</v>
      </c>
      <c r="M5" s="13">
        <v>0.48349356651306102</v>
      </c>
      <c r="N5" s="13">
        <v>0.365965366363525</v>
      </c>
      <c r="O5" s="13">
        <v>0.40427422499999999</v>
      </c>
      <c r="P5" s="13">
        <v>0.17258501052856401</v>
      </c>
      <c r="Q5" s="13">
        <v>0.122100115</v>
      </c>
      <c r="R5" s="13">
        <v>9.4966412E-2</v>
      </c>
      <c r="S5" s="9">
        <v>0.110907555</v>
      </c>
      <c r="T5" s="8">
        <v>0.62664079699999997</v>
      </c>
      <c r="U5" s="13">
        <v>0.46293544769287098</v>
      </c>
      <c r="V5" s="13">
        <v>0.31676721600000002</v>
      </c>
      <c r="W5" s="13">
        <v>0.219743729</v>
      </c>
      <c r="X5" s="13">
        <v>0.160585165</v>
      </c>
      <c r="Y5" s="13">
        <v>9.8963021999999998E-2</v>
      </c>
      <c r="Z5" s="13">
        <v>8.1971168999999997E-2</v>
      </c>
      <c r="AA5" s="9">
        <v>5.3018808000000001E-2</v>
      </c>
      <c r="AB5" s="26">
        <v>8.9999999999999993E-3</v>
      </c>
      <c r="AC5" s="26">
        <v>8.9999999999999993E-3</v>
      </c>
      <c r="AE5" s="8">
        <v>1.282245874</v>
      </c>
      <c r="AF5" s="13">
        <v>3.23984503746032</v>
      </c>
      <c r="AG5" s="13">
        <v>0.75594568252563399</v>
      </c>
      <c r="AH5" s="13">
        <v>0.60223031044006303</v>
      </c>
      <c r="AI5" s="13">
        <v>0.46033930778503401</v>
      </c>
      <c r="AJ5" s="13">
        <v>0.36935687065124501</v>
      </c>
      <c r="AK5" s="13">
        <v>9.6189260482788003E-2</v>
      </c>
      <c r="AL5" s="9">
        <v>4.7098636999999999E-2</v>
      </c>
      <c r="AM5" s="8">
        <v>1.69409823417663</v>
      </c>
      <c r="AN5" s="13">
        <v>1.1109023090000001</v>
      </c>
      <c r="AO5" s="13">
        <v>0.89384222000000002</v>
      </c>
      <c r="AP5" s="13">
        <v>0.70282411600000005</v>
      </c>
      <c r="AQ5" s="13">
        <v>0.59346818923950195</v>
      </c>
      <c r="AR5" s="13">
        <v>0.32353019714355402</v>
      </c>
      <c r="AS5" s="13">
        <v>0.17183446884155201</v>
      </c>
      <c r="AT5" s="9">
        <v>4.6692609786987298E-2</v>
      </c>
      <c r="AV5" s="27" t="s">
        <v>62</v>
      </c>
      <c r="AW5" s="8">
        <f>'Test #4.1'!$X$3</f>
        <v>0.89111386189622266</v>
      </c>
      <c r="AX5" s="13">
        <f>'Test #4.1'!$X$4</f>
        <v>0.9505614089197566</v>
      </c>
      <c r="AY5" s="13">
        <f>'Test #4.1'!$X$5</f>
        <v>0.79182987559866302</v>
      </c>
      <c r="AZ5" s="13">
        <f>'Test #4.1'!$X$6</f>
        <v>0.86923516220016483</v>
      </c>
      <c r="BA5" s="13">
        <f>'Test #4.1'!$X$7</f>
        <v>0.7225636436361883</v>
      </c>
      <c r="BB5" s="13">
        <f>'Test #4.1'!$X$8</f>
        <v>0.67941969023824245</v>
      </c>
      <c r="BC5" s="13">
        <f>'Test #4.1'!$X$9</f>
        <v>0.77186696704628155</v>
      </c>
      <c r="BD5" s="9"/>
    </row>
    <row r="6" spans="1:56" x14ac:dyDescent="0.35">
      <c r="B6" s="8">
        <v>2.3260000000000001</v>
      </c>
      <c r="C6" s="13">
        <v>1.8280000000000001</v>
      </c>
      <c r="D6" s="13">
        <v>1.417</v>
      </c>
      <c r="E6" s="13">
        <v>0.81599999999999995</v>
      </c>
      <c r="F6" s="13">
        <v>0.58799999999999997</v>
      </c>
      <c r="G6" s="13">
        <v>0.36799999999999999</v>
      </c>
      <c r="H6" s="13">
        <v>0.13399999999999998</v>
      </c>
      <c r="I6" s="9">
        <v>0.188</v>
      </c>
      <c r="J6" s="26">
        <v>4.6770095825195299E-2</v>
      </c>
      <c r="K6" s="26">
        <v>1.5493869781494101E-2</v>
      </c>
      <c r="L6" s="8">
        <v>0.65574932098388605</v>
      </c>
      <c r="M6" s="13">
        <v>0.52819371223449696</v>
      </c>
      <c r="N6" s="13">
        <v>0.35361361503601002</v>
      </c>
      <c r="O6" s="13">
        <v>0.267532349</v>
      </c>
      <c r="P6" s="13">
        <v>0.185962438583374</v>
      </c>
      <c r="Q6" s="13">
        <v>0.24607396100000001</v>
      </c>
      <c r="R6" s="13">
        <v>7.7941417999999998E-2</v>
      </c>
      <c r="S6" s="9">
        <v>6.2358140999999999E-2</v>
      </c>
      <c r="T6" s="8">
        <v>0.63070559500000001</v>
      </c>
      <c r="U6" s="13">
        <v>0.47350811958312899</v>
      </c>
      <c r="V6" s="13">
        <v>0.39902925500000003</v>
      </c>
      <c r="W6" s="13">
        <v>0.22081255899999999</v>
      </c>
      <c r="X6" s="13">
        <v>0.164778709</v>
      </c>
      <c r="Y6" s="13">
        <v>0.12882494899999999</v>
      </c>
      <c r="Z6" s="13">
        <v>7.1838856000000006E-2</v>
      </c>
      <c r="AA6" s="9">
        <v>5.3291081999999997E-2</v>
      </c>
      <c r="AB6" s="26">
        <v>1.4999999999999999E-2</v>
      </c>
      <c r="AC6" s="26">
        <v>1E-3</v>
      </c>
      <c r="AE6" s="8">
        <v>1.2639813419999999</v>
      </c>
      <c r="AF6" s="13">
        <v>2.3238668441772399</v>
      </c>
      <c r="AG6" s="13">
        <v>0.76620674133300704</v>
      </c>
      <c r="AH6" s="13">
        <v>0.60248947143554599</v>
      </c>
      <c r="AI6" s="13">
        <v>0.52182197570800704</v>
      </c>
      <c r="AJ6" s="13">
        <v>0.59326338768005304</v>
      </c>
      <c r="AK6" s="13">
        <v>0.164648532867431</v>
      </c>
      <c r="AL6" s="9">
        <v>4.7968626E-2</v>
      </c>
      <c r="AM6" s="8">
        <v>1.40939092636108</v>
      </c>
      <c r="AN6" s="13">
        <v>1.0948898789999999</v>
      </c>
      <c r="AO6" s="13">
        <v>0.91042947799999996</v>
      </c>
      <c r="AP6" s="13">
        <v>0.70909309399999998</v>
      </c>
      <c r="AQ6" s="13">
        <v>0.52987194061279297</v>
      </c>
      <c r="AR6" s="13">
        <v>0.33657646179199202</v>
      </c>
      <c r="AS6" s="13">
        <v>0.18429613113403301</v>
      </c>
      <c r="AT6" s="9">
        <v>4.6712875366210903E-2</v>
      </c>
      <c r="AV6" s="19" t="s">
        <v>63</v>
      </c>
      <c r="AW6" s="8">
        <f>'Test #4.1'!$Y$3</f>
        <v>0.71568702134962159</v>
      </c>
      <c r="AX6" s="13">
        <f>'Test #4.1'!$Y$4</f>
        <v>0.7208896595901908</v>
      </c>
      <c r="AY6" s="13">
        <f>'Test #4.1'!$Y$5</f>
        <v>0.67106114969711561</v>
      </c>
      <c r="AZ6" s="13">
        <f>'Test #4.1'!$Y$6</f>
        <v>0.75990358827284266</v>
      </c>
      <c r="BA6" s="13">
        <f>'Test #4.1'!$Y$7</f>
        <v>0.60908064658254801</v>
      </c>
      <c r="BB6" s="13">
        <f>'Test #4.1'!$Y$8</f>
        <v>0.57792856207348708</v>
      </c>
      <c r="BC6" s="13">
        <f>'Test #4.1'!$Y$9</f>
        <v>0.56466343355778192</v>
      </c>
      <c r="BD6" s="9"/>
    </row>
    <row r="7" spans="1:56" x14ac:dyDescent="0.35">
      <c r="B7" s="8">
        <v>1.2929999999999999</v>
      </c>
      <c r="C7" s="13">
        <v>1.8680000000000001</v>
      </c>
      <c r="D7" s="13">
        <v>1.0049999999999999</v>
      </c>
      <c r="E7" s="13">
        <v>0.78500000000000003</v>
      </c>
      <c r="F7" s="13">
        <v>0.68500000000000005</v>
      </c>
      <c r="G7" s="13">
        <v>0.35099999999999998</v>
      </c>
      <c r="H7" s="13">
        <v>0.127</v>
      </c>
      <c r="I7" s="9">
        <v>0.183</v>
      </c>
      <c r="J7" s="26">
        <v>7.8105211257934501E-2</v>
      </c>
      <c r="K7" s="26">
        <v>1.55329704284667E-2</v>
      </c>
      <c r="L7" s="8">
        <v>0.64781808853149403</v>
      </c>
      <c r="M7" s="13">
        <v>0.49856638908386203</v>
      </c>
      <c r="N7" s="13">
        <v>0.37309432029724099</v>
      </c>
      <c r="O7" s="13">
        <v>0.27581977800000002</v>
      </c>
      <c r="P7" s="13">
        <v>0.22463560104370101</v>
      </c>
      <c r="Q7" s="13">
        <v>0.13356638000000001</v>
      </c>
      <c r="R7" s="13">
        <v>9.3665361000000003E-2</v>
      </c>
      <c r="S7" s="9">
        <v>6.2485456000000002E-2</v>
      </c>
      <c r="T7" s="8">
        <v>0.62920379599999998</v>
      </c>
      <c r="U7" s="13">
        <v>0.47240924835205</v>
      </c>
      <c r="V7" s="13">
        <v>0.31169271500000001</v>
      </c>
      <c r="W7" s="13">
        <v>0.21669650100000001</v>
      </c>
      <c r="X7" s="13">
        <v>0.163085222</v>
      </c>
      <c r="Y7" s="13">
        <v>9.7210406999999999E-2</v>
      </c>
      <c r="Z7" s="13">
        <v>6.3328743000000007E-2</v>
      </c>
      <c r="AA7" s="9">
        <v>3.9657353999999999E-2</v>
      </c>
      <c r="AB7" s="26">
        <v>1.2999999999999999E-2</v>
      </c>
      <c r="AC7" s="26">
        <v>2.0999999999999998E-2</v>
      </c>
      <c r="AE7" s="8">
        <v>1.231585264</v>
      </c>
      <c r="AF7" s="13">
        <v>1.0984573364257799</v>
      </c>
      <c r="AG7" s="13">
        <v>0.79791426658630304</v>
      </c>
      <c r="AH7" s="13">
        <v>0.60626173019409102</v>
      </c>
      <c r="AI7" s="13">
        <v>0.51090908050537098</v>
      </c>
      <c r="AJ7" s="13">
        <v>0.32330274581909102</v>
      </c>
      <c r="AK7" s="13">
        <v>9.7699165344238198E-2</v>
      </c>
      <c r="AL7" s="9">
        <v>5.5786371000000001E-2</v>
      </c>
      <c r="AM7" s="8">
        <v>1.3864820003509499</v>
      </c>
      <c r="AN7" s="13">
        <v>1.0994913580000001</v>
      </c>
      <c r="AO7" s="13">
        <v>0.87713789900000005</v>
      </c>
      <c r="AP7" s="13">
        <v>0.704387188</v>
      </c>
      <c r="AQ7" s="13">
        <v>0.56577467918395996</v>
      </c>
      <c r="AR7" s="13">
        <v>0.33175587654113697</v>
      </c>
      <c r="AS7" s="13">
        <v>0.156039237976074</v>
      </c>
      <c r="AT7" s="9">
        <v>4.6706914901733398E-2</v>
      </c>
      <c r="AV7" s="19" t="s">
        <v>64</v>
      </c>
      <c r="AW7" s="8">
        <f>'Test #4.1'!$Z$3</f>
        <v>0.96485881656816497</v>
      </c>
      <c r="AX7" s="13">
        <f>'Test #4.1'!$Z$4</f>
        <v>0.94750668134294447</v>
      </c>
      <c r="AY7" s="13">
        <f>'Test #4.1'!$Z$5</f>
        <v>0.82791896127456521</v>
      </c>
      <c r="AZ7" s="13">
        <f>'Test #4.1'!$Z$6</f>
        <v>0.79437671687350009</v>
      </c>
      <c r="BA7" s="13">
        <f>'Test #4.1'!$Z$7</f>
        <v>0.94038978600710144</v>
      </c>
      <c r="BB7" s="13">
        <f>'Test #4.1'!$Z$8</f>
        <v>0.69473931801928801</v>
      </c>
      <c r="BC7" s="13">
        <f>'Test #4.1'!$Z$9</f>
        <v>0.82671188459133127</v>
      </c>
      <c r="BD7" s="9"/>
    </row>
    <row r="8" spans="1:56" x14ac:dyDescent="0.35">
      <c r="B8" s="8">
        <v>1.34</v>
      </c>
      <c r="C8" s="13">
        <v>1.742</v>
      </c>
      <c r="D8" s="13">
        <v>1.292</v>
      </c>
      <c r="E8" s="13">
        <v>0.80200000000000005</v>
      </c>
      <c r="F8" s="13">
        <v>0.70799999999999996</v>
      </c>
      <c r="G8" s="13">
        <v>0.308</v>
      </c>
      <c r="H8" s="13">
        <v>0.14599999999999999</v>
      </c>
      <c r="I8" s="9">
        <v>0.18</v>
      </c>
      <c r="J8" s="26">
        <v>0.12574338912963801</v>
      </c>
      <c r="K8" s="26">
        <v>1.5531539916992101E-2</v>
      </c>
      <c r="L8" s="8">
        <v>0.67179203033447199</v>
      </c>
      <c r="M8" s="13">
        <v>0.48313093185424799</v>
      </c>
      <c r="N8" s="13">
        <v>0.386940717697143</v>
      </c>
      <c r="O8" s="13">
        <v>0.41080045700000001</v>
      </c>
      <c r="P8" s="13">
        <v>0.20924568176269501</v>
      </c>
      <c r="Q8" s="13">
        <v>0.15706062300000001</v>
      </c>
      <c r="R8" s="13">
        <v>5.3356409E-2</v>
      </c>
      <c r="S8" s="9">
        <v>6.2568425999999996E-2</v>
      </c>
      <c r="T8" s="8">
        <v>0.67406558999999999</v>
      </c>
      <c r="U8" s="13">
        <v>0.46431684494018499</v>
      </c>
      <c r="V8" s="13">
        <v>0.30491519</v>
      </c>
      <c r="W8" s="13">
        <v>0.224123716</v>
      </c>
      <c r="X8" s="13">
        <v>0.17329597499999999</v>
      </c>
      <c r="Y8" s="13">
        <v>0.105576277</v>
      </c>
      <c r="Z8" s="13">
        <v>6.6743611999999994E-2</v>
      </c>
      <c r="AA8" s="9">
        <v>4.7773837999999999E-2</v>
      </c>
      <c r="AB8" s="26">
        <v>2.5999999999999999E-2</v>
      </c>
      <c r="AC8" s="26">
        <v>2.8999999999999998E-2</v>
      </c>
      <c r="AE8" s="8">
        <v>1.274423122</v>
      </c>
      <c r="AF8" s="13">
        <v>1.1082296371459901</v>
      </c>
      <c r="AG8" s="13">
        <v>0.76354050636291504</v>
      </c>
      <c r="AH8" s="13">
        <v>0.674258232116699</v>
      </c>
      <c r="AI8" s="13">
        <v>0.61166572570800704</v>
      </c>
      <c r="AJ8" s="13">
        <v>0.31273102760314903</v>
      </c>
      <c r="AK8" s="13">
        <v>9.3628168106079102E-2</v>
      </c>
      <c r="AL8" s="9">
        <v>4.8621416000000001E-2</v>
      </c>
      <c r="AM8" s="8">
        <v>1.3729283809661801</v>
      </c>
      <c r="AN8" s="13">
        <v>1.1025965209999999</v>
      </c>
      <c r="AO8" s="13">
        <v>0.90838599200000003</v>
      </c>
      <c r="AP8" s="13">
        <v>0.71956658399999995</v>
      </c>
      <c r="AQ8" s="13">
        <v>0.52370977401733398</v>
      </c>
      <c r="AR8" s="13">
        <v>0.32787966728210399</v>
      </c>
      <c r="AS8" s="13">
        <v>0.17167162895202601</v>
      </c>
      <c r="AT8" s="9">
        <v>5.5787086486816399E-2</v>
      </c>
      <c r="AV8" s="19" t="s">
        <v>65</v>
      </c>
      <c r="AW8" s="8">
        <v>1.20827827778265</v>
      </c>
      <c r="AX8" s="13">
        <v>1.2376239257409001</v>
      </c>
      <c r="AY8" s="13">
        <v>1.0876741983323499</v>
      </c>
      <c r="AZ8" s="13">
        <v>1.22153695930392</v>
      </c>
      <c r="BA8" s="13">
        <v>1.142235730231</v>
      </c>
      <c r="BB8" s="13">
        <v>1.01247894752386</v>
      </c>
      <c r="BC8" s="13">
        <v>1.1632438794205899</v>
      </c>
      <c r="BD8" s="9"/>
    </row>
    <row r="9" spans="1:56" ht="15" thickBot="1" x14ac:dyDescent="0.4">
      <c r="B9" s="8">
        <v>1.3440000000000001</v>
      </c>
      <c r="C9" s="13">
        <v>1.607</v>
      </c>
      <c r="D9" s="13">
        <v>1.8120000000000001</v>
      </c>
      <c r="E9" s="13">
        <v>0.88300000000000001</v>
      </c>
      <c r="F9" s="13">
        <v>0.59</v>
      </c>
      <c r="G9" s="13">
        <v>0.36099999999999999</v>
      </c>
      <c r="H9" s="13">
        <v>0.16499999999999998</v>
      </c>
      <c r="I9" s="9">
        <v>0.184</v>
      </c>
      <c r="J9" s="26">
        <v>4.6940565109252902E-2</v>
      </c>
      <c r="K9" s="26">
        <v>1.5561580657958899E-2</v>
      </c>
      <c r="L9" s="8">
        <v>0.69283819198608398</v>
      </c>
      <c r="M9" s="13">
        <v>0.46621751785278298</v>
      </c>
      <c r="N9" s="13">
        <v>0.38340568542480402</v>
      </c>
      <c r="O9" s="13">
        <v>0.27288198499999999</v>
      </c>
      <c r="P9" s="13">
        <v>0.209197282791137</v>
      </c>
      <c r="Q9" s="13">
        <v>0.11799359299999999</v>
      </c>
      <c r="R9" s="13">
        <v>8.0518723E-2</v>
      </c>
      <c r="S9" s="9">
        <v>3.9822817000000003E-2</v>
      </c>
      <c r="T9" s="8">
        <v>0.61518359199999995</v>
      </c>
      <c r="U9" s="13">
        <v>0.47265028953552202</v>
      </c>
      <c r="V9" s="13">
        <v>0.32491612399999997</v>
      </c>
      <c r="W9" s="13">
        <v>0.21609044099999999</v>
      </c>
      <c r="X9" s="13">
        <v>0.173522711</v>
      </c>
      <c r="Y9" s="13">
        <v>9.9458932999999999E-2</v>
      </c>
      <c r="Z9" s="13">
        <v>6.7299842999999998E-2</v>
      </c>
      <c r="AA9" s="9">
        <v>4.8438548999999997E-2</v>
      </c>
      <c r="AB9" s="26">
        <v>0.02</v>
      </c>
      <c r="AC9" s="26">
        <v>3.7999999999999999E-2</v>
      </c>
      <c r="AE9" s="8">
        <v>1.554181576</v>
      </c>
      <c r="AF9" s="13">
        <v>1.1974501609802199</v>
      </c>
      <c r="AG9" s="13">
        <v>0.75353837013244596</v>
      </c>
      <c r="AH9" s="13">
        <v>0.71752214431762695</v>
      </c>
      <c r="AI9" s="13">
        <v>0.71935033798217696</v>
      </c>
      <c r="AJ9" s="13">
        <v>0.26554131507873502</v>
      </c>
      <c r="AK9" s="13">
        <v>9.3558073043823201E-2</v>
      </c>
      <c r="AL9" s="9">
        <v>5.5960416999999998E-2</v>
      </c>
      <c r="AM9" s="8">
        <v>1.38605237007141</v>
      </c>
      <c r="AN9" s="13">
        <v>1.1140511040000001</v>
      </c>
      <c r="AO9" s="13">
        <v>1.0000157359999999</v>
      </c>
      <c r="AP9" s="13">
        <v>0.68674635900000003</v>
      </c>
      <c r="AQ9" s="13">
        <v>0.58110761642455999</v>
      </c>
      <c r="AR9" s="13">
        <v>0.331443071365356</v>
      </c>
      <c r="AS9" s="13">
        <v>0.17304539680480899</v>
      </c>
      <c r="AT9" s="9">
        <v>4.6756744384765597E-2</v>
      </c>
      <c r="AV9" s="18" t="s">
        <v>66</v>
      </c>
      <c r="AW9" s="28">
        <f>B104+AE104+T104+$AW$10</f>
        <v>3.89843499149513</v>
      </c>
      <c r="AX9" s="29">
        <f t="shared" ref="AX9:BD9" si="4">C104+AF104+U104+$AW$10</f>
        <v>3.3903805961799591</v>
      </c>
      <c r="AY9" s="29">
        <f t="shared" si="4"/>
        <v>2.5510206297007327</v>
      </c>
      <c r="AZ9" s="29">
        <f t="shared" si="4"/>
        <v>1.8332042714431398</v>
      </c>
      <c r="BA9" s="29">
        <f t="shared" si="4"/>
        <v>1.413547935619911</v>
      </c>
      <c r="BB9" s="29">
        <f t="shared" si="4"/>
        <v>0.80775792069724706</v>
      </c>
      <c r="BC9" s="29">
        <f t="shared" si="4"/>
        <v>0.53105624794068695</v>
      </c>
      <c r="BD9" s="30">
        <f t="shared" si="4"/>
        <v>0.36502644041513055</v>
      </c>
    </row>
    <row r="10" spans="1:56" x14ac:dyDescent="0.35">
      <c r="B10" s="8">
        <v>2.024</v>
      </c>
      <c r="C10" s="13">
        <v>1.64</v>
      </c>
      <c r="D10" s="13">
        <v>1.423</v>
      </c>
      <c r="E10" s="13">
        <v>0.84299999999999997</v>
      </c>
      <c r="F10" s="13">
        <v>0.60299999999999998</v>
      </c>
      <c r="G10" s="13">
        <v>0.30299999999999999</v>
      </c>
      <c r="H10" s="13">
        <v>0.17299999999999999</v>
      </c>
      <c r="I10" s="9">
        <v>0.192</v>
      </c>
      <c r="J10" s="26">
        <v>4.4339179992675698E-2</v>
      </c>
      <c r="K10" s="26">
        <v>1.5577077865600499E-2</v>
      </c>
      <c r="L10" s="8">
        <v>0.66761565208435003</v>
      </c>
      <c r="M10" s="13">
        <v>0.52505517005920399</v>
      </c>
      <c r="N10" s="13">
        <v>0.35789656639099099</v>
      </c>
      <c r="O10" s="13">
        <v>0.28623557100000002</v>
      </c>
      <c r="P10" s="13">
        <v>0.157608032226562</v>
      </c>
      <c r="Q10" s="13">
        <v>0.157980919</v>
      </c>
      <c r="R10" s="13">
        <v>5.4929733000000001E-2</v>
      </c>
      <c r="S10" s="9">
        <v>0.10269236599999999</v>
      </c>
      <c r="T10" s="8">
        <v>0.63038682899999998</v>
      </c>
      <c r="U10" s="13">
        <v>0.48330116271972601</v>
      </c>
      <c r="V10" s="13">
        <v>0.31601381299999998</v>
      </c>
      <c r="W10" s="13">
        <v>0.21956658400000001</v>
      </c>
      <c r="X10" s="13">
        <v>0.164005756</v>
      </c>
      <c r="Y10" s="13">
        <v>0.107761383</v>
      </c>
      <c r="Z10" s="13">
        <v>6.4240694000000001E-2</v>
      </c>
      <c r="AA10" s="9">
        <v>4.3697356999999999E-2</v>
      </c>
      <c r="AB10" s="26">
        <v>1.4999999999999999E-2</v>
      </c>
      <c r="AC10" s="26">
        <v>1.4E-2</v>
      </c>
      <c r="AE10" s="8">
        <v>1.649970055</v>
      </c>
      <c r="AF10" s="13">
        <v>1.0466129779815601</v>
      </c>
      <c r="AG10" s="13">
        <v>0.75819039344787598</v>
      </c>
      <c r="AH10" s="13">
        <v>0.71843528747558505</v>
      </c>
      <c r="AI10" s="13">
        <v>0.73672461509704501</v>
      </c>
      <c r="AJ10" s="13">
        <v>0.30795335769653298</v>
      </c>
      <c r="AK10" s="13">
        <v>9.8732471466064398E-2</v>
      </c>
      <c r="AL10" s="9">
        <v>4.6720027999999997E-2</v>
      </c>
      <c r="AM10" s="8">
        <v>1.35772728919982</v>
      </c>
      <c r="AN10" s="13">
        <v>1.10913825</v>
      </c>
      <c r="AO10" s="13">
        <v>1.016089201</v>
      </c>
      <c r="AP10" s="13">
        <v>0.71341204599999997</v>
      </c>
      <c r="AQ10" s="13">
        <v>0.54322648048400801</v>
      </c>
      <c r="AR10" s="13">
        <v>0.330635786056518</v>
      </c>
      <c r="AS10" s="13">
        <v>0.16809201240539501</v>
      </c>
      <c r="AT10" s="9">
        <v>5.5987596511840799E-2</v>
      </c>
      <c r="AV10" s="27" t="s">
        <v>67</v>
      </c>
      <c r="AW10">
        <f>J104+K104+AC104</f>
        <v>9.146243566513057E-2</v>
      </c>
    </row>
    <row r="11" spans="1:56" x14ac:dyDescent="0.35">
      <c r="B11" s="8">
        <v>1.365</v>
      </c>
      <c r="C11" s="13">
        <v>1.744</v>
      </c>
      <c r="D11" s="13">
        <v>1.236</v>
      </c>
      <c r="E11" s="13">
        <v>0.78</v>
      </c>
      <c r="F11" s="13">
        <v>0.54100000000000004</v>
      </c>
      <c r="G11" s="13">
        <v>0.34100000000000003</v>
      </c>
      <c r="H11" s="13">
        <v>0.16399999999999998</v>
      </c>
      <c r="I11" s="9">
        <v>0.19800000000000001</v>
      </c>
      <c r="J11" s="26">
        <v>5.11648654937744E-2</v>
      </c>
      <c r="K11" s="26">
        <v>3.11400890350341E-2</v>
      </c>
      <c r="L11" s="8">
        <v>0.65445876121520996</v>
      </c>
      <c r="M11" s="13">
        <v>0.47435474395751898</v>
      </c>
      <c r="N11" s="13">
        <v>0.365769863128662</v>
      </c>
      <c r="O11" s="13">
        <v>0.400475264</v>
      </c>
      <c r="P11" s="13">
        <v>0.207325935363769</v>
      </c>
      <c r="Q11" s="13">
        <v>0.118270159</v>
      </c>
      <c r="R11" s="13">
        <v>8.7703943000000006E-2</v>
      </c>
      <c r="S11" s="9">
        <v>0.10935092</v>
      </c>
      <c r="T11" s="8">
        <v>0.61268997199999997</v>
      </c>
      <c r="U11" s="13">
        <v>0.45371365547180098</v>
      </c>
      <c r="V11" s="13">
        <v>0.317254066</v>
      </c>
      <c r="W11" s="13">
        <v>0.215490341</v>
      </c>
      <c r="X11" s="13">
        <v>0.18760705</v>
      </c>
      <c r="Y11" s="13">
        <v>0.102685213</v>
      </c>
      <c r="Z11" s="13">
        <v>6.3298940999999997E-2</v>
      </c>
      <c r="AA11" s="9">
        <v>4.1520834E-2</v>
      </c>
      <c r="AB11" s="26">
        <v>1.4999999999999999E-2</v>
      </c>
      <c r="AC11" s="26">
        <v>2.5999999999999999E-2</v>
      </c>
      <c r="AE11" s="8">
        <v>1.656684399</v>
      </c>
      <c r="AF11" s="13">
        <v>1.09963154792785</v>
      </c>
      <c r="AG11" s="13">
        <v>0.76488661766052202</v>
      </c>
      <c r="AH11" s="13">
        <v>0.69391798973083496</v>
      </c>
      <c r="AI11" s="13">
        <v>0.73441123962402299</v>
      </c>
      <c r="AJ11" s="13">
        <v>0.25531744956970198</v>
      </c>
      <c r="AK11" s="13">
        <v>0.103549718856811</v>
      </c>
      <c r="AL11" s="9">
        <v>4.6867131999999999E-2</v>
      </c>
      <c r="AM11" s="8">
        <v>1.3636169433593699</v>
      </c>
      <c r="AN11" s="13">
        <v>1.0934734340000001</v>
      </c>
      <c r="AO11" s="13">
        <v>1.030190945</v>
      </c>
      <c r="AP11" s="13">
        <v>0.68711185500000005</v>
      </c>
      <c r="AQ11" s="13">
        <v>0.56310033798217696</v>
      </c>
      <c r="AR11" s="13">
        <v>0.32787823677062899</v>
      </c>
      <c r="AS11" s="13">
        <v>0.172904253005981</v>
      </c>
      <c r="AT11" s="9">
        <v>6.0313463211059501E-2</v>
      </c>
      <c r="AV11" s="24"/>
    </row>
    <row r="12" spans="1:56" x14ac:dyDescent="0.35">
      <c r="B12" s="8">
        <v>1.994</v>
      </c>
      <c r="C12" s="13">
        <v>1.679</v>
      </c>
      <c r="D12" s="13">
        <v>1.4330000000000001</v>
      </c>
      <c r="E12" s="13">
        <v>0.81100000000000005</v>
      </c>
      <c r="F12" s="13">
        <v>0.59099999999999997</v>
      </c>
      <c r="G12" s="13">
        <v>0.38300000000000001</v>
      </c>
      <c r="H12" s="13">
        <v>0.191</v>
      </c>
      <c r="I12" s="9">
        <v>0.19400000000000001</v>
      </c>
      <c r="J12" s="26">
        <v>5.5938005447387598E-2</v>
      </c>
      <c r="K12" s="26">
        <v>3.11548709869384E-2</v>
      </c>
      <c r="L12" s="8">
        <v>0.66993403434753396</v>
      </c>
      <c r="M12" s="13">
        <v>0.47114753723144498</v>
      </c>
      <c r="N12" s="13">
        <v>0.37783694267272899</v>
      </c>
      <c r="O12" s="13">
        <v>0.26767849900000001</v>
      </c>
      <c r="P12" s="13">
        <v>0.15612554550170801</v>
      </c>
      <c r="Q12" s="13">
        <v>0.17171239899999999</v>
      </c>
      <c r="R12" s="13">
        <v>7.7924489999999999E-2</v>
      </c>
      <c r="S12" s="9">
        <v>6.2563418999999995E-2</v>
      </c>
      <c r="T12" s="8">
        <v>0.64360904699999999</v>
      </c>
      <c r="U12" s="13">
        <v>0.449923515319824</v>
      </c>
      <c r="V12" s="13">
        <v>0.30390644100000003</v>
      </c>
      <c r="W12" s="13">
        <v>0.21602702100000001</v>
      </c>
      <c r="X12" s="13">
        <v>0.20544743500000001</v>
      </c>
      <c r="Y12" s="13">
        <v>0.10326170899999999</v>
      </c>
      <c r="Z12" s="13">
        <v>7.2082519999999997E-2</v>
      </c>
      <c r="AA12" s="9">
        <v>4.3075799999999997E-2</v>
      </c>
      <c r="AB12" s="26">
        <v>1.4E-2</v>
      </c>
      <c r="AC12" s="26">
        <v>8.2000000000000003E-2</v>
      </c>
      <c r="AE12" s="8">
        <v>1.287241936</v>
      </c>
      <c r="AF12" s="13">
        <v>1.1838517189025799</v>
      </c>
      <c r="AG12" s="13">
        <v>0.749841928482055</v>
      </c>
      <c r="AH12" s="13">
        <v>0.49887895584106401</v>
      </c>
      <c r="AI12" s="13">
        <v>0.79313778877258301</v>
      </c>
      <c r="AJ12" s="13">
        <v>0.165695905685424</v>
      </c>
      <c r="AK12" s="13">
        <v>8.4124803543090806E-2</v>
      </c>
      <c r="AL12" s="9">
        <v>7.1970939999999997E-2</v>
      </c>
      <c r="AM12" s="8">
        <v>1.37526082992553</v>
      </c>
      <c r="AN12" s="13">
        <v>1.0996067519999999</v>
      </c>
      <c r="AO12" s="13">
        <v>1.014523506</v>
      </c>
      <c r="AP12" s="13">
        <v>0.70207357400000003</v>
      </c>
      <c r="AQ12" s="13">
        <v>0.530933618545532</v>
      </c>
      <c r="AR12" s="13">
        <v>0.34200525283813399</v>
      </c>
      <c r="AS12" s="13">
        <v>0.17308616638183499</v>
      </c>
      <c r="AT12" s="9">
        <v>6.3667297363281194E-2</v>
      </c>
      <c r="AV12" s="24"/>
    </row>
    <row r="13" spans="1:56" x14ac:dyDescent="0.35">
      <c r="B13" s="8">
        <v>2.5950000000000002</v>
      </c>
      <c r="C13" s="13">
        <v>1.7470000000000001</v>
      </c>
      <c r="D13" s="13">
        <v>1.298</v>
      </c>
      <c r="E13" s="13">
        <v>0.79100000000000004</v>
      </c>
      <c r="F13" s="13">
        <v>0.56899999999999995</v>
      </c>
      <c r="G13" s="13">
        <v>0.30199999999999999</v>
      </c>
      <c r="H13" s="13">
        <v>0.14199999999999999</v>
      </c>
      <c r="I13" s="9">
        <v>0.19600000000000001</v>
      </c>
      <c r="J13" s="26">
        <v>3.9567470550537102E-2</v>
      </c>
      <c r="K13" s="26">
        <v>1.5453100204467701E-2</v>
      </c>
      <c r="L13" s="8">
        <v>0.65616774559020996</v>
      </c>
      <c r="M13" s="13">
        <v>0.47637557983398399</v>
      </c>
      <c r="N13" s="13">
        <v>0.36351966857910101</v>
      </c>
      <c r="O13" s="13">
        <v>0.30970239599999999</v>
      </c>
      <c r="P13" s="13">
        <v>0.234426975250244</v>
      </c>
      <c r="Q13" s="13">
        <v>0.124852896</v>
      </c>
      <c r="R13" s="13">
        <v>6.1478138000000002E-2</v>
      </c>
      <c r="S13" s="9">
        <v>6.2657117999999998E-2</v>
      </c>
      <c r="T13" s="8">
        <v>0.61308479299999996</v>
      </c>
      <c r="U13" s="13">
        <v>0.489676713943481</v>
      </c>
      <c r="V13" s="13">
        <v>0.301941395</v>
      </c>
      <c r="W13" s="13">
        <v>0.216072083</v>
      </c>
      <c r="X13" s="13">
        <v>0.23459982900000001</v>
      </c>
      <c r="Y13" s="13">
        <v>9.4414710999999998E-2</v>
      </c>
      <c r="Z13" s="13">
        <v>6.4818381999999994E-2</v>
      </c>
      <c r="AA13" s="9">
        <v>4.1558743000000002E-2</v>
      </c>
      <c r="AB13" s="26">
        <v>1.7000000000000001E-2</v>
      </c>
      <c r="AC13" s="26">
        <v>5.8999999999999997E-2</v>
      </c>
      <c r="AE13" s="8">
        <v>1.2746767999999999</v>
      </c>
      <c r="AF13" s="13">
        <v>1.0452663898468</v>
      </c>
      <c r="AG13" s="13">
        <v>0.73588848114013605</v>
      </c>
      <c r="AH13" s="13">
        <v>0.71659970283508301</v>
      </c>
      <c r="AI13" s="13">
        <v>0.69683718681335405</v>
      </c>
      <c r="AJ13" s="13">
        <v>0.15887212753295801</v>
      </c>
      <c r="AK13" s="13">
        <v>9.3770027160644503E-2</v>
      </c>
      <c r="AL13" s="9">
        <v>4.5102835000000001E-2</v>
      </c>
      <c r="AM13" s="8">
        <v>1.3444573879241899</v>
      </c>
      <c r="AN13" s="13">
        <v>1.1015334130000001</v>
      </c>
      <c r="AO13" s="13">
        <v>0.89251947399999998</v>
      </c>
      <c r="AP13" s="13">
        <v>0.70641207699999997</v>
      </c>
      <c r="AQ13" s="13">
        <v>0.561015844345092</v>
      </c>
      <c r="AR13" s="13">
        <v>0.33475828170776301</v>
      </c>
      <c r="AS13" s="13">
        <v>0.17640089988708399</v>
      </c>
      <c r="AT13" s="9">
        <v>4.6693563461303697E-2</v>
      </c>
      <c r="AV13" s="24"/>
    </row>
    <row r="14" spans="1:56" x14ac:dyDescent="0.35">
      <c r="B14" s="8">
        <v>2.65</v>
      </c>
      <c r="C14" s="13">
        <v>1.2989999999999999</v>
      </c>
      <c r="D14" s="13">
        <v>0.99</v>
      </c>
      <c r="E14" s="13">
        <v>0.89</v>
      </c>
      <c r="F14" s="13">
        <v>0.53300000000000003</v>
      </c>
      <c r="G14" s="13">
        <v>0.34100000000000003</v>
      </c>
      <c r="H14" s="13">
        <v>0.159</v>
      </c>
      <c r="I14" s="9">
        <v>0.186</v>
      </c>
      <c r="J14" s="26">
        <v>3.1748533248901298E-2</v>
      </c>
      <c r="K14" s="26">
        <v>1.54778957366943E-2</v>
      </c>
      <c r="L14" s="8">
        <v>0.66045141220092696</v>
      </c>
      <c r="M14" s="13">
        <v>0.57154226303100497</v>
      </c>
      <c r="N14" s="13">
        <v>0.38663434982299799</v>
      </c>
      <c r="O14" s="13">
        <v>0.38075161000000002</v>
      </c>
      <c r="P14" s="13">
        <v>0.15624213218688901</v>
      </c>
      <c r="Q14" s="13">
        <v>0.100898504</v>
      </c>
      <c r="R14" s="13">
        <v>6.2314509999999997E-2</v>
      </c>
      <c r="S14" s="9">
        <v>3.1242609000000001E-2</v>
      </c>
      <c r="T14" s="8">
        <v>0.60946369199999995</v>
      </c>
      <c r="U14" s="13">
        <v>0.44780063629150302</v>
      </c>
      <c r="V14" s="13">
        <v>0.37321066899999999</v>
      </c>
      <c r="W14" s="13">
        <v>0.239744186</v>
      </c>
      <c r="X14" s="13">
        <v>0.19486403499999999</v>
      </c>
      <c r="Y14" s="13">
        <v>9.9398612999999997E-2</v>
      </c>
      <c r="Z14" s="13">
        <v>7.3542595000000002E-2</v>
      </c>
      <c r="AA14" s="9">
        <v>4.1413068999999997E-2</v>
      </c>
      <c r="AB14" s="26">
        <v>1.9E-2</v>
      </c>
      <c r="AC14" s="26">
        <v>2.2000000000000002E-2</v>
      </c>
      <c r="AE14" s="8">
        <v>1.296751738</v>
      </c>
      <c r="AF14" s="13">
        <v>1.1387677192687899</v>
      </c>
      <c r="AG14" s="13">
        <v>0.76033830642700195</v>
      </c>
      <c r="AH14" s="13">
        <v>0.87683868408203103</v>
      </c>
      <c r="AI14" s="13">
        <v>0.71202659606933505</v>
      </c>
      <c r="AJ14" s="13">
        <v>0.24626755714416501</v>
      </c>
      <c r="AK14" s="13">
        <v>7.9255104064941406E-2</v>
      </c>
      <c r="AL14" s="9">
        <v>4.6916246000000002E-2</v>
      </c>
      <c r="AM14" s="8">
        <v>1.3737602233886701</v>
      </c>
      <c r="AN14" s="13">
        <v>1.120008707</v>
      </c>
      <c r="AO14" s="13">
        <v>0.87528490999999997</v>
      </c>
      <c r="AP14" s="13">
        <v>0.69485306700000005</v>
      </c>
      <c r="AQ14" s="13">
        <v>0.53184294700622503</v>
      </c>
      <c r="AR14" s="13">
        <v>0.33162856101989702</v>
      </c>
      <c r="AS14" s="13">
        <v>0.166126728057861</v>
      </c>
      <c r="AT14" s="9">
        <v>4.6741485595703097E-2</v>
      </c>
      <c r="AV14" s="31"/>
    </row>
    <row r="15" spans="1:56" x14ac:dyDescent="0.35">
      <c r="B15" s="8">
        <v>2.4350000000000001</v>
      </c>
      <c r="C15" s="13">
        <v>1.708</v>
      </c>
      <c r="D15" s="13">
        <v>1.391</v>
      </c>
      <c r="E15" s="13">
        <v>0.78800000000000003</v>
      </c>
      <c r="F15" s="13">
        <v>0.47299999999999998</v>
      </c>
      <c r="G15" s="13">
        <v>0.309</v>
      </c>
      <c r="H15" s="13">
        <v>0.17199999999999999</v>
      </c>
      <c r="I15" s="9">
        <v>0.18099999999999999</v>
      </c>
      <c r="J15" s="26">
        <v>3.13837528228759E-2</v>
      </c>
      <c r="K15" s="26">
        <v>3.1190633773803701E-2</v>
      </c>
      <c r="L15" s="8">
        <v>0.65786600112914995</v>
      </c>
      <c r="M15" s="13">
        <v>0.481592416763305</v>
      </c>
      <c r="N15" s="13">
        <v>0.37677788734436002</v>
      </c>
      <c r="O15" s="13">
        <v>0.28784990300000002</v>
      </c>
      <c r="P15" s="13">
        <v>0.227100133895874</v>
      </c>
      <c r="Q15" s="13">
        <v>0.117788792</v>
      </c>
      <c r="R15" s="13">
        <v>9.7714423999999994E-2</v>
      </c>
      <c r="S15" s="9">
        <v>3.1321287000000003E-2</v>
      </c>
      <c r="T15" s="8">
        <v>0.62885856600000001</v>
      </c>
      <c r="U15" s="13">
        <v>0.45824289321899397</v>
      </c>
      <c r="V15" s="13">
        <v>0.36392903300000001</v>
      </c>
      <c r="W15" s="13">
        <v>0.208425522</v>
      </c>
      <c r="X15" s="13">
        <v>0.16859102200000001</v>
      </c>
      <c r="Y15" s="13">
        <v>0.101598024</v>
      </c>
      <c r="Z15" s="13">
        <v>6.7330599000000005E-2</v>
      </c>
      <c r="AA15" s="9">
        <v>4.3560028000000001E-2</v>
      </c>
      <c r="AB15" s="26">
        <v>2.8000000000000001E-2</v>
      </c>
      <c r="AC15" s="26">
        <v>2.9999999999999996E-3</v>
      </c>
      <c r="AE15" s="8">
        <v>1.3046383859999999</v>
      </c>
      <c r="AF15" s="13">
        <v>1.1814537048339799</v>
      </c>
      <c r="AG15" s="13">
        <v>0.75310349464416504</v>
      </c>
      <c r="AH15" s="13">
        <v>0.720999956130981</v>
      </c>
      <c r="AI15" s="13">
        <v>0.95289993286132801</v>
      </c>
      <c r="AJ15" s="13">
        <v>0.24424910545349099</v>
      </c>
      <c r="AK15" s="13">
        <v>7.8068733215332003E-2</v>
      </c>
      <c r="AL15" s="9">
        <v>4.6812773000000002E-2</v>
      </c>
      <c r="AM15" s="8">
        <v>1.3758618831634499</v>
      </c>
      <c r="AN15" s="13">
        <v>1.10915041</v>
      </c>
      <c r="AO15" s="13">
        <v>0.90938329699999998</v>
      </c>
      <c r="AP15" s="13">
        <v>0.69880223299999999</v>
      </c>
      <c r="AQ15" s="13">
        <v>0.576804399490356</v>
      </c>
      <c r="AR15" s="13">
        <v>0.33063769340515098</v>
      </c>
      <c r="AS15" s="13">
        <v>0.174884557723999</v>
      </c>
      <c r="AT15" s="9">
        <v>6.1150550842285101E-2</v>
      </c>
      <c r="AV15" s="24"/>
    </row>
    <row r="16" spans="1:56" x14ac:dyDescent="0.35">
      <c r="B16" s="8">
        <v>2.12</v>
      </c>
      <c r="C16" s="13">
        <v>1.72</v>
      </c>
      <c r="D16" s="13">
        <v>1.3380000000000001</v>
      </c>
      <c r="E16" s="13">
        <v>0.93</v>
      </c>
      <c r="F16" s="13">
        <v>0.76300000000000001</v>
      </c>
      <c r="G16" s="13">
        <v>0.34599999999999997</v>
      </c>
      <c r="H16" s="13">
        <v>0.14199999999999999</v>
      </c>
      <c r="I16" s="9">
        <v>0.17799999999999999</v>
      </c>
      <c r="J16" s="26">
        <v>3.1150817871093701E-2</v>
      </c>
      <c r="K16" s="26">
        <v>3.1157732009887602E-2</v>
      </c>
      <c r="L16" s="8">
        <v>0.72090625762939398</v>
      </c>
      <c r="M16" s="13">
        <v>0.48614406585693298</v>
      </c>
      <c r="N16" s="13">
        <v>0.409742832183837</v>
      </c>
      <c r="O16" s="13">
        <v>0.27510142300000001</v>
      </c>
      <c r="P16" s="13">
        <v>0.15509057044982899</v>
      </c>
      <c r="Q16" s="13">
        <v>9.3603373000000004E-2</v>
      </c>
      <c r="R16" s="13">
        <v>6.2429905000000001E-2</v>
      </c>
      <c r="S16" s="9">
        <v>0.13708996800000001</v>
      </c>
      <c r="T16" s="8">
        <v>0.61872172400000003</v>
      </c>
      <c r="U16" s="13">
        <v>0.49909949302673301</v>
      </c>
      <c r="V16" s="13">
        <v>0.36577820799999999</v>
      </c>
      <c r="W16" s="13">
        <v>0.215885878</v>
      </c>
      <c r="X16" s="13">
        <v>0.313654661</v>
      </c>
      <c r="Y16" s="13">
        <v>9.7122430999999995E-2</v>
      </c>
      <c r="Z16" s="13">
        <v>6.8841933999999994E-2</v>
      </c>
      <c r="AA16" s="9">
        <v>4.9709558000000001E-2</v>
      </c>
      <c r="AB16" s="26">
        <v>4.1000000000000002E-2</v>
      </c>
      <c r="AC16" s="26">
        <v>2.0999999999999998E-2</v>
      </c>
      <c r="AE16" s="8">
        <v>1.3525938989999999</v>
      </c>
      <c r="AF16" s="13">
        <v>1.0621535778045601</v>
      </c>
      <c r="AG16" s="13">
        <v>0.78178024291992099</v>
      </c>
      <c r="AH16" s="13">
        <v>0.48561954498290999</v>
      </c>
      <c r="AI16" s="13">
        <v>0.75942230224609297</v>
      </c>
      <c r="AJ16" s="13">
        <v>0.23830747604370101</v>
      </c>
      <c r="AK16" s="13">
        <v>8.6785078048705999E-2</v>
      </c>
      <c r="AL16" s="9">
        <v>4.6901225999999997E-2</v>
      </c>
      <c r="AM16" s="8">
        <v>1.3484637737274101</v>
      </c>
      <c r="AN16" s="13">
        <v>1.0988767150000001</v>
      </c>
      <c r="AO16" s="13">
        <v>0.88678717600000001</v>
      </c>
      <c r="AP16" s="13">
        <v>0.73261141799999996</v>
      </c>
      <c r="AQ16" s="13">
        <v>0.53367090225219704</v>
      </c>
      <c r="AR16" s="13">
        <v>0.32412314414978</v>
      </c>
      <c r="AS16" s="13">
        <v>0.17199420928955</v>
      </c>
      <c r="AT16" s="9">
        <v>4.6862840652465799E-2</v>
      </c>
      <c r="AV16" s="24"/>
    </row>
    <row r="17" spans="2:55" x14ac:dyDescent="0.35">
      <c r="B17" s="8">
        <v>2.8170000000000002</v>
      </c>
      <c r="C17" s="13">
        <v>1.6830000000000001</v>
      </c>
      <c r="D17" s="13">
        <v>1.3029999999999999</v>
      </c>
      <c r="E17" s="13">
        <v>0.81899999999999995</v>
      </c>
      <c r="F17" s="13">
        <v>0.53300000000000003</v>
      </c>
      <c r="G17" s="13">
        <v>0.39600000000000002</v>
      </c>
      <c r="H17" s="13">
        <v>0.14599999999999999</v>
      </c>
      <c r="I17" s="9">
        <v>0.184</v>
      </c>
      <c r="J17" s="26">
        <v>9.3726158142089802E-2</v>
      </c>
      <c r="K17" s="26">
        <v>2.1320104598998999E-2</v>
      </c>
      <c r="L17" s="8">
        <v>0.72120594978332497</v>
      </c>
      <c r="M17" s="13">
        <v>0.48246026039123502</v>
      </c>
      <c r="N17" s="13">
        <v>0.37354946136474598</v>
      </c>
      <c r="O17" s="13">
        <v>0.38775968599999999</v>
      </c>
      <c r="P17" s="13">
        <v>0.219319343566894</v>
      </c>
      <c r="Q17" s="13">
        <v>0.12485981</v>
      </c>
      <c r="R17" s="13">
        <v>0.10251450500000001</v>
      </c>
      <c r="S17" s="9">
        <v>0.11320090300000001</v>
      </c>
      <c r="T17" s="8">
        <v>0.62075805699999997</v>
      </c>
      <c r="U17" s="13">
        <v>0.43882942199706998</v>
      </c>
      <c r="V17" s="13">
        <v>0.36805820500000003</v>
      </c>
      <c r="W17" s="13">
        <v>0.42965221399999998</v>
      </c>
      <c r="X17" s="13">
        <v>0.207087994</v>
      </c>
      <c r="Y17" s="13">
        <v>9.5765590999999997E-2</v>
      </c>
      <c r="Z17" s="13">
        <v>6.2654734000000004E-2</v>
      </c>
      <c r="AA17" s="9">
        <v>5.0114155000000001E-2</v>
      </c>
      <c r="AB17" s="26">
        <v>2.8000000000000001E-2</v>
      </c>
      <c r="AC17" s="26">
        <v>3.5000000000000003E-2</v>
      </c>
      <c r="AE17" s="8">
        <v>1.265684128</v>
      </c>
      <c r="AF17" s="13">
        <v>1.1216402053832999</v>
      </c>
      <c r="AG17" s="13">
        <v>0.7437744140625</v>
      </c>
      <c r="AH17" s="13">
        <v>0.69055604934692305</v>
      </c>
      <c r="AI17" s="13">
        <v>0.576643466949462</v>
      </c>
      <c r="AJ17" s="13">
        <v>0.156301975250244</v>
      </c>
      <c r="AK17" s="13">
        <v>9.3647718429565402E-2</v>
      </c>
      <c r="AL17" s="9">
        <v>4.6789407999999998E-2</v>
      </c>
      <c r="AM17" s="8">
        <v>1.3658080101013099</v>
      </c>
      <c r="AN17" s="13">
        <v>1.1045153139999999</v>
      </c>
      <c r="AO17" s="13">
        <v>0.90341544200000001</v>
      </c>
      <c r="AP17" s="13">
        <v>0.70438265799999999</v>
      </c>
      <c r="AQ17" s="13">
        <v>0.59675168991088801</v>
      </c>
      <c r="AR17" s="13">
        <v>0.32797336578369102</v>
      </c>
      <c r="AS17" s="13">
        <v>0.17270207405090299</v>
      </c>
      <c r="AT17" s="9">
        <v>5.9767484664916902E-2</v>
      </c>
      <c r="AV17" s="24"/>
    </row>
    <row r="18" spans="2:55" x14ac:dyDescent="0.35">
      <c r="B18" s="8">
        <v>2.8639999999999999</v>
      </c>
      <c r="C18" s="13">
        <v>1.7270000000000001</v>
      </c>
      <c r="D18" s="13">
        <v>1.3149999999999999</v>
      </c>
      <c r="E18" s="13">
        <v>0.83</v>
      </c>
      <c r="F18" s="13">
        <v>0.60199999999999998</v>
      </c>
      <c r="G18" s="13">
        <v>0.3</v>
      </c>
      <c r="H18" s="13">
        <v>0.158</v>
      </c>
      <c r="I18" s="9">
        <v>0.192</v>
      </c>
      <c r="J18" s="26">
        <v>4.6807289123535101E-2</v>
      </c>
      <c r="K18" s="26">
        <v>3.13074588775634E-2</v>
      </c>
      <c r="L18" s="8">
        <v>0.72906112670898404</v>
      </c>
      <c r="M18" s="13">
        <v>0.47392511367797802</v>
      </c>
      <c r="N18" s="13">
        <v>0.40899872779846103</v>
      </c>
      <c r="O18" s="13">
        <v>0.28984475100000001</v>
      </c>
      <c r="P18" s="13">
        <v>0.19419956207275299</v>
      </c>
      <c r="Q18" s="13">
        <v>9.5390558E-2</v>
      </c>
      <c r="R18" s="13">
        <v>9.9528790000000006E-2</v>
      </c>
      <c r="S18" s="9">
        <v>0.14051318199999999</v>
      </c>
      <c r="T18" s="8">
        <v>0.622522354</v>
      </c>
      <c r="U18" s="13">
        <v>0.45276784896850503</v>
      </c>
      <c r="V18" s="13">
        <v>0.31366801300000002</v>
      </c>
      <c r="W18" s="13">
        <v>0.34635496100000002</v>
      </c>
      <c r="X18" s="13">
        <v>0.159672022</v>
      </c>
      <c r="Y18" s="13">
        <v>0.101411819</v>
      </c>
      <c r="Z18" s="13">
        <v>6.9710731999999997E-2</v>
      </c>
      <c r="AA18" s="9">
        <v>3.8932322999999998E-2</v>
      </c>
      <c r="AB18" s="26">
        <v>2.5000000000000001E-2</v>
      </c>
      <c r="AC18" s="26">
        <v>7.0000000000000001E-3</v>
      </c>
      <c r="AE18" s="8">
        <v>1.3241262439999999</v>
      </c>
      <c r="AF18" s="13">
        <v>1.2011866569519001</v>
      </c>
      <c r="AG18" s="13">
        <v>0.76485228538513095</v>
      </c>
      <c r="AH18" s="13">
        <v>0.69602298736572199</v>
      </c>
      <c r="AI18" s="13">
        <v>0.80122709274291903</v>
      </c>
      <c r="AJ18" s="13">
        <v>0.234364032745361</v>
      </c>
      <c r="AK18" s="13">
        <v>9.3413114547729395E-2</v>
      </c>
      <c r="AL18" s="9">
        <v>4.6763182E-2</v>
      </c>
      <c r="AM18" s="8">
        <v>1.38944244384765</v>
      </c>
      <c r="AN18" s="13">
        <v>1.1143777370000001</v>
      </c>
      <c r="AO18" s="13">
        <v>0.89035272600000004</v>
      </c>
      <c r="AP18" s="13">
        <v>0.73416876799999997</v>
      </c>
      <c r="AQ18" s="13">
        <v>0.52723574638366699</v>
      </c>
      <c r="AR18" s="13">
        <v>0.32791590690612699</v>
      </c>
      <c r="AS18" s="13">
        <v>0.171664953231811</v>
      </c>
      <c r="AT18" s="9">
        <v>7.8109979629516602E-2</v>
      </c>
      <c r="AV18" s="24"/>
      <c r="AW18" s="19"/>
      <c r="AX18" s="19"/>
      <c r="AY18" s="19"/>
      <c r="AZ18" s="19"/>
      <c r="BA18" s="19"/>
      <c r="BB18" s="19"/>
      <c r="BC18" s="19"/>
    </row>
    <row r="19" spans="2:55" x14ac:dyDescent="0.35">
      <c r="B19" s="8">
        <v>1.7669999999999999</v>
      </c>
      <c r="C19" s="13">
        <v>1.6930000000000001</v>
      </c>
      <c r="D19" s="13">
        <v>1.448</v>
      </c>
      <c r="E19" s="13">
        <v>1.5349999999999999</v>
      </c>
      <c r="F19" s="13">
        <v>0.53200000000000003</v>
      </c>
      <c r="G19" s="13">
        <v>0.35199999999999998</v>
      </c>
      <c r="H19" s="13">
        <v>0.16499999999999998</v>
      </c>
      <c r="I19" s="9">
        <v>0.185</v>
      </c>
      <c r="J19" s="26">
        <v>3.5707950592041002E-2</v>
      </c>
      <c r="K19" s="26">
        <v>3.1200885772704998E-2</v>
      </c>
      <c r="L19" s="8">
        <v>0.73362731933593694</v>
      </c>
      <c r="M19" s="13">
        <v>0.47231197357177701</v>
      </c>
      <c r="N19" s="13">
        <v>0.37875962257385198</v>
      </c>
      <c r="O19" s="13">
        <v>0.29834771199999999</v>
      </c>
      <c r="P19" s="13">
        <v>0.221665143966674</v>
      </c>
      <c r="Q19" s="13">
        <v>0.12484169000000001</v>
      </c>
      <c r="R19" s="13">
        <v>6.2315702000000001E-2</v>
      </c>
      <c r="S19" s="9">
        <v>7.8028440000000004E-2</v>
      </c>
      <c r="T19" s="8">
        <v>0.62280798000000004</v>
      </c>
      <c r="U19" s="13">
        <v>0.46048569679260198</v>
      </c>
      <c r="V19" s="13">
        <v>0.30130052600000001</v>
      </c>
      <c r="W19" s="13">
        <v>0.254677773</v>
      </c>
      <c r="X19" s="13">
        <v>0.160721064</v>
      </c>
      <c r="Y19" s="13">
        <v>9.9694013999999997E-2</v>
      </c>
      <c r="Z19" s="13">
        <v>7.5347184999999997E-2</v>
      </c>
      <c r="AA19" s="9">
        <v>4.5864582000000001E-2</v>
      </c>
      <c r="AB19" s="26">
        <v>2.7E-2</v>
      </c>
      <c r="AC19" s="26">
        <v>8.0999999999999989E-2</v>
      </c>
      <c r="AE19" s="8">
        <v>1.3459692000000001</v>
      </c>
      <c r="AF19" s="13">
        <v>1.0508162975311199</v>
      </c>
      <c r="AG19" s="13">
        <v>0.73218727111816395</v>
      </c>
      <c r="AH19" s="13">
        <v>0.69864916801452603</v>
      </c>
      <c r="AI19" s="13">
        <v>0.614327192306518</v>
      </c>
      <c r="AJ19" s="13">
        <v>0.15768241882324199</v>
      </c>
      <c r="AK19" s="13">
        <v>9.3858242034912095E-2</v>
      </c>
      <c r="AL19" s="9">
        <v>4.6861648999999998E-2</v>
      </c>
      <c r="AM19" s="8">
        <v>1.4201200008392301</v>
      </c>
      <c r="AN19" s="13">
        <v>1.1586766239999999</v>
      </c>
      <c r="AO19" s="13">
        <v>0.902405024</v>
      </c>
      <c r="AP19" s="13">
        <v>0.71724128700000001</v>
      </c>
      <c r="AQ19" s="13">
        <v>0.584431171417236</v>
      </c>
      <c r="AR19" s="13">
        <v>0.35464310646057101</v>
      </c>
      <c r="AS19" s="13">
        <v>0.17166161537170399</v>
      </c>
      <c r="AT19" s="9">
        <v>7.8106641769409096E-2</v>
      </c>
      <c r="AV19" s="24"/>
    </row>
    <row r="20" spans="2:55" x14ac:dyDescent="0.35">
      <c r="B20" s="8">
        <v>1.599</v>
      </c>
      <c r="C20" s="13">
        <v>1.6659999999999999</v>
      </c>
      <c r="D20" s="13">
        <v>1.3069999999999999</v>
      </c>
      <c r="E20" s="13">
        <v>0.875</v>
      </c>
      <c r="F20" s="13">
        <v>0.59899999999999998</v>
      </c>
      <c r="G20" s="13">
        <v>0.29199999999999998</v>
      </c>
      <c r="H20" s="13">
        <v>0.14399999999999999</v>
      </c>
      <c r="I20" s="9">
        <v>0.18</v>
      </c>
      <c r="J20" s="26">
        <v>3.5244703292846603E-2</v>
      </c>
      <c r="K20" s="26">
        <v>2.4958372116088801E-2</v>
      </c>
      <c r="L20" s="8">
        <v>0.77560782432556097</v>
      </c>
      <c r="M20" s="13">
        <v>0.49549913406371998</v>
      </c>
      <c r="N20" s="13">
        <v>0.37158036231994601</v>
      </c>
      <c r="O20" s="13">
        <v>0.36261653900000002</v>
      </c>
      <c r="P20" s="13">
        <v>0.22175574302673301</v>
      </c>
      <c r="Q20" s="13">
        <v>9.3500375999999996E-2</v>
      </c>
      <c r="R20" s="13">
        <v>4.6750545999999997E-2</v>
      </c>
      <c r="S20" s="9">
        <v>0.14983606299999999</v>
      </c>
      <c r="T20" s="8">
        <v>0.61844396599999996</v>
      </c>
      <c r="U20" s="13">
        <v>0.46183252334594699</v>
      </c>
      <c r="V20" s="13">
        <v>0.301045179</v>
      </c>
      <c r="W20" s="13">
        <v>0.21867155999999999</v>
      </c>
      <c r="X20" s="13">
        <v>0.16056656799999999</v>
      </c>
      <c r="Y20" s="13">
        <v>0.10464263</v>
      </c>
      <c r="Z20" s="13">
        <v>6.3801526999999997E-2</v>
      </c>
      <c r="AA20" s="9">
        <v>4.2367935000000002E-2</v>
      </c>
      <c r="AB20" s="26">
        <v>2.4E-2</v>
      </c>
      <c r="AC20" s="26">
        <v>4.4999999999999998E-2</v>
      </c>
      <c r="AE20" s="8">
        <v>1.4261996749999999</v>
      </c>
      <c r="AF20" s="13">
        <v>1.10895228385925</v>
      </c>
      <c r="AG20" s="13">
        <v>0.75009751319885198</v>
      </c>
      <c r="AH20" s="13">
        <v>0.68655729293823198</v>
      </c>
      <c r="AI20" s="13">
        <v>0.53233575820922796</v>
      </c>
      <c r="AJ20" s="13">
        <v>0.25020694732665999</v>
      </c>
      <c r="AK20" s="13">
        <v>9.3717098236083901E-2</v>
      </c>
      <c r="AL20" s="9">
        <v>4.6865702000000002E-2</v>
      </c>
      <c r="AM20" s="8">
        <v>1.3899960517883301</v>
      </c>
      <c r="AN20" s="13">
        <v>1.09373045</v>
      </c>
      <c r="AO20" s="13">
        <v>0.92054605499999997</v>
      </c>
      <c r="AP20" s="13">
        <v>0.70131111099999999</v>
      </c>
      <c r="AQ20" s="13">
        <v>0.54117178916931097</v>
      </c>
      <c r="AR20" s="13">
        <v>0.340196132659912</v>
      </c>
      <c r="AS20" s="13">
        <v>0.17649316787719699</v>
      </c>
      <c r="AT20" s="9">
        <v>6.2485933303833001E-2</v>
      </c>
      <c r="AV20" s="24"/>
    </row>
    <row r="21" spans="2:55" x14ac:dyDescent="0.35">
      <c r="B21" s="8">
        <v>1.6819999999999999</v>
      </c>
      <c r="C21" s="13">
        <v>1.7529999999999999</v>
      </c>
      <c r="D21" s="13">
        <v>1.4510000000000001</v>
      </c>
      <c r="E21" s="13">
        <v>0.86699999999999999</v>
      </c>
      <c r="F21" s="13">
        <v>0.78700000000000003</v>
      </c>
      <c r="G21" s="13">
        <v>0.35399999999999998</v>
      </c>
      <c r="H21" s="13">
        <v>0.157</v>
      </c>
      <c r="I21" s="9">
        <v>0.187</v>
      </c>
      <c r="J21" s="26">
        <v>3.11558246612548E-2</v>
      </c>
      <c r="K21" s="26">
        <v>2.3885488510131801E-2</v>
      </c>
      <c r="L21" s="8">
        <v>0.88436985015869096</v>
      </c>
      <c r="M21" s="13">
        <v>0.447787284851074</v>
      </c>
      <c r="N21" s="13">
        <v>0.38999843597412098</v>
      </c>
      <c r="O21" s="13">
        <v>0.28531050699999999</v>
      </c>
      <c r="P21" s="13">
        <v>0.243391513824462</v>
      </c>
      <c r="Q21" s="13">
        <v>0.14885902400000001</v>
      </c>
      <c r="R21" s="13">
        <v>9.3625307000000005E-2</v>
      </c>
      <c r="S21" s="9">
        <v>0.11503911</v>
      </c>
      <c r="T21" s="8">
        <v>0.61203765899999996</v>
      </c>
      <c r="U21" s="13">
        <v>0.47216248512268</v>
      </c>
      <c r="V21" s="13">
        <v>0.30896997500000001</v>
      </c>
      <c r="W21" s="13">
        <v>0.244051933</v>
      </c>
      <c r="X21" s="13">
        <v>0.16080641700000001</v>
      </c>
      <c r="Y21" s="13">
        <v>0.103376389</v>
      </c>
      <c r="Z21" s="13">
        <v>6.3922882E-2</v>
      </c>
      <c r="AA21" s="9">
        <v>4.0825605000000001E-2</v>
      </c>
      <c r="AB21" s="26">
        <v>2.5000000000000001E-2</v>
      </c>
      <c r="AC21" s="26">
        <v>3.2000000000000001E-2</v>
      </c>
      <c r="AE21" s="8">
        <v>1.3229506019999999</v>
      </c>
      <c r="AF21" s="13">
        <v>1.1715452671051001</v>
      </c>
      <c r="AG21" s="13">
        <v>0.73142433166503895</v>
      </c>
      <c r="AH21" s="13">
        <v>0.70490574836730902</v>
      </c>
      <c r="AI21" s="13">
        <v>0.64697289466857899</v>
      </c>
      <c r="AJ21" s="13">
        <v>0.28329992294311501</v>
      </c>
      <c r="AK21" s="13">
        <v>0.10592007637023899</v>
      </c>
      <c r="AL21" s="9">
        <v>0.110034227</v>
      </c>
      <c r="AM21" s="8">
        <v>1.3667180538177399</v>
      </c>
      <c r="AN21" s="13">
        <v>1.11391449</v>
      </c>
      <c r="AO21" s="13">
        <v>0.91245245900000005</v>
      </c>
      <c r="AP21" s="13">
        <v>0.71939611400000003</v>
      </c>
      <c r="AQ21" s="13">
        <v>0.60794162750244096</v>
      </c>
      <c r="AR21" s="13">
        <v>0.34320235252380299</v>
      </c>
      <c r="AS21" s="13">
        <v>0.17169690132141099</v>
      </c>
      <c r="AT21" s="9">
        <v>7.9466342926025293E-2</v>
      </c>
      <c r="AV21" s="24"/>
    </row>
    <row r="22" spans="2:55" x14ac:dyDescent="0.35">
      <c r="B22" s="8">
        <v>0.70399999999999996</v>
      </c>
      <c r="C22" s="13">
        <v>1.573</v>
      </c>
      <c r="D22" s="13">
        <v>1.232</v>
      </c>
      <c r="E22" s="13">
        <v>0.83899999999999997</v>
      </c>
      <c r="F22" s="13">
        <v>0.81699999999999995</v>
      </c>
      <c r="G22" s="13">
        <v>0.35499999999999998</v>
      </c>
      <c r="H22" s="13">
        <v>0.17399999999999999</v>
      </c>
      <c r="I22" s="9">
        <v>0.184</v>
      </c>
      <c r="J22" s="26">
        <v>3.1339406967163003E-2</v>
      </c>
      <c r="K22" s="26">
        <v>1.54614448547363E-2</v>
      </c>
      <c r="L22" s="8">
        <v>4.0526671409606898</v>
      </c>
      <c r="M22" s="13">
        <v>0.49101495742797802</v>
      </c>
      <c r="N22" s="13">
        <v>0.37565374374389598</v>
      </c>
      <c r="O22" s="13">
        <v>0.26687765099999999</v>
      </c>
      <c r="P22" s="13">
        <v>0.18177080154418901</v>
      </c>
      <c r="Q22" s="13">
        <v>8.7596892999999995E-2</v>
      </c>
      <c r="R22" s="13">
        <v>9.5157622999999997E-2</v>
      </c>
      <c r="S22" s="9">
        <v>3.1111479000000001E-2</v>
      </c>
      <c r="T22" s="8">
        <v>0.65734601000000004</v>
      </c>
      <c r="U22" s="13">
        <v>0.48132681846618602</v>
      </c>
      <c r="V22" s="13">
        <v>0.31182646800000002</v>
      </c>
      <c r="W22" s="13">
        <v>0.22007226899999999</v>
      </c>
      <c r="X22" s="13">
        <v>0.16350793799999999</v>
      </c>
      <c r="Y22" s="13">
        <v>9.6954822999999996E-2</v>
      </c>
      <c r="Z22" s="13">
        <v>6.8008899999999997E-2</v>
      </c>
      <c r="AA22" s="9">
        <v>4.3838739000000002E-2</v>
      </c>
      <c r="AB22" s="26">
        <v>2.5000000000000001E-2</v>
      </c>
      <c r="AC22" s="26">
        <v>8.9999999999999993E-3</v>
      </c>
      <c r="AE22" s="8">
        <v>1.324753761</v>
      </c>
      <c r="AF22" s="13">
        <v>1.0777723789214999</v>
      </c>
      <c r="AG22" s="13">
        <v>0.73541116714477495</v>
      </c>
      <c r="AH22" s="13">
        <v>0.71845388412475497</v>
      </c>
      <c r="AI22" s="13">
        <v>0.64581298828125</v>
      </c>
      <c r="AJ22" s="13">
        <v>0.156250715255737</v>
      </c>
      <c r="AK22" s="13">
        <v>9.3806982040405204E-2</v>
      </c>
      <c r="AL22" s="9">
        <v>4.6702146999999999E-2</v>
      </c>
      <c r="AM22" s="8">
        <v>1.4097082614898599</v>
      </c>
      <c r="AN22" s="13">
        <v>1.105836153</v>
      </c>
      <c r="AO22" s="13">
        <v>0.88523697899999998</v>
      </c>
      <c r="AP22" s="13">
        <v>0.72100758600000003</v>
      </c>
      <c r="AQ22" s="13">
        <v>0.56438040733337402</v>
      </c>
      <c r="AR22" s="13">
        <v>0.34765625</v>
      </c>
      <c r="AS22" s="13">
        <v>0.17142438888549799</v>
      </c>
      <c r="AT22" s="9">
        <v>7.8707933425903306E-2</v>
      </c>
      <c r="AV22" s="24"/>
    </row>
    <row r="23" spans="2:55" x14ac:dyDescent="0.35">
      <c r="B23" s="8">
        <v>2.1070000000000002</v>
      </c>
      <c r="C23" s="13">
        <v>1.62</v>
      </c>
      <c r="D23" s="13">
        <v>1.4810000000000001</v>
      </c>
      <c r="E23" s="13">
        <v>0.88200000000000001</v>
      </c>
      <c r="F23" s="13">
        <v>0.74299999999999999</v>
      </c>
      <c r="G23" s="13">
        <v>0.35699999999999998</v>
      </c>
      <c r="H23" s="13">
        <v>0.13999999999999999</v>
      </c>
      <c r="I23" s="9">
        <v>0.17499999999999999</v>
      </c>
      <c r="J23" s="26">
        <v>3.1229734420776301E-2</v>
      </c>
      <c r="K23" s="26">
        <v>1.55019760131835E-2</v>
      </c>
      <c r="L23" s="8">
        <v>0.992204189300537</v>
      </c>
      <c r="M23" s="13">
        <v>0.487784624099731</v>
      </c>
      <c r="N23" s="13">
        <v>0.37429642677307101</v>
      </c>
      <c r="O23" s="13">
        <v>0.400162458</v>
      </c>
      <c r="P23" s="13">
        <v>0.207405090332031</v>
      </c>
      <c r="Q23" s="13">
        <v>0.109246254</v>
      </c>
      <c r="R23" s="13">
        <v>7.8591347000000006E-2</v>
      </c>
      <c r="S23" s="9">
        <v>6.2479496000000002E-2</v>
      </c>
      <c r="T23" s="8">
        <v>0.61041522000000004</v>
      </c>
      <c r="U23" s="13">
        <v>0.466289281845092</v>
      </c>
      <c r="V23" s="13">
        <v>0.30878186200000002</v>
      </c>
      <c r="W23" s="13">
        <v>0.213876486</v>
      </c>
      <c r="X23" s="13">
        <v>0.15026235600000001</v>
      </c>
      <c r="Y23" s="13">
        <v>9.9367619000000004E-2</v>
      </c>
      <c r="Z23" s="13">
        <v>6.8805218000000001E-2</v>
      </c>
      <c r="AA23" s="9">
        <v>4.5981884000000001E-2</v>
      </c>
      <c r="AB23" s="26">
        <v>3.2000000000000001E-2</v>
      </c>
      <c r="AC23" s="26">
        <v>6.7000000000000004E-2</v>
      </c>
      <c r="AE23" s="8">
        <v>1.2468633650000001</v>
      </c>
      <c r="AF23" s="13">
        <v>1.19083380699157</v>
      </c>
      <c r="AG23" s="13">
        <v>0.74860620498657204</v>
      </c>
      <c r="AH23" s="13">
        <v>0.70828604698181097</v>
      </c>
      <c r="AI23" s="13">
        <v>0.72507905960082997</v>
      </c>
      <c r="AJ23" s="13">
        <v>0.244747400283813</v>
      </c>
      <c r="AK23" s="13">
        <v>9.3826532363891602E-2</v>
      </c>
      <c r="AL23" s="9">
        <v>9.3777180000000002E-2</v>
      </c>
      <c r="AM23" s="8">
        <v>1.3713560104370099</v>
      </c>
      <c r="AN23" s="13">
        <v>1.0952441690000001</v>
      </c>
      <c r="AO23" s="13">
        <v>0.90642428399999997</v>
      </c>
      <c r="AP23" s="13">
        <v>0.69105839700000005</v>
      </c>
      <c r="AQ23" s="13">
        <v>0.592573642730712</v>
      </c>
      <c r="AR23" s="13">
        <v>0.34792280197143499</v>
      </c>
      <c r="AS23" s="13">
        <v>0.18054986000060999</v>
      </c>
      <c r="AT23" s="9">
        <v>8.5468292236328097E-2</v>
      </c>
      <c r="AV23" s="24"/>
    </row>
    <row r="24" spans="2:55" x14ac:dyDescent="0.35">
      <c r="B24" s="8">
        <v>2.0779999999999998</v>
      </c>
      <c r="C24" s="13">
        <v>1.7709999999999999</v>
      </c>
      <c r="D24" s="13">
        <v>1.3240000000000001</v>
      </c>
      <c r="E24" s="13">
        <v>1.726</v>
      </c>
      <c r="F24" s="13">
        <v>0.51400000000000001</v>
      </c>
      <c r="G24" s="13">
        <v>0.39</v>
      </c>
      <c r="H24" s="13">
        <v>0.17699999999999999</v>
      </c>
      <c r="I24" s="9">
        <v>0.188</v>
      </c>
      <c r="J24" s="26">
        <v>3.12447547912597E-2</v>
      </c>
      <c r="K24" s="26">
        <v>1.5572547912597601E-2</v>
      </c>
      <c r="L24" s="8">
        <v>0.86262798309326105</v>
      </c>
      <c r="M24" s="13">
        <v>0.49612808227539001</v>
      </c>
      <c r="N24" s="13">
        <v>0.35270905494689903</v>
      </c>
      <c r="O24" s="13">
        <v>0.30224943199999998</v>
      </c>
      <c r="P24" s="13">
        <v>0.17326331138610801</v>
      </c>
      <c r="Q24" s="13">
        <v>9.3649149000000001E-2</v>
      </c>
      <c r="R24" s="13">
        <v>6.2422513999999998E-2</v>
      </c>
      <c r="S24" s="9">
        <v>7.8108548999999999E-2</v>
      </c>
      <c r="T24" s="8">
        <v>0.61124944699999995</v>
      </c>
      <c r="U24" s="13">
        <v>0.45921850204467701</v>
      </c>
      <c r="V24" s="13">
        <v>0.29847764999999998</v>
      </c>
      <c r="W24" s="13">
        <v>0.214297295</v>
      </c>
      <c r="X24" s="13">
        <v>0.173145771</v>
      </c>
      <c r="Y24" s="13">
        <v>0.105081797</v>
      </c>
      <c r="Z24" s="13">
        <v>7.0838689999999996E-2</v>
      </c>
      <c r="AA24" s="9">
        <v>5.6617975000000001E-2</v>
      </c>
      <c r="AB24" s="26">
        <v>2.7E-2</v>
      </c>
      <c r="AC24" s="26">
        <v>0.06</v>
      </c>
      <c r="AE24" s="8">
        <v>1.2770085330000001</v>
      </c>
      <c r="AF24" s="13">
        <v>1.0990364551544101</v>
      </c>
      <c r="AG24" s="13">
        <v>0.75475907325744596</v>
      </c>
      <c r="AH24" s="13">
        <v>0.70582032203674305</v>
      </c>
      <c r="AI24" s="13">
        <v>0.71558570861816395</v>
      </c>
      <c r="AJ24" s="13">
        <v>0.15626788139343201</v>
      </c>
      <c r="AK24" s="13">
        <v>9.7600936889648396E-2</v>
      </c>
      <c r="AL24" s="9">
        <v>4.6950816999999999E-2</v>
      </c>
      <c r="AM24" s="8">
        <v>1.3756558895111</v>
      </c>
      <c r="AN24" s="13">
        <v>1.1443362239999999</v>
      </c>
      <c r="AO24" s="13">
        <v>0.90603041600000001</v>
      </c>
      <c r="AP24" s="13">
        <v>0.70463800399999998</v>
      </c>
      <c r="AQ24" s="13">
        <v>0.54769730567932096</v>
      </c>
      <c r="AR24" s="13">
        <v>0.35539031028747498</v>
      </c>
      <c r="AS24" s="13">
        <v>0.17324233055114699</v>
      </c>
      <c r="AT24" s="9">
        <v>6.9812774658203097E-2</v>
      </c>
      <c r="AV24" s="24"/>
    </row>
    <row r="25" spans="2:55" x14ac:dyDescent="0.35">
      <c r="B25" s="8">
        <v>2.8889999999999998</v>
      </c>
      <c r="C25" s="13">
        <v>1.6040000000000001</v>
      </c>
      <c r="D25" s="13">
        <v>1.4390000000000001</v>
      </c>
      <c r="E25" s="13">
        <v>0.84699999999999998</v>
      </c>
      <c r="F25" s="13">
        <v>0.53400000000000003</v>
      </c>
      <c r="G25" s="13">
        <v>0.29599999999999999</v>
      </c>
      <c r="H25" s="13">
        <v>0.13999999999999999</v>
      </c>
      <c r="I25" s="9">
        <v>0.17699999999999999</v>
      </c>
      <c r="J25" s="26">
        <v>3.1240463256835899E-2</v>
      </c>
      <c r="K25" s="26">
        <v>2.0911693572997998E-2</v>
      </c>
      <c r="L25" s="8">
        <v>0.78368258476257302</v>
      </c>
      <c r="M25" s="13">
        <v>0.49480819702148399</v>
      </c>
      <c r="N25" s="13">
        <v>0.36035394668579102</v>
      </c>
      <c r="O25" s="13">
        <v>0.27196383499999999</v>
      </c>
      <c r="P25" s="13">
        <v>0.205576181411743</v>
      </c>
      <c r="Q25" s="13">
        <v>0.12834668199999999</v>
      </c>
      <c r="R25" s="13">
        <v>9.3578576999999996E-2</v>
      </c>
      <c r="S25" s="9">
        <v>5.7380914999999998E-2</v>
      </c>
      <c r="T25" s="8">
        <v>0.61620163900000002</v>
      </c>
      <c r="U25" s="13">
        <v>0.45130538940429599</v>
      </c>
      <c r="V25" s="13">
        <v>0.30516004600000002</v>
      </c>
      <c r="W25" s="13">
        <v>0.21863627399999999</v>
      </c>
      <c r="X25" s="13">
        <v>0.16136503199999999</v>
      </c>
      <c r="Y25" s="13">
        <v>9.7932099999999994E-2</v>
      </c>
      <c r="Z25" s="13">
        <v>9.0877294999999997E-2</v>
      </c>
      <c r="AA25" s="9">
        <v>4.2130231999999997E-2</v>
      </c>
      <c r="AB25" s="26">
        <v>2.8000000000000001E-2</v>
      </c>
      <c r="AC25" s="26">
        <v>4.4000000000000004E-2</v>
      </c>
      <c r="AE25" s="8">
        <v>1.295627117</v>
      </c>
      <c r="AF25" s="13">
        <v>1.1239845752716</v>
      </c>
      <c r="AG25" s="13">
        <v>0.75579071044921797</v>
      </c>
      <c r="AH25" s="13">
        <v>0.722578525543212</v>
      </c>
      <c r="AI25" s="13">
        <v>0.71351885795593195</v>
      </c>
      <c r="AJ25" s="13">
        <v>0.16050004959106401</v>
      </c>
      <c r="AK25" s="13">
        <v>9.2767715454101493E-2</v>
      </c>
      <c r="AL25" s="9">
        <v>6.2416553E-2</v>
      </c>
      <c r="AM25" s="8">
        <v>1.3908343315124501</v>
      </c>
      <c r="AN25" s="13">
        <v>1.108669758</v>
      </c>
      <c r="AO25" s="13">
        <v>0.91347050699999999</v>
      </c>
      <c r="AP25" s="13">
        <v>0.70400643299999999</v>
      </c>
      <c r="AQ25" s="13">
        <v>0.59149646759033203</v>
      </c>
      <c r="AR25" s="13">
        <v>0.33567190170288003</v>
      </c>
      <c r="AS25" s="13">
        <v>0.16979432106018</v>
      </c>
      <c r="AT25" s="9">
        <v>6.2429904937744099E-2</v>
      </c>
      <c r="AV25" s="24"/>
    </row>
    <row r="26" spans="2:55" x14ac:dyDescent="0.35">
      <c r="B26" s="8">
        <v>1.73</v>
      </c>
      <c r="C26" s="13">
        <v>1.708</v>
      </c>
      <c r="D26" s="13">
        <v>1.226</v>
      </c>
      <c r="E26" s="13">
        <v>0.82499999999999996</v>
      </c>
      <c r="F26" s="13">
        <v>0.54500000000000004</v>
      </c>
      <c r="G26" s="13">
        <v>0.37</v>
      </c>
      <c r="H26" s="13">
        <v>0.157</v>
      </c>
      <c r="I26" s="9">
        <v>0.19</v>
      </c>
      <c r="J26" s="26">
        <v>6.24847412109375E-2</v>
      </c>
      <c r="K26" s="26">
        <v>1.54597759246826E-2</v>
      </c>
      <c r="L26" s="8">
        <v>0.71107411384582497</v>
      </c>
      <c r="M26" s="13">
        <v>0.47266888618469199</v>
      </c>
      <c r="N26" s="13">
        <v>0.37605214118957497</v>
      </c>
      <c r="O26" s="13">
        <v>0.37213468599999999</v>
      </c>
      <c r="P26" s="13">
        <v>0.202942609786987</v>
      </c>
      <c r="Q26" s="13">
        <v>8.2210063999999999E-2</v>
      </c>
      <c r="R26" s="13">
        <v>7.9427241999999995E-2</v>
      </c>
      <c r="S26" s="9">
        <v>0.109801054</v>
      </c>
      <c r="T26" s="8">
        <v>0.61643719699999999</v>
      </c>
      <c r="U26" s="13">
        <v>0.46032619476318298</v>
      </c>
      <c r="V26" s="13">
        <v>0.28684687599999997</v>
      </c>
      <c r="W26" s="13">
        <v>0.23142457</v>
      </c>
      <c r="X26" s="13">
        <v>0.16184568399999999</v>
      </c>
      <c r="Y26" s="13">
        <v>9.9903584000000004E-2</v>
      </c>
      <c r="Z26" s="13">
        <v>6.6420555000000006E-2</v>
      </c>
      <c r="AA26" s="9">
        <v>4.2271613999999999E-2</v>
      </c>
      <c r="AB26" s="26">
        <v>2.5000000000000001E-2</v>
      </c>
      <c r="AC26" s="26">
        <v>8.9999999999999993E-3</v>
      </c>
      <c r="AE26" s="8">
        <v>1.304419518</v>
      </c>
      <c r="AF26" s="13">
        <v>1.1715285778045601</v>
      </c>
      <c r="AG26" s="13">
        <v>0.76455998420715299</v>
      </c>
      <c r="AH26" s="13">
        <v>0.71011161804199197</v>
      </c>
      <c r="AI26" s="13">
        <v>0.72768306732177701</v>
      </c>
      <c r="AJ26" s="13">
        <v>0.16565799713134699</v>
      </c>
      <c r="AK26" s="13">
        <v>9.3602657318115207E-2</v>
      </c>
      <c r="AL26" s="9">
        <v>4.6745777000000002E-2</v>
      </c>
      <c r="AM26" s="8">
        <v>1.3830394744873</v>
      </c>
      <c r="AN26" s="13">
        <v>1.1010553839999999</v>
      </c>
      <c r="AO26" s="13">
        <v>0.891148567</v>
      </c>
      <c r="AP26" s="13">
        <v>0.717928648</v>
      </c>
      <c r="AQ26" s="13">
        <v>0.53625965118408203</v>
      </c>
      <c r="AR26" s="13">
        <v>0.32838678359985302</v>
      </c>
      <c r="AS26" s="13">
        <v>0.17166590690612701</v>
      </c>
      <c r="AT26" s="9">
        <v>7.8104019165038993E-2</v>
      </c>
      <c r="AV26" s="24"/>
    </row>
    <row r="27" spans="2:55" x14ac:dyDescent="0.35">
      <c r="B27" s="8">
        <v>1.696</v>
      </c>
      <c r="C27" s="13">
        <v>1.7030000000000001</v>
      </c>
      <c r="D27" s="13">
        <v>1.401</v>
      </c>
      <c r="E27" s="13">
        <v>1.462</v>
      </c>
      <c r="F27" s="13">
        <v>0.55800000000000005</v>
      </c>
      <c r="G27" s="13">
        <v>0.377</v>
      </c>
      <c r="H27" s="13">
        <v>0.154</v>
      </c>
      <c r="I27" s="9">
        <v>0.18099999999999999</v>
      </c>
      <c r="J27" s="26">
        <v>3.1253814697265597E-2</v>
      </c>
      <c r="K27" s="26">
        <v>1.5607357025146399E-2</v>
      </c>
      <c r="L27" s="8">
        <v>0.69096350669860795</v>
      </c>
      <c r="M27" s="13">
        <v>0.473349809646606</v>
      </c>
      <c r="N27" s="13">
        <v>0.472815752029418</v>
      </c>
      <c r="O27" s="13">
        <v>0.40787553799999998</v>
      </c>
      <c r="P27" s="13">
        <v>0.21867561340332001</v>
      </c>
      <c r="Q27" s="13">
        <v>0.17171216</v>
      </c>
      <c r="R27" s="13">
        <v>0.14461874999999999</v>
      </c>
      <c r="S27" s="9">
        <v>3.1060457E-2</v>
      </c>
      <c r="T27" s="8">
        <v>0.61124014900000001</v>
      </c>
      <c r="U27" s="13">
        <v>0.45556807518005299</v>
      </c>
      <c r="V27" s="13">
        <v>0.3038342</v>
      </c>
      <c r="W27" s="13">
        <v>0.216158867</v>
      </c>
      <c r="X27" s="13">
        <v>0.15697336200000001</v>
      </c>
      <c r="Y27" s="13">
        <v>0.101334095</v>
      </c>
      <c r="Z27" s="13">
        <v>6.1210871E-2</v>
      </c>
      <c r="AA27" s="9">
        <v>3.8776158999999998E-2</v>
      </c>
      <c r="AB27" s="26">
        <v>3.4000000000000002E-2</v>
      </c>
      <c r="AC27" s="26">
        <v>7.6999999999999999E-2</v>
      </c>
      <c r="AE27" s="8">
        <v>1.277525902</v>
      </c>
      <c r="AF27" s="13">
        <v>1.14027428627014</v>
      </c>
      <c r="AG27" s="13">
        <v>0.73425221443176203</v>
      </c>
      <c r="AH27" s="13">
        <v>0.71419787406921298</v>
      </c>
      <c r="AI27" s="13">
        <v>0.74556064605712802</v>
      </c>
      <c r="AJ27" s="13">
        <v>0.16454005241394001</v>
      </c>
      <c r="AK27" s="13">
        <v>9.3807935714721596E-2</v>
      </c>
      <c r="AL27" s="9">
        <v>4.6904564000000003E-2</v>
      </c>
      <c r="AM27" s="8">
        <v>1.35475349426269</v>
      </c>
      <c r="AN27" s="13">
        <v>1.0924198629999999</v>
      </c>
      <c r="AO27" s="13">
        <v>0.90728831300000001</v>
      </c>
      <c r="AP27" s="13">
        <v>0.70618009599999998</v>
      </c>
      <c r="AQ27" s="13">
        <v>0.57776474952697698</v>
      </c>
      <c r="AR27" s="13">
        <v>0.35261797904968201</v>
      </c>
      <c r="AS27" s="13">
        <v>0.17411375045776301</v>
      </c>
      <c r="AT27" s="9">
        <v>6.3844680786132799E-2</v>
      </c>
      <c r="AV27" s="24"/>
    </row>
    <row r="28" spans="2:55" x14ac:dyDescent="0.35">
      <c r="B28" s="8">
        <v>1.6779999999999999</v>
      </c>
      <c r="C28" s="13">
        <v>1.7050000000000001</v>
      </c>
      <c r="D28" s="13">
        <v>1.212</v>
      </c>
      <c r="E28" s="13">
        <v>0.85</v>
      </c>
      <c r="F28" s="13">
        <v>0.55000000000000004</v>
      </c>
      <c r="G28" s="13">
        <v>0.30399999999999999</v>
      </c>
      <c r="H28" s="13">
        <v>0.125</v>
      </c>
      <c r="I28" s="9">
        <v>0.17099999999999999</v>
      </c>
      <c r="J28" s="26">
        <v>3.1255483627319301E-2</v>
      </c>
      <c r="K28" s="26">
        <v>1.5445232391357399E-2</v>
      </c>
      <c r="L28" s="8">
        <v>0.70639157295226995</v>
      </c>
      <c r="M28" s="13">
        <v>0.470463037490844</v>
      </c>
      <c r="N28" s="13">
        <v>0.37929630279540999</v>
      </c>
      <c r="O28" s="13">
        <v>0.29312753699999999</v>
      </c>
      <c r="P28" s="13">
        <v>0.15607070922851499</v>
      </c>
      <c r="Q28" s="13">
        <v>0.54908251799999996</v>
      </c>
      <c r="R28" s="13">
        <v>7.8134537000000004E-2</v>
      </c>
      <c r="S28" s="9">
        <v>0.14048910100000001</v>
      </c>
      <c r="T28" s="8">
        <v>0.64669275299999995</v>
      </c>
      <c r="U28" s="13">
        <v>0.45696640014648399</v>
      </c>
      <c r="V28" s="13">
        <v>0.30429339399999999</v>
      </c>
      <c r="W28" s="13">
        <v>0.23399519899999999</v>
      </c>
      <c r="X28" s="13">
        <v>0.16199517299999999</v>
      </c>
      <c r="Y28" s="13">
        <v>9.5131874000000005E-2</v>
      </c>
      <c r="Z28" s="13">
        <v>6.6405296000000003E-2</v>
      </c>
      <c r="AA28" s="9">
        <v>6.9933652999999998E-2</v>
      </c>
      <c r="AB28" s="26">
        <v>2.4E-2</v>
      </c>
      <c r="AC28" s="26">
        <v>4.1999999999999996E-2</v>
      </c>
      <c r="AE28" s="8">
        <v>1.2935993670000001</v>
      </c>
      <c r="AF28" s="13">
        <v>1.1534898281097401</v>
      </c>
      <c r="AG28" s="13">
        <v>0.74101781845092696</v>
      </c>
      <c r="AH28" s="13">
        <v>0.70912718772888095</v>
      </c>
      <c r="AI28" s="13">
        <v>0.73407387733459395</v>
      </c>
      <c r="AJ28" s="13">
        <v>0.163805961608886</v>
      </c>
      <c r="AK28" s="13">
        <v>9.3663454055786105E-2</v>
      </c>
      <c r="AL28" s="9">
        <v>4.6770333999999997E-2</v>
      </c>
      <c r="AM28" s="8">
        <v>1.3852562904357899</v>
      </c>
      <c r="AN28" s="13">
        <v>1.0945672989999999</v>
      </c>
      <c r="AO28" s="13">
        <v>0.89049887699999997</v>
      </c>
      <c r="AP28" s="13">
        <v>0.70637416799999997</v>
      </c>
      <c r="AQ28" s="13">
        <v>0.53088760375976496</v>
      </c>
      <c r="AR28" s="13">
        <v>0.322254419326782</v>
      </c>
      <c r="AS28" s="13">
        <v>0.20975112915038999</v>
      </c>
      <c r="AT28" s="9">
        <v>7.7306032180786105E-2</v>
      </c>
      <c r="AV28" s="24"/>
    </row>
    <row r="29" spans="2:55" x14ac:dyDescent="0.35">
      <c r="B29" s="8">
        <v>1.6839999999999999</v>
      </c>
      <c r="C29" s="13">
        <v>1.66</v>
      </c>
      <c r="D29" s="13">
        <v>1.22</v>
      </c>
      <c r="E29" s="13">
        <v>0.91</v>
      </c>
      <c r="F29" s="13">
        <v>0.53300000000000003</v>
      </c>
      <c r="G29" s="13">
        <v>0.35599999999999998</v>
      </c>
      <c r="H29" s="13">
        <v>0.14099999999999999</v>
      </c>
      <c r="I29" s="9">
        <v>0.16699999999999998</v>
      </c>
      <c r="J29" s="26">
        <v>3.1332015991210903E-2</v>
      </c>
      <c r="K29" s="26">
        <v>2.1895408630371E-2</v>
      </c>
      <c r="L29" s="8">
        <v>0.87452125549316395</v>
      </c>
      <c r="M29" s="13">
        <v>0.46458053588867099</v>
      </c>
      <c r="N29" s="13">
        <v>0.388380527496337</v>
      </c>
      <c r="O29" s="13">
        <v>0.294150352</v>
      </c>
      <c r="P29" s="13">
        <v>0.209007263183593</v>
      </c>
      <c r="Q29" s="13">
        <v>9.3560457E-2</v>
      </c>
      <c r="R29" s="13">
        <v>9.3647242000000006E-2</v>
      </c>
      <c r="S29" s="9">
        <v>0.12545990900000001</v>
      </c>
      <c r="T29" s="8">
        <v>0.62860059700000004</v>
      </c>
      <c r="U29" s="13">
        <v>0.45113801956176702</v>
      </c>
      <c r="V29" s="13">
        <v>0.31218647999999999</v>
      </c>
      <c r="W29" s="13">
        <v>0.21477389299999999</v>
      </c>
      <c r="X29" s="13">
        <v>0.17700147599999999</v>
      </c>
      <c r="Y29" s="13">
        <v>0.102281094</v>
      </c>
      <c r="Z29" s="13">
        <v>6.7595481999999998E-2</v>
      </c>
      <c r="AA29" s="9">
        <v>4.3316364000000003E-2</v>
      </c>
      <c r="AB29" s="26">
        <v>2.9000000000000001E-2</v>
      </c>
      <c r="AC29" s="26">
        <v>2.2000000000000002E-2</v>
      </c>
      <c r="AE29" s="8">
        <v>1.2163047789999999</v>
      </c>
      <c r="AF29" s="13">
        <v>1.1453945636749201</v>
      </c>
      <c r="AG29" s="13">
        <v>0.79567790031433105</v>
      </c>
      <c r="AH29" s="13">
        <v>0.70308661460876398</v>
      </c>
      <c r="AI29" s="13">
        <v>0.72242736816406194</v>
      </c>
      <c r="AJ29" s="13">
        <v>0.17178678512573201</v>
      </c>
      <c r="AK29" s="13">
        <v>9.3746185302734306E-2</v>
      </c>
      <c r="AL29" s="9">
        <v>4.6861172E-2</v>
      </c>
      <c r="AM29" s="8">
        <v>1.3737812042236299</v>
      </c>
      <c r="AN29" s="13">
        <v>1.077927351</v>
      </c>
      <c r="AO29" s="13">
        <v>0.93708276700000004</v>
      </c>
      <c r="AP29" s="13">
        <v>0.70478081699999995</v>
      </c>
      <c r="AQ29" s="13">
        <v>0.561187744140625</v>
      </c>
      <c r="AR29" s="13">
        <v>0.35487842559814398</v>
      </c>
      <c r="AS29" s="13">
        <v>0.1874520778656</v>
      </c>
      <c r="AT29" s="9">
        <v>7.8107357025146401E-2</v>
      </c>
      <c r="AV29" s="24"/>
    </row>
    <row r="30" spans="2:55" x14ac:dyDescent="0.35">
      <c r="B30" s="8">
        <v>1.621</v>
      </c>
      <c r="C30" s="13">
        <v>1.7050000000000001</v>
      </c>
      <c r="D30" s="13">
        <v>1.256</v>
      </c>
      <c r="E30" s="13">
        <v>0.85399999999999998</v>
      </c>
      <c r="F30" s="13">
        <v>0.629</v>
      </c>
      <c r="G30" s="13">
        <v>0.38700000000000001</v>
      </c>
      <c r="H30" s="13">
        <v>0.155</v>
      </c>
      <c r="I30" s="9">
        <v>0.17599999999999999</v>
      </c>
      <c r="J30" s="26">
        <v>2.4521827697753899E-2</v>
      </c>
      <c r="K30" s="26">
        <v>1.54492855072021E-2</v>
      </c>
      <c r="L30" s="8">
        <v>0.63633298873901301</v>
      </c>
      <c r="M30" s="13">
        <v>0.46013212203979398</v>
      </c>
      <c r="N30" s="13">
        <v>0.369580268859863</v>
      </c>
      <c r="O30" s="13">
        <v>0.497326612</v>
      </c>
      <c r="P30" s="13">
        <v>0.17383003234863201</v>
      </c>
      <c r="Q30" s="13">
        <v>0.11770367599999999</v>
      </c>
      <c r="R30" s="13">
        <v>7.7929258000000001E-2</v>
      </c>
      <c r="S30" s="9">
        <v>7.3422193999999996E-2</v>
      </c>
      <c r="T30" s="8">
        <v>0.62954878800000003</v>
      </c>
      <c r="U30" s="13">
        <v>0.46571803092956499</v>
      </c>
      <c r="V30" s="13">
        <v>0.30050516100000002</v>
      </c>
      <c r="W30" s="13">
        <v>0.217369795</v>
      </c>
      <c r="X30" s="13">
        <v>0.164543152</v>
      </c>
      <c r="Y30" s="13">
        <v>0.101540089</v>
      </c>
      <c r="Z30" s="13">
        <v>6.4859152000000003E-2</v>
      </c>
      <c r="AA30" s="9">
        <v>3.9773941E-2</v>
      </c>
      <c r="AB30" s="26">
        <v>2.4E-2</v>
      </c>
      <c r="AC30" s="26">
        <v>2.9999999999999996E-3</v>
      </c>
      <c r="AE30" s="8">
        <v>1.288248777</v>
      </c>
      <c r="AF30" s="13">
        <v>1.03072762489318</v>
      </c>
      <c r="AG30" s="13">
        <v>0.76602244377136197</v>
      </c>
      <c r="AH30" s="13">
        <v>0.71014618873596103</v>
      </c>
      <c r="AI30" s="13">
        <v>0.74973034858703602</v>
      </c>
      <c r="AJ30" s="13">
        <v>0.165756225585937</v>
      </c>
      <c r="AK30" s="13">
        <v>9.4713687896728502E-2</v>
      </c>
      <c r="AL30" s="9">
        <v>4.6932936000000001E-2</v>
      </c>
      <c r="AM30" s="8">
        <v>1.34957671165466</v>
      </c>
      <c r="AN30" s="13">
        <v>1.090860605</v>
      </c>
      <c r="AO30" s="13">
        <v>0.92167234399999998</v>
      </c>
      <c r="AP30" s="13">
        <v>0.71196651499999997</v>
      </c>
      <c r="AQ30" s="13">
        <v>0.53206324577331499</v>
      </c>
      <c r="AR30" s="13">
        <v>0.33198237419128401</v>
      </c>
      <c r="AS30" s="13">
        <v>0.20204401016235299</v>
      </c>
      <c r="AT30" s="9">
        <v>7.8088521957397405E-2</v>
      </c>
      <c r="AV30" s="24"/>
    </row>
    <row r="31" spans="2:55" x14ac:dyDescent="0.35">
      <c r="B31" s="8">
        <v>1.64</v>
      </c>
      <c r="C31" s="13">
        <v>1.7030000000000001</v>
      </c>
      <c r="D31" s="13">
        <v>1.302</v>
      </c>
      <c r="E31" s="13">
        <v>0.83499999999999996</v>
      </c>
      <c r="F31" s="13">
        <v>0.59899999999999998</v>
      </c>
      <c r="G31" s="13">
        <v>0.32600000000000001</v>
      </c>
      <c r="H31" s="13">
        <v>0.13999999999999999</v>
      </c>
      <c r="I31" s="9">
        <v>0.184</v>
      </c>
      <c r="J31" s="26">
        <v>3.1413316726684501E-2</v>
      </c>
      <c r="K31" s="26">
        <v>1.55210494995117E-2</v>
      </c>
      <c r="L31" s="8">
        <v>0.61372375488281194</v>
      </c>
      <c r="M31" s="13">
        <v>0.46527957916259699</v>
      </c>
      <c r="N31" s="13">
        <v>0.44114494323730402</v>
      </c>
      <c r="O31" s="13">
        <v>0.281125546</v>
      </c>
      <c r="P31" s="13">
        <v>0.25088262557983398</v>
      </c>
      <c r="Q31" s="13">
        <v>0.13507318500000001</v>
      </c>
      <c r="R31" s="13">
        <v>6.2314271999999997E-2</v>
      </c>
      <c r="S31" s="9">
        <v>6.2794209000000004E-2</v>
      </c>
      <c r="T31" s="8">
        <v>0.62306904799999996</v>
      </c>
      <c r="U31" s="13">
        <v>0.46642875671386702</v>
      </c>
      <c r="V31" s="13">
        <v>0.30359649700000002</v>
      </c>
      <c r="W31" s="13">
        <v>0.20359253899999999</v>
      </c>
      <c r="X31" s="13">
        <v>0.164463997</v>
      </c>
      <c r="Y31" s="13">
        <v>0.10450124700000001</v>
      </c>
      <c r="Z31" s="13">
        <v>6.7425013000000006E-2</v>
      </c>
      <c r="AA31" s="9">
        <v>4.2629003999999998E-2</v>
      </c>
      <c r="AB31" s="26">
        <v>3.1E-2</v>
      </c>
      <c r="AC31" s="26">
        <v>6.9000000000000006E-2</v>
      </c>
      <c r="AE31" s="8">
        <v>1.2734594349999999</v>
      </c>
      <c r="AF31" s="13">
        <v>1.14023756980896</v>
      </c>
      <c r="AG31" s="13">
        <v>0.76064205169677701</v>
      </c>
      <c r="AH31" s="13">
        <v>0.71829056739807096</v>
      </c>
      <c r="AI31" s="13">
        <v>0.70306730270385698</v>
      </c>
      <c r="AJ31" s="13">
        <v>0.25212836265563898</v>
      </c>
      <c r="AK31" s="13">
        <v>9.70327854156494E-2</v>
      </c>
      <c r="AL31" s="9">
        <v>4.6771049000000002E-2</v>
      </c>
      <c r="AM31" s="8">
        <v>1.3658473491668699</v>
      </c>
      <c r="AN31" s="13">
        <v>1.1176569460000001</v>
      </c>
      <c r="AO31" s="13">
        <v>0.905044556</v>
      </c>
      <c r="AP31" s="13">
        <v>0.68986702</v>
      </c>
      <c r="AQ31" s="13">
        <v>0.56211137771606401</v>
      </c>
      <c r="AR31" s="13">
        <v>0.32746243476867598</v>
      </c>
      <c r="AS31" s="13">
        <v>0.187455654144287</v>
      </c>
      <c r="AT31" s="9">
        <v>7.2107553482055595E-2</v>
      </c>
      <c r="AV31" s="24"/>
    </row>
    <row r="32" spans="2:55" x14ac:dyDescent="0.35">
      <c r="B32" s="8">
        <v>1.786</v>
      </c>
      <c r="C32" s="13">
        <v>1.673</v>
      </c>
      <c r="D32" s="13">
        <v>1.48</v>
      </c>
      <c r="E32" s="13">
        <v>0.85199999999999998</v>
      </c>
      <c r="F32" s="13">
        <v>0.64200000000000002</v>
      </c>
      <c r="G32" s="13">
        <v>0.35799999999999998</v>
      </c>
      <c r="H32" s="13">
        <v>0.159</v>
      </c>
      <c r="I32" s="9">
        <v>0.17699999999999999</v>
      </c>
      <c r="J32" s="26">
        <v>3.1296730041503899E-2</v>
      </c>
      <c r="K32" s="26">
        <v>3.1296968460083001E-2</v>
      </c>
      <c r="L32" s="8">
        <v>0.62824535369873002</v>
      </c>
      <c r="M32" s="13">
        <v>0.51212859153747503</v>
      </c>
      <c r="N32" s="13">
        <v>0.38500070571899397</v>
      </c>
      <c r="O32" s="13">
        <v>0.27374553699999998</v>
      </c>
      <c r="P32" s="13">
        <v>0.21155595779418901</v>
      </c>
      <c r="Q32" s="13">
        <v>0.14518213299999999</v>
      </c>
      <c r="R32" s="13">
        <v>5.5747509000000001E-2</v>
      </c>
      <c r="S32" s="9">
        <v>6.2474489000000001E-2</v>
      </c>
      <c r="T32" s="8">
        <v>0.63376092900000003</v>
      </c>
      <c r="U32" s="13">
        <v>0.45215749740600503</v>
      </c>
      <c r="V32" s="13">
        <v>0.29853034000000001</v>
      </c>
      <c r="W32" s="13">
        <v>0.218342066</v>
      </c>
      <c r="X32" s="13">
        <v>0.15818500499999999</v>
      </c>
      <c r="Y32" s="13">
        <v>0.10207247699999999</v>
      </c>
      <c r="Z32" s="13">
        <v>6.8440914000000005E-2</v>
      </c>
      <c r="AA32" s="9">
        <v>4.4141053999999999E-2</v>
      </c>
      <c r="AB32" s="26">
        <v>2.7E-2</v>
      </c>
      <c r="AC32" s="26">
        <v>6.1000000000000006E-2</v>
      </c>
      <c r="AE32" s="8">
        <v>1.257479668</v>
      </c>
      <c r="AF32" s="13">
        <v>1.11239409446716</v>
      </c>
      <c r="AG32" s="13">
        <v>0.77175998687744096</v>
      </c>
      <c r="AH32" s="13">
        <v>0.69118475914001398</v>
      </c>
      <c r="AI32" s="13">
        <v>0.74230003356933505</v>
      </c>
      <c r="AJ32" s="13">
        <v>0.15628314018249501</v>
      </c>
      <c r="AK32" s="13">
        <v>8.3572626113891602E-2</v>
      </c>
      <c r="AL32" s="9">
        <v>5.1651478000000001E-2</v>
      </c>
      <c r="AM32" s="8">
        <v>1.3645825386047301</v>
      </c>
      <c r="AN32" s="13">
        <v>1.14129138</v>
      </c>
      <c r="AO32" s="13">
        <v>0.89934325199999998</v>
      </c>
      <c r="AP32" s="13">
        <v>0.70272755600000003</v>
      </c>
      <c r="AQ32" s="13">
        <v>0.54931163787841797</v>
      </c>
      <c r="AR32" s="13">
        <v>0.34549736976623502</v>
      </c>
      <c r="AS32" s="13">
        <v>0.18745470046997001</v>
      </c>
      <c r="AT32" s="9">
        <v>7.0491790771484306E-2</v>
      </c>
      <c r="AV32" s="24"/>
    </row>
    <row r="33" spans="2:48" x14ac:dyDescent="0.35">
      <c r="B33" s="8">
        <v>1.768</v>
      </c>
      <c r="C33" s="13">
        <v>2.91</v>
      </c>
      <c r="D33" s="13">
        <v>1.31</v>
      </c>
      <c r="E33" s="13">
        <v>1.131</v>
      </c>
      <c r="F33" s="13">
        <v>0.52300000000000002</v>
      </c>
      <c r="G33" s="13">
        <v>0.45300000000000001</v>
      </c>
      <c r="H33" s="13">
        <v>0.13799999999999998</v>
      </c>
      <c r="I33" s="9">
        <v>0.16899999999999998</v>
      </c>
      <c r="J33" s="26">
        <v>3.1322956085205002E-2</v>
      </c>
      <c r="K33" s="26">
        <v>3.13153266906738E-2</v>
      </c>
      <c r="L33" s="8">
        <v>0.64699983596801702</v>
      </c>
      <c r="M33" s="13">
        <v>0.48989963531494102</v>
      </c>
      <c r="N33" s="13">
        <v>0.38728213310241699</v>
      </c>
      <c r="O33" s="13">
        <v>0.37596058799999998</v>
      </c>
      <c r="P33" s="13">
        <v>0.23105931282043399</v>
      </c>
      <c r="Q33" s="13">
        <v>7.8065871999999994E-2</v>
      </c>
      <c r="R33" s="13">
        <v>6.8697691000000005E-2</v>
      </c>
      <c r="S33" s="9">
        <v>6.2389373999999997E-2</v>
      </c>
      <c r="T33" s="8">
        <v>0.61575579599999997</v>
      </c>
      <c r="U33" s="13">
        <v>0.457149267196655</v>
      </c>
      <c r="V33" s="13">
        <v>0.34455895399999997</v>
      </c>
      <c r="W33" s="13">
        <v>0.21634983999999999</v>
      </c>
      <c r="X33" s="13">
        <v>0.160764456</v>
      </c>
      <c r="Y33" s="13">
        <v>0.101294518</v>
      </c>
      <c r="Z33" s="13">
        <v>6.7161082999999996E-2</v>
      </c>
      <c r="AA33" s="9">
        <v>4.2176008000000001E-2</v>
      </c>
      <c r="AB33" s="26">
        <v>0.03</v>
      </c>
      <c r="AC33" s="26">
        <v>4.7999999999999994E-2</v>
      </c>
      <c r="AE33" s="8">
        <v>1.310627937</v>
      </c>
      <c r="AF33" s="13">
        <v>1.07778573036193</v>
      </c>
      <c r="AG33" s="13">
        <v>1.0479211807250901</v>
      </c>
      <c r="AH33" s="13">
        <v>0.68879747390747004</v>
      </c>
      <c r="AI33" s="13">
        <v>0.702861547470092</v>
      </c>
      <c r="AJ33" s="13">
        <v>0.15519690513610801</v>
      </c>
      <c r="AK33" s="13">
        <v>9.7847223281860296E-2</v>
      </c>
      <c r="AL33" s="9">
        <v>4.6957493000000003E-2</v>
      </c>
      <c r="AM33" s="8">
        <v>1.3851945400237999</v>
      </c>
      <c r="AN33" s="13">
        <v>1.1328995230000001</v>
      </c>
      <c r="AO33" s="13">
        <v>0.91201376899999997</v>
      </c>
      <c r="AP33" s="13">
        <v>0.69383239699999999</v>
      </c>
      <c r="AQ33" s="13">
        <v>0.55107593536376898</v>
      </c>
      <c r="AR33" s="13">
        <v>0.35323905944824202</v>
      </c>
      <c r="AS33" s="13">
        <v>0.191449165344238</v>
      </c>
      <c r="AT33" s="9">
        <v>8.0168962478637695E-2</v>
      </c>
      <c r="AV33" s="24"/>
    </row>
    <row r="34" spans="2:48" x14ac:dyDescent="0.35">
      <c r="B34" s="8">
        <v>1.6639999999999999</v>
      </c>
      <c r="C34" s="13">
        <v>2.3889999999999998</v>
      </c>
      <c r="D34" s="13">
        <v>1.4259999999999999</v>
      </c>
      <c r="E34" s="13">
        <v>0.94599999999999995</v>
      </c>
      <c r="F34" s="13">
        <v>0.55900000000000005</v>
      </c>
      <c r="G34" s="13">
        <v>0.433</v>
      </c>
      <c r="H34" s="13">
        <v>0.16</v>
      </c>
      <c r="I34" s="9">
        <v>0.14700000000000002</v>
      </c>
      <c r="J34" s="26">
        <v>3.1112432479858398E-2</v>
      </c>
      <c r="K34" s="26">
        <v>1.5473365783691399E-2</v>
      </c>
      <c r="L34" s="8">
        <v>0.61406469345092696</v>
      </c>
      <c r="M34" s="13">
        <v>0.52204108238220204</v>
      </c>
      <c r="N34" s="13">
        <v>0.38255953788757302</v>
      </c>
      <c r="O34" s="13">
        <v>0.25025939899999999</v>
      </c>
      <c r="P34" s="13">
        <v>0.61432576179504395</v>
      </c>
      <c r="Q34" s="13">
        <v>0.188989401</v>
      </c>
      <c r="R34" s="13">
        <v>8.9948893000000002E-2</v>
      </c>
      <c r="S34" s="9">
        <v>0.124973297</v>
      </c>
      <c r="T34" s="8">
        <v>0.64559125900000003</v>
      </c>
      <c r="U34" s="13">
        <v>0.470877885818481</v>
      </c>
      <c r="V34" s="13">
        <v>0.31785178200000003</v>
      </c>
      <c r="W34" s="13">
        <v>0.21371913000000001</v>
      </c>
      <c r="X34" s="13">
        <v>0.16685915000000001</v>
      </c>
      <c r="Y34" s="13">
        <v>9.6654892000000006E-2</v>
      </c>
      <c r="Z34" s="13">
        <v>9.5486640999999997E-2</v>
      </c>
      <c r="AA34" s="9">
        <v>4.2469977999999999E-2</v>
      </c>
      <c r="AB34" s="26">
        <v>2.5000000000000001E-2</v>
      </c>
      <c r="AC34" s="26">
        <v>1.7999999999999999E-2</v>
      </c>
      <c r="AE34" s="8">
        <v>1.2175853249999999</v>
      </c>
      <c r="AF34" s="13">
        <v>1.0851809978485101</v>
      </c>
      <c r="AG34" s="13">
        <v>0.75196218490600497</v>
      </c>
      <c r="AH34" s="13">
        <v>0.69385242462158203</v>
      </c>
      <c r="AI34" s="13">
        <v>0.71929073333740201</v>
      </c>
      <c r="AJ34" s="13">
        <v>0.156102180480957</v>
      </c>
      <c r="AK34" s="13">
        <v>9.4542741775512695E-2</v>
      </c>
      <c r="AL34" s="9">
        <v>0.14046692799999999</v>
      </c>
      <c r="AM34" s="8">
        <v>1.3633606433868399</v>
      </c>
      <c r="AN34" s="13">
        <v>1.1403863430000001</v>
      </c>
      <c r="AO34" s="13">
        <v>0.89664030100000003</v>
      </c>
      <c r="AP34" s="13">
        <v>0.70912027399999999</v>
      </c>
      <c r="AQ34" s="13">
        <v>0.57390975952148404</v>
      </c>
      <c r="AR34" s="13">
        <v>0.34238529205322199</v>
      </c>
      <c r="AS34" s="13">
        <v>0.21040940284729001</v>
      </c>
      <c r="AT34" s="9">
        <v>7.8106880187988198E-2</v>
      </c>
      <c r="AV34" s="24"/>
    </row>
    <row r="35" spans="2:48" x14ac:dyDescent="0.35">
      <c r="B35" s="8">
        <v>1.659</v>
      </c>
      <c r="C35" s="13">
        <v>1.6579999999999999</v>
      </c>
      <c r="D35" s="13">
        <v>1.288</v>
      </c>
      <c r="E35" s="13">
        <v>0.93500000000000005</v>
      </c>
      <c r="F35" s="13">
        <v>0.61699999999999999</v>
      </c>
      <c r="G35" s="13">
        <v>0.33700000000000002</v>
      </c>
      <c r="H35" s="13">
        <v>0.14199999999999999</v>
      </c>
      <c r="I35" s="9">
        <v>0.17299999999999999</v>
      </c>
      <c r="J35" s="26">
        <v>3.1237125396728498E-2</v>
      </c>
      <c r="K35" s="26">
        <v>3.11675071716308E-2</v>
      </c>
      <c r="L35" s="8">
        <v>0.77121877670287997</v>
      </c>
      <c r="M35" s="13">
        <v>0.48371863365173301</v>
      </c>
      <c r="N35" s="13">
        <v>0.38646697998046797</v>
      </c>
      <c r="O35" s="13">
        <v>0.28394246099999998</v>
      </c>
      <c r="P35" s="13">
        <v>0.17167401313781699</v>
      </c>
      <c r="Q35" s="13">
        <v>0.10934948899999999</v>
      </c>
      <c r="R35" s="13">
        <v>0.109347582</v>
      </c>
      <c r="S35" s="9">
        <v>6.2575817000000006E-2</v>
      </c>
      <c r="T35" s="8">
        <v>0.60064458799999998</v>
      </c>
      <c r="U35" s="13">
        <v>0.52167153358459395</v>
      </c>
      <c r="V35" s="13">
        <v>0.294536352</v>
      </c>
      <c r="W35" s="13">
        <v>0.218461037</v>
      </c>
      <c r="X35" s="13">
        <v>0.18071842199999999</v>
      </c>
      <c r="Y35" s="13">
        <v>9.7925900999999996E-2</v>
      </c>
      <c r="Z35" s="13">
        <v>6.8198918999999997E-2</v>
      </c>
      <c r="AA35" s="9">
        <v>4.0454388000000001E-2</v>
      </c>
      <c r="AB35" s="26">
        <v>3.1E-2</v>
      </c>
      <c r="AC35" s="26">
        <v>7.0000000000000001E-3</v>
      </c>
      <c r="AE35" s="8">
        <v>1.28460145</v>
      </c>
      <c r="AF35" s="13">
        <v>1.1088421344757</v>
      </c>
      <c r="AG35" s="13">
        <v>0.77675795555114702</v>
      </c>
      <c r="AH35" s="13">
        <v>0.70476818084716797</v>
      </c>
      <c r="AI35" s="13">
        <v>0.671642065048217</v>
      </c>
      <c r="AJ35" s="13">
        <v>0.15628504753112701</v>
      </c>
      <c r="AK35" s="13">
        <v>9.3560934066772405E-2</v>
      </c>
      <c r="AL35" s="9">
        <v>4.6802282000000001E-2</v>
      </c>
      <c r="AM35" s="8">
        <v>1.3538575172424301</v>
      </c>
      <c r="AN35" s="13">
        <v>1.1138257979999999</v>
      </c>
      <c r="AO35" s="13">
        <v>0.90694618199999999</v>
      </c>
      <c r="AP35" s="13">
        <v>0.71943521499999996</v>
      </c>
      <c r="AQ35" s="13">
        <v>0.54645681381225497</v>
      </c>
      <c r="AR35" s="13">
        <v>0.33583331108093201</v>
      </c>
      <c r="AS35" s="13">
        <v>0.20662569999694799</v>
      </c>
      <c r="AT35" s="9">
        <v>6.2479734420776298E-2</v>
      </c>
      <c r="AV35" s="24"/>
    </row>
    <row r="36" spans="2:48" x14ac:dyDescent="0.35">
      <c r="B36" s="8">
        <v>1.7190000000000001</v>
      </c>
      <c r="C36" s="13">
        <v>1.5549999999999999</v>
      </c>
      <c r="D36" s="13">
        <v>1.3580000000000001</v>
      </c>
      <c r="E36" s="13">
        <v>0.92300000000000004</v>
      </c>
      <c r="F36" s="13">
        <v>0.69499999999999995</v>
      </c>
      <c r="G36" s="13">
        <v>0.48</v>
      </c>
      <c r="H36" s="13">
        <v>0.16399999999999998</v>
      </c>
      <c r="I36" s="9">
        <v>0.15500000000000003</v>
      </c>
      <c r="J36" s="26">
        <v>3.1260013580322203E-2</v>
      </c>
      <c r="K36" s="26">
        <v>2.5947570800781201E-2</v>
      </c>
      <c r="L36" s="8">
        <v>0.61750173568725497</v>
      </c>
      <c r="M36" s="13">
        <v>0.477756738662719</v>
      </c>
      <c r="N36" s="13">
        <v>0.39516210556030201</v>
      </c>
      <c r="O36" s="13">
        <v>0.332867146</v>
      </c>
      <c r="P36" s="13">
        <v>0.247638940811157</v>
      </c>
      <c r="Q36" s="13">
        <v>0.110875368</v>
      </c>
      <c r="R36" s="13">
        <v>4.6900272E-2</v>
      </c>
      <c r="S36" s="9">
        <v>8.0069064999999995E-2</v>
      </c>
      <c r="T36" s="8">
        <v>0.61734461799999996</v>
      </c>
      <c r="U36" s="13">
        <v>0.514132499694824</v>
      </c>
      <c r="V36" s="13">
        <v>0.304581881</v>
      </c>
      <c r="W36" s="13">
        <v>0.24091458299999999</v>
      </c>
      <c r="X36" s="13">
        <v>0.14864349399999999</v>
      </c>
      <c r="Y36" s="13">
        <v>0.102428436</v>
      </c>
      <c r="Z36" s="13">
        <v>6.7273139999999995E-2</v>
      </c>
      <c r="AA36" s="9">
        <v>5.1105737999999998E-2</v>
      </c>
      <c r="AB36" s="26">
        <v>3.1E-2</v>
      </c>
      <c r="AC36" s="26">
        <v>7.1999999999999995E-2</v>
      </c>
      <c r="AE36" s="8">
        <v>1.2495970729999999</v>
      </c>
      <c r="AF36" s="13">
        <v>0.90599417686462402</v>
      </c>
      <c r="AG36" s="13">
        <v>0.77010750770568803</v>
      </c>
      <c r="AH36" s="13">
        <v>0.73320221900939897</v>
      </c>
      <c r="AI36" s="13">
        <v>0.48415255546569802</v>
      </c>
      <c r="AJ36" s="13">
        <v>0.16754269599914501</v>
      </c>
      <c r="AK36" s="13">
        <v>9.3792438507079995E-2</v>
      </c>
      <c r="AL36" s="9">
        <v>0.12506938000000001</v>
      </c>
      <c r="AM36" s="8">
        <v>1.36063027381896</v>
      </c>
      <c r="AN36" s="13">
        <v>1.0970585349999999</v>
      </c>
      <c r="AO36" s="13">
        <v>0.90595507600000003</v>
      </c>
      <c r="AP36" s="13">
        <v>0.70696878399999996</v>
      </c>
      <c r="AQ36" s="13">
        <v>0.54651069641113204</v>
      </c>
      <c r="AR36" s="13">
        <v>0.34098649024963301</v>
      </c>
      <c r="AS36" s="13">
        <v>0.19952440261840801</v>
      </c>
      <c r="AT36" s="9">
        <v>7.8108787536621094E-2</v>
      </c>
      <c r="AV36" s="24"/>
    </row>
    <row r="37" spans="2:48" x14ac:dyDescent="0.35">
      <c r="B37" s="8">
        <v>1.7230000000000001</v>
      </c>
      <c r="C37" s="13">
        <v>1.6619999999999999</v>
      </c>
      <c r="D37" s="13">
        <v>1.3029999999999999</v>
      </c>
      <c r="E37" s="13">
        <v>0.91300000000000003</v>
      </c>
      <c r="F37" s="13">
        <v>0.66300000000000003</v>
      </c>
      <c r="G37" s="13">
        <v>0.69899999999999995</v>
      </c>
      <c r="H37" s="13">
        <v>0.13199999999999998</v>
      </c>
      <c r="I37" s="9">
        <v>0.182</v>
      </c>
      <c r="J37" s="26">
        <v>6.2531471252441406E-2</v>
      </c>
      <c r="K37" s="26">
        <v>2.0998954772949201E-2</v>
      </c>
      <c r="L37" s="8">
        <v>0.61587285995483398</v>
      </c>
      <c r="M37" s="13">
        <v>0.46192407608032199</v>
      </c>
      <c r="N37" s="13">
        <v>0.36880064010620101</v>
      </c>
      <c r="O37" s="13">
        <v>0.29138851199999999</v>
      </c>
      <c r="P37" s="13">
        <v>0.15608048439025801</v>
      </c>
      <c r="Q37" s="13">
        <v>8.6953163E-2</v>
      </c>
      <c r="R37" s="13">
        <v>9.4011784000000001E-2</v>
      </c>
      <c r="S37" s="9">
        <v>6.2522173E-2</v>
      </c>
      <c r="T37" s="8">
        <v>0.61776018099999996</v>
      </c>
      <c r="U37" s="13">
        <v>0.51726245880126898</v>
      </c>
      <c r="V37" s="13">
        <v>0.30536961600000001</v>
      </c>
      <c r="W37" s="13">
        <v>0.273247242</v>
      </c>
      <c r="X37" s="13">
        <v>0.150178909</v>
      </c>
      <c r="Y37" s="13">
        <v>0.109207869</v>
      </c>
      <c r="Z37" s="13">
        <v>6.5852165000000004E-2</v>
      </c>
      <c r="AA37" s="9">
        <v>4.8279523999999997E-2</v>
      </c>
      <c r="AB37" s="26">
        <v>2.4E-2</v>
      </c>
      <c r="AC37" s="26">
        <v>5.1000000000000004E-2</v>
      </c>
      <c r="AE37" s="8">
        <v>1.2650833130000001</v>
      </c>
      <c r="AF37" s="13">
        <v>1.07778096199035</v>
      </c>
      <c r="AG37" s="13">
        <v>0.78402543067932096</v>
      </c>
      <c r="AH37" s="13">
        <v>0.72423768043518</v>
      </c>
      <c r="AI37" s="13">
        <v>0.49980258941650302</v>
      </c>
      <c r="AJ37" s="13">
        <v>0.24574518203735299</v>
      </c>
      <c r="AK37" s="13">
        <v>9.4232797622680595E-2</v>
      </c>
      <c r="AL37" s="9">
        <v>4.6923876000000003E-2</v>
      </c>
      <c r="AM37" s="8">
        <v>1.36191654205322</v>
      </c>
      <c r="AN37" s="13">
        <v>1.097688913</v>
      </c>
      <c r="AO37" s="13">
        <v>0.90386366799999995</v>
      </c>
      <c r="AP37" s="13">
        <v>0.72861075399999997</v>
      </c>
      <c r="AQ37" s="13">
        <v>0.54576110839843694</v>
      </c>
      <c r="AR37" s="13">
        <v>0.31938195228576599</v>
      </c>
      <c r="AS37" s="13">
        <v>0.171669006347656</v>
      </c>
      <c r="AT37" s="9">
        <v>6.2486648559570299E-2</v>
      </c>
      <c r="AV37" s="24"/>
    </row>
    <row r="38" spans="2:48" x14ac:dyDescent="0.35">
      <c r="B38" s="8">
        <v>1.712</v>
      </c>
      <c r="C38" s="13">
        <v>1.649</v>
      </c>
      <c r="D38" s="13">
        <v>1.476</v>
      </c>
      <c r="E38" s="13">
        <v>0.90300000000000002</v>
      </c>
      <c r="F38" s="13">
        <v>0.50700000000000001</v>
      </c>
      <c r="G38" s="13">
        <v>0.58499999999999996</v>
      </c>
      <c r="H38" s="13">
        <v>0.186</v>
      </c>
      <c r="I38" s="9">
        <v>0.17599999999999999</v>
      </c>
      <c r="J38" s="26">
        <v>3.1286716461181599E-2</v>
      </c>
      <c r="K38" s="26">
        <v>1.6088247299194301E-2</v>
      </c>
      <c r="L38" s="8">
        <v>0.59896278381347601</v>
      </c>
      <c r="M38" s="13">
        <v>0.48714566230773898</v>
      </c>
      <c r="N38" s="13">
        <v>0.3682222366333</v>
      </c>
      <c r="O38" s="13">
        <v>0.27600550699999998</v>
      </c>
      <c r="P38" s="13">
        <v>0.25264978408813399</v>
      </c>
      <c r="Q38" s="13">
        <v>0.16465306299999999</v>
      </c>
      <c r="R38" s="13">
        <v>7.8610182000000001E-2</v>
      </c>
      <c r="S38" s="9">
        <v>3.1124353E-2</v>
      </c>
      <c r="T38" s="8">
        <v>0.61284518200000004</v>
      </c>
      <c r="U38" s="13">
        <v>0.494922876358032</v>
      </c>
      <c r="V38" s="13">
        <v>0.30456614500000001</v>
      </c>
      <c r="W38" s="13">
        <v>0.215363264</v>
      </c>
      <c r="X38" s="13">
        <v>0.15258264499999999</v>
      </c>
      <c r="Y38" s="13">
        <v>9.9168539E-2</v>
      </c>
      <c r="Z38" s="13">
        <v>7.0823669000000006E-2</v>
      </c>
      <c r="AA38" s="9">
        <v>4.1199922999999999E-2</v>
      </c>
      <c r="AB38" s="26">
        <v>2.4E-2</v>
      </c>
      <c r="AC38" s="26">
        <v>2.3999999999999997E-2</v>
      </c>
      <c r="AE38" s="8">
        <v>1.240927219</v>
      </c>
      <c r="AF38" s="13">
        <v>1.0779001712798999</v>
      </c>
      <c r="AG38" s="13">
        <v>0.74699783325195301</v>
      </c>
      <c r="AH38" s="13">
        <v>0.72628045082092196</v>
      </c>
      <c r="AI38" s="13">
        <v>0.452915668487548</v>
      </c>
      <c r="AJ38" s="13">
        <v>0.29472684860229398</v>
      </c>
      <c r="AK38" s="13">
        <v>0.119054555892944</v>
      </c>
      <c r="AL38" s="9">
        <v>0.12497448899999999</v>
      </c>
      <c r="AM38" s="8">
        <v>1.36026334762573</v>
      </c>
      <c r="AN38" s="13">
        <v>1.1007285120000001</v>
      </c>
      <c r="AO38" s="13">
        <v>0.87208652499999995</v>
      </c>
      <c r="AP38" s="13">
        <v>0.70645499199999995</v>
      </c>
      <c r="AQ38" s="13">
        <v>0.53396964073181097</v>
      </c>
      <c r="AR38" s="13">
        <v>0.340805053710937</v>
      </c>
      <c r="AS38" s="13">
        <v>0.17008781433105399</v>
      </c>
      <c r="AT38" s="9">
        <v>7.8103542327880804E-2</v>
      </c>
      <c r="AV38" s="24"/>
    </row>
    <row r="39" spans="2:48" x14ac:dyDescent="0.35">
      <c r="B39" s="8">
        <v>1.6930000000000001</v>
      </c>
      <c r="C39" s="13">
        <v>1.573</v>
      </c>
      <c r="D39" s="13">
        <v>1.323</v>
      </c>
      <c r="E39" s="13">
        <v>0.89200000000000002</v>
      </c>
      <c r="F39" s="13">
        <v>0.60099999999999998</v>
      </c>
      <c r="G39" s="13">
        <v>0.59299999999999997</v>
      </c>
      <c r="H39" s="13">
        <v>0.44800000000000001</v>
      </c>
      <c r="I39" s="9">
        <v>0.15500000000000003</v>
      </c>
      <c r="J39" s="26">
        <v>1.5489101409912101E-2</v>
      </c>
      <c r="K39" s="26">
        <v>1.55510902404785E-2</v>
      </c>
      <c r="L39" s="8">
        <v>0.582119941711425</v>
      </c>
      <c r="M39" s="13">
        <v>0.47809910774230902</v>
      </c>
      <c r="N39" s="13">
        <v>0.35936784744262601</v>
      </c>
      <c r="O39" s="13">
        <v>0.42470192899999998</v>
      </c>
      <c r="P39" s="13">
        <v>0.249433279037475</v>
      </c>
      <c r="Q39" s="13">
        <v>9.3726397000000003E-2</v>
      </c>
      <c r="R39" s="13">
        <v>9.3705177000000001E-2</v>
      </c>
      <c r="S39" s="9">
        <v>3.6442756999999999E-2</v>
      </c>
      <c r="T39" s="8">
        <v>0.62082219100000002</v>
      </c>
      <c r="U39" s="13">
        <v>0.48283457756042403</v>
      </c>
      <c r="V39" s="13">
        <v>0.30281186100000002</v>
      </c>
      <c r="W39" s="13">
        <v>0.21788406399999999</v>
      </c>
      <c r="X39" s="13">
        <v>0.15734267199999999</v>
      </c>
      <c r="Y39" s="13">
        <v>8.9015245000000007E-2</v>
      </c>
      <c r="Z39" s="13">
        <v>6.4565181999999999E-2</v>
      </c>
      <c r="AA39" s="9">
        <v>3.8604259000000002E-2</v>
      </c>
      <c r="AB39" s="26">
        <v>2.4E-2</v>
      </c>
      <c r="AC39" s="26">
        <v>5.0000000000000001E-3</v>
      </c>
      <c r="AE39" s="8">
        <v>1.2864637370000001</v>
      </c>
      <c r="AF39" s="13">
        <v>1.14870333671569</v>
      </c>
      <c r="AG39" s="13">
        <v>0.75814485549926702</v>
      </c>
      <c r="AH39" s="13">
        <v>0.72459197044372503</v>
      </c>
      <c r="AI39" s="13">
        <v>0.45289087295532199</v>
      </c>
      <c r="AJ39" s="13">
        <v>0.15658688545227001</v>
      </c>
      <c r="AK39" s="13">
        <v>9.0635776519775293E-2</v>
      </c>
      <c r="AL39" s="9">
        <v>4.6762466000000003E-2</v>
      </c>
      <c r="AM39" s="8">
        <v>1.3905282020568801</v>
      </c>
      <c r="AN39" s="13">
        <v>1.101491928</v>
      </c>
      <c r="AO39" s="13">
        <v>0.91101360300000001</v>
      </c>
      <c r="AP39" s="13">
        <v>0.70911932</v>
      </c>
      <c r="AQ39" s="13">
        <v>0.56550693511962802</v>
      </c>
      <c r="AR39" s="13">
        <v>0.33108735084533603</v>
      </c>
      <c r="AS39" s="13">
        <v>0.17169642448425201</v>
      </c>
      <c r="AT39" s="9">
        <v>8.6835384368896401E-2</v>
      </c>
      <c r="AV39" s="24"/>
    </row>
    <row r="40" spans="2:48" x14ac:dyDescent="0.35">
      <c r="B40" s="8">
        <v>1.696</v>
      </c>
      <c r="C40" s="13">
        <v>1.59</v>
      </c>
      <c r="D40" s="13">
        <v>1.2769999999999999</v>
      </c>
      <c r="E40" s="13">
        <v>0.93100000000000005</v>
      </c>
      <c r="F40" s="13">
        <v>0.47499999999999998</v>
      </c>
      <c r="G40" s="13">
        <v>0.65200000000000002</v>
      </c>
      <c r="H40" s="13">
        <v>0.153</v>
      </c>
      <c r="I40" s="9">
        <v>0.17899999999999999</v>
      </c>
      <c r="J40" s="26">
        <v>3.13074588775634E-2</v>
      </c>
      <c r="K40" s="26">
        <v>1.55353546142578E-2</v>
      </c>
      <c r="L40" s="8">
        <v>0.62542891502380304</v>
      </c>
      <c r="M40" s="13">
        <v>0.50927519798278797</v>
      </c>
      <c r="N40" s="13">
        <v>0.39295768737792902</v>
      </c>
      <c r="O40" s="13">
        <v>0.28522419900000001</v>
      </c>
      <c r="P40" s="13">
        <v>0.242750644683837</v>
      </c>
      <c r="Q40" s="13">
        <v>0.124894142</v>
      </c>
      <c r="R40" s="13">
        <v>6.2386512999999998E-2</v>
      </c>
      <c r="S40" s="9">
        <v>0.102728605</v>
      </c>
      <c r="T40" s="8">
        <v>0.61719036100000002</v>
      </c>
      <c r="U40" s="13">
        <v>0.459662675857543</v>
      </c>
      <c r="V40" s="13">
        <v>0.30459451700000001</v>
      </c>
      <c r="W40" s="13">
        <v>0.21858334500000001</v>
      </c>
      <c r="X40" s="13">
        <v>0.16520285600000001</v>
      </c>
      <c r="Y40" s="13">
        <v>0.101262808</v>
      </c>
      <c r="Z40" s="13">
        <v>7.2694302000000002E-2</v>
      </c>
      <c r="AA40" s="9">
        <v>9.6572876000000002E-2</v>
      </c>
      <c r="AB40" s="26">
        <v>2.4E-2</v>
      </c>
      <c r="AC40" s="26">
        <v>1.1999999999999999E-2</v>
      </c>
      <c r="AE40" s="8">
        <v>1.2272052760000001</v>
      </c>
      <c r="AF40" s="13">
        <v>0.73412275314330999</v>
      </c>
      <c r="AG40" s="13">
        <v>0.74980688095092696</v>
      </c>
      <c r="AH40" s="13">
        <v>0.737310171127319</v>
      </c>
      <c r="AI40" s="13">
        <v>0.46848058700561501</v>
      </c>
      <c r="AJ40" s="13">
        <v>0.14946031570434501</v>
      </c>
      <c r="AK40" s="13">
        <v>8.5473775863647405E-2</v>
      </c>
      <c r="AL40" s="9">
        <v>6.2578677999999999E-2</v>
      </c>
      <c r="AM40" s="8">
        <v>1.35460805892944</v>
      </c>
      <c r="AN40" s="13">
        <v>1.0935776230000001</v>
      </c>
      <c r="AO40" s="13">
        <v>0.88239479099999996</v>
      </c>
      <c r="AP40" s="13">
        <v>0.75376558299999996</v>
      </c>
      <c r="AQ40" s="13">
        <v>0.54648423194885198</v>
      </c>
      <c r="AR40" s="13">
        <v>0.34003996849059998</v>
      </c>
      <c r="AS40" s="13">
        <v>0.177855730056762</v>
      </c>
      <c r="AT40" s="9">
        <v>7.5785636901855399E-2</v>
      </c>
      <c r="AV40" s="24"/>
    </row>
    <row r="41" spans="2:48" x14ac:dyDescent="0.35">
      <c r="B41" s="8">
        <v>1.643</v>
      </c>
      <c r="C41" s="13">
        <v>1.605</v>
      </c>
      <c r="D41" s="13">
        <v>1.177</v>
      </c>
      <c r="E41" s="13">
        <v>1.5580000000000001</v>
      </c>
      <c r="F41" s="13">
        <v>0.48299999999999998</v>
      </c>
      <c r="G41" s="13">
        <v>0.55600000000000005</v>
      </c>
      <c r="H41" s="13">
        <v>0.17199999999999999</v>
      </c>
      <c r="I41" s="9">
        <v>0.17099999999999999</v>
      </c>
      <c r="J41" s="26">
        <v>5.6912183761596603E-2</v>
      </c>
      <c r="K41" s="26">
        <v>3.1320333480834898E-2</v>
      </c>
      <c r="L41" s="8">
        <v>0.60541009902954102</v>
      </c>
      <c r="M41" s="13">
        <v>0.52881193161010698</v>
      </c>
      <c r="N41" s="13">
        <v>0.37225341796875</v>
      </c>
      <c r="O41" s="13">
        <v>0.27842879300000001</v>
      </c>
      <c r="P41" s="13">
        <v>0.16653275489807101</v>
      </c>
      <c r="Q41" s="13">
        <v>0.127031326</v>
      </c>
      <c r="R41" s="13">
        <v>7.8028202000000005E-2</v>
      </c>
      <c r="S41" s="9">
        <v>2.4091004999999999E-2</v>
      </c>
      <c r="T41" s="8">
        <v>0.62062645000000005</v>
      </c>
      <c r="U41" s="13">
        <v>0.45637702941894498</v>
      </c>
      <c r="V41" s="13">
        <v>0.300009727</v>
      </c>
      <c r="W41" s="13">
        <v>0.220559597</v>
      </c>
      <c r="X41" s="13">
        <v>0.19735097900000001</v>
      </c>
      <c r="Y41" s="13">
        <v>0.10060358</v>
      </c>
      <c r="Z41" s="13">
        <v>6.9128513000000003E-2</v>
      </c>
      <c r="AA41" s="9">
        <v>4.9103737000000001E-2</v>
      </c>
      <c r="AB41" s="26">
        <v>2.3E-2</v>
      </c>
      <c r="AC41" s="26">
        <v>7.5999999999999998E-2</v>
      </c>
      <c r="AE41" s="8">
        <v>1.2637217039999999</v>
      </c>
      <c r="AF41" s="13">
        <v>1.0152900218963601</v>
      </c>
      <c r="AG41" s="13">
        <v>0.75179195404052701</v>
      </c>
      <c r="AH41" s="13">
        <v>0.69909095764160101</v>
      </c>
      <c r="AI41" s="13">
        <v>0.64043235778808505</v>
      </c>
      <c r="AJ41" s="13">
        <v>0.23440814018249501</v>
      </c>
      <c r="AK41" s="13">
        <v>9.3816995620727497E-2</v>
      </c>
      <c r="AL41" s="9">
        <v>4.6858311E-2</v>
      </c>
      <c r="AM41" s="8">
        <v>1.39933538436889</v>
      </c>
      <c r="AN41" s="13">
        <v>1.0987336640000001</v>
      </c>
      <c r="AO41" s="13">
        <v>0.90598034900000002</v>
      </c>
      <c r="AP41" s="13">
        <v>0.70307111700000002</v>
      </c>
      <c r="AQ41" s="13">
        <v>0.56528639793395996</v>
      </c>
      <c r="AR41" s="13">
        <v>0.325120449066162</v>
      </c>
      <c r="AS41" s="13">
        <v>0.161551713943481</v>
      </c>
      <c r="AT41" s="9">
        <v>6.7873001098632799E-2</v>
      </c>
      <c r="AV41" s="24"/>
    </row>
    <row r="42" spans="2:48" x14ac:dyDescent="0.35">
      <c r="B42" s="8">
        <v>1.7050000000000001</v>
      </c>
      <c r="C42" s="13">
        <v>1.6970000000000001</v>
      </c>
      <c r="D42" s="13">
        <v>1.25</v>
      </c>
      <c r="E42" s="13">
        <v>0.95499999999999996</v>
      </c>
      <c r="F42" s="13">
        <v>0.59199999999999997</v>
      </c>
      <c r="G42" s="13">
        <v>0.51300000000000001</v>
      </c>
      <c r="H42" s="13">
        <v>0.127</v>
      </c>
      <c r="I42" s="9">
        <v>0.17299999999999999</v>
      </c>
      <c r="J42" s="26">
        <v>3.6694288253784103E-2</v>
      </c>
      <c r="K42" s="26">
        <v>1.55642032623291E-2</v>
      </c>
      <c r="L42" s="8">
        <v>0.63276386260986295</v>
      </c>
      <c r="M42" s="13">
        <v>0.46987485885620101</v>
      </c>
      <c r="N42" s="13">
        <v>0.35726070404052701</v>
      </c>
      <c r="O42" s="13">
        <v>0.39741444599999998</v>
      </c>
      <c r="P42" s="13">
        <v>0.203357934951782</v>
      </c>
      <c r="Q42" s="13">
        <v>0.16467857399999999</v>
      </c>
      <c r="R42" s="13">
        <v>8.0804109999999998E-2</v>
      </c>
      <c r="S42" s="9">
        <v>5.6906938999999997E-2</v>
      </c>
      <c r="T42" s="8">
        <v>0.61149764100000004</v>
      </c>
      <c r="U42" s="13">
        <v>0.46493649482727001</v>
      </c>
      <c r="V42" s="13">
        <v>0.31126928300000001</v>
      </c>
      <c r="W42" s="13">
        <v>0.21575164799999999</v>
      </c>
      <c r="X42" s="13">
        <v>0.160562754</v>
      </c>
      <c r="Y42" s="13">
        <v>0.101661682</v>
      </c>
      <c r="Z42" s="13">
        <v>6.7583799E-2</v>
      </c>
      <c r="AA42" s="9">
        <v>5.0454140000000001E-2</v>
      </c>
      <c r="AB42" s="26">
        <v>2.5000000000000001E-2</v>
      </c>
      <c r="AC42" s="26">
        <v>5.8999999999999997E-2</v>
      </c>
      <c r="AE42" s="8">
        <v>1.2403857709999999</v>
      </c>
      <c r="AF42" s="13">
        <v>1.11528873443603</v>
      </c>
      <c r="AG42" s="13">
        <v>0.76890373229980402</v>
      </c>
      <c r="AH42" s="13">
        <v>0.70182132720947199</v>
      </c>
      <c r="AI42" s="13">
        <v>0.64056539535522405</v>
      </c>
      <c r="AJ42" s="13">
        <v>0.234458208084106</v>
      </c>
      <c r="AK42" s="13">
        <v>9.3769788742065402E-2</v>
      </c>
      <c r="AL42" s="9">
        <v>4.6778917000000003E-2</v>
      </c>
      <c r="AM42" s="8">
        <v>1.3703527450561499</v>
      </c>
      <c r="AN42" s="13">
        <v>1.0821752549999999</v>
      </c>
      <c r="AO42" s="13">
        <v>0.87979912800000004</v>
      </c>
      <c r="AP42" s="13">
        <v>0.71833515199999998</v>
      </c>
      <c r="AQ42" s="13">
        <v>0.53384971618652299</v>
      </c>
      <c r="AR42" s="13">
        <v>0.32706594467163003</v>
      </c>
      <c r="AS42" s="13">
        <v>0.171665430068969</v>
      </c>
      <c r="AT42" s="9">
        <v>4.6285390853881801E-2</v>
      </c>
      <c r="AV42" s="24"/>
    </row>
    <row r="43" spans="2:48" x14ac:dyDescent="0.35">
      <c r="B43" s="8">
        <v>1.7270000000000001</v>
      </c>
      <c r="C43" s="13">
        <v>1.6719999999999999</v>
      </c>
      <c r="D43" s="13">
        <v>1.24</v>
      </c>
      <c r="E43" s="13">
        <v>0.84599999999999997</v>
      </c>
      <c r="F43" s="13">
        <v>0.53200000000000003</v>
      </c>
      <c r="G43" s="13">
        <v>0.5</v>
      </c>
      <c r="H43" s="13">
        <v>0.14499999999999999</v>
      </c>
      <c r="I43" s="9">
        <v>0.15600000000000003</v>
      </c>
      <c r="J43" s="26">
        <v>2.51054763793945E-2</v>
      </c>
      <c r="K43" s="26">
        <v>3.1315803527831997E-2</v>
      </c>
      <c r="L43" s="8">
        <v>0.57978177070617598</v>
      </c>
      <c r="M43" s="13">
        <v>0.48143053054809498</v>
      </c>
      <c r="N43" s="13">
        <v>0.35314607620239202</v>
      </c>
      <c r="O43" s="13">
        <v>0.28104448300000001</v>
      </c>
      <c r="P43" s="13">
        <v>0.166857719421386</v>
      </c>
      <c r="Q43" s="13">
        <v>9.3554735E-2</v>
      </c>
      <c r="R43" s="13">
        <v>8.5726022999999998E-2</v>
      </c>
      <c r="S43" s="9">
        <v>0.15856742900000001</v>
      </c>
      <c r="T43" s="8">
        <v>0.62204146400000004</v>
      </c>
      <c r="U43" s="13">
        <v>0.45840764045715299</v>
      </c>
      <c r="V43" s="13">
        <v>0.31477880499999999</v>
      </c>
      <c r="W43" s="13">
        <v>0.21644449199999999</v>
      </c>
      <c r="X43" s="13">
        <v>0.164776325</v>
      </c>
      <c r="Y43" s="13">
        <v>0.128885746</v>
      </c>
      <c r="Z43" s="13">
        <v>7.0495605000000003E-2</v>
      </c>
      <c r="AA43" s="9">
        <v>5.6645870000000001E-2</v>
      </c>
      <c r="AB43" s="26">
        <v>0.03</v>
      </c>
      <c r="AC43" s="26">
        <v>4.5999999999999999E-2</v>
      </c>
      <c r="AE43" s="8">
        <v>1.2733507159999999</v>
      </c>
      <c r="AF43" s="13">
        <v>1.1109418869018499</v>
      </c>
      <c r="AG43" s="13">
        <v>0.74020147323608398</v>
      </c>
      <c r="AH43" s="13">
        <v>0.65841627120971602</v>
      </c>
      <c r="AI43" s="13">
        <v>0.50835251808166504</v>
      </c>
      <c r="AJ43" s="13">
        <v>0.15606307983398399</v>
      </c>
      <c r="AK43" s="13">
        <v>7.7903270721435505E-2</v>
      </c>
      <c r="AL43" s="9">
        <v>4.6873568999999997E-2</v>
      </c>
      <c r="AM43" s="8">
        <v>1.3906235694885201</v>
      </c>
      <c r="AN43" s="13">
        <v>1.1254577640000001</v>
      </c>
      <c r="AO43" s="13">
        <v>0.89966130300000002</v>
      </c>
      <c r="AP43" s="13">
        <v>0.70422148699999998</v>
      </c>
      <c r="AQ43" s="13">
        <v>0.565388202667236</v>
      </c>
      <c r="AR43" s="13">
        <v>0.35103082656860302</v>
      </c>
      <c r="AS43" s="13">
        <v>0.18097019195556599</v>
      </c>
      <c r="AT43" s="9">
        <v>6.2319993972778299E-2</v>
      </c>
      <c r="AV43" s="24"/>
    </row>
    <row r="44" spans="2:48" x14ac:dyDescent="0.35">
      <c r="B44" s="8">
        <v>1.6639999999999999</v>
      </c>
      <c r="C44" s="13">
        <v>1.6140000000000001</v>
      </c>
      <c r="D44" s="13">
        <v>1.19</v>
      </c>
      <c r="E44" s="13">
        <v>0.871</v>
      </c>
      <c r="F44" s="13">
        <v>0.54200000000000004</v>
      </c>
      <c r="G44" s="13">
        <v>0.42199999999999999</v>
      </c>
      <c r="H44" s="13">
        <v>0.14399999999999999</v>
      </c>
      <c r="I44" s="9">
        <v>0.18</v>
      </c>
      <c r="J44" s="26">
        <v>2.3846149444579998E-2</v>
      </c>
      <c r="K44" s="26">
        <v>3.1146287918090799E-2</v>
      </c>
      <c r="L44" s="8">
        <v>0.64578151702880804</v>
      </c>
      <c r="M44" s="13">
        <v>0.48843455314636203</v>
      </c>
      <c r="N44" s="13">
        <v>0.361272573471069</v>
      </c>
      <c r="O44" s="13">
        <v>0.27815508799999999</v>
      </c>
      <c r="P44" s="13">
        <v>0.21972417831420801</v>
      </c>
      <c r="Q44" s="13">
        <v>0.119657755</v>
      </c>
      <c r="R44" s="13">
        <v>4.6862124999999998E-2</v>
      </c>
      <c r="S44" s="9">
        <v>3.1221390000000002E-2</v>
      </c>
      <c r="T44" s="8">
        <v>0.61852431299999999</v>
      </c>
      <c r="U44" s="13">
        <v>0.45140576362609802</v>
      </c>
      <c r="V44" s="13">
        <v>0.305272341</v>
      </c>
      <c r="W44" s="13">
        <v>0.21702623400000001</v>
      </c>
      <c r="X44" s="13">
        <v>0.15899133700000001</v>
      </c>
      <c r="Y44" s="13">
        <v>0.112007856</v>
      </c>
      <c r="Z44" s="13">
        <v>6.5605163999999994E-2</v>
      </c>
      <c r="AA44" s="9">
        <v>4.1679144000000001E-2</v>
      </c>
      <c r="AB44" s="26">
        <v>1.4999999999999999E-2</v>
      </c>
      <c r="AC44" s="26">
        <v>2.8999999999999998E-2</v>
      </c>
      <c r="AE44" s="8">
        <v>1.3648841380000001</v>
      </c>
      <c r="AF44" s="13">
        <v>1.08560013771057</v>
      </c>
      <c r="AG44" s="13">
        <v>0.75264978408813399</v>
      </c>
      <c r="AH44" s="13">
        <v>0.61115264892578103</v>
      </c>
      <c r="AI44" s="13">
        <v>0.46855831146240201</v>
      </c>
      <c r="AJ44" s="13">
        <v>0.15612077713012601</v>
      </c>
      <c r="AK44" s="13">
        <v>8.8399887084960896E-2</v>
      </c>
      <c r="AL44" s="9">
        <v>4.6733378999999999E-2</v>
      </c>
      <c r="AM44" s="8">
        <v>1.3957655429839999</v>
      </c>
      <c r="AN44" s="13">
        <v>1.120769739</v>
      </c>
      <c r="AO44" s="13">
        <v>0.89126038600000002</v>
      </c>
      <c r="AP44" s="13">
        <v>0.70526575999999996</v>
      </c>
      <c r="AQ44" s="13">
        <v>0.53286886215209905</v>
      </c>
      <c r="AR44" s="13">
        <v>0.32431745529174799</v>
      </c>
      <c r="AS44" s="13">
        <v>0.171140432357788</v>
      </c>
      <c r="AT44" s="9">
        <v>4.6733617782592697E-2</v>
      </c>
      <c r="AV44" s="24"/>
    </row>
    <row r="45" spans="2:48" x14ac:dyDescent="0.35">
      <c r="B45" s="8">
        <v>1.677</v>
      </c>
      <c r="C45" s="13">
        <v>1.722</v>
      </c>
      <c r="D45" s="13">
        <v>1.26</v>
      </c>
      <c r="E45" s="13">
        <v>0.90400000000000003</v>
      </c>
      <c r="F45" s="13">
        <v>1.377</v>
      </c>
      <c r="G45" s="13">
        <v>0.46400000000000002</v>
      </c>
      <c r="H45" s="13">
        <v>0.16</v>
      </c>
      <c r="I45" s="9">
        <v>0.16199999999999998</v>
      </c>
      <c r="J45" s="26">
        <v>3.9664268493652302E-2</v>
      </c>
      <c r="K45" s="26">
        <v>1.5452384948730399E-2</v>
      </c>
      <c r="L45" s="8">
        <v>0.59426498413085904</v>
      </c>
      <c r="M45" s="13">
        <v>0.484868764877319</v>
      </c>
      <c r="N45" s="13">
        <v>0.35421156883239702</v>
      </c>
      <c r="O45" s="13">
        <v>0.34937691700000001</v>
      </c>
      <c r="P45" s="13">
        <v>0.156666278839111</v>
      </c>
      <c r="Q45" s="13">
        <v>0.22151040999999999</v>
      </c>
      <c r="R45" s="13">
        <v>6.2467097999999999E-2</v>
      </c>
      <c r="S45" s="9">
        <v>0.15604496000000001</v>
      </c>
      <c r="T45" s="8">
        <v>0.60596942899999995</v>
      </c>
      <c r="U45" s="13">
        <v>0.46583199501037598</v>
      </c>
      <c r="V45" s="13">
        <v>0.30575156199999998</v>
      </c>
      <c r="W45" s="13">
        <v>0.22287917099999999</v>
      </c>
      <c r="X45" s="13">
        <v>0.15891408900000001</v>
      </c>
      <c r="Y45" s="13">
        <v>9.7067833000000006E-2</v>
      </c>
      <c r="Z45" s="13">
        <v>6.5921067999999999E-2</v>
      </c>
      <c r="AA45" s="9">
        <v>4.3587923000000001E-2</v>
      </c>
      <c r="AB45" s="26">
        <v>2.5000000000000001E-2</v>
      </c>
      <c r="AC45" s="26">
        <v>0.01</v>
      </c>
      <c r="AE45" s="8">
        <v>1.3001713749999999</v>
      </c>
      <c r="AF45" s="13">
        <v>1.04654741287231</v>
      </c>
      <c r="AG45" s="13">
        <v>0.72736191749572698</v>
      </c>
      <c r="AH45" s="13">
        <v>0.61587023735046298</v>
      </c>
      <c r="AI45" s="13">
        <v>0.46804666519165</v>
      </c>
      <c r="AJ45" s="13">
        <v>0.15175104141235299</v>
      </c>
      <c r="AK45" s="13">
        <v>8.6573362350463798E-2</v>
      </c>
      <c r="AL45" s="9">
        <v>4.6860456000000002E-2</v>
      </c>
      <c r="AM45" s="8">
        <v>1.3817713260650599</v>
      </c>
      <c r="AN45" s="13">
        <v>1.108918667</v>
      </c>
      <c r="AO45" s="13">
        <v>0.89567232100000005</v>
      </c>
      <c r="AP45" s="13">
        <v>0.69338417100000005</v>
      </c>
      <c r="AQ45" s="13">
        <v>0.54674673080444303</v>
      </c>
      <c r="AR45" s="13">
        <v>0.33545684814453097</v>
      </c>
      <c r="AS45" s="13">
        <v>0.171659231185913</v>
      </c>
      <c r="AT45" s="9">
        <v>4.6702384948730399E-2</v>
      </c>
      <c r="AV45" s="24"/>
    </row>
    <row r="46" spans="2:48" x14ac:dyDescent="0.35">
      <c r="B46" s="8">
        <v>1.6819999999999999</v>
      </c>
      <c r="C46" s="13">
        <v>1.742</v>
      </c>
      <c r="D46" s="13">
        <v>1.3069999999999999</v>
      </c>
      <c r="E46" s="13">
        <v>0.79</v>
      </c>
      <c r="F46" s="13">
        <v>0.56499999999999995</v>
      </c>
      <c r="G46" s="13">
        <v>0.4</v>
      </c>
      <c r="H46" s="13">
        <v>0.14599999999999999</v>
      </c>
      <c r="I46" s="9">
        <v>0.15800000000000003</v>
      </c>
      <c r="J46" s="26">
        <v>3.16641330718994E-2</v>
      </c>
      <c r="K46" s="26">
        <v>1.55460834503173E-2</v>
      </c>
      <c r="L46" s="8">
        <v>0.59467768669128396</v>
      </c>
      <c r="M46" s="13">
        <v>0.48324799537658603</v>
      </c>
      <c r="N46" s="13">
        <v>0.37652158737182601</v>
      </c>
      <c r="O46" s="13">
        <v>0.30053448700000002</v>
      </c>
      <c r="P46" s="13">
        <v>0.22221946716308499</v>
      </c>
      <c r="Q46" s="13">
        <v>0.12487793</v>
      </c>
      <c r="R46" s="13">
        <v>6.2467097999999999E-2</v>
      </c>
      <c r="S46" s="9">
        <v>6.2505007000000001E-2</v>
      </c>
      <c r="T46" s="8">
        <v>0.59870600699999998</v>
      </c>
      <c r="U46" s="13">
        <v>0.45014977455139099</v>
      </c>
      <c r="V46" s="13">
        <v>0.30211496399999999</v>
      </c>
      <c r="W46" s="13">
        <v>0.232141495</v>
      </c>
      <c r="X46" s="13">
        <v>0.156536341</v>
      </c>
      <c r="Y46" s="13">
        <v>9.8599195000000001E-2</v>
      </c>
      <c r="Z46" s="13">
        <v>6.6113234000000007E-2</v>
      </c>
      <c r="AA46" s="9">
        <v>4.3355942000000001E-2</v>
      </c>
      <c r="AB46" s="26">
        <v>0.02</v>
      </c>
      <c r="AC46" s="26">
        <v>0.01</v>
      </c>
      <c r="AE46" s="8">
        <v>1.377839088</v>
      </c>
      <c r="AF46" s="13">
        <v>1.1559302806854199</v>
      </c>
      <c r="AG46" s="13">
        <v>0.74994087219238204</v>
      </c>
      <c r="AH46" s="13">
        <v>0.612701416015625</v>
      </c>
      <c r="AI46" s="13">
        <v>0.44736194610595698</v>
      </c>
      <c r="AJ46" s="13">
        <v>0.156113386154174</v>
      </c>
      <c r="AK46" s="13">
        <v>9.3805074691772405E-2</v>
      </c>
      <c r="AL46" s="9">
        <v>5.0326109000000001E-2</v>
      </c>
      <c r="AM46" s="8">
        <v>1.35995268821716</v>
      </c>
      <c r="AN46" s="13">
        <v>1.095508575</v>
      </c>
      <c r="AO46" s="13">
        <v>0.88408136400000004</v>
      </c>
      <c r="AP46" s="13">
        <v>0.71888709100000003</v>
      </c>
      <c r="AQ46" s="13">
        <v>0.53269863128662098</v>
      </c>
      <c r="AR46" s="13">
        <v>0.32789015769958402</v>
      </c>
      <c r="AS46" s="13">
        <v>0.171605110168457</v>
      </c>
      <c r="AT46" s="9">
        <v>5.6100606918334898E-2</v>
      </c>
      <c r="AV46" s="24"/>
    </row>
    <row r="47" spans="2:48" x14ac:dyDescent="0.35">
      <c r="B47" s="8">
        <v>1.294</v>
      </c>
      <c r="C47" s="13">
        <v>1.796</v>
      </c>
      <c r="D47" s="13">
        <v>1.206</v>
      </c>
      <c r="E47" s="13">
        <v>0.83099999999999996</v>
      </c>
      <c r="F47" s="13">
        <v>0.53900000000000003</v>
      </c>
      <c r="G47" s="13">
        <v>0.39700000000000002</v>
      </c>
      <c r="H47" s="13">
        <v>0.161</v>
      </c>
      <c r="I47" s="9">
        <v>0.16299999999999998</v>
      </c>
      <c r="J47" s="26">
        <v>3.15473079681396E-2</v>
      </c>
      <c r="K47" s="26">
        <v>1.5564680099487299E-2</v>
      </c>
      <c r="L47" s="8">
        <v>0.57554626464843694</v>
      </c>
      <c r="M47" s="13">
        <v>0.48311161994933999</v>
      </c>
      <c r="N47" s="13">
        <v>0.42705368995666498</v>
      </c>
      <c r="O47" s="13">
        <v>0.283838272</v>
      </c>
      <c r="P47" s="13">
        <v>0.23034787178039501</v>
      </c>
      <c r="Q47" s="13">
        <v>0.12127614</v>
      </c>
      <c r="R47" s="13">
        <v>6.2413930999999999E-2</v>
      </c>
      <c r="S47" s="9">
        <v>0.17927741999999999</v>
      </c>
      <c r="T47" s="8">
        <v>0.61915683700000002</v>
      </c>
      <c r="U47" s="13">
        <v>0.45035266876220698</v>
      </c>
      <c r="V47" s="13">
        <v>0.30788516999999999</v>
      </c>
      <c r="W47" s="13">
        <v>0.217097282</v>
      </c>
      <c r="X47" s="13">
        <v>0.229090452</v>
      </c>
      <c r="Y47" s="13">
        <v>0.110193729</v>
      </c>
      <c r="Z47" s="13">
        <v>7.2329998000000006E-2</v>
      </c>
      <c r="AA47" s="9">
        <v>4.4203520000000003E-2</v>
      </c>
      <c r="AB47" s="26">
        <v>2.5000000000000001E-2</v>
      </c>
      <c r="AC47" s="26">
        <v>7.400000000000001E-2</v>
      </c>
      <c r="AE47" s="8">
        <v>1.2798037529999999</v>
      </c>
      <c r="AF47" s="13">
        <v>1.39470338821411</v>
      </c>
      <c r="AG47" s="13">
        <v>0.74103498458862305</v>
      </c>
      <c r="AH47" s="13">
        <v>0.67649674415588301</v>
      </c>
      <c r="AI47" s="13">
        <v>0.461048364639282</v>
      </c>
      <c r="AJ47" s="13">
        <v>0.171771764755249</v>
      </c>
      <c r="AK47" s="13">
        <v>9.4979763031005804E-2</v>
      </c>
      <c r="AL47" s="9">
        <v>4.6945571999999998E-2</v>
      </c>
      <c r="AM47" s="8">
        <v>1.35925841331481</v>
      </c>
      <c r="AN47" s="13">
        <v>1.129103422</v>
      </c>
      <c r="AO47" s="13">
        <v>0.90649080299999996</v>
      </c>
      <c r="AP47" s="13">
        <v>0.68776869799999996</v>
      </c>
      <c r="AQ47" s="13">
        <v>0.57890558242797796</v>
      </c>
      <c r="AR47" s="13">
        <v>0.334461688995361</v>
      </c>
      <c r="AS47" s="13">
        <v>0.17923355102538999</v>
      </c>
      <c r="AT47" s="9">
        <v>6.2307596206664997E-2</v>
      </c>
      <c r="AV47" s="24"/>
    </row>
    <row r="48" spans="2:48" x14ac:dyDescent="0.35">
      <c r="B48" s="8">
        <v>1.716</v>
      </c>
      <c r="C48" s="13">
        <v>1.2909999999999999</v>
      </c>
      <c r="D48" s="13">
        <v>1.268</v>
      </c>
      <c r="E48" s="13">
        <v>0.82499999999999996</v>
      </c>
      <c r="F48" s="13">
        <v>0.45100000000000001</v>
      </c>
      <c r="G48" s="13">
        <v>0.32200000000000001</v>
      </c>
      <c r="H48" s="13">
        <v>0.152</v>
      </c>
      <c r="I48" s="9">
        <v>0.15400000000000003</v>
      </c>
      <c r="J48" s="26">
        <v>6.23438358306884E-2</v>
      </c>
      <c r="K48" s="26">
        <v>1.54533386230468E-2</v>
      </c>
      <c r="L48" s="8">
        <v>0.62550067901611295</v>
      </c>
      <c r="M48" s="13">
        <v>0.50405550003051702</v>
      </c>
      <c r="N48" s="13">
        <v>0.38129997253417902</v>
      </c>
      <c r="O48" s="13">
        <v>0.37145519300000002</v>
      </c>
      <c r="P48" s="13">
        <v>0.22894167900085399</v>
      </c>
      <c r="Q48" s="13">
        <v>0.117416382</v>
      </c>
      <c r="R48" s="13">
        <v>9.3648672000000002E-2</v>
      </c>
      <c r="S48" s="9">
        <v>6.5698623999999997E-2</v>
      </c>
      <c r="T48" s="8">
        <v>0.60965132700000002</v>
      </c>
      <c r="U48" s="13">
        <v>0.46492528915405201</v>
      </c>
      <c r="V48" s="13">
        <v>0.30697560299999999</v>
      </c>
      <c r="W48" s="13">
        <v>0.217624187</v>
      </c>
      <c r="X48" s="13">
        <v>0.162548304</v>
      </c>
      <c r="Y48" s="13">
        <v>0.10115218199999999</v>
      </c>
      <c r="Z48" s="13">
        <v>7.9218149000000002E-2</v>
      </c>
      <c r="AA48" s="9">
        <v>4.2742252000000001E-2</v>
      </c>
      <c r="AB48" s="26">
        <v>1.9E-2</v>
      </c>
      <c r="AC48" s="26">
        <v>6.7000000000000004E-2</v>
      </c>
      <c r="AE48" s="8">
        <v>1.4203054900000001</v>
      </c>
      <c r="AF48" s="13">
        <v>1.09310626983642</v>
      </c>
      <c r="AG48" s="13">
        <v>0.75984263420104903</v>
      </c>
      <c r="AH48" s="13">
        <v>0.60924792289733798</v>
      </c>
      <c r="AI48" s="13">
        <v>0.63814544677734297</v>
      </c>
      <c r="AJ48" s="13">
        <v>0.24987554550170801</v>
      </c>
      <c r="AK48" s="13">
        <v>9.5998048782348605E-2</v>
      </c>
      <c r="AL48" s="9">
        <v>4.6779156000000002E-2</v>
      </c>
      <c r="AM48" s="8">
        <v>1.39164495468139</v>
      </c>
      <c r="AN48" s="13">
        <v>1.12935853</v>
      </c>
      <c r="AO48" s="13">
        <v>0.90116023999999995</v>
      </c>
      <c r="AP48" s="13">
        <v>0.70401072499999995</v>
      </c>
      <c r="AQ48" s="13">
        <v>0.537309169769287</v>
      </c>
      <c r="AR48" s="13">
        <v>0.32311487197875899</v>
      </c>
      <c r="AS48" s="13">
        <v>0.17166733741760201</v>
      </c>
      <c r="AT48" s="9">
        <v>4.67350482940673E-2</v>
      </c>
      <c r="AV48" s="24"/>
    </row>
    <row r="49" spans="2:48" x14ac:dyDescent="0.35">
      <c r="B49" s="8">
        <v>1.6379999999999999</v>
      </c>
      <c r="C49" s="13">
        <v>1.677</v>
      </c>
      <c r="D49" s="13">
        <v>1.323</v>
      </c>
      <c r="E49" s="13">
        <v>0.91</v>
      </c>
      <c r="F49" s="13">
        <v>0.58899999999999997</v>
      </c>
      <c r="G49" s="13">
        <v>0.41199999999999998</v>
      </c>
      <c r="H49" s="13">
        <v>0.17199999999999999</v>
      </c>
      <c r="I49" s="9">
        <v>0.16000000000000003</v>
      </c>
      <c r="J49" s="26">
        <v>3.131103515625E-2</v>
      </c>
      <c r="K49" s="26">
        <v>1.55332088470458E-2</v>
      </c>
      <c r="L49" s="8">
        <v>0.60704851150512695</v>
      </c>
      <c r="M49" s="13">
        <v>0.45940804481506298</v>
      </c>
      <c r="N49" s="13">
        <v>0.37231016159057601</v>
      </c>
      <c r="O49" s="13">
        <v>0.28361797300000002</v>
      </c>
      <c r="P49" s="13">
        <v>0.156075954437255</v>
      </c>
      <c r="Q49" s="13">
        <v>0.14056396500000001</v>
      </c>
      <c r="R49" s="13">
        <v>6.5164327999999994E-2</v>
      </c>
      <c r="S49" s="9">
        <v>0.11066675199999999</v>
      </c>
      <c r="T49" s="8">
        <v>0.60406565700000003</v>
      </c>
      <c r="U49" s="13">
        <v>0.448902368545532</v>
      </c>
      <c r="V49" s="13">
        <v>0.31849432</v>
      </c>
      <c r="W49" s="13">
        <v>0.226998329</v>
      </c>
      <c r="X49" s="13">
        <v>0.16002559699999999</v>
      </c>
      <c r="Y49" s="13">
        <v>9.7663878999999995E-2</v>
      </c>
      <c r="Z49" s="13">
        <v>8.2196712000000005E-2</v>
      </c>
      <c r="AA49" s="9">
        <v>4.2285680999999999E-2</v>
      </c>
      <c r="AB49" s="26">
        <v>1.9E-2</v>
      </c>
      <c r="AC49" s="26">
        <v>4.9000000000000002E-2</v>
      </c>
      <c r="AE49" s="8">
        <v>1.2871670719999999</v>
      </c>
      <c r="AF49" s="13">
        <v>1.2089247703552199</v>
      </c>
      <c r="AG49" s="13">
        <v>0.778520107269287</v>
      </c>
      <c r="AH49" s="13">
        <v>0.61045241355895996</v>
      </c>
      <c r="AI49" s="13">
        <v>0.52684736251830999</v>
      </c>
      <c r="AJ49" s="13">
        <v>0.234150886535644</v>
      </c>
      <c r="AK49" s="13">
        <v>9.3601942062377902E-2</v>
      </c>
      <c r="AL49" s="9">
        <v>9.3558550000000004E-2</v>
      </c>
      <c r="AM49" s="8">
        <v>1.39457631111145</v>
      </c>
      <c r="AN49" s="13">
        <v>1.1079862119999999</v>
      </c>
      <c r="AO49" s="13">
        <v>0.89367222800000001</v>
      </c>
      <c r="AP49" s="13">
        <v>0.70788860300000001</v>
      </c>
      <c r="AQ49" s="13">
        <v>0.56511378288268999</v>
      </c>
      <c r="AR49" s="13">
        <v>0.32804894447326599</v>
      </c>
      <c r="AS49" s="13">
        <v>0.15984535217285101</v>
      </c>
      <c r="AT49" s="9">
        <v>4.67276573181152E-2</v>
      </c>
      <c r="AV49" s="24"/>
    </row>
    <row r="50" spans="2:48" x14ac:dyDescent="0.35">
      <c r="B50" s="8">
        <v>1.821</v>
      </c>
      <c r="C50" s="13">
        <v>1.696</v>
      </c>
      <c r="D50" s="13">
        <v>1.2</v>
      </c>
      <c r="E50" s="13">
        <v>0.83799999999999997</v>
      </c>
      <c r="F50" s="13">
        <v>0.52</v>
      </c>
      <c r="G50" s="13">
        <v>0.36699999999999999</v>
      </c>
      <c r="H50" s="13">
        <v>0.151</v>
      </c>
      <c r="I50" s="9">
        <v>0.15900000000000003</v>
      </c>
      <c r="J50" s="26">
        <v>3.10695171356201E-2</v>
      </c>
      <c r="K50" s="26">
        <v>3.11880111694335E-2</v>
      </c>
      <c r="L50" s="8">
        <v>0.62134861946105902</v>
      </c>
      <c r="M50" s="13">
        <v>0.49822473526000899</v>
      </c>
      <c r="N50" s="13">
        <v>0.36118745803833002</v>
      </c>
      <c r="O50" s="13">
        <v>0.330167294</v>
      </c>
      <c r="P50" s="13">
        <v>0.24115872383117601</v>
      </c>
      <c r="Q50" s="13">
        <v>0.12682580900000001</v>
      </c>
      <c r="R50" s="13">
        <v>8.7299584999999999E-2</v>
      </c>
      <c r="S50" s="9">
        <v>6.2317132999999997E-2</v>
      </c>
      <c r="T50" s="8">
        <v>0.62200379400000005</v>
      </c>
      <c r="U50" s="13">
        <v>0.45986223220825101</v>
      </c>
      <c r="V50" s="13">
        <v>0.306968927</v>
      </c>
      <c r="W50" s="13">
        <v>0.21644949899999999</v>
      </c>
      <c r="X50" s="13">
        <v>0.16732430500000001</v>
      </c>
      <c r="Y50" s="13">
        <v>0.10002446199999999</v>
      </c>
      <c r="Z50" s="13">
        <v>6.4079522999999999E-2</v>
      </c>
      <c r="AA50" s="9">
        <v>4.9031734E-2</v>
      </c>
      <c r="AB50" s="26">
        <v>2.4E-2</v>
      </c>
      <c r="AC50" s="26">
        <v>3.7999999999999999E-2</v>
      </c>
      <c r="AE50" s="8">
        <v>1.3391799929999999</v>
      </c>
      <c r="AF50" s="13">
        <v>1.0610368251800499</v>
      </c>
      <c r="AG50" s="13">
        <v>0.75908255577087402</v>
      </c>
      <c r="AH50" s="13">
        <v>0.61876273155212402</v>
      </c>
      <c r="AI50" s="13">
        <v>0.51554751396179199</v>
      </c>
      <c r="AJ50" s="13">
        <v>0.16536450386047299</v>
      </c>
      <c r="AK50" s="13">
        <v>9.3720674514770494E-2</v>
      </c>
      <c r="AL50" s="9">
        <v>4.6797751999999998E-2</v>
      </c>
      <c r="AM50" s="8">
        <v>1.38584780693054</v>
      </c>
      <c r="AN50" s="13">
        <v>1.10909462</v>
      </c>
      <c r="AO50" s="13">
        <v>0.88842225100000005</v>
      </c>
      <c r="AP50" s="13">
        <v>0.71943783800000005</v>
      </c>
      <c r="AQ50" s="13">
        <v>0.53388667106628396</v>
      </c>
      <c r="AR50" s="13">
        <v>0.319544076919555</v>
      </c>
      <c r="AS50" s="13">
        <v>0.18409061431884699</v>
      </c>
      <c r="AT50" s="9">
        <v>4.6736001968383699E-2</v>
      </c>
      <c r="AV50" s="24"/>
    </row>
    <row r="51" spans="2:48" x14ac:dyDescent="0.35">
      <c r="B51" s="8">
        <v>1.6719999999999999</v>
      </c>
      <c r="C51" s="13">
        <v>1.8720000000000001</v>
      </c>
      <c r="D51" s="13">
        <v>1.123</v>
      </c>
      <c r="E51" s="13">
        <v>0.86299999999999999</v>
      </c>
      <c r="F51" s="13">
        <v>0.61399999999999999</v>
      </c>
      <c r="G51" s="13">
        <v>0.379</v>
      </c>
      <c r="H51" s="13">
        <v>0.183</v>
      </c>
      <c r="I51" s="9">
        <v>0.16499999999999998</v>
      </c>
      <c r="J51" s="26">
        <v>1.5618085861205999E-2</v>
      </c>
      <c r="K51" s="26">
        <v>3.1190633773803701E-2</v>
      </c>
      <c r="L51" s="8">
        <v>0.58616876602172796</v>
      </c>
      <c r="M51" s="13">
        <v>0.49055385589599598</v>
      </c>
      <c r="N51" s="13">
        <v>0.35919976234436002</v>
      </c>
      <c r="O51" s="13">
        <v>0.38624215099999998</v>
      </c>
      <c r="P51" s="13">
        <v>0.15604233741760201</v>
      </c>
      <c r="Q51" s="13">
        <v>0.13711690900000001</v>
      </c>
      <c r="R51" s="13">
        <v>7.1777582000000006E-2</v>
      </c>
      <c r="S51" s="9">
        <v>0.18369770099999999</v>
      </c>
      <c r="T51" s="8">
        <v>0.61476039900000001</v>
      </c>
      <c r="U51" s="13">
        <v>0.46358919143676702</v>
      </c>
      <c r="V51" s="13">
        <v>0.31472372999999998</v>
      </c>
      <c r="W51" s="13">
        <v>0.22484064100000001</v>
      </c>
      <c r="X51" s="13">
        <v>0.240395308</v>
      </c>
      <c r="Y51" s="13">
        <v>8.6377621000000002E-2</v>
      </c>
      <c r="Z51" s="13">
        <v>6.5696478000000003E-2</v>
      </c>
      <c r="AA51" s="9">
        <v>4.1388750000000002E-2</v>
      </c>
      <c r="AB51" s="26">
        <v>1.7999999999999999E-2</v>
      </c>
      <c r="AC51" s="26">
        <v>2.0999999999999998E-2</v>
      </c>
      <c r="AE51" s="8">
        <v>1.2844905849999999</v>
      </c>
      <c r="AF51" s="13">
        <v>1.12467861175537</v>
      </c>
      <c r="AG51" s="13">
        <v>0.77395462989807096</v>
      </c>
      <c r="AH51" s="13">
        <v>0.60897684097289995</v>
      </c>
      <c r="AI51" s="13">
        <v>0.45034813880920399</v>
      </c>
      <c r="AJ51" s="13">
        <v>0.25616836547851501</v>
      </c>
      <c r="AK51" s="13">
        <v>0.104183912277221</v>
      </c>
      <c r="AL51" s="9">
        <v>0.21861958500000001</v>
      </c>
      <c r="AM51" s="8">
        <v>1.3600902557373</v>
      </c>
      <c r="AN51" s="13">
        <v>1.0992543699999999</v>
      </c>
      <c r="AO51" s="13">
        <v>0.90982675599999996</v>
      </c>
      <c r="AP51" s="13">
        <v>0.68946647599999999</v>
      </c>
      <c r="AQ51" s="13">
        <v>0.56489801406860296</v>
      </c>
      <c r="AR51" s="13">
        <v>0.32903885841369601</v>
      </c>
      <c r="AS51" s="13">
        <v>0.1749267578125</v>
      </c>
      <c r="AT51" s="9">
        <v>6.2477827072143499E-2</v>
      </c>
      <c r="AV51" s="24"/>
    </row>
    <row r="52" spans="2:48" x14ac:dyDescent="0.35">
      <c r="B52" s="8">
        <v>1.698</v>
      </c>
      <c r="C52" s="13">
        <v>1.8049999999999999</v>
      </c>
      <c r="D52" s="13">
        <v>1.284</v>
      </c>
      <c r="E52" s="13">
        <v>0.80200000000000005</v>
      </c>
      <c r="F52" s="13">
        <v>0.52200000000000002</v>
      </c>
      <c r="G52" s="13">
        <v>0.45600000000000002</v>
      </c>
      <c r="H52" s="13">
        <v>0.15</v>
      </c>
      <c r="I52" s="9">
        <v>0.16199999999999998</v>
      </c>
      <c r="J52" s="26">
        <v>1.54497623443603E-2</v>
      </c>
      <c r="K52" s="26">
        <v>3.1917572021484299E-2</v>
      </c>
      <c r="L52" s="8">
        <v>0.60399484634399403</v>
      </c>
      <c r="M52" s="13">
        <v>0.47788619995117099</v>
      </c>
      <c r="N52" s="13">
        <v>0.37306952476501398</v>
      </c>
      <c r="O52" s="13">
        <v>0.28958415999999998</v>
      </c>
      <c r="P52" s="13">
        <v>0.21259737014770499</v>
      </c>
      <c r="Q52" s="13">
        <v>0.124873638</v>
      </c>
      <c r="R52" s="13">
        <v>6.4741850000000004E-2</v>
      </c>
      <c r="S52" s="9">
        <v>4.8202276000000002E-2</v>
      </c>
      <c r="T52" s="8">
        <v>0.620579243</v>
      </c>
      <c r="U52" s="13">
        <v>0.46195507049560502</v>
      </c>
      <c r="V52" s="13">
        <v>0.31391191499999999</v>
      </c>
      <c r="W52" s="13">
        <v>0.21608519600000001</v>
      </c>
      <c r="X52" s="13">
        <v>0.40192103400000001</v>
      </c>
      <c r="Y52" s="13">
        <v>9.9527120999999996E-2</v>
      </c>
      <c r="Z52" s="13">
        <v>6.3847541999999993E-2</v>
      </c>
      <c r="AA52" s="9">
        <v>5.8173179999999998E-2</v>
      </c>
      <c r="AB52" s="26">
        <v>2.5000000000000001E-2</v>
      </c>
      <c r="AC52" s="26">
        <v>5.0000000000000001E-3</v>
      </c>
      <c r="AE52" s="8">
        <v>1.3003029820000001</v>
      </c>
      <c r="AF52" s="13">
        <v>1.21841049194335</v>
      </c>
      <c r="AG52" s="13">
        <v>0.76059675216674805</v>
      </c>
      <c r="AH52" s="13">
        <v>0.59583878517150801</v>
      </c>
      <c r="AI52" s="13">
        <v>0.45861077308654702</v>
      </c>
      <c r="AJ52" s="13">
        <v>0.248961687088012</v>
      </c>
      <c r="AK52" s="13">
        <v>9.5294237136840806E-2</v>
      </c>
      <c r="AL52" s="9">
        <v>4.6784162999999997E-2</v>
      </c>
      <c r="AM52" s="8">
        <v>1.37317895889282</v>
      </c>
      <c r="AN52" s="13">
        <v>1.105997562</v>
      </c>
      <c r="AO52" s="13">
        <v>0.88169312499999997</v>
      </c>
      <c r="AP52" s="13">
        <v>0.71285033200000003</v>
      </c>
      <c r="AQ52" s="13">
        <v>0.54185867309570301</v>
      </c>
      <c r="AR52" s="13">
        <v>0.33792924880981401</v>
      </c>
      <c r="AS52" s="13">
        <v>0.16712069511413499</v>
      </c>
      <c r="AT52" s="9">
        <v>6.2485218048095703E-2</v>
      </c>
      <c r="AV52" s="24"/>
    </row>
    <row r="53" spans="2:48" x14ac:dyDescent="0.35">
      <c r="B53" s="8">
        <v>1.8149999999999999</v>
      </c>
      <c r="C53" s="13">
        <v>1.675</v>
      </c>
      <c r="D53" s="13">
        <v>1.232</v>
      </c>
      <c r="E53" s="13">
        <v>0.93100000000000005</v>
      </c>
      <c r="F53" s="13">
        <v>0.498</v>
      </c>
      <c r="G53" s="13">
        <v>0.35699999999999998</v>
      </c>
      <c r="H53" s="13">
        <v>0.16200000000000001</v>
      </c>
      <c r="I53" s="9">
        <v>0.15400000000000003</v>
      </c>
      <c r="J53" s="26">
        <v>2.29387283325195E-2</v>
      </c>
      <c r="K53" s="26">
        <v>2.4910688400268499E-2</v>
      </c>
      <c r="L53" s="8">
        <v>0.60333585739135698</v>
      </c>
      <c r="M53" s="13">
        <v>0.46422147750854398</v>
      </c>
      <c r="N53" s="13">
        <v>0.37023639678955</v>
      </c>
      <c r="O53" s="13">
        <v>0.29248738299999999</v>
      </c>
      <c r="P53" s="13">
        <v>0.16905951499938901</v>
      </c>
      <c r="Q53" s="13">
        <v>0.12488555899999999</v>
      </c>
      <c r="R53" s="13">
        <v>9.3601464999999995E-2</v>
      </c>
      <c r="S53" s="9">
        <v>0.17179012299999999</v>
      </c>
      <c r="T53" s="8">
        <v>0.65747308699999996</v>
      </c>
      <c r="U53" s="13">
        <v>0.45472240447998002</v>
      </c>
      <c r="V53" s="13">
        <v>0.29957842800000001</v>
      </c>
      <c r="W53" s="13">
        <v>0.222455502</v>
      </c>
      <c r="X53" s="13">
        <v>0.46874666199999998</v>
      </c>
      <c r="Y53" s="13">
        <v>0.110412836</v>
      </c>
      <c r="Z53" s="13">
        <v>6.8047761999999998E-2</v>
      </c>
      <c r="AA53" s="9">
        <v>4.0172100000000002E-2</v>
      </c>
      <c r="AB53" s="26">
        <v>2.1999999999999999E-2</v>
      </c>
      <c r="AC53" s="26">
        <v>1.7999999999999999E-2</v>
      </c>
      <c r="AE53" s="8">
        <v>1.2786617280000001</v>
      </c>
      <c r="AF53" s="13">
        <v>1.1090071201324401</v>
      </c>
      <c r="AG53" s="13">
        <v>0.76787447929382302</v>
      </c>
      <c r="AH53" s="13">
        <v>0.62423110008239702</v>
      </c>
      <c r="AI53" s="13">
        <v>0.45469617843627902</v>
      </c>
      <c r="AJ53" s="13">
        <v>0.238328456878662</v>
      </c>
      <c r="AK53" s="13">
        <v>0.40033078193664501</v>
      </c>
      <c r="AL53" s="9">
        <v>0.43722677199999999</v>
      </c>
      <c r="AM53" s="8">
        <v>1.38405418395996</v>
      </c>
      <c r="AN53" s="13">
        <v>1.093469381</v>
      </c>
      <c r="AO53" s="13">
        <v>0.89751935000000005</v>
      </c>
      <c r="AP53" s="13">
        <v>0.70424008400000004</v>
      </c>
      <c r="AQ53" s="13">
        <v>0.55813813209533603</v>
      </c>
      <c r="AR53" s="13">
        <v>0.33394813537597601</v>
      </c>
      <c r="AS53" s="13">
        <v>0.170109272003173</v>
      </c>
      <c r="AT53" s="9">
        <v>7.3896169662475503E-2</v>
      </c>
      <c r="AV53" s="24"/>
    </row>
    <row r="54" spans="2:48" x14ac:dyDescent="0.35">
      <c r="B54" s="8">
        <v>1.7450000000000001</v>
      </c>
      <c r="C54" s="13">
        <v>1.613</v>
      </c>
      <c r="D54" s="13">
        <v>1.2649999999999999</v>
      </c>
      <c r="E54" s="13">
        <v>0.94499999999999995</v>
      </c>
      <c r="F54" s="13">
        <v>0.60799999999999998</v>
      </c>
      <c r="G54" s="13">
        <v>0.40899999999999997</v>
      </c>
      <c r="H54" s="13">
        <v>0.161</v>
      </c>
      <c r="I54" s="9">
        <v>0.16299999999999998</v>
      </c>
      <c r="J54" s="26">
        <v>1.5488624572753899E-2</v>
      </c>
      <c r="K54" s="26">
        <v>1.55401229858398E-2</v>
      </c>
      <c r="L54" s="8">
        <v>0.58341741561889604</v>
      </c>
      <c r="M54" s="13">
        <v>0.508442401885986</v>
      </c>
      <c r="N54" s="13">
        <v>0.37665176391601501</v>
      </c>
      <c r="O54" s="13">
        <v>0.37572765400000002</v>
      </c>
      <c r="P54" s="13">
        <v>0.20299077033996499</v>
      </c>
      <c r="Q54" s="13">
        <v>0.102226496</v>
      </c>
      <c r="R54" s="13">
        <v>8.8155030999999995E-2</v>
      </c>
      <c r="S54" s="9">
        <v>6.3577175E-2</v>
      </c>
      <c r="T54" s="8">
        <v>0.60300087899999999</v>
      </c>
      <c r="U54" s="13">
        <v>0.46216320991516102</v>
      </c>
      <c r="V54" s="13">
        <v>0.30443906799999998</v>
      </c>
      <c r="W54" s="13">
        <v>0.22850275</v>
      </c>
      <c r="X54" s="13">
        <v>0.28024697300000001</v>
      </c>
      <c r="Y54" s="13">
        <v>0.105849743</v>
      </c>
      <c r="Z54" s="13">
        <v>6.5308331999999997E-2</v>
      </c>
      <c r="AA54" s="9">
        <v>4.7181845E-2</v>
      </c>
      <c r="AB54" s="26">
        <v>2.9000000000000001E-2</v>
      </c>
      <c r="AC54" s="26">
        <v>6.1000000000000006E-2</v>
      </c>
      <c r="AE54" s="8">
        <v>1.2847740649999999</v>
      </c>
      <c r="AF54" s="13">
        <v>1.1321160793304399</v>
      </c>
      <c r="AG54" s="13">
        <v>0.75002455711364702</v>
      </c>
      <c r="AH54" s="13">
        <v>0.61315727233886697</v>
      </c>
      <c r="AI54" s="13">
        <v>0.64257073402404696</v>
      </c>
      <c r="AJ54" s="13">
        <v>0.159232378005981</v>
      </c>
      <c r="AK54" s="13">
        <v>9.4813823699951102E-2</v>
      </c>
      <c r="AL54" s="9">
        <v>4.6784401000000003E-2</v>
      </c>
      <c r="AM54" s="8">
        <v>1.36992383003234</v>
      </c>
      <c r="AN54" s="13">
        <v>1.091798544</v>
      </c>
      <c r="AO54" s="13">
        <v>0.89747786500000004</v>
      </c>
      <c r="AP54" s="13">
        <v>0.73244237899999998</v>
      </c>
      <c r="AQ54" s="13">
        <v>0.52982354164123502</v>
      </c>
      <c r="AR54" s="13">
        <v>0.33027887344360302</v>
      </c>
      <c r="AS54" s="13">
        <v>0.16719794273376401</v>
      </c>
      <c r="AT54" s="9">
        <v>6.8667650222778306E-2</v>
      </c>
      <c r="AV54" s="24"/>
    </row>
    <row r="55" spans="2:48" x14ac:dyDescent="0.35">
      <c r="B55" s="8">
        <v>1.863</v>
      </c>
      <c r="C55" s="13">
        <v>1.677</v>
      </c>
      <c r="D55" s="13">
        <v>1.3320000000000001</v>
      </c>
      <c r="E55" s="13">
        <v>0.83799999999999997</v>
      </c>
      <c r="F55" s="13">
        <v>0.747</v>
      </c>
      <c r="G55" s="13">
        <v>0.32600000000000001</v>
      </c>
      <c r="H55" s="13">
        <v>0.14699999999999999</v>
      </c>
      <c r="I55" s="9">
        <v>0.15400000000000003</v>
      </c>
      <c r="J55" s="26">
        <v>3.1293869018554597E-2</v>
      </c>
      <c r="K55" s="26">
        <v>1.54294967651367E-2</v>
      </c>
      <c r="L55" s="8">
        <v>0.57585072517394997</v>
      </c>
      <c r="M55" s="13">
        <v>0.48277807235717701</v>
      </c>
      <c r="N55" s="13">
        <v>0.36994194984436002</v>
      </c>
      <c r="O55" s="13">
        <v>0.30129408800000002</v>
      </c>
      <c r="P55" s="13">
        <v>0.16070723533630299</v>
      </c>
      <c r="Q55" s="13">
        <v>0.14340686799999999</v>
      </c>
      <c r="R55" s="13">
        <v>7.7934504000000002E-2</v>
      </c>
      <c r="S55" s="9">
        <v>0.171549797</v>
      </c>
      <c r="T55" s="8">
        <v>0.62833070800000002</v>
      </c>
      <c r="U55" s="13">
        <v>0.46251821517944303</v>
      </c>
      <c r="V55" s="13">
        <v>0.32116913800000002</v>
      </c>
      <c r="W55" s="13">
        <v>0.21853661499999999</v>
      </c>
      <c r="X55" s="13">
        <v>0.19947147400000001</v>
      </c>
      <c r="Y55" s="13">
        <v>0.16482424700000001</v>
      </c>
      <c r="Z55" s="13">
        <v>6.5809964999999998E-2</v>
      </c>
      <c r="AA55" s="9">
        <v>4.9155951000000003E-2</v>
      </c>
      <c r="AB55" s="26">
        <v>2.3E-2</v>
      </c>
      <c r="AC55" s="26">
        <v>6.1000000000000006E-2</v>
      </c>
      <c r="AE55" s="8">
        <v>1.2716493609999999</v>
      </c>
      <c r="AF55" s="13">
        <v>1.1702179908752399</v>
      </c>
      <c r="AG55" s="13">
        <v>0.75445485115051203</v>
      </c>
      <c r="AH55" s="13">
        <v>0.59851956367492598</v>
      </c>
      <c r="AI55" s="13">
        <v>0.512722969055175</v>
      </c>
      <c r="AJ55" s="13">
        <v>0.15627789497375399</v>
      </c>
      <c r="AK55" s="13">
        <v>9.3599796295166002E-2</v>
      </c>
      <c r="AL55" s="9">
        <v>4.6696424E-2</v>
      </c>
      <c r="AM55" s="8">
        <v>1.3631122112274101</v>
      </c>
      <c r="AN55" s="13">
        <v>1.0778424740000001</v>
      </c>
      <c r="AO55" s="13">
        <v>0.90961527799999997</v>
      </c>
      <c r="AP55" s="13">
        <v>0.71843671799999997</v>
      </c>
      <c r="AQ55" s="13">
        <v>0.56107592582702603</v>
      </c>
      <c r="AR55" s="13">
        <v>0.34790945053100503</v>
      </c>
      <c r="AS55" s="13">
        <v>0.17144131660461401</v>
      </c>
      <c r="AT55" s="9">
        <v>5.5907011032104402E-2</v>
      </c>
      <c r="AV55" s="24"/>
    </row>
    <row r="56" spans="2:48" x14ac:dyDescent="0.35">
      <c r="B56" s="8">
        <v>1.76</v>
      </c>
      <c r="C56" s="13">
        <v>1.597</v>
      </c>
      <c r="D56" s="13">
        <v>1.19</v>
      </c>
      <c r="E56" s="13">
        <v>0.92600000000000005</v>
      </c>
      <c r="F56" s="13">
        <v>0.65100000000000002</v>
      </c>
      <c r="G56" s="13">
        <v>0.375</v>
      </c>
      <c r="H56" s="13">
        <v>0.14899999999999999</v>
      </c>
      <c r="I56" s="9">
        <v>0.16599999999999998</v>
      </c>
      <c r="J56" s="26">
        <v>1.5448331832885701E-2</v>
      </c>
      <c r="K56" s="26">
        <v>3.1332254409789997E-2</v>
      </c>
      <c r="L56" s="8">
        <v>0.61104941368103005</v>
      </c>
      <c r="M56" s="13">
        <v>0.47337293624877902</v>
      </c>
      <c r="N56" s="13">
        <v>0.37719964981079102</v>
      </c>
      <c r="O56" s="13">
        <v>0.29305434200000002</v>
      </c>
      <c r="P56" s="13">
        <v>0.26463484764099099</v>
      </c>
      <c r="Q56" s="13">
        <v>0.14052462600000001</v>
      </c>
      <c r="R56" s="13">
        <v>9.3727112000000001E-2</v>
      </c>
      <c r="S56" s="9">
        <v>0.118226051</v>
      </c>
      <c r="T56" s="8">
        <v>0.60266685499999995</v>
      </c>
      <c r="U56" s="13">
        <v>0.45312976837158198</v>
      </c>
      <c r="V56" s="13">
        <v>0.30163645700000002</v>
      </c>
      <c r="W56" s="13">
        <v>0.25158095400000002</v>
      </c>
      <c r="X56" s="13">
        <v>0.180171728</v>
      </c>
      <c r="Y56" s="13">
        <v>0.10558867500000001</v>
      </c>
      <c r="Z56" s="13">
        <v>7.5911044999999996E-2</v>
      </c>
      <c r="AA56" s="9">
        <v>3.8934945999999998E-2</v>
      </c>
      <c r="AB56" s="26">
        <v>2.3E-2</v>
      </c>
      <c r="AC56" s="26">
        <v>3.1E-2</v>
      </c>
      <c r="AE56" s="8">
        <v>1.328630209</v>
      </c>
      <c r="AF56" s="13">
        <v>1.0823004245757999</v>
      </c>
      <c r="AG56" s="13">
        <v>0.76030731201171797</v>
      </c>
      <c r="AH56" s="13">
        <v>0.60914826393127397</v>
      </c>
      <c r="AI56" s="13">
        <v>0.47394442558288502</v>
      </c>
      <c r="AJ56" s="13">
        <v>0.15356755256652799</v>
      </c>
      <c r="AK56" s="13">
        <v>8.6098194122314398E-2</v>
      </c>
      <c r="AL56" s="9">
        <v>4.6686648999999997E-2</v>
      </c>
      <c r="AM56" s="8">
        <v>1.37072086334228</v>
      </c>
      <c r="AN56" s="13">
        <v>1.095905066</v>
      </c>
      <c r="AO56" s="13">
        <v>0.89291071899999996</v>
      </c>
      <c r="AP56" s="13">
        <v>0.71338653600000002</v>
      </c>
      <c r="AQ56" s="13">
        <v>0.556327104568481</v>
      </c>
      <c r="AR56" s="13">
        <v>0.33133935928344699</v>
      </c>
      <c r="AS56" s="13">
        <v>0.170906782150268</v>
      </c>
      <c r="AT56" s="9">
        <v>6.2488317489624003E-2</v>
      </c>
      <c r="AV56" s="24"/>
    </row>
    <row r="57" spans="2:48" x14ac:dyDescent="0.35">
      <c r="B57" s="8">
        <v>1.827</v>
      </c>
      <c r="C57" s="13">
        <v>1.7350000000000001</v>
      </c>
      <c r="D57" s="13">
        <v>1.2070000000000001</v>
      </c>
      <c r="E57" s="13">
        <v>0.97499999999999998</v>
      </c>
      <c r="F57" s="13">
        <v>0.52200000000000002</v>
      </c>
      <c r="G57" s="13">
        <v>0.51700000000000002</v>
      </c>
      <c r="H57" s="13">
        <v>0.161</v>
      </c>
      <c r="I57" s="9">
        <v>0.15800000000000003</v>
      </c>
      <c r="J57" s="26">
        <v>3.1291246414184501E-2</v>
      </c>
      <c r="K57" s="26">
        <v>3.1336545944213798E-2</v>
      </c>
      <c r="L57" s="8">
        <v>0.57308769226074197</v>
      </c>
      <c r="M57" s="13">
        <v>0.48485779762268</v>
      </c>
      <c r="N57" s="13">
        <v>0.350506782531738</v>
      </c>
      <c r="O57" s="13">
        <v>0.32868433000000002</v>
      </c>
      <c r="P57" s="13">
        <v>0.18767666816711401</v>
      </c>
      <c r="Q57" s="13">
        <v>0.14576220500000001</v>
      </c>
      <c r="R57" s="13">
        <v>0.109330177</v>
      </c>
      <c r="S57" s="9">
        <v>0.140423298</v>
      </c>
      <c r="T57" s="8">
        <v>0.63404560099999996</v>
      </c>
      <c r="U57" s="13">
        <v>0.46531867980956998</v>
      </c>
      <c r="V57" s="13">
        <v>0.31862068199999999</v>
      </c>
      <c r="W57" s="13">
        <v>0.214660883</v>
      </c>
      <c r="X57" s="13">
        <v>0.21841764499999999</v>
      </c>
      <c r="Y57" s="13">
        <v>8.7718963999999996E-2</v>
      </c>
      <c r="Z57" s="13">
        <v>6.2980174999999999E-2</v>
      </c>
      <c r="AA57" s="9">
        <v>4.4440268999999998E-2</v>
      </c>
      <c r="AB57" s="26">
        <v>2.1999999999999999E-2</v>
      </c>
      <c r="AC57" s="26">
        <v>1.7999999999999999E-2</v>
      </c>
      <c r="AE57" s="8">
        <v>1.2809174059999999</v>
      </c>
      <c r="AF57" s="13">
        <v>1.09341049194335</v>
      </c>
      <c r="AG57" s="13">
        <v>0.76317119598388605</v>
      </c>
      <c r="AH57" s="13">
        <v>0.60944485664367598</v>
      </c>
      <c r="AI57" s="13">
        <v>0.456652641296386</v>
      </c>
      <c r="AJ57" s="13">
        <v>0.156666278839111</v>
      </c>
      <c r="AK57" s="13">
        <v>9.3716144561767495E-2</v>
      </c>
      <c r="AL57" s="9">
        <v>4.6764611999999997E-2</v>
      </c>
      <c r="AM57" s="8">
        <v>1.39144158363342</v>
      </c>
      <c r="AN57" s="13">
        <v>1.0925138000000001</v>
      </c>
      <c r="AO57" s="13">
        <v>0.93518567100000005</v>
      </c>
      <c r="AP57" s="13">
        <v>0.71028685599999997</v>
      </c>
      <c r="AQ57" s="13">
        <v>0.55124473571777299</v>
      </c>
      <c r="AR57" s="13">
        <v>0.32955074310302701</v>
      </c>
      <c r="AS57" s="13">
        <v>0.17166185379028301</v>
      </c>
      <c r="AT57" s="9">
        <v>6.24821186065673E-2</v>
      </c>
      <c r="AV57" s="24"/>
    </row>
    <row r="58" spans="2:48" x14ac:dyDescent="0.35">
      <c r="B58" s="8">
        <v>1.77</v>
      </c>
      <c r="C58" s="13">
        <v>1.6930000000000001</v>
      </c>
      <c r="D58" s="13">
        <v>1.331</v>
      </c>
      <c r="E58" s="13">
        <v>0.82799999999999996</v>
      </c>
      <c r="F58" s="13">
        <v>0.54300000000000004</v>
      </c>
      <c r="G58" s="13">
        <v>0.378</v>
      </c>
      <c r="H58" s="13">
        <v>0.153</v>
      </c>
      <c r="I58" s="9">
        <v>0.14000000000000001</v>
      </c>
      <c r="J58" s="26">
        <v>3.11810970306396E-2</v>
      </c>
      <c r="K58" s="26">
        <v>3.1159400939941399E-2</v>
      </c>
      <c r="L58" s="8">
        <v>0.59595966339111295</v>
      </c>
      <c r="M58" s="13">
        <v>0.46924638748168901</v>
      </c>
      <c r="N58" s="13">
        <v>0.38626742362976002</v>
      </c>
      <c r="O58" s="13">
        <v>0.36287879899999997</v>
      </c>
      <c r="P58" s="13">
        <v>0.239002704620361</v>
      </c>
      <c r="Q58" s="13">
        <v>0.13054370900000001</v>
      </c>
      <c r="R58" s="13">
        <v>6.2406540000000003E-2</v>
      </c>
      <c r="S58" s="9">
        <v>3.1327724000000001E-2</v>
      </c>
      <c r="T58" s="8">
        <v>1.4179954530000001</v>
      </c>
      <c r="U58" s="13">
        <v>0.45207977294921797</v>
      </c>
      <c r="V58" s="13">
        <v>0.29662179900000002</v>
      </c>
      <c r="W58" s="13">
        <v>0.212400913</v>
      </c>
      <c r="X58" s="13">
        <v>0.186901808</v>
      </c>
      <c r="Y58" s="13">
        <v>0.104306698</v>
      </c>
      <c r="Z58" s="13">
        <v>6.1762571000000002E-2</v>
      </c>
      <c r="AA58" s="9">
        <v>3.8686751999999998E-2</v>
      </c>
      <c r="AB58" s="26">
        <v>1.2999999999999999E-2</v>
      </c>
      <c r="AC58" s="26">
        <v>1.2999999999999999E-2</v>
      </c>
      <c r="AE58" s="8">
        <v>1.3044927120000001</v>
      </c>
      <c r="AF58" s="13">
        <v>0.89034271240234297</v>
      </c>
      <c r="AG58" s="13">
        <v>0.77788448333740201</v>
      </c>
      <c r="AH58" s="13">
        <v>0.60513973236083896</v>
      </c>
      <c r="AI58" s="13">
        <v>0.451146841049194</v>
      </c>
      <c r="AJ58" s="13">
        <v>0.250016689300537</v>
      </c>
      <c r="AK58" s="13">
        <v>9.3642711639404297E-2</v>
      </c>
      <c r="AL58" s="9">
        <v>4.6866417E-2</v>
      </c>
      <c r="AM58" s="8">
        <v>1.3486692905426001</v>
      </c>
      <c r="AN58" s="13">
        <v>1.115225554</v>
      </c>
      <c r="AO58" s="13">
        <v>0.92697262800000002</v>
      </c>
      <c r="AP58" s="13">
        <v>0.70339107499999998</v>
      </c>
      <c r="AQ58" s="13">
        <v>0.52941513061523404</v>
      </c>
      <c r="AR58" s="13">
        <v>0.32768988609313898</v>
      </c>
      <c r="AS58" s="13">
        <v>0.17256617546081501</v>
      </c>
      <c r="AT58" s="9">
        <v>6.2485694885253899E-2</v>
      </c>
      <c r="AV58" s="24"/>
    </row>
    <row r="59" spans="2:48" x14ac:dyDescent="0.35">
      <c r="B59" s="8">
        <v>1.74</v>
      </c>
      <c r="C59" s="13">
        <v>1.708</v>
      </c>
      <c r="D59" s="13">
        <v>1.284</v>
      </c>
      <c r="E59" s="13">
        <v>0.92200000000000004</v>
      </c>
      <c r="F59" s="13">
        <v>0.53100000000000003</v>
      </c>
      <c r="G59" s="13">
        <v>0.39100000000000001</v>
      </c>
      <c r="H59" s="13">
        <v>0.14799999999999999</v>
      </c>
      <c r="I59" s="9">
        <v>0.14700000000000002</v>
      </c>
      <c r="J59" s="26">
        <v>3.1302928924560498E-2</v>
      </c>
      <c r="K59" s="26">
        <v>3.1310319900512598E-2</v>
      </c>
      <c r="L59" s="8">
        <v>0.57993459701537997</v>
      </c>
      <c r="M59" s="13">
        <v>0.47572541236877403</v>
      </c>
      <c r="N59" s="13">
        <v>0.38499498367309498</v>
      </c>
      <c r="O59" s="13">
        <v>0.29231595999999999</v>
      </c>
      <c r="P59" s="13">
        <v>0.19885063171386699</v>
      </c>
      <c r="Q59" s="13">
        <v>9.3972921000000001E-2</v>
      </c>
      <c r="R59" s="13">
        <v>5.9572458000000002E-2</v>
      </c>
      <c r="S59" s="9">
        <v>0.157170534</v>
      </c>
      <c r="T59" s="8">
        <v>0.92871809000000005</v>
      </c>
      <c r="U59" s="13">
        <v>0.46927237510681102</v>
      </c>
      <c r="V59" s="13">
        <v>0.34914708100000003</v>
      </c>
      <c r="W59" s="13">
        <v>0.21874284699999999</v>
      </c>
      <c r="X59" s="13">
        <v>0.17394876500000001</v>
      </c>
      <c r="Y59" s="13">
        <v>0.117996454</v>
      </c>
      <c r="Z59" s="13">
        <v>7.2142601000000001E-2</v>
      </c>
      <c r="AA59" s="9">
        <v>3.8619517999999999E-2</v>
      </c>
      <c r="AB59" s="26">
        <v>2.5000000000000001E-2</v>
      </c>
      <c r="AC59" s="26">
        <v>7.0000000000000007E-2</v>
      </c>
      <c r="AE59" s="8">
        <v>1.365428925</v>
      </c>
      <c r="AF59" s="13">
        <v>1.0196454524993801</v>
      </c>
      <c r="AG59" s="13">
        <v>0.788676977157592</v>
      </c>
      <c r="AH59" s="13">
        <v>0.58592963218688898</v>
      </c>
      <c r="AI59" s="13">
        <v>0.48476004600524902</v>
      </c>
      <c r="AJ59" s="13">
        <v>0.15836286544799799</v>
      </c>
      <c r="AK59" s="13">
        <v>7.93783664703369E-2</v>
      </c>
      <c r="AL59" s="9">
        <v>7.8075408999999998E-2</v>
      </c>
      <c r="AM59" s="8">
        <v>1.36691498756408</v>
      </c>
      <c r="AN59" s="13">
        <v>1.1059744359999999</v>
      </c>
      <c r="AO59" s="13">
        <v>0.909302473</v>
      </c>
      <c r="AP59" s="13">
        <v>0.68001771</v>
      </c>
      <c r="AQ59" s="13">
        <v>0.58070945739746005</v>
      </c>
      <c r="AR59" s="13">
        <v>0.32918930053710899</v>
      </c>
      <c r="AS59" s="13">
        <v>0.177860498428344</v>
      </c>
      <c r="AT59" s="9">
        <v>7.2816848754882799E-2</v>
      </c>
      <c r="AV59" s="24"/>
    </row>
    <row r="60" spans="2:48" x14ac:dyDescent="0.35">
      <c r="B60" s="8">
        <v>1.62</v>
      </c>
      <c r="C60" s="13">
        <v>1.669</v>
      </c>
      <c r="D60" s="13">
        <v>1.1839999999999999</v>
      </c>
      <c r="E60" s="13">
        <v>0.88100000000000001</v>
      </c>
      <c r="F60" s="13">
        <v>0.64200000000000002</v>
      </c>
      <c r="G60" s="13">
        <v>0.41199999999999998</v>
      </c>
      <c r="H60" s="13">
        <v>0.17399999999999999</v>
      </c>
      <c r="I60" s="9">
        <v>0.14200000000000002</v>
      </c>
      <c r="J60" s="26">
        <v>3.1332492828369099E-2</v>
      </c>
      <c r="K60" s="26">
        <v>3.1214714050292899E-2</v>
      </c>
      <c r="L60" s="8">
        <v>0.59827041625976496</v>
      </c>
      <c r="M60" s="13">
        <v>0.46986699104308999</v>
      </c>
      <c r="N60" s="13">
        <v>0.53210091590881303</v>
      </c>
      <c r="O60" s="13">
        <v>0.29979133600000002</v>
      </c>
      <c r="P60" s="13">
        <v>0.23421216011047299</v>
      </c>
      <c r="Q60" s="13">
        <v>0.108103752</v>
      </c>
      <c r="R60" s="13">
        <v>6.4409493999999998E-2</v>
      </c>
      <c r="S60" s="9">
        <v>0.10251355199999999</v>
      </c>
      <c r="T60" s="8">
        <v>0.61593556400000005</v>
      </c>
      <c r="U60" s="13">
        <v>0.51508760452270497</v>
      </c>
      <c r="V60" s="13">
        <v>0.30351591100000003</v>
      </c>
      <c r="W60" s="13">
        <v>0.23037576700000001</v>
      </c>
      <c r="X60" s="13">
        <v>0.166510344</v>
      </c>
      <c r="Y60" s="13">
        <v>0.102693796</v>
      </c>
      <c r="Z60" s="13">
        <v>6.4686298000000003E-2</v>
      </c>
      <c r="AA60" s="9">
        <v>4.1803121999999998E-2</v>
      </c>
      <c r="AB60" s="26">
        <v>1.7000000000000001E-2</v>
      </c>
      <c r="AC60" s="26">
        <v>5.4999999999999993E-2</v>
      </c>
      <c r="AE60" s="8">
        <v>1.3128309250000001</v>
      </c>
      <c r="AF60" s="13">
        <v>1.0910289287567101</v>
      </c>
      <c r="AG60" s="13">
        <v>0.76515865325927701</v>
      </c>
      <c r="AH60" s="13">
        <v>0.575872182846069</v>
      </c>
      <c r="AI60" s="13">
        <v>0.51336240768432595</v>
      </c>
      <c r="AJ60" s="13">
        <v>0.24063491821288999</v>
      </c>
      <c r="AK60" s="13">
        <v>0.102519989013671</v>
      </c>
      <c r="AL60" s="9">
        <v>4.6747207999999998E-2</v>
      </c>
      <c r="AM60" s="8">
        <v>1.3629627227783201</v>
      </c>
      <c r="AN60" s="13">
        <v>1.1254572869999999</v>
      </c>
      <c r="AO60" s="13">
        <v>0.89419841799999999</v>
      </c>
      <c r="AP60" s="13">
        <v>0.71796870199999996</v>
      </c>
      <c r="AQ60" s="13">
        <v>0.53445339202880804</v>
      </c>
      <c r="AR60" s="13">
        <v>0.32752823829650801</v>
      </c>
      <c r="AS60" s="13">
        <v>0.175517082214355</v>
      </c>
      <c r="AT60" s="9">
        <v>6.0318470001220703E-2</v>
      </c>
      <c r="AV60" s="24"/>
    </row>
    <row r="61" spans="2:48" x14ac:dyDescent="0.35">
      <c r="B61" s="8">
        <v>1.65</v>
      </c>
      <c r="C61" s="13">
        <v>1.589</v>
      </c>
      <c r="D61" s="13">
        <v>1.2190000000000001</v>
      </c>
      <c r="E61" s="13">
        <v>0.92</v>
      </c>
      <c r="F61" s="13">
        <v>0.68200000000000005</v>
      </c>
      <c r="G61" s="13">
        <v>0.38200000000000001</v>
      </c>
      <c r="H61" s="13">
        <v>0.14099999999999999</v>
      </c>
      <c r="I61" s="9">
        <v>0.15300000000000002</v>
      </c>
      <c r="J61" s="26">
        <v>3.1140804290771401E-2</v>
      </c>
      <c r="K61" s="26">
        <v>1.54716968536376E-2</v>
      </c>
      <c r="L61" s="8">
        <v>0.58547067642211903</v>
      </c>
      <c r="M61" s="13">
        <v>0.47908186912536599</v>
      </c>
      <c r="N61" s="13">
        <v>0.44977188110351501</v>
      </c>
      <c r="O61" s="13">
        <v>0.34693002699999997</v>
      </c>
      <c r="P61" s="13">
        <v>0.17614507675170801</v>
      </c>
      <c r="Q61" s="13">
        <v>9.3599319E-2</v>
      </c>
      <c r="R61" s="13">
        <v>6.2493324000000003E-2</v>
      </c>
      <c r="S61" s="9">
        <v>7.8100443000000006E-2</v>
      </c>
      <c r="T61" s="8">
        <v>0.62702226599999999</v>
      </c>
      <c r="U61" s="13">
        <v>0.45048546791076599</v>
      </c>
      <c r="V61" s="13">
        <v>0.29032540299999998</v>
      </c>
      <c r="W61" s="13">
        <v>0.21785354600000001</v>
      </c>
      <c r="X61" s="13">
        <v>0.16313838999999999</v>
      </c>
      <c r="Y61" s="13">
        <v>9.8375797000000001E-2</v>
      </c>
      <c r="Z61" s="13">
        <v>6.8428992999999994E-2</v>
      </c>
      <c r="AA61" s="9">
        <v>4.5610189000000002E-2</v>
      </c>
      <c r="AB61" s="26">
        <v>1.9E-2</v>
      </c>
      <c r="AC61" s="26">
        <v>4.1000000000000002E-2</v>
      </c>
      <c r="AE61" s="8">
        <v>1.4261813160000001</v>
      </c>
      <c r="AF61" s="13">
        <v>1.18713927268981</v>
      </c>
      <c r="AG61" s="13">
        <v>0.75727319717407204</v>
      </c>
      <c r="AH61" s="13">
        <v>0.58730769157409601</v>
      </c>
      <c r="AI61" s="13">
        <v>0.47686386108398399</v>
      </c>
      <c r="AJ61" s="13">
        <v>0.156327009201049</v>
      </c>
      <c r="AK61" s="13">
        <v>1.1123116016387899</v>
      </c>
      <c r="AL61" s="9">
        <v>0.20299959200000001</v>
      </c>
      <c r="AM61" s="8">
        <v>1.35915899276733</v>
      </c>
      <c r="AN61" s="13">
        <v>1.117774963</v>
      </c>
      <c r="AO61" s="13">
        <v>0.88925242400000004</v>
      </c>
      <c r="AP61" s="13">
        <v>0.70118403399999996</v>
      </c>
      <c r="AQ61" s="13">
        <v>0.58045983314514105</v>
      </c>
      <c r="AR61" s="13">
        <v>0.32639694213867099</v>
      </c>
      <c r="AS61" s="13">
        <v>0.168174743652343</v>
      </c>
      <c r="AT61" s="9">
        <v>6.2486171722412102E-2</v>
      </c>
      <c r="AV61" s="24"/>
    </row>
    <row r="62" spans="2:48" x14ac:dyDescent="0.35">
      <c r="B62" s="8">
        <v>1.72</v>
      </c>
      <c r="C62" s="13">
        <v>1.6639999999999999</v>
      </c>
      <c r="D62" s="13">
        <v>1.214</v>
      </c>
      <c r="E62" s="13">
        <v>0.93899999999999995</v>
      </c>
      <c r="F62" s="13">
        <v>0.65500000000000003</v>
      </c>
      <c r="G62" s="13">
        <v>0.39100000000000001</v>
      </c>
      <c r="H62" s="13">
        <v>0.17599999999999999</v>
      </c>
      <c r="I62" s="9">
        <v>0.14500000000000002</v>
      </c>
      <c r="J62" s="26">
        <v>3.1325101852416902E-2</v>
      </c>
      <c r="K62" s="26">
        <v>3.1321525573730399E-2</v>
      </c>
      <c r="L62" s="8">
        <v>0.63015127182006803</v>
      </c>
      <c r="M62" s="13">
        <v>0.48853445053100503</v>
      </c>
      <c r="N62" s="13">
        <v>0.40122056007385198</v>
      </c>
      <c r="O62" s="13">
        <v>0.289610863</v>
      </c>
      <c r="P62" s="13">
        <v>0.22307634353637601</v>
      </c>
      <c r="Q62" s="13">
        <v>0.13929080999999999</v>
      </c>
      <c r="R62" s="13">
        <v>9.3624592000000006E-2</v>
      </c>
      <c r="S62" s="9">
        <v>0.115587473</v>
      </c>
      <c r="T62" s="8">
        <v>0.67443966899999996</v>
      </c>
      <c r="U62" s="13">
        <v>0.45174598693847601</v>
      </c>
      <c r="V62" s="13">
        <v>0.30418038400000003</v>
      </c>
      <c r="W62" s="13">
        <v>0.24591755900000001</v>
      </c>
      <c r="X62" s="13">
        <v>0.18012118299999999</v>
      </c>
      <c r="Y62" s="13">
        <v>0.104263306</v>
      </c>
      <c r="Z62" s="13">
        <v>6.2143563999999998E-2</v>
      </c>
      <c r="AA62" s="9">
        <v>4.3491601999999997E-2</v>
      </c>
      <c r="AB62" s="26">
        <v>2.1000000000000001E-2</v>
      </c>
      <c r="AC62" s="26">
        <v>1.7999999999999999E-2</v>
      </c>
      <c r="AE62" s="8">
        <v>1.287172794</v>
      </c>
      <c r="AF62" s="13">
        <v>1.0465490818023599</v>
      </c>
      <c r="AG62" s="13">
        <v>0.75661468505859297</v>
      </c>
      <c r="AH62" s="13">
        <v>0.59314990043640103</v>
      </c>
      <c r="AI62" s="13">
        <v>0.46213674545288003</v>
      </c>
      <c r="AJ62" s="13">
        <v>0.22931027412414501</v>
      </c>
      <c r="AK62" s="13">
        <v>8.6985349655151298E-2</v>
      </c>
      <c r="AL62" s="9">
        <v>4.7023058E-2</v>
      </c>
      <c r="AM62" s="8">
        <v>1.35713839530944</v>
      </c>
      <c r="AN62" s="13">
        <v>1.095034361</v>
      </c>
      <c r="AO62" s="13">
        <v>0.878543615</v>
      </c>
      <c r="AP62" s="13">
        <v>0.70774912800000001</v>
      </c>
      <c r="AQ62" s="13">
        <v>0.52979230880737305</v>
      </c>
      <c r="AR62" s="13">
        <v>0.31763553619384699</v>
      </c>
      <c r="AS62" s="13">
        <v>0.16004848480224601</v>
      </c>
      <c r="AT62" s="9">
        <v>6.2440156936645501E-2</v>
      </c>
      <c r="AV62" s="24"/>
    </row>
    <row r="63" spans="2:48" x14ac:dyDescent="0.35">
      <c r="B63" s="8">
        <v>1.6879999999999999</v>
      </c>
      <c r="C63" s="13">
        <v>1.6839999999999999</v>
      </c>
      <c r="D63" s="13">
        <v>1.2649999999999999</v>
      </c>
      <c r="E63" s="13">
        <v>0.78700000000000003</v>
      </c>
      <c r="F63" s="13">
        <v>0.621</v>
      </c>
      <c r="G63" s="13">
        <v>0.377</v>
      </c>
      <c r="H63" s="13">
        <v>0.154</v>
      </c>
      <c r="I63" s="9">
        <v>0.14300000000000002</v>
      </c>
      <c r="J63" s="26">
        <v>3.1235933303833001E-2</v>
      </c>
      <c r="K63" s="26">
        <v>1.5482902526855399E-2</v>
      </c>
      <c r="L63" s="8">
        <v>0.56165242195129395</v>
      </c>
      <c r="M63" s="13">
        <v>0.472733974456787</v>
      </c>
      <c r="N63" s="13">
        <v>0.403210639953613</v>
      </c>
      <c r="O63" s="13">
        <v>0.28113818200000001</v>
      </c>
      <c r="P63" s="13">
        <v>0.15602421760558999</v>
      </c>
      <c r="Q63" s="13">
        <v>9.3657493999999994E-2</v>
      </c>
      <c r="R63" s="13">
        <v>6.2383889999999997E-2</v>
      </c>
      <c r="S63" s="9">
        <v>0.124898195</v>
      </c>
      <c r="T63" s="8">
        <v>0.624091387</v>
      </c>
      <c r="U63" s="13">
        <v>0.45798659324645902</v>
      </c>
      <c r="V63" s="13">
        <v>0.30190587000000002</v>
      </c>
      <c r="W63" s="13">
        <v>0.23059892700000001</v>
      </c>
      <c r="X63" s="13">
        <v>0.17414379099999999</v>
      </c>
      <c r="Y63" s="13">
        <v>0.102543831</v>
      </c>
      <c r="Z63" s="13">
        <v>7.9229832E-2</v>
      </c>
      <c r="AA63" s="9">
        <v>5.0765037999999998E-2</v>
      </c>
      <c r="AB63" s="26">
        <v>1.6E-2</v>
      </c>
      <c r="AC63" s="26">
        <v>2.9999999999999996E-3</v>
      </c>
      <c r="AE63" s="8">
        <v>1.2865705489999999</v>
      </c>
      <c r="AF63" s="13">
        <v>1.0634858608245801</v>
      </c>
      <c r="AG63" s="13">
        <v>0.75102162361144997</v>
      </c>
      <c r="AH63" s="13">
        <v>0.59178972244262695</v>
      </c>
      <c r="AI63" s="13">
        <v>0.45274400711059498</v>
      </c>
      <c r="AJ63" s="13">
        <v>0.16411495208740201</v>
      </c>
      <c r="AK63" s="13">
        <v>9.7276449203491197E-2</v>
      </c>
      <c r="AL63" s="9">
        <v>7.7950954000000003E-2</v>
      </c>
      <c r="AM63" s="8">
        <v>1.38255858421325</v>
      </c>
      <c r="AN63" s="13">
        <v>1.1261792180000001</v>
      </c>
      <c r="AO63" s="13">
        <v>0.91181159000000001</v>
      </c>
      <c r="AP63" s="13">
        <v>0.71175384500000005</v>
      </c>
      <c r="AQ63" s="13">
        <v>0.56210923194885198</v>
      </c>
      <c r="AR63" s="13">
        <v>0.33234596252441401</v>
      </c>
      <c r="AS63" s="13">
        <v>0.171780109405517</v>
      </c>
      <c r="AT63" s="9">
        <v>4.6690225601196199E-2</v>
      </c>
      <c r="AV63" s="24"/>
    </row>
    <row r="64" spans="2:48" x14ac:dyDescent="0.35">
      <c r="B64" s="8">
        <v>1.7030000000000001</v>
      </c>
      <c r="C64" s="13">
        <v>1.7050000000000001</v>
      </c>
      <c r="D64" s="13">
        <v>1.288</v>
      </c>
      <c r="E64" s="13">
        <v>0.72299999999999998</v>
      </c>
      <c r="F64" s="13">
        <v>0.54300000000000004</v>
      </c>
      <c r="G64" s="13">
        <v>0.39300000000000002</v>
      </c>
      <c r="H64" s="13">
        <v>0.17399999999999999</v>
      </c>
      <c r="I64" s="9">
        <v>0.13600000000000001</v>
      </c>
      <c r="J64" s="26">
        <v>3.1234979629516602E-2</v>
      </c>
      <c r="K64" s="26">
        <v>1.56214237213134E-2</v>
      </c>
      <c r="L64" s="8">
        <v>0.59462881088256803</v>
      </c>
      <c r="M64" s="13">
        <v>0.49014782905578602</v>
      </c>
      <c r="N64" s="13">
        <v>0.38153791427612299</v>
      </c>
      <c r="O64" s="13">
        <v>0.43036341700000003</v>
      </c>
      <c r="P64" s="13">
        <v>0.293895483016967</v>
      </c>
      <c r="Q64" s="13">
        <v>9.3593597000000001E-2</v>
      </c>
      <c r="R64" s="13">
        <v>6.2381028999999998E-2</v>
      </c>
      <c r="S64" s="9">
        <v>3.9575815E-2</v>
      </c>
      <c r="T64" s="8">
        <v>0.62249255199999998</v>
      </c>
      <c r="U64" s="13">
        <v>0.45144319534301702</v>
      </c>
      <c r="V64" s="13">
        <v>0.318465471</v>
      </c>
      <c r="W64" s="13">
        <v>0.21691870699999999</v>
      </c>
      <c r="X64" s="13">
        <v>0.16128563900000001</v>
      </c>
      <c r="Y64" s="13">
        <v>0.10071110699999999</v>
      </c>
      <c r="Z64" s="13">
        <v>6.1709404000000002E-2</v>
      </c>
      <c r="AA64" s="9">
        <v>4.4819592999999998E-2</v>
      </c>
      <c r="AB64" s="26">
        <v>3.4000000000000002E-2</v>
      </c>
      <c r="AC64" s="26">
        <v>7.9000000000000015E-2</v>
      </c>
      <c r="AE64" s="8">
        <v>1.282945633</v>
      </c>
      <c r="AF64" s="13">
        <v>1.0832037925720199</v>
      </c>
      <c r="AG64" s="13">
        <v>0.72921514511108398</v>
      </c>
      <c r="AH64" s="13">
        <v>0.59386730194091797</v>
      </c>
      <c r="AI64" s="13">
        <v>0.45680618286132801</v>
      </c>
      <c r="AJ64" s="13">
        <v>0.16962814331054599</v>
      </c>
      <c r="AK64" s="13">
        <v>7.7934741973876898E-2</v>
      </c>
      <c r="AL64" s="9">
        <v>4.6703577000000003E-2</v>
      </c>
      <c r="AM64" s="8">
        <v>1.3785653114318801</v>
      </c>
      <c r="AN64" s="13">
        <v>1.1287477020000001</v>
      </c>
      <c r="AO64" s="13">
        <v>0.87650013000000004</v>
      </c>
      <c r="AP64" s="13">
        <v>0.70705938300000004</v>
      </c>
      <c r="AQ64" s="13">
        <v>0.64230751991271895</v>
      </c>
      <c r="AR64" s="13">
        <v>0.32030320167541498</v>
      </c>
      <c r="AS64" s="13">
        <v>0.171710729598999</v>
      </c>
      <c r="AT64" s="9">
        <v>4.6756029129028299E-2</v>
      </c>
      <c r="AV64" s="24"/>
    </row>
    <row r="65" spans="2:48" x14ac:dyDescent="0.35">
      <c r="B65" s="8">
        <v>1.728</v>
      </c>
      <c r="C65" s="13">
        <v>1.7110000000000001</v>
      </c>
      <c r="D65" s="13">
        <v>1.2350000000000001</v>
      </c>
      <c r="E65" s="13">
        <v>0.66100000000000003</v>
      </c>
      <c r="F65" s="13">
        <v>0.52800000000000002</v>
      </c>
      <c r="G65" s="13">
        <v>0.36299999999999999</v>
      </c>
      <c r="H65" s="13">
        <v>0.13899999999999998</v>
      </c>
      <c r="I65" s="9">
        <v>0.14400000000000002</v>
      </c>
      <c r="J65" s="26">
        <v>1.5620231628417899E-2</v>
      </c>
      <c r="K65" s="26">
        <v>1.5656232833862301E-2</v>
      </c>
      <c r="L65" s="8">
        <v>0.58738517761230402</v>
      </c>
      <c r="M65" s="13">
        <v>0.499169111251831</v>
      </c>
      <c r="N65" s="13">
        <v>0.40788054466247498</v>
      </c>
      <c r="O65" s="13">
        <v>0.32644343399999998</v>
      </c>
      <c r="P65" s="13">
        <v>0.156111240386962</v>
      </c>
      <c r="Q65" s="13">
        <v>0.111730099</v>
      </c>
      <c r="R65" s="13">
        <v>0.111271381</v>
      </c>
      <c r="S65" s="9">
        <v>0.16522693599999999</v>
      </c>
      <c r="T65" s="8">
        <v>0.60683274300000001</v>
      </c>
      <c r="U65" s="13">
        <v>0.458315849304199</v>
      </c>
      <c r="V65" s="13">
        <v>0.31420922299999998</v>
      </c>
      <c r="W65" s="13">
        <v>0.21590900399999999</v>
      </c>
      <c r="X65" s="13">
        <v>0.16909432399999999</v>
      </c>
      <c r="Y65" s="13">
        <v>9.7742318999999994E-2</v>
      </c>
      <c r="Z65" s="13">
        <v>7.1861267000000006E-2</v>
      </c>
      <c r="AA65" s="9">
        <v>4.4311522999999998E-2</v>
      </c>
      <c r="AB65" s="26">
        <v>3.1E-2</v>
      </c>
      <c r="AC65" s="26">
        <v>5.6000000000000001E-2</v>
      </c>
      <c r="AE65" s="8">
        <v>1.0306959149999999</v>
      </c>
      <c r="AF65" s="13">
        <v>1.12351369857788</v>
      </c>
      <c r="AG65" s="13">
        <v>0.74098944664001398</v>
      </c>
      <c r="AH65" s="13">
        <v>0.59608006477355902</v>
      </c>
      <c r="AI65" s="13">
        <v>0.44805908203125</v>
      </c>
      <c r="AJ65" s="13">
        <v>0.15627741813659601</v>
      </c>
      <c r="AK65" s="13">
        <v>9.3679666519164997E-2</v>
      </c>
      <c r="AL65" s="9">
        <v>0.10502505299999999</v>
      </c>
      <c r="AM65" s="8">
        <v>1.39515399932861</v>
      </c>
      <c r="AN65" s="13">
        <v>1.1156244280000001</v>
      </c>
      <c r="AO65" s="13">
        <v>0.90425181399999999</v>
      </c>
      <c r="AP65" s="13">
        <v>0.704638243</v>
      </c>
      <c r="AQ65" s="13">
        <v>0.54949927330017001</v>
      </c>
      <c r="AR65" s="13">
        <v>0.32142281532287598</v>
      </c>
      <c r="AS65" s="13">
        <v>0.17761349678039501</v>
      </c>
      <c r="AT65" s="9">
        <v>4.6688556671142502E-2</v>
      </c>
      <c r="AV65" s="24"/>
    </row>
    <row r="66" spans="2:48" x14ac:dyDescent="0.35">
      <c r="B66" s="8">
        <v>1.69</v>
      </c>
      <c r="C66" s="13">
        <v>1.528</v>
      </c>
      <c r="D66" s="13">
        <v>1.369</v>
      </c>
      <c r="E66" s="13">
        <v>0.86799999999999999</v>
      </c>
      <c r="F66" s="13">
        <v>0.59099999999999997</v>
      </c>
      <c r="G66" s="13">
        <v>0.316</v>
      </c>
      <c r="H66" s="13">
        <v>0.16699999999999998</v>
      </c>
      <c r="I66" s="9">
        <v>0.13600000000000001</v>
      </c>
      <c r="J66" s="26">
        <v>1.5623092651367101E-2</v>
      </c>
      <c r="K66" s="26">
        <v>3.1198263168334898E-2</v>
      </c>
      <c r="L66" s="8">
        <v>0.57907986640930098</v>
      </c>
      <c r="M66" s="13">
        <v>0.50374460220336903</v>
      </c>
      <c r="N66" s="13">
        <v>0.36691784858703602</v>
      </c>
      <c r="O66" s="13">
        <v>0.274973631</v>
      </c>
      <c r="P66" s="13">
        <v>0.22735404968261699</v>
      </c>
      <c r="Q66" s="13">
        <v>0.13474082900000001</v>
      </c>
      <c r="R66" s="13">
        <v>4.6739817000000003E-2</v>
      </c>
      <c r="S66" s="9">
        <v>3.9531231E-2</v>
      </c>
      <c r="T66" s="8">
        <v>0.61760020299999996</v>
      </c>
      <c r="U66" s="13">
        <v>0.46411490440368602</v>
      </c>
      <c r="V66" s="13">
        <v>0.30723476399999999</v>
      </c>
      <c r="W66" s="13">
        <v>0.23093414300000001</v>
      </c>
      <c r="X66" s="13">
        <v>0.15914344799999999</v>
      </c>
      <c r="Y66" s="13">
        <v>9.9699019999999999E-2</v>
      </c>
      <c r="Z66" s="13">
        <v>7.1771621999999993E-2</v>
      </c>
      <c r="AA66" s="9">
        <v>3.7957906999999999E-2</v>
      </c>
      <c r="AB66" s="26">
        <v>2.5000000000000001E-2</v>
      </c>
      <c r="AC66" s="26">
        <v>4.1999999999999996E-2</v>
      </c>
      <c r="AE66" s="8">
        <v>1.2881739139999999</v>
      </c>
      <c r="AF66" s="13">
        <v>0.99971747398376398</v>
      </c>
      <c r="AG66" s="13">
        <v>0.75153684616088801</v>
      </c>
      <c r="AH66" s="13">
        <v>0.59280443191528298</v>
      </c>
      <c r="AI66" s="13">
        <v>0.59566235542297297</v>
      </c>
      <c r="AJ66" s="13">
        <v>0.198163032531738</v>
      </c>
      <c r="AK66" s="13">
        <v>9.38131809234619E-2</v>
      </c>
      <c r="AL66" s="9">
        <v>4.6778917000000003E-2</v>
      </c>
      <c r="AM66" s="8">
        <v>1.3842184543609599</v>
      </c>
      <c r="AN66" s="13">
        <v>1.0938172340000001</v>
      </c>
      <c r="AO66" s="13">
        <v>0.87878107999999999</v>
      </c>
      <c r="AP66" s="13">
        <v>0.73862385699999999</v>
      </c>
      <c r="AQ66" s="13">
        <v>0.53303313255310003</v>
      </c>
      <c r="AR66" s="13">
        <v>0.331597089767456</v>
      </c>
      <c r="AS66" s="13">
        <v>0.167561531066894</v>
      </c>
      <c r="AT66" s="9">
        <v>4.6692609786987298E-2</v>
      </c>
      <c r="AV66" s="24"/>
    </row>
    <row r="67" spans="2:48" x14ac:dyDescent="0.35">
      <c r="B67" s="8">
        <v>1.714</v>
      </c>
      <c r="C67" s="13">
        <v>1.6020000000000001</v>
      </c>
      <c r="D67" s="13">
        <v>1.2929999999999999</v>
      </c>
      <c r="E67" s="13">
        <v>0.66900000000000004</v>
      </c>
      <c r="F67" s="13">
        <v>0.52800000000000002</v>
      </c>
      <c r="G67" s="13">
        <v>0.49099999999999999</v>
      </c>
      <c r="H67" s="13">
        <v>0.18099999999999999</v>
      </c>
      <c r="I67" s="9">
        <v>0.14600000000000002</v>
      </c>
      <c r="J67" s="26">
        <v>2.41589546203613E-2</v>
      </c>
      <c r="K67" s="26">
        <v>2.40578651428222E-2</v>
      </c>
      <c r="L67" s="8">
        <v>0.58039784431457497</v>
      </c>
      <c r="M67" s="13">
        <v>0.48462104797363198</v>
      </c>
      <c r="N67" s="13">
        <v>0.395799160003662</v>
      </c>
      <c r="O67" s="13">
        <v>0.40152049099999998</v>
      </c>
      <c r="P67" s="13">
        <v>0.24889826774597101</v>
      </c>
      <c r="Q67" s="13">
        <v>0.124881029</v>
      </c>
      <c r="R67" s="13">
        <v>6.2346934999999999E-2</v>
      </c>
      <c r="S67" s="9">
        <v>0.15806794199999999</v>
      </c>
      <c r="T67" s="8">
        <v>0.616334677</v>
      </c>
      <c r="U67" s="13">
        <v>0.45844864845275801</v>
      </c>
      <c r="V67" s="13">
        <v>0.31399607699999998</v>
      </c>
      <c r="W67" s="13">
        <v>0.21524858499999999</v>
      </c>
      <c r="X67" s="13">
        <v>0.20561528200000001</v>
      </c>
      <c r="Y67" s="13">
        <v>9.8540305999999994E-2</v>
      </c>
      <c r="Z67" s="13">
        <v>7.0136546999999994E-2</v>
      </c>
      <c r="AA67" s="9">
        <v>4.0389538000000003E-2</v>
      </c>
      <c r="AB67" s="26">
        <v>3.2000000000000001E-2</v>
      </c>
      <c r="AC67" s="26">
        <v>2.8000000000000001E-2</v>
      </c>
      <c r="AE67" s="8">
        <v>1.270884275</v>
      </c>
      <c r="AF67" s="13">
        <v>1.06217241287231</v>
      </c>
      <c r="AG67" s="13">
        <v>0.72128558158874501</v>
      </c>
      <c r="AH67" s="13">
        <v>0.62814283370971602</v>
      </c>
      <c r="AI67" s="13">
        <v>0.36820936203002902</v>
      </c>
      <c r="AJ67" s="13">
        <v>0.241851091384887</v>
      </c>
      <c r="AK67" s="13">
        <v>0.102089405059814</v>
      </c>
      <c r="AL67" s="9">
        <v>0.20989918699999999</v>
      </c>
      <c r="AM67" s="8">
        <v>1.38746857643127</v>
      </c>
      <c r="AN67" s="13">
        <v>1.077784777</v>
      </c>
      <c r="AO67" s="13">
        <v>0.91711902599999995</v>
      </c>
      <c r="AP67" s="13">
        <v>0.71813559500000002</v>
      </c>
      <c r="AQ67" s="13">
        <v>0.55881810188293402</v>
      </c>
      <c r="AR67" s="13">
        <v>0.33746170997619601</v>
      </c>
      <c r="AS67" s="13">
        <v>0.171707868576049</v>
      </c>
      <c r="AT67" s="9">
        <v>6.4955234527587793E-2</v>
      </c>
      <c r="AV67" s="24"/>
    </row>
    <row r="68" spans="2:48" x14ac:dyDescent="0.35">
      <c r="B68" s="8">
        <v>1.706</v>
      </c>
      <c r="C68" s="13">
        <v>1.675</v>
      </c>
      <c r="D68" s="13">
        <v>1.2370000000000001</v>
      </c>
      <c r="E68" s="13">
        <v>0.69399999999999995</v>
      </c>
      <c r="F68" s="13">
        <v>0.54900000000000004</v>
      </c>
      <c r="G68" s="13">
        <v>0.31</v>
      </c>
      <c r="H68" s="13">
        <v>0.16699999999999998</v>
      </c>
      <c r="I68" s="9">
        <v>0.15400000000000003</v>
      </c>
      <c r="J68" s="26">
        <v>2.6212692260742101E-2</v>
      </c>
      <c r="K68" s="26">
        <v>2.4034500122070299E-2</v>
      </c>
      <c r="L68" s="8">
        <v>0.59792876243591297</v>
      </c>
      <c r="M68" s="13">
        <v>0.49694299697875899</v>
      </c>
      <c r="N68" s="13">
        <v>0.36782932281494102</v>
      </c>
      <c r="O68" s="13">
        <v>0.277293444</v>
      </c>
      <c r="P68" s="13">
        <v>0.16698718070983801</v>
      </c>
      <c r="Q68" s="13">
        <v>0.124890327</v>
      </c>
      <c r="R68" s="13">
        <v>4.6742200999999997E-2</v>
      </c>
      <c r="S68" s="9">
        <v>7.8010558999999993E-2</v>
      </c>
      <c r="T68" s="8">
        <v>0.60654997799999999</v>
      </c>
      <c r="U68" s="13">
        <v>0.46077346801757801</v>
      </c>
      <c r="V68" s="13">
        <v>0.30151176499999999</v>
      </c>
      <c r="W68" s="13">
        <v>0.221094608</v>
      </c>
      <c r="X68" s="13">
        <v>0.16679406199999999</v>
      </c>
      <c r="Y68" s="13">
        <v>0.10139203099999999</v>
      </c>
      <c r="Z68" s="13">
        <v>8.8767528999999998E-2</v>
      </c>
      <c r="AA68" s="9">
        <v>4.5529366000000002E-2</v>
      </c>
      <c r="AB68" s="26">
        <v>2.4E-2</v>
      </c>
      <c r="AC68" s="26">
        <v>1.4999999999999999E-2</v>
      </c>
      <c r="AE68" s="8">
        <v>1.26103425</v>
      </c>
      <c r="AF68" s="13">
        <v>1.0917274951934799</v>
      </c>
      <c r="AG68" s="13">
        <v>0.75009918212890603</v>
      </c>
      <c r="AH68" s="13">
        <v>0.57972884178161599</v>
      </c>
      <c r="AI68" s="13">
        <v>0.45033931732177701</v>
      </c>
      <c r="AJ68" s="13">
        <v>0.18923282623290999</v>
      </c>
      <c r="AK68" s="13">
        <v>0.140990495681762</v>
      </c>
      <c r="AL68" s="9">
        <v>4.6859502999999997E-2</v>
      </c>
      <c r="AM68" s="8">
        <v>1.3582561016082699</v>
      </c>
      <c r="AN68" s="13">
        <v>1.101624489</v>
      </c>
      <c r="AO68" s="13">
        <v>0.89030599600000004</v>
      </c>
      <c r="AP68" s="13">
        <v>0.70352697399999997</v>
      </c>
      <c r="AQ68" s="13">
        <v>0.54573678970336903</v>
      </c>
      <c r="AR68" s="13">
        <v>0.348893642425537</v>
      </c>
      <c r="AS68" s="13">
        <v>0.16934251785278301</v>
      </c>
      <c r="AT68" s="9">
        <v>5.1559925079345703E-2</v>
      </c>
      <c r="AV68" s="24"/>
    </row>
    <row r="69" spans="2:48" x14ac:dyDescent="0.35">
      <c r="B69" s="8">
        <v>1.627</v>
      </c>
      <c r="C69" s="13">
        <v>1.712</v>
      </c>
      <c r="D69" s="13">
        <v>1.2210000000000001</v>
      </c>
      <c r="E69" s="13">
        <v>0.86599999999999999</v>
      </c>
      <c r="F69" s="13">
        <v>0.61799999999999999</v>
      </c>
      <c r="G69" s="13">
        <v>0.36899999999999999</v>
      </c>
      <c r="H69" s="13">
        <v>0.16599999999999998</v>
      </c>
      <c r="I69" s="9">
        <v>0.15000000000000002</v>
      </c>
      <c r="J69" s="26">
        <v>1.5450716018676701E-2</v>
      </c>
      <c r="K69" s="26">
        <v>2.08525657653808E-2</v>
      </c>
      <c r="L69" s="8">
        <v>0.57539343833923295</v>
      </c>
      <c r="M69" s="13">
        <v>0.47352957725524902</v>
      </c>
      <c r="N69" s="13">
        <v>0.45509147644042902</v>
      </c>
      <c r="O69" s="13">
        <v>0.28824973100000001</v>
      </c>
      <c r="P69" s="13">
        <v>0.17348837852478</v>
      </c>
      <c r="Q69" s="13">
        <v>0.133282185</v>
      </c>
      <c r="R69" s="13">
        <v>8.4541321000000003E-2</v>
      </c>
      <c r="S69" s="9">
        <v>0.17947506899999999</v>
      </c>
      <c r="T69" s="8">
        <v>0.60275125500000004</v>
      </c>
      <c r="U69" s="13">
        <v>0.46157598495483398</v>
      </c>
      <c r="V69" s="13">
        <v>0.30477809900000002</v>
      </c>
      <c r="W69" s="13">
        <v>0.22056841899999999</v>
      </c>
      <c r="X69" s="13">
        <v>0.15926671000000001</v>
      </c>
      <c r="Y69" s="13">
        <v>0.104311943</v>
      </c>
      <c r="Z69" s="13">
        <v>6.3073158000000004E-2</v>
      </c>
      <c r="AA69" s="9">
        <v>4.4682502999999998E-2</v>
      </c>
      <c r="AB69" s="26">
        <v>2.4E-2</v>
      </c>
      <c r="AC69" s="26">
        <v>1.7999999999999999E-2</v>
      </c>
      <c r="AE69" s="8">
        <v>1.360908985</v>
      </c>
      <c r="AF69" s="13">
        <v>0.93949961662292403</v>
      </c>
      <c r="AG69" s="13">
        <v>0.78092575073242099</v>
      </c>
      <c r="AH69" s="13">
        <v>0.574249267578125</v>
      </c>
      <c r="AI69" s="13">
        <v>0.42084407806396401</v>
      </c>
      <c r="AJ69" s="13">
        <v>0.171836853027343</v>
      </c>
      <c r="AK69" s="13">
        <v>9.3627452850341797E-2</v>
      </c>
      <c r="AL69" s="9">
        <v>0.171848536</v>
      </c>
      <c r="AM69" s="8">
        <v>1.3762450218200599</v>
      </c>
      <c r="AN69" s="13">
        <v>1.098634243</v>
      </c>
      <c r="AO69" s="13">
        <v>0.90691161200000003</v>
      </c>
      <c r="AP69" s="13">
        <v>0.70188188600000001</v>
      </c>
      <c r="AQ69" s="13">
        <v>0.87775301933288497</v>
      </c>
      <c r="AR69" s="13">
        <v>0.33257532119750899</v>
      </c>
      <c r="AS69" s="13">
        <v>0.17207312583923301</v>
      </c>
      <c r="AT69" s="9">
        <v>6.24847412109375E-2</v>
      </c>
      <c r="AV69" s="24"/>
    </row>
    <row r="70" spans="2:48" x14ac:dyDescent="0.35">
      <c r="B70" s="8">
        <v>1.7410000000000001</v>
      </c>
      <c r="C70" s="13">
        <v>1.589</v>
      </c>
      <c r="D70" s="13">
        <v>1.268</v>
      </c>
      <c r="E70" s="13">
        <v>0.67</v>
      </c>
      <c r="F70" s="13">
        <v>0.57999999999999996</v>
      </c>
      <c r="G70" s="13">
        <v>0.375</v>
      </c>
      <c r="H70" s="13">
        <v>0.18</v>
      </c>
      <c r="I70" s="9">
        <v>0.13100000000000001</v>
      </c>
      <c r="J70" s="26">
        <v>1.54879093170166E-2</v>
      </c>
      <c r="K70" s="26">
        <v>1.5515804290771399E-2</v>
      </c>
      <c r="L70" s="8">
        <v>0.61377382278442305</v>
      </c>
      <c r="M70" s="13">
        <v>0.51186656951904297</v>
      </c>
      <c r="N70" s="13">
        <v>0.37923288345336897</v>
      </c>
      <c r="O70" s="13">
        <v>0.337481737</v>
      </c>
      <c r="P70" s="13">
        <v>0.173661708831787</v>
      </c>
      <c r="Q70" s="13">
        <v>0.13514447199999999</v>
      </c>
      <c r="R70" s="13">
        <v>7.8223467000000005E-2</v>
      </c>
      <c r="S70" s="9">
        <v>6.2546014999999996E-2</v>
      </c>
      <c r="T70" s="8">
        <v>0.61835503599999997</v>
      </c>
      <c r="U70" s="13">
        <v>0.45464062690734802</v>
      </c>
      <c r="V70" s="13">
        <v>0.30630445499999998</v>
      </c>
      <c r="W70" s="13">
        <v>0.21737146399999999</v>
      </c>
      <c r="X70" s="13">
        <v>0.16239070899999999</v>
      </c>
      <c r="Y70" s="13">
        <v>9.5260382000000005E-2</v>
      </c>
      <c r="Z70" s="13">
        <v>7.0858002000000003E-2</v>
      </c>
      <c r="AA70" s="9">
        <v>4.3981790999999999E-2</v>
      </c>
      <c r="AB70" s="26">
        <v>2.1999999999999999E-2</v>
      </c>
      <c r="AC70" s="26">
        <v>6.4000000000000001E-2</v>
      </c>
      <c r="AE70" s="8">
        <v>1.270428181</v>
      </c>
      <c r="AF70" s="13">
        <v>1.0135798454284599</v>
      </c>
      <c r="AG70" s="13">
        <v>0.970722675323486</v>
      </c>
      <c r="AH70" s="13">
        <v>0.59475088119506803</v>
      </c>
      <c r="AI70" s="13">
        <v>0.42545223236083901</v>
      </c>
      <c r="AJ70" s="13">
        <v>0.16056656837463301</v>
      </c>
      <c r="AK70" s="13">
        <v>9.3780517578125E-2</v>
      </c>
      <c r="AL70" s="9">
        <v>4.6865463000000003E-2</v>
      </c>
      <c r="AM70" s="8">
        <v>1.37055468559265</v>
      </c>
      <c r="AN70" s="13">
        <v>1.0957386490000001</v>
      </c>
      <c r="AO70" s="13">
        <v>0.88754272499999998</v>
      </c>
      <c r="AP70" s="13">
        <v>0.720049143</v>
      </c>
      <c r="AQ70" s="13">
        <v>0.56336379051208496</v>
      </c>
      <c r="AR70" s="13">
        <v>0.32768845558166498</v>
      </c>
      <c r="AS70" s="13">
        <v>0.17166090011596599</v>
      </c>
      <c r="AT70" s="9">
        <v>4.6739578247070299E-2</v>
      </c>
      <c r="AV70" s="24"/>
    </row>
    <row r="71" spans="2:48" x14ac:dyDescent="0.35">
      <c r="B71" s="8">
        <v>1.7350000000000001</v>
      </c>
      <c r="C71" s="13">
        <v>1.6679999999999999</v>
      </c>
      <c r="D71" s="13">
        <v>1.1919999999999999</v>
      </c>
      <c r="E71" s="13">
        <v>0.86</v>
      </c>
      <c r="F71" s="13">
        <v>0.54800000000000004</v>
      </c>
      <c r="G71" s="13">
        <v>0.32400000000000001</v>
      </c>
      <c r="H71" s="13">
        <v>0.158</v>
      </c>
      <c r="I71" s="9">
        <v>0.15500000000000003</v>
      </c>
      <c r="J71" s="26">
        <v>3.2613515853881801E-2</v>
      </c>
      <c r="K71" s="26">
        <v>3.1193494796752898E-2</v>
      </c>
      <c r="L71" s="8">
        <v>0.59359812736511197</v>
      </c>
      <c r="M71" s="13">
        <v>0.468798637390136</v>
      </c>
      <c r="N71" s="13">
        <v>0.70132398605346602</v>
      </c>
      <c r="O71" s="13">
        <v>0.27725171999999998</v>
      </c>
      <c r="P71" s="13">
        <v>0.15032839775085399</v>
      </c>
      <c r="Q71" s="13">
        <v>0.125162363</v>
      </c>
      <c r="R71" s="13">
        <v>5.8056592999999997E-2</v>
      </c>
      <c r="S71" s="9">
        <v>0.181979418</v>
      </c>
      <c r="T71" s="8">
        <v>0.60869669900000001</v>
      </c>
      <c r="U71" s="13">
        <v>0.47270798683166498</v>
      </c>
      <c r="V71" s="13">
        <v>0.30078697199999999</v>
      </c>
      <c r="W71" s="13">
        <v>0.21871733700000001</v>
      </c>
      <c r="X71" s="13">
        <v>0.16053771999999999</v>
      </c>
      <c r="Y71" s="13">
        <v>0.101078272</v>
      </c>
      <c r="Z71" s="13">
        <v>6.8791388999999994E-2</v>
      </c>
      <c r="AA71" s="9">
        <v>3.9599418999999997E-2</v>
      </c>
      <c r="AB71" s="26">
        <v>0.32400000000000001</v>
      </c>
      <c r="AC71" s="26">
        <v>5.4000000000000006E-2</v>
      </c>
      <c r="AE71" s="8">
        <v>1.3192768100000001</v>
      </c>
      <c r="AF71" s="13">
        <v>1.03005695343017</v>
      </c>
      <c r="AG71" s="13">
        <v>0.80190300941467196</v>
      </c>
      <c r="AH71" s="13">
        <v>0.570195913314819</v>
      </c>
      <c r="AI71" s="13">
        <v>0.45440077781677202</v>
      </c>
      <c r="AJ71" s="13">
        <v>0.15630149841308499</v>
      </c>
      <c r="AK71" s="13">
        <v>7.8096151351928697E-2</v>
      </c>
      <c r="AL71" s="9">
        <v>0.204124212</v>
      </c>
      <c r="AM71" s="8">
        <v>1.3712811470031701</v>
      </c>
      <c r="AN71" s="13">
        <v>1.0936620239999999</v>
      </c>
      <c r="AO71" s="13">
        <v>0.91095590599999998</v>
      </c>
      <c r="AP71" s="13">
        <v>0.70180273100000001</v>
      </c>
      <c r="AQ71" s="13">
        <v>0.59949541091918901</v>
      </c>
      <c r="AR71" s="13">
        <v>0.343501806259155</v>
      </c>
      <c r="AS71" s="13">
        <v>0.17300105094909601</v>
      </c>
      <c r="AT71" s="9">
        <v>4.6735286712646401E-2</v>
      </c>
      <c r="AV71" s="24"/>
    </row>
    <row r="72" spans="2:48" x14ac:dyDescent="0.35">
      <c r="B72" s="8">
        <v>1.7430000000000001</v>
      </c>
      <c r="C72" s="13">
        <v>1.698</v>
      </c>
      <c r="D72" s="13">
        <v>1.252</v>
      </c>
      <c r="E72" s="13">
        <v>0.871</v>
      </c>
      <c r="F72" s="13">
        <v>0.55000000000000004</v>
      </c>
      <c r="G72" s="13">
        <v>0.38800000000000001</v>
      </c>
      <c r="H72" s="13">
        <v>0.16899999999999998</v>
      </c>
      <c r="I72" s="9">
        <v>0.14600000000000002</v>
      </c>
      <c r="J72" s="26">
        <v>1.5500545501708899E-2</v>
      </c>
      <c r="K72" s="26">
        <v>3.1329631805419901E-2</v>
      </c>
      <c r="L72" s="8">
        <v>0.60611200332641602</v>
      </c>
      <c r="M72" s="13">
        <v>0.47442698478698703</v>
      </c>
      <c r="N72" s="13">
        <v>0.38249182701110801</v>
      </c>
      <c r="O72" s="13">
        <v>0.21770882599999999</v>
      </c>
      <c r="P72" s="13">
        <v>0.20290684700012199</v>
      </c>
      <c r="Q72" s="13">
        <v>0.124889374</v>
      </c>
      <c r="R72" s="13">
        <v>7.7967167000000004E-2</v>
      </c>
      <c r="S72" s="9">
        <v>4.0428638000000003E-2</v>
      </c>
      <c r="T72" s="8">
        <v>0.61435103400000002</v>
      </c>
      <c r="U72" s="13">
        <v>0.455951929092407</v>
      </c>
      <c r="V72" s="13">
        <v>0.30024933799999998</v>
      </c>
      <c r="W72" s="13">
        <v>0.22344613099999999</v>
      </c>
      <c r="X72" s="13">
        <v>0.24338579199999999</v>
      </c>
      <c r="Y72" s="13">
        <v>0.101926088</v>
      </c>
      <c r="Z72" s="13">
        <v>6.4044476000000003E-2</v>
      </c>
      <c r="AA72" s="9">
        <v>3.9670467000000001E-2</v>
      </c>
      <c r="AB72" s="26">
        <v>3.2000000000000001E-2</v>
      </c>
      <c r="AC72" s="26">
        <v>4.4999999999999998E-2</v>
      </c>
      <c r="AE72" s="8">
        <v>1.024672985</v>
      </c>
      <c r="AF72" s="13">
        <v>1.0491905212402299</v>
      </c>
      <c r="AG72" s="13">
        <v>0.79671978950500399</v>
      </c>
      <c r="AH72" s="13">
        <v>0.60393095016479403</v>
      </c>
      <c r="AI72" s="13">
        <v>0.44593191146850503</v>
      </c>
      <c r="AJ72" s="13">
        <v>0.147557973861694</v>
      </c>
      <c r="AK72" s="13">
        <v>9.5450878143310505E-2</v>
      </c>
      <c r="AL72" s="9">
        <v>3.3258677E-2</v>
      </c>
      <c r="AM72" s="8">
        <v>1.38000035285949</v>
      </c>
      <c r="AN72" s="13">
        <v>1.1089437010000001</v>
      </c>
      <c r="AO72" s="13">
        <v>0.893655062</v>
      </c>
      <c r="AP72" s="13">
        <v>0.70758604999999997</v>
      </c>
      <c r="AQ72" s="13">
        <v>0.77100777626037598</v>
      </c>
      <c r="AR72" s="13">
        <v>0.33112287521362299</v>
      </c>
      <c r="AS72" s="13">
        <v>0.174793481826782</v>
      </c>
      <c r="AT72" s="9">
        <v>4.6715021133422803E-2</v>
      </c>
      <c r="AV72" s="24"/>
    </row>
    <row r="73" spans="2:48" x14ac:dyDescent="0.35">
      <c r="B73" s="8">
        <v>1.7589999999999999</v>
      </c>
      <c r="C73" s="13">
        <v>1.7789999999999999</v>
      </c>
      <c r="D73" s="13">
        <v>1.264</v>
      </c>
      <c r="E73" s="13">
        <v>0.86599999999999999</v>
      </c>
      <c r="F73" s="13">
        <v>0.53500000000000003</v>
      </c>
      <c r="G73" s="13">
        <v>0.36</v>
      </c>
      <c r="H73" s="13">
        <v>0.17499999999999999</v>
      </c>
      <c r="I73" s="9">
        <v>0.14000000000000001</v>
      </c>
      <c r="J73" s="26">
        <v>1.5449047088623E-2</v>
      </c>
      <c r="K73" s="26">
        <v>3.1330347061157199E-2</v>
      </c>
      <c r="L73" s="8">
        <v>0.57775187492370605</v>
      </c>
      <c r="M73" s="13">
        <v>0.499134302139282</v>
      </c>
      <c r="N73" s="13">
        <v>0.38812088966369601</v>
      </c>
      <c r="O73" s="13">
        <v>0.39107799500000001</v>
      </c>
      <c r="P73" s="13">
        <v>0.174213647842407</v>
      </c>
      <c r="Q73" s="13">
        <v>8.8279486000000004E-2</v>
      </c>
      <c r="R73" s="13">
        <v>9.3719005999999994E-2</v>
      </c>
      <c r="S73" s="9">
        <v>0.120988607</v>
      </c>
      <c r="T73" s="8">
        <v>0.60490465199999999</v>
      </c>
      <c r="U73" s="13">
        <v>0.45189762115478499</v>
      </c>
      <c r="V73" s="13">
        <v>0.29874610899999998</v>
      </c>
      <c r="W73" s="13">
        <v>0.25634050400000002</v>
      </c>
      <c r="X73" s="13">
        <v>0.164973497</v>
      </c>
      <c r="Y73" s="13">
        <v>9.8739861999999998E-2</v>
      </c>
      <c r="Z73" s="13">
        <v>7.4920654000000003E-2</v>
      </c>
      <c r="AA73" s="9">
        <v>4.8359156E-2</v>
      </c>
      <c r="AB73" s="26">
        <v>1.6E-2</v>
      </c>
      <c r="AC73" s="26">
        <v>3.2000000000000001E-2</v>
      </c>
      <c r="AE73" s="8">
        <v>1.5595984460000001</v>
      </c>
      <c r="AF73" s="13">
        <v>0.97552824020385698</v>
      </c>
      <c r="AG73" s="13">
        <v>0.62501597404479903</v>
      </c>
      <c r="AH73" s="13">
        <v>0.61970043182373002</v>
      </c>
      <c r="AI73" s="13">
        <v>0.42602372169494601</v>
      </c>
      <c r="AJ73" s="13">
        <v>0.16054415702819799</v>
      </c>
      <c r="AK73" s="13">
        <v>9.3774795532226493E-2</v>
      </c>
      <c r="AL73" s="9">
        <v>0.21911072700000001</v>
      </c>
      <c r="AM73" s="8">
        <v>1.3712809085845901</v>
      </c>
      <c r="AN73" s="13">
        <v>1.099508047</v>
      </c>
      <c r="AO73" s="13">
        <v>0.90614414200000004</v>
      </c>
      <c r="AP73" s="13">
        <v>0.693113804</v>
      </c>
      <c r="AQ73" s="13">
        <v>0.666542768478393</v>
      </c>
      <c r="AR73" s="13">
        <v>0.33108067512512201</v>
      </c>
      <c r="AS73" s="13">
        <v>0.17166471481323201</v>
      </c>
      <c r="AT73" s="9">
        <v>4.66740131378173E-2</v>
      </c>
      <c r="AV73" s="24"/>
    </row>
    <row r="74" spans="2:48" x14ac:dyDescent="0.35">
      <c r="B74" s="8">
        <v>1.6439999999999999</v>
      </c>
      <c r="C74" s="13">
        <v>1.8620000000000001</v>
      </c>
      <c r="D74" s="13">
        <v>1.2110000000000001</v>
      </c>
      <c r="E74" s="13">
        <v>0.83299999999999996</v>
      </c>
      <c r="F74" s="13">
        <v>0.749</v>
      </c>
      <c r="G74" s="13">
        <v>0.50700000000000001</v>
      </c>
      <c r="H74" s="13">
        <v>0.17399999999999999</v>
      </c>
      <c r="I74" s="9">
        <v>0.14800000000000002</v>
      </c>
      <c r="J74" s="26">
        <v>1.54898166656494E-2</v>
      </c>
      <c r="K74" s="26">
        <v>3.1339645385742097E-2</v>
      </c>
      <c r="L74" s="8">
        <v>0.59122133255004805</v>
      </c>
      <c r="M74" s="13">
        <v>0.48891758918762201</v>
      </c>
      <c r="N74" s="13">
        <v>0.37650346755981401</v>
      </c>
      <c r="O74" s="13">
        <v>0.31870722800000001</v>
      </c>
      <c r="P74" s="13">
        <v>0.25024390220642001</v>
      </c>
      <c r="Q74" s="13">
        <v>0.117425919</v>
      </c>
      <c r="R74" s="13">
        <v>4.8086404999999999E-2</v>
      </c>
      <c r="S74" s="9">
        <v>0.109314919</v>
      </c>
      <c r="T74" s="8">
        <v>0.61420130699999997</v>
      </c>
      <c r="U74" s="13">
        <v>0.46373629570007302</v>
      </c>
      <c r="V74" s="13">
        <v>0.30108737899999999</v>
      </c>
      <c r="W74" s="13">
        <v>0.22055840500000001</v>
      </c>
      <c r="X74" s="13">
        <v>0.15985202800000001</v>
      </c>
      <c r="Y74" s="13">
        <v>0.108112097</v>
      </c>
      <c r="Z74" s="13">
        <v>6.9257498000000001E-2</v>
      </c>
      <c r="AA74" s="9">
        <v>4.3432712999999998E-2</v>
      </c>
      <c r="AB74" s="26">
        <v>8.9999999999999993E-3</v>
      </c>
      <c r="AC74" s="26">
        <v>0.01</v>
      </c>
      <c r="AE74" s="8">
        <v>1.905070305</v>
      </c>
      <c r="AF74" s="13">
        <v>0.97504806518554599</v>
      </c>
      <c r="AG74" s="13">
        <v>0.76676464080810502</v>
      </c>
      <c r="AH74" s="13">
        <v>0.57772326469421298</v>
      </c>
      <c r="AI74" s="13">
        <v>0.262485742568969</v>
      </c>
      <c r="AJ74" s="13">
        <v>0.17222142219543399</v>
      </c>
      <c r="AK74" s="13">
        <v>8.7615728378295898E-2</v>
      </c>
      <c r="AL74" s="9">
        <v>7.0153952000000006E-2</v>
      </c>
      <c r="AM74" s="8">
        <v>1.3815941810607899</v>
      </c>
      <c r="AN74" s="13">
        <v>1.115205765</v>
      </c>
      <c r="AO74" s="13">
        <v>0.88405156100000004</v>
      </c>
      <c r="AP74" s="13">
        <v>0.71664619399999996</v>
      </c>
      <c r="AQ74" s="13">
        <v>0.61530971527099598</v>
      </c>
      <c r="AR74" s="13">
        <v>0.32820725440978998</v>
      </c>
      <c r="AS74" s="13">
        <v>0.171774387359619</v>
      </c>
      <c r="AT74" s="9">
        <v>4.6691179275512598E-2</v>
      </c>
      <c r="AV74" s="24"/>
    </row>
    <row r="75" spans="2:48" x14ac:dyDescent="0.35">
      <c r="B75" s="8">
        <v>1.7390000000000001</v>
      </c>
      <c r="C75" s="13">
        <v>1.766</v>
      </c>
      <c r="D75" s="13">
        <v>1.2430000000000001</v>
      </c>
      <c r="E75" s="13">
        <v>0.872</v>
      </c>
      <c r="F75" s="13">
        <v>0.70499999999999996</v>
      </c>
      <c r="G75" s="13">
        <v>0.35899999999999999</v>
      </c>
      <c r="H75" s="13">
        <v>0.16999999999999998</v>
      </c>
      <c r="I75" s="9">
        <v>0.14300000000000002</v>
      </c>
      <c r="J75" s="26">
        <v>1.5445709228515601E-2</v>
      </c>
      <c r="K75" s="26">
        <v>3.13315391540527E-2</v>
      </c>
      <c r="L75" s="8">
        <v>0.60781264305114702</v>
      </c>
      <c r="M75" s="13">
        <v>0.48365712165832497</v>
      </c>
      <c r="N75" s="13">
        <v>0.38437986373901301</v>
      </c>
      <c r="O75" s="13">
        <v>0.296762943</v>
      </c>
      <c r="P75" s="13">
        <v>0.1717529296875</v>
      </c>
      <c r="Q75" s="13">
        <v>0.10229635199999999</v>
      </c>
      <c r="R75" s="13">
        <v>9.3628167999999998E-2</v>
      </c>
      <c r="S75" s="9">
        <v>0.208369732</v>
      </c>
      <c r="T75" s="8">
        <v>0.61450290699999999</v>
      </c>
      <c r="U75" s="13">
        <v>0.45526838302612299</v>
      </c>
      <c r="V75" s="13">
        <v>0.34130311000000002</v>
      </c>
      <c r="W75" s="13">
        <v>0.219431877</v>
      </c>
      <c r="X75" s="13">
        <v>0.19087815299999999</v>
      </c>
      <c r="Y75" s="13">
        <v>9.9566697999999995E-2</v>
      </c>
      <c r="Z75" s="13">
        <v>7.1057319999999993E-2</v>
      </c>
      <c r="AA75" s="9">
        <v>4.5921563999999998E-2</v>
      </c>
      <c r="AB75" s="26">
        <v>2.1000000000000001E-2</v>
      </c>
      <c r="AC75" s="26">
        <v>8.0000000000000002E-3</v>
      </c>
      <c r="AE75" s="8">
        <v>1.6323452000000001</v>
      </c>
      <c r="AF75" s="13">
        <v>1.0368061065673799</v>
      </c>
      <c r="AG75" s="13">
        <v>0.79273080825805597</v>
      </c>
      <c r="AH75" s="13">
        <v>0.59241032600402799</v>
      </c>
      <c r="AI75" s="13">
        <v>0.43351101875305098</v>
      </c>
      <c r="AJ75" s="13">
        <v>0.15094995498657199</v>
      </c>
      <c r="AK75" s="13">
        <v>8.6851119995117104E-2</v>
      </c>
      <c r="AL75" s="9">
        <v>6.2316655999999998E-2</v>
      </c>
      <c r="AM75" s="8">
        <v>1.3753249645233101</v>
      </c>
      <c r="AN75" s="13">
        <v>1.09780097</v>
      </c>
      <c r="AO75" s="13">
        <v>0.90027308500000003</v>
      </c>
      <c r="AP75" s="13">
        <v>0.79737901700000002</v>
      </c>
      <c r="AQ75" s="13">
        <v>0.64319324493408203</v>
      </c>
      <c r="AR75" s="13">
        <v>0.33569598197937001</v>
      </c>
      <c r="AS75" s="13">
        <v>0.17501926422119099</v>
      </c>
      <c r="AT75" s="9">
        <v>6.0578107833862298E-2</v>
      </c>
      <c r="AV75" s="24"/>
    </row>
    <row r="76" spans="2:48" x14ac:dyDescent="0.35">
      <c r="B76" s="8">
        <v>1.6439999999999999</v>
      </c>
      <c r="C76" s="13">
        <v>1.845</v>
      </c>
      <c r="D76" s="13">
        <v>1.1859999999999999</v>
      </c>
      <c r="E76" s="13">
        <v>0.88400000000000001</v>
      </c>
      <c r="F76" s="13">
        <v>0.76800000000000002</v>
      </c>
      <c r="G76" s="13">
        <v>0.39100000000000001</v>
      </c>
      <c r="H76" s="13">
        <v>0.17499999999999999</v>
      </c>
      <c r="I76" s="9">
        <v>0.13800000000000001</v>
      </c>
      <c r="J76" s="26">
        <v>2.0828485488891602E-2</v>
      </c>
      <c r="K76" s="26">
        <v>3.1334161758422803E-2</v>
      </c>
      <c r="L76" s="8">
        <v>0.58607292175292902</v>
      </c>
      <c r="M76" s="13">
        <v>0.49788141250610302</v>
      </c>
      <c r="N76" s="13">
        <v>0.38958024978637601</v>
      </c>
      <c r="O76" s="13">
        <v>0.28013467800000003</v>
      </c>
      <c r="P76" s="13">
        <v>0.202288627624511</v>
      </c>
      <c r="Q76" s="13">
        <v>0.12726616900000001</v>
      </c>
      <c r="R76" s="13">
        <v>0.10044407800000001</v>
      </c>
      <c r="S76" s="9">
        <v>7.9180955999999997E-2</v>
      </c>
      <c r="T76" s="8">
        <v>0.61130929000000001</v>
      </c>
      <c r="U76" s="13">
        <v>0.45704817771911599</v>
      </c>
      <c r="V76" s="13">
        <v>0.31214594800000001</v>
      </c>
      <c r="W76" s="13">
        <v>0.23071217499999999</v>
      </c>
      <c r="X76" s="13">
        <v>0.20681238199999999</v>
      </c>
      <c r="Y76" s="13">
        <v>9.8227023999999996E-2</v>
      </c>
      <c r="Z76" s="13">
        <v>7.1415663000000004E-2</v>
      </c>
      <c r="AA76" s="9">
        <v>4.8568726E-2</v>
      </c>
      <c r="AB76" s="26">
        <v>2.5000000000000001E-2</v>
      </c>
      <c r="AC76" s="26">
        <v>0.08</v>
      </c>
      <c r="AE76" s="8">
        <v>1.571423054</v>
      </c>
      <c r="AF76" s="13">
        <v>1.13668465614318</v>
      </c>
      <c r="AG76" s="13">
        <v>1.14466953277587</v>
      </c>
      <c r="AH76" s="13">
        <v>0.57331204414367598</v>
      </c>
      <c r="AI76" s="13">
        <v>0.42993736267089799</v>
      </c>
      <c r="AJ76" s="13">
        <v>0.15571427345275801</v>
      </c>
      <c r="AK76" s="13">
        <v>9.3565464019775293E-2</v>
      </c>
      <c r="AL76" s="9">
        <v>4.6827316000000001E-2</v>
      </c>
      <c r="AM76" s="8">
        <v>1.3615086078643699</v>
      </c>
      <c r="AN76" s="13">
        <v>1.10892725</v>
      </c>
      <c r="AO76" s="13">
        <v>0.89370131500000005</v>
      </c>
      <c r="AP76" s="13">
        <v>0.991338253</v>
      </c>
      <c r="AQ76" s="13">
        <v>0.60231304168701105</v>
      </c>
      <c r="AR76" s="13">
        <v>0.33239078521728499</v>
      </c>
      <c r="AS76" s="13">
        <v>0.171562194824218</v>
      </c>
      <c r="AT76" s="9">
        <v>4.69107627868652E-2</v>
      </c>
      <c r="AV76" s="24"/>
    </row>
    <row r="77" spans="2:48" x14ac:dyDescent="0.35">
      <c r="B77" s="8">
        <v>1.6579999999999999</v>
      </c>
      <c r="C77" s="13">
        <v>1.8520000000000001</v>
      </c>
      <c r="D77" s="13">
        <v>1.28</v>
      </c>
      <c r="E77" s="13">
        <v>0.90600000000000003</v>
      </c>
      <c r="F77" s="13">
        <v>0.79300000000000004</v>
      </c>
      <c r="G77" s="13">
        <v>0.36099999999999999</v>
      </c>
      <c r="H77" s="13">
        <v>0.17799999999999999</v>
      </c>
      <c r="I77" s="9">
        <v>0.13300000000000001</v>
      </c>
      <c r="J77" s="26">
        <v>3.1115055084228498E-2</v>
      </c>
      <c r="K77" s="26">
        <v>3.1330108642578097E-2</v>
      </c>
      <c r="L77" s="8">
        <v>0.60439109802246005</v>
      </c>
      <c r="M77" s="13">
        <v>0.48165011405944802</v>
      </c>
      <c r="N77" s="13">
        <v>0.37937045097351002</v>
      </c>
      <c r="O77" s="13">
        <v>0.32964706399999999</v>
      </c>
      <c r="P77" s="13">
        <v>0.15664792060852001</v>
      </c>
      <c r="Q77" s="13">
        <v>9.4806670999999995E-2</v>
      </c>
      <c r="R77" s="13">
        <v>0.104955196</v>
      </c>
      <c r="S77" s="9">
        <v>0.12964487099999999</v>
      </c>
      <c r="T77" s="8">
        <v>0.62963557199999998</v>
      </c>
      <c r="U77" s="13">
        <v>0.45861458778381298</v>
      </c>
      <c r="V77" s="13">
        <v>0.30194020300000002</v>
      </c>
      <c r="W77" s="13">
        <v>0.22260379799999999</v>
      </c>
      <c r="X77" s="13">
        <v>0.159619808</v>
      </c>
      <c r="Y77" s="13">
        <v>9.9470376999999999E-2</v>
      </c>
      <c r="Z77" s="13">
        <v>6.9281577999999996E-2</v>
      </c>
      <c r="AA77" s="9">
        <v>3.8380145999999997E-2</v>
      </c>
      <c r="AB77" s="26">
        <v>1.7000000000000001E-2</v>
      </c>
      <c r="AC77" s="26">
        <v>5.6000000000000001E-2</v>
      </c>
      <c r="AE77" s="8">
        <v>1.450795174</v>
      </c>
      <c r="AF77" s="13">
        <v>0.96983265876769997</v>
      </c>
      <c r="AG77" s="13">
        <v>1.9080660343170099</v>
      </c>
      <c r="AH77" s="13">
        <v>0.60627102851867598</v>
      </c>
      <c r="AI77" s="13">
        <v>0.43446254730224598</v>
      </c>
      <c r="AJ77" s="13">
        <v>0.24659848213195801</v>
      </c>
      <c r="AK77" s="13">
        <v>9.0051412582397405E-2</v>
      </c>
      <c r="AL77" s="9">
        <v>9.3738317000000002E-2</v>
      </c>
      <c r="AM77" s="8">
        <v>1.3497619628906199</v>
      </c>
      <c r="AN77" s="13">
        <v>1.1091628069999999</v>
      </c>
      <c r="AO77" s="13">
        <v>0.89387440699999998</v>
      </c>
      <c r="AP77" s="13">
        <v>0.89286136599999999</v>
      </c>
      <c r="AQ77" s="13">
        <v>0.63943290710449197</v>
      </c>
      <c r="AR77" s="13">
        <v>0.32863235473632801</v>
      </c>
      <c r="AS77" s="13">
        <v>0.17245984077453599</v>
      </c>
      <c r="AT77" s="9">
        <v>4.6741485595703097E-2</v>
      </c>
      <c r="AV77" s="24"/>
    </row>
    <row r="78" spans="2:48" x14ac:dyDescent="0.35">
      <c r="B78" s="8">
        <v>1.728</v>
      </c>
      <c r="C78" s="13">
        <v>1.3049999999999999</v>
      </c>
      <c r="D78" s="13">
        <v>1.2969999999999999</v>
      </c>
      <c r="E78" s="13">
        <v>0.871</v>
      </c>
      <c r="F78" s="13">
        <v>0.52700000000000002</v>
      </c>
      <c r="G78" s="13">
        <v>0.32500000000000001</v>
      </c>
      <c r="H78" s="13">
        <v>0.14899999999999999</v>
      </c>
      <c r="I78" s="9">
        <v>0.14000000000000001</v>
      </c>
      <c r="J78" s="26">
        <v>1.55150890350341E-2</v>
      </c>
      <c r="K78" s="26">
        <v>1.9727945327758699E-2</v>
      </c>
      <c r="L78" s="8">
        <v>0.58869862556457497</v>
      </c>
      <c r="M78" s="13">
        <v>0.45567107200622498</v>
      </c>
      <c r="N78" s="13">
        <v>0.392553091049194</v>
      </c>
      <c r="O78" s="13">
        <v>0.31544971500000002</v>
      </c>
      <c r="P78" s="13">
        <v>0.24430227279663</v>
      </c>
      <c r="Q78" s="13">
        <v>0.11733031300000001</v>
      </c>
      <c r="R78" s="13">
        <v>9.3647003000000006E-2</v>
      </c>
      <c r="S78" s="9">
        <v>3.1951904000000003E-2</v>
      </c>
      <c r="T78" s="8">
        <v>0.63124585200000005</v>
      </c>
      <c r="U78" s="13">
        <v>0.50455379486083896</v>
      </c>
      <c r="V78" s="13">
        <v>0.30623531300000001</v>
      </c>
      <c r="W78" s="13">
        <v>0.212764025</v>
      </c>
      <c r="X78" s="13">
        <v>0.16940116899999999</v>
      </c>
      <c r="Y78" s="13">
        <v>0.107829332</v>
      </c>
      <c r="Z78" s="13">
        <v>6.9439888000000005E-2</v>
      </c>
      <c r="AA78" s="9">
        <v>4.4380188000000001E-2</v>
      </c>
      <c r="AB78" s="26">
        <v>1.7000000000000001E-2</v>
      </c>
      <c r="AC78" s="26">
        <v>3.9E-2</v>
      </c>
      <c r="AE78" s="8">
        <v>1.6393392090000001</v>
      </c>
      <c r="AF78" s="13">
        <v>1.0629358291625901</v>
      </c>
      <c r="AG78" s="13">
        <v>1.36358761787414</v>
      </c>
      <c r="AH78" s="13">
        <v>0.58922457695007302</v>
      </c>
      <c r="AI78" s="13">
        <v>0.43024682998657199</v>
      </c>
      <c r="AJ78" s="13">
        <v>0.23607945442199699</v>
      </c>
      <c r="AK78" s="13">
        <v>9.3559741973876898E-2</v>
      </c>
      <c r="AL78" s="9">
        <v>4.6745539000000003E-2</v>
      </c>
      <c r="AM78" s="8">
        <v>1.3506386280059799</v>
      </c>
      <c r="AN78" s="13">
        <v>1.114458323</v>
      </c>
      <c r="AO78" s="13">
        <v>0.92320609099999995</v>
      </c>
      <c r="AP78" s="13">
        <v>0.90010786099999995</v>
      </c>
      <c r="AQ78" s="13">
        <v>0.56097292900085405</v>
      </c>
      <c r="AR78" s="13">
        <v>0.32766604423522899</v>
      </c>
      <c r="AS78" s="13">
        <v>0.17165684700012199</v>
      </c>
      <c r="AT78" s="9">
        <v>4.6710729598999003E-2</v>
      </c>
      <c r="AV78" s="24"/>
    </row>
    <row r="79" spans="2:48" x14ac:dyDescent="0.35">
      <c r="B79" s="8">
        <v>1.6559999999999999</v>
      </c>
      <c r="C79" s="13">
        <v>1.77</v>
      </c>
      <c r="D79" s="13">
        <v>1.2889999999999999</v>
      </c>
      <c r="E79" s="13">
        <v>0.90700000000000003</v>
      </c>
      <c r="F79" s="13">
        <v>0.504</v>
      </c>
      <c r="G79" s="13">
        <v>0.38200000000000001</v>
      </c>
      <c r="H79" s="13">
        <v>0.161</v>
      </c>
      <c r="I79" s="9">
        <v>0.13400000000000001</v>
      </c>
      <c r="J79" s="26">
        <v>1.54571533203125E-2</v>
      </c>
      <c r="K79" s="26">
        <v>3.11980247497558E-2</v>
      </c>
      <c r="L79" s="8">
        <v>0.62875556945800704</v>
      </c>
      <c r="M79" s="13">
        <v>0.49123263359069802</v>
      </c>
      <c r="N79" s="13">
        <v>0.37873339653015098</v>
      </c>
      <c r="O79" s="13">
        <v>0.279273033</v>
      </c>
      <c r="P79" s="13">
        <v>0.166902780532836</v>
      </c>
      <c r="Q79" s="13">
        <v>0.109179497</v>
      </c>
      <c r="R79" s="13">
        <v>0.109274864</v>
      </c>
      <c r="S79" s="9">
        <v>0.149949312</v>
      </c>
      <c r="T79" s="8">
        <v>0.60025429699999999</v>
      </c>
      <c r="U79" s="13">
        <v>0.462991952896118</v>
      </c>
      <c r="V79" s="13">
        <v>0.30789852099999998</v>
      </c>
      <c r="W79" s="13">
        <v>0.21909737600000001</v>
      </c>
      <c r="X79" s="13">
        <v>0.18650507899999999</v>
      </c>
      <c r="Y79" s="13">
        <v>9.4070434999999994E-2</v>
      </c>
      <c r="Z79" s="13">
        <v>6.9926739000000002E-2</v>
      </c>
      <c r="AA79" s="9">
        <v>4.4299603E-2</v>
      </c>
      <c r="AB79" s="26">
        <v>2.9000000000000001E-2</v>
      </c>
      <c r="AC79" s="26">
        <v>1.9E-2</v>
      </c>
      <c r="AE79" s="8">
        <v>1.619969368</v>
      </c>
      <c r="AF79" s="13">
        <v>1.0764086246490401</v>
      </c>
      <c r="AG79" s="13">
        <v>1.02119660377502</v>
      </c>
      <c r="AH79" s="13">
        <v>0.59254932403564398</v>
      </c>
      <c r="AI79" s="13">
        <v>0.42757320404052701</v>
      </c>
      <c r="AJ79" s="13">
        <v>0.16997551918029699</v>
      </c>
      <c r="AK79" s="13">
        <v>9.3603610992431599E-2</v>
      </c>
      <c r="AL79" s="9">
        <v>4.6747683999999998E-2</v>
      </c>
      <c r="AM79" s="8">
        <v>1.34034848213195</v>
      </c>
      <c r="AN79" s="13">
        <v>1.1092538830000001</v>
      </c>
      <c r="AO79" s="13">
        <v>0.91472792599999997</v>
      </c>
      <c r="AP79" s="13">
        <v>0.93040752400000004</v>
      </c>
      <c r="AQ79" s="13">
        <v>0.531621694564819</v>
      </c>
      <c r="AR79" s="13">
        <v>0.33104324340820301</v>
      </c>
      <c r="AS79" s="13">
        <v>0.16442918777465801</v>
      </c>
      <c r="AT79" s="9">
        <v>6.2314987182617097E-2</v>
      </c>
      <c r="AV79" s="24"/>
    </row>
    <row r="80" spans="2:48" x14ac:dyDescent="0.35">
      <c r="B80" s="8">
        <v>1.7769999999999999</v>
      </c>
      <c r="C80" s="13">
        <v>1.6739999999999999</v>
      </c>
      <c r="D80" s="13">
        <v>1.2649999999999999</v>
      </c>
      <c r="E80" s="13">
        <v>0.871</v>
      </c>
      <c r="F80" s="13">
        <v>0.58399999999999996</v>
      </c>
      <c r="G80" s="13">
        <v>1.2669999999999999</v>
      </c>
      <c r="H80" s="13">
        <v>0.14599999999999999</v>
      </c>
      <c r="I80" s="9">
        <v>0.14200000000000002</v>
      </c>
      <c r="J80" s="26">
        <v>3.1311273574829102E-2</v>
      </c>
      <c r="K80" s="26">
        <v>3.1161785125732401E-2</v>
      </c>
      <c r="L80" s="8">
        <v>0.58343267440795898</v>
      </c>
      <c r="M80" s="13">
        <v>0.50971388816833496</v>
      </c>
      <c r="N80" s="13">
        <v>0.39331316947937001</v>
      </c>
      <c r="O80" s="13">
        <v>0.32394599899999998</v>
      </c>
      <c r="P80" s="13">
        <v>0.22787809371948201</v>
      </c>
      <c r="Q80" s="13">
        <v>0.124888897</v>
      </c>
      <c r="R80" s="13">
        <v>4.6775578999999998E-2</v>
      </c>
      <c r="S80" s="9">
        <v>3.1163692E-2</v>
      </c>
      <c r="T80" s="8">
        <v>0.59960055400000001</v>
      </c>
      <c r="U80" s="13">
        <v>0.48174285888671797</v>
      </c>
      <c r="V80" s="13">
        <v>0.31848740599999997</v>
      </c>
      <c r="W80" s="13">
        <v>0.215531111</v>
      </c>
      <c r="X80" s="13">
        <v>0.163140535</v>
      </c>
      <c r="Y80" s="13">
        <v>9.9765301000000001E-2</v>
      </c>
      <c r="Z80" s="13">
        <v>9.3237161999999998E-2</v>
      </c>
      <c r="AA80" s="9">
        <v>5.5238962000000003E-2</v>
      </c>
      <c r="AB80" s="26">
        <v>2.1999999999999999E-2</v>
      </c>
      <c r="AC80" s="26">
        <v>2E-3</v>
      </c>
      <c r="AE80" s="8">
        <v>1.37117672</v>
      </c>
      <c r="AF80" s="13">
        <v>1.0843751430511399</v>
      </c>
      <c r="AG80" s="13">
        <v>1.15220594406127</v>
      </c>
      <c r="AH80" s="13">
        <v>0.60929441452026301</v>
      </c>
      <c r="AI80" s="13">
        <v>0.42259979248046797</v>
      </c>
      <c r="AJ80" s="13">
        <v>0.17170834541320801</v>
      </c>
      <c r="AK80" s="13">
        <v>0.141832590103149</v>
      </c>
      <c r="AL80" s="9">
        <v>4.7967434000000003E-2</v>
      </c>
      <c r="AM80" s="8">
        <v>1.40803170204162</v>
      </c>
      <c r="AN80" s="13">
        <v>1.1283979420000001</v>
      </c>
      <c r="AO80" s="13">
        <v>0.89925551400000003</v>
      </c>
      <c r="AP80" s="13">
        <v>0.73541569699999998</v>
      </c>
      <c r="AQ80" s="13">
        <v>0.56336903572082497</v>
      </c>
      <c r="AR80" s="13">
        <v>0.32231092453002902</v>
      </c>
      <c r="AS80" s="13">
        <v>0.178366899490356</v>
      </c>
      <c r="AT80" s="9">
        <v>7.73162841796875E-2</v>
      </c>
      <c r="AV80" s="24"/>
    </row>
    <row r="81" spans="2:48" x14ac:dyDescent="0.35">
      <c r="B81" s="8">
        <v>1.623</v>
      </c>
      <c r="C81" s="13">
        <v>1.694</v>
      </c>
      <c r="D81" s="13">
        <v>1.3009999999999999</v>
      </c>
      <c r="E81" s="13">
        <v>0.86399999999999999</v>
      </c>
      <c r="F81" s="13">
        <v>0.61299999999999999</v>
      </c>
      <c r="G81" s="13">
        <v>0.34100000000000003</v>
      </c>
      <c r="H81" s="13">
        <v>0.14699999999999999</v>
      </c>
      <c r="I81" s="9">
        <v>0.13400000000000001</v>
      </c>
      <c r="J81" s="26">
        <v>3.1330823898315402E-2</v>
      </c>
      <c r="K81" s="26">
        <v>1.55508518218994E-2</v>
      </c>
      <c r="L81" s="8">
        <v>0.58354663848876898</v>
      </c>
      <c r="M81" s="13">
        <v>0.46327590942382801</v>
      </c>
      <c r="N81" s="13">
        <v>0.38479638099670399</v>
      </c>
      <c r="O81" s="13">
        <v>0.26728844600000001</v>
      </c>
      <c r="P81" s="13">
        <v>0.235317707061767</v>
      </c>
      <c r="Q81" s="13">
        <v>9.3960047000000005E-2</v>
      </c>
      <c r="R81" s="13">
        <v>8.3749294000000002E-2</v>
      </c>
      <c r="S81" s="9">
        <v>9.5880985000000002E-2</v>
      </c>
      <c r="T81" s="8">
        <v>0.62210679099999999</v>
      </c>
      <c r="U81" s="13">
        <v>0.456470727920532</v>
      </c>
      <c r="V81" s="13">
        <v>0.30907392500000003</v>
      </c>
      <c r="W81" s="13">
        <v>0.22191381499999999</v>
      </c>
      <c r="X81" s="13">
        <v>0.22468280800000001</v>
      </c>
      <c r="Y81" s="13">
        <v>8.6725711999999996E-2</v>
      </c>
      <c r="Z81" s="13">
        <v>7.3485374000000006E-2</v>
      </c>
      <c r="AA81" s="9">
        <v>5.4227351999999999E-2</v>
      </c>
      <c r="AB81" s="26">
        <v>1.2999999999999999E-2</v>
      </c>
      <c r="AC81" s="26">
        <v>1.2999999999999999E-2</v>
      </c>
      <c r="AE81" s="8">
        <v>1.5656294820000001</v>
      </c>
      <c r="AF81" s="13">
        <v>0.968738794326782</v>
      </c>
      <c r="AG81" s="13">
        <v>0.97913360595703103</v>
      </c>
      <c r="AH81" s="13">
        <v>0.60287308692932096</v>
      </c>
      <c r="AI81" s="13">
        <v>0.43285512924194303</v>
      </c>
      <c r="AJ81" s="13">
        <v>0.171753644943237</v>
      </c>
      <c r="AK81" s="13">
        <v>8.9221000671386705E-2</v>
      </c>
      <c r="AL81" s="9">
        <v>4.7826529E-2</v>
      </c>
      <c r="AM81" s="8">
        <v>1.3640050888061499</v>
      </c>
      <c r="AN81" s="13">
        <v>1.10989213</v>
      </c>
      <c r="AO81" s="13">
        <v>0.89698672300000004</v>
      </c>
      <c r="AP81" s="13">
        <v>0.69174146700000005</v>
      </c>
      <c r="AQ81" s="13">
        <v>0.53805780410766602</v>
      </c>
      <c r="AR81" s="13">
        <v>0.32090497016906699</v>
      </c>
      <c r="AS81" s="13">
        <v>0.171664953231811</v>
      </c>
      <c r="AT81" s="9">
        <v>4.6756982803344699E-2</v>
      </c>
      <c r="AV81" s="24"/>
    </row>
    <row r="82" spans="2:48" x14ac:dyDescent="0.35">
      <c r="B82" s="8">
        <v>1.6619999999999999</v>
      </c>
      <c r="C82" s="13">
        <v>1.7050000000000001</v>
      </c>
      <c r="D82" s="13">
        <v>1.208</v>
      </c>
      <c r="E82" s="13">
        <v>0.879</v>
      </c>
      <c r="F82" s="13">
        <v>0.78800000000000003</v>
      </c>
      <c r="G82" s="13">
        <v>0.38400000000000001</v>
      </c>
      <c r="H82" s="13">
        <v>0.14599999999999999</v>
      </c>
      <c r="I82" s="9">
        <v>0.14500000000000002</v>
      </c>
      <c r="J82" s="26">
        <v>3.1335353851318297E-2</v>
      </c>
      <c r="K82" s="26">
        <v>2.4740695953369099E-2</v>
      </c>
      <c r="L82" s="8">
        <v>0.60910654067993097</v>
      </c>
      <c r="M82" s="13">
        <v>0.50472784042358398</v>
      </c>
      <c r="N82" s="13">
        <v>0.36990189552307101</v>
      </c>
      <c r="O82" s="13">
        <v>0.28991794599999998</v>
      </c>
      <c r="P82" s="13">
        <v>0.213699340820312</v>
      </c>
      <c r="Q82" s="13">
        <v>0.110606194</v>
      </c>
      <c r="R82" s="13">
        <v>0.35199642199999998</v>
      </c>
      <c r="S82" s="9">
        <v>3.1533480000000003E-2</v>
      </c>
      <c r="T82" s="8">
        <v>0.59696459800000001</v>
      </c>
      <c r="U82" s="13">
        <v>0.455363988876342</v>
      </c>
      <c r="V82" s="13">
        <v>0.30285382300000002</v>
      </c>
      <c r="W82" s="13">
        <v>0.22533893599999999</v>
      </c>
      <c r="X82" s="13">
        <v>0.155268192</v>
      </c>
      <c r="Y82" s="13">
        <v>9.8171233999999996E-2</v>
      </c>
      <c r="Z82" s="13">
        <v>6.1927080000000002E-2</v>
      </c>
      <c r="AA82" s="9">
        <v>4.1321754000000002E-2</v>
      </c>
      <c r="AB82" s="26">
        <v>2.9000000000000001E-2</v>
      </c>
      <c r="AC82" s="26">
        <v>7.2999999999999995E-2</v>
      </c>
      <c r="AE82" s="8">
        <v>1.6040585039999999</v>
      </c>
      <c r="AF82" s="13">
        <v>1.0468201637268</v>
      </c>
      <c r="AG82" s="13">
        <v>1.00558161735534</v>
      </c>
      <c r="AH82" s="13">
        <v>0.59538292884826605</v>
      </c>
      <c r="AI82" s="13">
        <v>0.42648887634277299</v>
      </c>
      <c r="AJ82" s="13">
        <v>0.35484981536865201</v>
      </c>
      <c r="AK82" s="13">
        <v>8.61859321594238E-2</v>
      </c>
      <c r="AL82" s="9">
        <v>4.7968626E-2</v>
      </c>
      <c r="AM82" s="8">
        <v>1.36018991470336</v>
      </c>
      <c r="AN82" s="13">
        <v>1.087121725</v>
      </c>
      <c r="AO82" s="13">
        <v>0.87648916200000004</v>
      </c>
      <c r="AP82" s="13">
        <v>0.71601009400000004</v>
      </c>
      <c r="AQ82" s="13">
        <v>0.58876872062683105</v>
      </c>
      <c r="AR82" s="13">
        <v>0.32899522781371998</v>
      </c>
      <c r="AS82" s="13">
        <v>0.17167472839355399</v>
      </c>
      <c r="AT82" s="9">
        <v>4.6741247177124003E-2</v>
      </c>
      <c r="AV82" s="24"/>
    </row>
    <row r="83" spans="2:48" x14ac:dyDescent="0.35">
      <c r="B83" s="8">
        <v>1.637</v>
      </c>
      <c r="C83" s="13">
        <v>1.6870000000000001</v>
      </c>
      <c r="D83" s="13">
        <v>1.2130000000000001</v>
      </c>
      <c r="E83" s="13">
        <v>0.86599999999999999</v>
      </c>
      <c r="F83" s="13">
        <v>0.52300000000000002</v>
      </c>
      <c r="G83" s="13">
        <v>0.53900000000000003</v>
      </c>
      <c r="H83" s="13">
        <v>0.17599999999999999</v>
      </c>
      <c r="I83" s="9">
        <v>0.13800000000000001</v>
      </c>
      <c r="J83" s="26">
        <v>1.55534744262695E-2</v>
      </c>
      <c r="K83" s="26">
        <v>2.3524284362792899E-2</v>
      </c>
      <c r="L83" s="8">
        <v>0.58082294464111295</v>
      </c>
      <c r="M83" s="13">
        <v>0.47643184661865201</v>
      </c>
      <c r="N83" s="13">
        <v>0.39516687393188399</v>
      </c>
      <c r="O83" s="13">
        <v>0.341170311</v>
      </c>
      <c r="P83" s="13">
        <v>0.16709399223327601</v>
      </c>
      <c r="Q83" s="13">
        <v>9.3656300999999997E-2</v>
      </c>
      <c r="R83" s="13">
        <v>5.7698487999999999E-2</v>
      </c>
      <c r="S83" s="9">
        <v>0.14050912900000001</v>
      </c>
      <c r="T83" s="8">
        <v>0.85002040899999998</v>
      </c>
      <c r="U83" s="13">
        <v>0.48561716079711897</v>
      </c>
      <c r="V83" s="13">
        <v>0.30138182600000002</v>
      </c>
      <c r="W83" s="13">
        <v>0.20617389699999999</v>
      </c>
      <c r="X83" s="13">
        <v>0.16552209900000001</v>
      </c>
      <c r="Y83" s="13">
        <v>0.10020852099999999</v>
      </c>
      <c r="Z83" s="13">
        <v>6.2841653999999997E-2</v>
      </c>
      <c r="AA83" s="9">
        <v>4.3712616000000003E-2</v>
      </c>
      <c r="AB83" s="26">
        <v>2.5999999999999999E-2</v>
      </c>
      <c r="AC83" s="26">
        <v>5.8999999999999997E-2</v>
      </c>
      <c r="AE83" s="8">
        <v>1.394719601</v>
      </c>
      <c r="AF83" s="13">
        <v>1.1094393730163501</v>
      </c>
      <c r="AG83" s="13">
        <v>0.92334198951721103</v>
      </c>
      <c r="AH83" s="13">
        <v>0.59630322456359797</v>
      </c>
      <c r="AI83" s="13">
        <v>0.42004847526550199</v>
      </c>
      <c r="AJ83" s="13">
        <v>0.171788215637207</v>
      </c>
      <c r="AK83" s="13">
        <v>7.8116416931152302E-2</v>
      </c>
      <c r="AL83" s="9">
        <v>4.6837090999999997E-2</v>
      </c>
      <c r="AM83" s="8">
        <v>1.3795299530029199</v>
      </c>
      <c r="AN83" s="13">
        <v>1.0777764320000001</v>
      </c>
      <c r="AO83" s="13">
        <v>0.910574675</v>
      </c>
      <c r="AP83" s="13">
        <v>0.70287871400000002</v>
      </c>
      <c r="AQ83" s="13">
        <v>0.54182314872741699</v>
      </c>
      <c r="AR83" s="13">
        <v>0.32787895202636702</v>
      </c>
      <c r="AS83" s="13">
        <v>0.173957824707031</v>
      </c>
      <c r="AT83" s="9">
        <v>6.4252853393554604E-2</v>
      </c>
      <c r="AV83" s="24"/>
    </row>
    <row r="84" spans="2:48" x14ac:dyDescent="0.35">
      <c r="B84" s="8">
        <v>1.6060000000000001</v>
      </c>
      <c r="C84" s="13">
        <v>1.73</v>
      </c>
      <c r="D84" s="13">
        <v>1.2909999999999999</v>
      </c>
      <c r="E84" s="13">
        <v>0.89200000000000002</v>
      </c>
      <c r="F84" s="13">
        <v>0.53200000000000003</v>
      </c>
      <c r="G84" s="13">
        <v>0.30299999999999999</v>
      </c>
      <c r="H84" s="13">
        <v>4.55</v>
      </c>
      <c r="I84" s="9">
        <v>0.13400000000000001</v>
      </c>
      <c r="J84" s="26">
        <v>2.5834321975708001E-2</v>
      </c>
      <c r="K84" s="26">
        <v>1.5455484390258701E-2</v>
      </c>
      <c r="L84" s="8">
        <v>0.59156227111816395</v>
      </c>
      <c r="M84" s="13">
        <v>0.459263324737548</v>
      </c>
      <c r="N84" s="13">
        <v>0.40999603271484297</v>
      </c>
      <c r="O84" s="13">
        <v>0.27950668299999998</v>
      </c>
      <c r="P84" s="13">
        <v>0.33936882019042902</v>
      </c>
      <c r="Q84" s="13">
        <v>0.12488389</v>
      </c>
      <c r="R84" s="13">
        <v>6.2396049000000002E-2</v>
      </c>
      <c r="S84" s="9">
        <v>0.117987394</v>
      </c>
      <c r="T84" s="8">
        <v>0.70749330499999996</v>
      </c>
      <c r="U84" s="13">
        <v>0.44955420494079501</v>
      </c>
      <c r="V84" s="13">
        <v>0.29326987300000001</v>
      </c>
      <c r="W84" s="13">
        <v>0.220948696</v>
      </c>
      <c r="X84" s="13">
        <v>0.159345388</v>
      </c>
      <c r="Y84" s="13">
        <v>9.8541737000000004E-2</v>
      </c>
      <c r="Z84" s="13">
        <v>7.7671766000000003E-2</v>
      </c>
      <c r="AA84" s="9">
        <v>5.4679155E-2</v>
      </c>
      <c r="AB84" s="26">
        <v>1.6E-2</v>
      </c>
      <c r="AC84" s="26">
        <v>4.7E-2</v>
      </c>
      <c r="AE84" s="8">
        <v>1.429893732</v>
      </c>
      <c r="AF84" s="13">
        <v>1.05548024177551</v>
      </c>
      <c r="AG84" s="13">
        <v>0.56672549247741699</v>
      </c>
      <c r="AH84" s="13">
        <v>0.57645940780639604</v>
      </c>
      <c r="AI84" s="13">
        <v>0.43382978439330999</v>
      </c>
      <c r="AJ84" s="13">
        <v>0.158637285232543</v>
      </c>
      <c r="AK84" s="13">
        <v>9.3727111816406194E-2</v>
      </c>
      <c r="AL84" s="9">
        <v>4.6695232000000003E-2</v>
      </c>
      <c r="AM84" s="8">
        <v>1.3637783527374201</v>
      </c>
      <c r="AN84" s="13">
        <v>1.098641634</v>
      </c>
      <c r="AO84" s="13">
        <v>0.89059472100000003</v>
      </c>
      <c r="AP84" s="13">
        <v>0.70411491400000004</v>
      </c>
      <c r="AQ84" s="13">
        <v>0.56211733818054199</v>
      </c>
      <c r="AR84" s="13">
        <v>0.33271193504333402</v>
      </c>
      <c r="AS84" s="13">
        <v>0.171711206436157</v>
      </c>
      <c r="AT84" s="9">
        <v>6.3789844512939398E-2</v>
      </c>
      <c r="AV84" s="24"/>
    </row>
    <row r="85" spans="2:48" x14ac:dyDescent="0.35">
      <c r="B85" s="8">
        <v>1.637</v>
      </c>
      <c r="C85" s="13">
        <v>1.621</v>
      </c>
      <c r="D85" s="13">
        <v>1.3160000000000001</v>
      </c>
      <c r="E85" s="13">
        <v>0.85199999999999998</v>
      </c>
      <c r="F85" s="13">
        <v>0.51700000000000002</v>
      </c>
      <c r="G85" s="13">
        <v>0.38800000000000001</v>
      </c>
      <c r="H85" s="13">
        <v>0.315</v>
      </c>
      <c r="I85" s="9">
        <v>0.13</v>
      </c>
      <c r="J85" s="26">
        <v>3.10759544372558E-2</v>
      </c>
      <c r="K85" s="26">
        <v>1.55048370361328E-2</v>
      </c>
      <c r="L85" s="8">
        <v>0.57699251174926702</v>
      </c>
      <c r="M85" s="13">
        <v>0.48672008514404203</v>
      </c>
      <c r="N85" s="13">
        <v>0.39351391792297302</v>
      </c>
      <c r="O85" s="13">
        <v>0.34722661999999999</v>
      </c>
      <c r="P85" s="13">
        <v>0.17169928550720201</v>
      </c>
      <c r="Q85" s="13">
        <v>9.5451117000000002E-2</v>
      </c>
      <c r="R85" s="13">
        <v>7.8016520000000006E-2</v>
      </c>
      <c r="S85" s="9">
        <v>0.13916015600000001</v>
      </c>
      <c r="T85" s="8">
        <v>0.64307618099999997</v>
      </c>
      <c r="U85" s="13">
        <v>0.45928740501403797</v>
      </c>
      <c r="V85" s="13">
        <v>0.29987239799999998</v>
      </c>
      <c r="W85" s="13">
        <v>0.24313402200000001</v>
      </c>
      <c r="X85" s="13">
        <v>0.15810322800000001</v>
      </c>
      <c r="Y85" s="13">
        <v>0.106182337</v>
      </c>
      <c r="Z85" s="13">
        <v>7.1388721000000002E-2</v>
      </c>
      <c r="AA85" s="9">
        <v>7.0370673999999994E-2</v>
      </c>
      <c r="AB85" s="26">
        <v>2.8000000000000001E-2</v>
      </c>
      <c r="AC85" s="26">
        <v>1.6999999999999998E-2</v>
      </c>
      <c r="AE85" s="8">
        <v>1.0916805270000001</v>
      </c>
      <c r="AF85" s="13">
        <v>1.1394848823547301</v>
      </c>
      <c r="AG85" s="13">
        <v>0.96884393692016602</v>
      </c>
      <c r="AH85" s="13">
        <v>0.63137650489807096</v>
      </c>
      <c r="AI85" s="13">
        <v>0.424951791763305</v>
      </c>
      <c r="AJ85" s="13">
        <v>0.15621089935302701</v>
      </c>
      <c r="AK85" s="13">
        <v>8.5386037826538003E-2</v>
      </c>
      <c r="AL85" s="9">
        <v>4.6870231999999998E-2</v>
      </c>
      <c r="AM85" s="8">
        <v>1.40611815452575</v>
      </c>
      <c r="AN85" s="13">
        <v>1.0986423489999999</v>
      </c>
      <c r="AO85" s="13">
        <v>0.89661574399999999</v>
      </c>
      <c r="AP85" s="13">
        <v>0.69299936299999998</v>
      </c>
      <c r="AQ85" s="13">
        <v>0.53249454498291005</v>
      </c>
      <c r="AR85" s="13">
        <v>0.33722686767578097</v>
      </c>
      <c r="AS85" s="13">
        <v>0.178108215332031</v>
      </c>
      <c r="AT85" s="9">
        <v>5.3904294967651298E-2</v>
      </c>
      <c r="AV85" s="24"/>
    </row>
    <row r="86" spans="2:48" x14ac:dyDescent="0.35">
      <c r="B86" s="8">
        <v>1.3240000000000001</v>
      </c>
      <c r="C86" s="13">
        <v>1.728</v>
      </c>
      <c r="D86" s="13">
        <v>1.2450000000000001</v>
      </c>
      <c r="E86" s="13">
        <v>0.81299999999999994</v>
      </c>
      <c r="F86" s="13">
        <v>0.63100000000000001</v>
      </c>
      <c r="G86" s="13">
        <v>0.36899999999999999</v>
      </c>
      <c r="H86" s="13">
        <v>0.24100000000000002</v>
      </c>
      <c r="I86" s="9">
        <v>0.13900000000000001</v>
      </c>
      <c r="J86" s="26">
        <v>1.56366825103759E-2</v>
      </c>
      <c r="K86" s="26">
        <v>1.5555143356323201E-2</v>
      </c>
      <c r="L86" s="8">
        <v>0.827525854110717</v>
      </c>
      <c r="M86" s="13">
        <v>0.47811293601989702</v>
      </c>
      <c r="N86" s="13" t="s">
        <v>48</v>
      </c>
      <c r="O86" s="13">
        <v>0.28110146499999999</v>
      </c>
      <c r="P86" s="13">
        <v>0.29906153678893999</v>
      </c>
      <c r="Q86" s="13">
        <v>0.110322475</v>
      </c>
      <c r="R86" s="13">
        <v>7.7996254000000001E-2</v>
      </c>
      <c r="S86" s="9">
        <v>6.6904305999999997E-2</v>
      </c>
      <c r="T86" s="8">
        <v>0.62511825600000004</v>
      </c>
      <c r="U86" s="13">
        <v>0.45531034469604398</v>
      </c>
      <c r="V86" s="13">
        <v>0.32553791999999998</v>
      </c>
      <c r="W86" s="13">
        <v>0.212784529</v>
      </c>
      <c r="X86" s="13">
        <v>0.161505222</v>
      </c>
      <c r="Y86" s="13">
        <v>9.6230267999999994E-2</v>
      </c>
      <c r="Z86" s="13">
        <v>6.5679073000000004E-2</v>
      </c>
      <c r="AA86" s="9">
        <v>4.7719240000000003E-2</v>
      </c>
      <c r="AB86" s="26">
        <v>0.03</v>
      </c>
      <c r="AC86" s="26">
        <v>2E-3</v>
      </c>
      <c r="AE86" s="8">
        <v>1.5907428260000001</v>
      </c>
      <c r="AF86" s="13">
        <v>1.0708365440368599</v>
      </c>
      <c r="AG86" s="13">
        <v>0.81956481933593694</v>
      </c>
      <c r="AH86" s="13">
        <v>0.59715223312377896</v>
      </c>
      <c r="AI86" s="13">
        <v>0.43441581726074202</v>
      </c>
      <c r="AJ86" s="13">
        <v>0.15619921684265101</v>
      </c>
      <c r="AK86" s="13">
        <v>8.7895393371582003E-2</v>
      </c>
      <c r="AL86" s="9">
        <v>4.6706676000000003E-2</v>
      </c>
      <c r="AM86" s="8">
        <v>1.3875718116760201</v>
      </c>
      <c r="AN86" s="13">
        <v>1.082314491</v>
      </c>
      <c r="AO86" s="13">
        <v>0.89894986200000004</v>
      </c>
      <c r="AP86" s="13">
        <v>0.709833622</v>
      </c>
      <c r="AQ86" s="13">
        <v>0.56203174591064398</v>
      </c>
      <c r="AR86" s="13">
        <v>0.330300092697143</v>
      </c>
      <c r="AS86" s="13">
        <v>0.17993068695068301</v>
      </c>
      <c r="AT86" s="9">
        <v>4.6727180480956997E-2</v>
      </c>
      <c r="AV86" s="24"/>
    </row>
    <row r="87" spans="2:48" x14ac:dyDescent="0.35">
      <c r="B87" s="8">
        <v>1.698</v>
      </c>
      <c r="C87" s="13">
        <v>1.651</v>
      </c>
      <c r="D87" s="13">
        <v>1.272</v>
      </c>
      <c r="E87" s="13">
        <v>0.85499999999999998</v>
      </c>
      <c r="F87" s="13">
        <v>0.45500000000000002</v>
      </c>
      <c r="G87" s="13">
        <v>0.309</v>
      </c>
      <c r="H87" s="13">
        <v>0.20499999999999999</v>
      </c>
      <c r="I87" s="9">
        <v>0.13300000000000001</v>
      </c>
      <c r="J87" s="26">
        <v>2.8752088546752898E-2</v>
      </c>
      <c r="K87" s="26">
        <v>1.55761241912841E-2</v>
      </c>
      <c r="L87" s="8">
        <v>0.58452057838439897</v>
      </c>
      <c r="M87" s="13">
        <v>0.48078250885009699</v>
      </c>
      <c r="N87" s="13">
        <v>0.99818205833435003</v>
      </c>
      <c r="O87" s="13">
        <v>0.299671888</v>
      </c>
      <c r="P87" s="13">
        <v>0.22660446166992099</v>
      </c>
      <c r="Q87" s="13">
        <v>0.103207588</v>
      </c>
      <c r="R87" s="13">
        <v>0.19327211399999999</v>
      </c>
      <c r="S87" s="9">
        <v>9.3626022000000003E-2</v>
      </c>
      <c r="T87" s="8">
        <v>0.60455799099999996</v>
      </c>
      <c r="U87" s="13">
        <v>0.45565032958984297</v>
      </c>
      <c r="V87" s="13">
        <v>0.32611131700000001</v>
      </c>
      <c r="W87" s="13">
        <v>0.215982914</v>
      </c>
      <c r="X87" s="13">
        <v>0.160082579</v>
      </c>
      <c r="Y87" s="13">
        <v>0.102243423</v>
      </c>
      <c r="Z87" s="13">
        <v>7.1021318E-2</v>
      </c>
      <c r="AA87" s="9">
        <v>4.1604042000000001E-2</v>
      </c>
      <c r="AB87" s="26">
        <v>1.2999999999999999E-2</v>
      </c>
      <c r="AC87" s="26">
        <v>8.9999999999999993E-3</v>
      </c>
      <c r="AE87" s="8">
        <v>1.4672787190000001</v>
      </c>
      <c r="AF87" s="13">
        <v>1.1092553138732899</v>
      </c>
      <c r="AG87" s="13">
        <v>0.79756283760070801</v>
      </c>
      <c r="AH87" s="13">
        <v>0.59988927841186501</v>
      </c>
      <c r="AI87" s="13">
        <v>0.44075655937194802</v>
      </c>
      <c r="AJ87" s="13">
        <v>0.14230942726135201</v>
      </c>
      <c r="AK87" s="13">
        <v>8.4328174591064398E-2</v>
      </c>
      <c r="AL87" s="9">
        <v>4.6907663000000002E-2</v>
      </c>
      <c r="AM87" s="8">
        <v>1.35901999473571</v>
      </c>
      <c r="AN87" s="13">
        <v>1.1285378930000001</v>
      </c>
      <c r="AO87" s="13">
        <v>0.90855121599999999</v>
      </c>
      <c r="AP87" s="13">
        <v>0.70540213600000001</v>
      </c>
      <c r="AQ87" s="13">
        <v>0.53283762931823697</v>
      </c>
      <c r="AR87" s="13">
        <v>0.347202777862548</v>
      </c>
      <c r="AS87" s="13">
        <v>0.171666145324707</v>
      </c>
      <c r="AT87" s="9">
        <v>6.2314987182617097E-2</v>
      </c>
      <c r="AV87" s="24"/>
    </row>
    <row r="88" spans="2:48" x14ac:dyDescent="0.35">
      <c r="B88" s="8">
        <v>1.784</v>
      </c>
      <c r="C88" s="13">
        <v>1.6140000000000001</v>
      </c>
      <c r="D88" s="13">
        <v>1.254</v>
      </c>
      <c r="E88" s="13">
        <v>0.86299999999999999</v>
      </c>
      <c r="F88" s="13">
        <v>0.59799999999999998</v>
      </c>
      <c r="G88" s="13">
        <v>0.312</v>
      </c>
      <c r="H88" s="13">
        <v>0.27</v>
      </c>
      <c r="I88" s="9">
        <v>0.124</v>
      </c>
      <c r="J88" s="26">
        <v>2.3936271667480399E-2</v>
      </c>
      <c r="K88" s="26">
        <v>3.1149864196777299E-2</v>
      </c>
      <c r="L88" s="8">
        <v>0.61724400520324696</v>
      </c>
      <c r="M88" s="13">
        <v>0.48829722404479903</v>
      </c>
      <c r="N88" s="13">
        <v>0.40588092803955</v>
      </c>
      <c r="O88" s="13">
        <v>0.31922483400000001</v>
      </c>
      <c r="P88" s="13">
        <v>0.21147894859313901</v>
      </c>
      <c r="Q88" s="13">
        <v>0.109342337</v>
      </c>
      <c r="R88" s="13">
        <v>0.40062475199999997</v>
      </c>
      <c r="S88" s="9">
        <v>3.1243801000000002E-2</v>
      </c>
      <c r="T88" s="8">
        <v>0.61132931700000004</v>
      </c>
      <c r="U88" s="13">
        <v>0.46139049530029203</v>
      </c>
      <c r="V88" s="13">
        <v>0.32226991700000002</v>
      </c>
      <c r="W88" s="13">
        <v>0.23849964100000001</v>
      </c>
      <c r="X88" s="13">
        <v>0.160428762</v>
      </c>
      <c r="Y88" s="13">
        <v>9.9869013000000006E-2</v>
      </c>
      <c r="Z88" s="13">
        <v>6.3991069999999997E-2</v>
      </c>
      <c r="AA88" s="9">
        <v>4.2846440999999999E-2</v>
      </c>
      <c r="AB88" s="26">
        <v>0.02</v>
      </c>
      <c r="AC88" s="26">
        <v>7.2999999999999995E-2</v>
      </c>
      <c r="AE88" s="8">
        <v>1.511619568</v>
      </c>
      <c r="AF88" s="13">
        <v>0.97666931152343694</v>
      </c>
      <c r="AG88" s="13">
        <v>0.85442948341369596</v>
      </c>
      <c r="AH88" s="13">
        <v>0.57808518409729004</v>
      </c>
      <c r="AI88" s="13">
        <v>0.43515515327453602</v>
      </c>
      <c r="AJ88" s="13">
        <v>0.26083493232727001</v>
      </c>
      <c r="AK88" s="13">
        <v>9.5210790634155204E-2</v>
      </c>
      <c r="AL88" s="9">
        <v>4.6792984000000003E-2</v>
      </c>
      <c r="AM88" s="8">
        <v>1.36167788505554</v>
      </c>
      <c r="AN88" s="13">
        <v>1.0980849269999999</v>
      </c>
      <c r="AO88" s="13">
        <v>0.89027380899999997</v>
      </c>
      <c r="AP88" s="13">
        <v>0.70245337500000005</v>
      </c>
      <c r="AQ88" s="13">
        <v>0.548695087432861</v>
      </c>
      <c r="AR88" s="13">
        <v>0.32799077033996499</v>
      </c>
      <c r="AS88" s="13">
        <v>0.174683332443237</v>
      </c>
      <c r="AT88" s="9">
        <v>4.6707868576049798E-2</v>
      </c>
      <c r="AV88" s="24"/>
    </row>
    <row r="89" spans="2:48" x14ac:dyDescent="0.35">
      <c r="B89" s="8">
        <v>1.7490000000000001</v>
      </c>
      <c r="C89" s="13">
        <v>1.625</v>
      </c>
      <c r="D89" s="13">
        <v>1.2529999999999999</v>
      </c>
      <c r="E89" s="13">
        <v>0.88600000000000001</v>
      </c>
      <c r="F89" s="13">
        <v>0.52100000000000002</v>
      </c>
      <c r="G89" s="13">
        <v>0.378</v>
      </c>
      <c r="H89" s="13">
        <v>4.3890000000000002</v>
      </c>
      <c r="I89" s="9">
        <v>0.13500000000000001</v>
      </c>
      <c r="J89" s="26">
        <v>2.47719287872314E-2</v>
      </c>
      <c r="K89" s="26">
        <v>3.2604694366455002E-2</v>
      </c>
      <c r="L89" s="8">
        <v>0.58858036994934004</v>
      </c>
      <c r="M89" s="13">
        <v>0.48143506050109802</v>
      </c>
      <c r="N89" s="13">
        <v>0.59504342079162598</v>
      </c>
      <c r="O89" s="13">
        <v>0.27306365999999999</v>
      </c>
      <c r="P89" s="13">
        <v>0.15243792533874501</v>
      </c>
      <c r="Q89" s="13">
        <v>0.12754154200000001</v>
      </c>
      <c r="R89" s="13">
        <v>0.49972295799999999</v>
      </c>
      <c r="S89" s="9">
        <v>0.25884795199999999</v>
      </c>
      <c r="T89" s="8">
        <v>0.62982916799999999</v>
      </c>
      <c r="U89" s="13">
        <v>0.45798945426940901</v>
      </c>
      <c r="V89" s="13">
        <v>0.31581449499999997</v>
      </c>
      <c r="W89" s="13">
        <v>0.22424554799999999</v>
      </c>
      <c r="X89" s="13">
        <v>0.21881198900000001</v>
      </c>
      <c r="Y89" s="13">
        <v>0.10725188300000001</v>
      </c>
      <c r="Z89" s="13">
        <v>8.4355353999999994E-2</v>
      </c>
      <c r="AA89" s="9">
        <v>3.9712667E-2</v>
      </c>
      <c r="AB89" s="26">
        <v>0.03</v>
      </c>
      <c r="AC89" s="26">
        <v>5.4999999999999993E-2</v>
      </c>
      <c r="AE89" s="8">
        <v>1.518277168</v>
      </c>
      <c r="AF89" s="13">
        <v>1.04906153678894</v>
      </c>
      <c r="AG89" s="13">
        <v>0.58183574676513605</v>
      </c>
      <c r="AH89" s="13">
        <v>0.59345054626464799</v>
      </c>
      <c r="AI89" s="13">
        <v>0.37043118476867598</v>
      </c>
      <c r="AJ89" s="13">
        <v>0.41694879531860302</v>
      </c>
      <c r="AK89" s="13">
        <v>8.6456060409545898E-2</v>
      </c>
      <c r="AL89" s="9">
        <v>4.6857595000000002E-2</v>
      </c>
      <c r="AM89" s="8">
        <v>1.3525154590606601</v>
      </c>
      <c r="AN89" s="13">
        <v>1.0937628749999999</v>
      </c>
      <c r="AO89" s="13">
        <v>0.89217114399999997</v>
      </c>
      <c r="AP89" s="13">
        <v>0.70064592400000003</v>
      </c>
      <c r="AQ89" s="13">
        <v>0.53247094154357899</v>
      </c>
      <c r="AR89" s="13">
        <v>0.34342479705810502</v>
      </c>
      <c r="AS89" s="13">
        <v>0.17209649085998499</v>
      </c>
      <c r="AT89" s="9">
        <v>4.6701431274414E-2</v>
      </c>
      <c r="AV89" s="24"/>
    </row>
    <row r="90" spans="2:48" x14ac:dyDescent="0.35">
      <c r="B90" s="8">
        <v>1.7250000000000001</v>
      </c>
      <c r="C90" s="13">
        <v>1.56</v>
      </c>
      <c r="D90" s="13">
        <v>1.218</v>
      </c>
      <c r="E90" s="13">
        <v>0.85799999999999998</v>
      </c>
      <c r="F90" s="13">
        <v>0.64600000000000002</v>
      </c>
      <c r="G90" s="13">
        <v>0.45100000000000001</v>
      </c>
      <c r="H90" s="13">
        <v>0.45900000000000002</v>
      </c>
      <c r="I90" s="9">
        <v>0.128</v>
      </c>
      <c r="J90" s="26">
        <v>2.3888587951660101E-2</v>
      </c>
      <c r="K90" s="26">
        <v>3.13305854797363E-2</v>
      </c>
      <c r="L90" s="8">
        <v>0.58094978332519498</v>
      </c>
      <c r="M90" s="13">
        <v>0.471149682998657</v>
      </c>
      <c r="N90" s="13">
        <v>0.55094075202941895</v>
      </c>
      <c r="O90" s="13">
        <v>0.37160444300000001</v>
      </c>
      <c r="P90" s="13">
        <v>0.28113412857055597</v>
      </c>
      <c r="Q90" s="13">
        <v>0.124890327</v>
      </c>
      <c r="R90" s="13">
        <v>0.131510496</v>
      </c>
      <c r="S90" s="9">
        <v>5.9880732999999998E-2</v>
      </c>
      <c r="T90" s="8">
        <v>0.60777998</v>
      </c>
      <c r="U90" s="13">
        <v>0.46328616142272899</v>
      </c>
      <c r="V90" s="13">
        <v>0.30238366100000003</v>
      </c>
      <c r="W90" s="13">
        <v>0.20475149200000001</v>
      </c>
      <c r="X90" s="13">
        <v>0.16509223000000001</v>
      </c>
      <c r="Y90" s="13">
        <v>0.102792025</v>
      </c>
      <c r="Z90" s="13">
        <v>7.2561502E-2</v>
      </c>
      <c r="AA90" s="9">
        <v>3.9509295999999999E-2</v>
      </c>
      <c r="AB90" s="26">
        <v>2.4E-2</v>
      </c>
      <c r="AC90" s="26">
        <v>3.3999999999999996E-2</v>
      </c>
      <c r="AE90" s="8">
        <v>1.5372970100000001</v>
      </c>
      <c r="AF90" s="13">
        <v>1.0661301612853999</v>
      </c>
      <c r="AG90" s="13">
        <v>0.84858274459838801</v>
      </c>
      <c r="AH90" s="13">
        <v>0.57911109924316395</v>
      </c>
      <c r="AI90" s="13">
        <v>0.42498302459716703</v>
      </c>
      <c r="AJ90" s="13">
        <v>0.163065910339355</v>
      </c>
      <c r="AK90" s="13">
        <v>7.8060388565063393E-2</v>
      </c>
      <c r="AL90" s="9">
        <v>0.34557533299999998</v>
      </c>
      <c r="AM90" s="8">
        <v>1.36466860771179</v>
      </c>
      <c r="AN90" s="13">
        <v>1.1136860850000001</v>
      </c>
      <c r="AO90" s="13">
        <v>0.91031789799999996</v>
      </c>
      <c r="AP90" s="13">
        <v>0.70273375500000002</v>
      </c>
      <c r="AQ90" s="13">
        <v>0.58146500587463301</v>
      </c>
      <c r="AR90" s="13">
        <v>0.34781455993652299</v>
      </c>
      <c r="AS90" s="13">
        <v>0.17416834831237701</v>
      </c>
      <c r="AT90" s="9">
        <v>4.6705484390258699E-2</v>
      </c>
      <c r="AV90" s="24"/>
    </row>
    <row r="91" spans="2:48" x14ac:dyDescent="0.35">
      <c r="B91" s="8">
        <v>1.887</v>
      </c>
      <c r="C91" s="13">
        <v>2.23</v>
      </c>
      <c r="D91" s="13">
        <v>1.234</v>
      </c>
      <c r="E91" s="13">
        <v>0.85599999999999998</v>
      </c>
      <c r="F91" s="13">
        <v>0.48499999999999999</v>
      </c>
      <c r="G91" s="13">
        <v>0.33700000000000002</v>
      </c>
      <c r="H91" s="13">
        <v>0.14899999999999999</v>
      </c>
      <c r="I91" s="9">
        <v>0.126</v>
      </c>
      <c r="J91" s="26">
        <v>2.5813102722167899E-2</v>
      </c>
      <c r="K91" s="26">
        <v>1.5460729598998999E-2</v>
      </c>
      <c r="L91" s="8">
        <v>0.62774515151977495</v>
      </c>
      <c r="M91" s="13">
        <v>0.48995089530944802</v>
      </c>
      <c r="N91" s="13">
        <v>0.49666762351989702</v>
      </c>
      <c r="O91" s="13">
        <v>0.26087546299999997</v>
      </c>
      <c r="P91" s="13">
        <v>0.17369461059570299</v>
      </c>
      <c r="Q91" s="13">
        <v>0.14935708</v>
      </c>
      <c r="R91" s="13">
        <v>0.236273766</v>
      </c>
      <c r="S91" s="9">
        <v>6.8778991999999997E-2</v>
      </c>
      <c r="T91" s="8">
        <v>0.60891056099999996</v>
      </c>
      <c r="U91" s="13">
        <v>0.45159840583801197</v>
      </c>
      <c r="V91" s="13">
        <v>0.297539473</v>
      </c>
      <c r="W91" s="13">
        <v>0.21628761299999999</v>
      </c>
      <c r="X91" s="13">
        <v>0.16440773</v>
      </c>
      <c r="Y91" s="13">
        <v>9.8886967000000006E-2</v>
      </c>
      <c r="Z91" s="13">
        <v>6.678009E-2</v>
      </c>
      <c r="AA91" s="9">
        <v>4.2509316999999998E-2</v>
      </c>
      <c r="AB91" s="26">
        <v>2.7E-2</v>
      </c>
      <c r="AC91" s="26">
        <v>0.02</v>
      </c>
      <c r="AE91" s="8">
        <v>1.5522630209999999</v>
      </c>
      <c r="AF91" s="13">
        <v>1.08075594902038</v>
      </c>
      <c r="AG91" s="13">
        <v>0.80484271049499501</v>
      </c>
      <c r="AH91" s="13">
        <v>0.59804987907409601</v>
      </c>
      <c r="AI91" s="13">
        <v>0.424880981445312</v>
      </c>
      <c r="AJ91" s="13">
        <v>0.24977207183837799</v>
      </c>
      <c r="AK91" s="13">
        <v>8.6599588394164997E-2</v>
      </c>
      <c r="AL91" s="9">
        <v>4.6951771000000003E-2</v>
      </c>
      <c r="AM91" s="8">
        <v>1.38008904457092</v>
      </c>
      <c r="AN91" s="13">
        <v>1.0975363250000001</v>
      </c>
      <c r="AO91" s="13">
        <v>1.0832209589999999</v>
      </c>
      <c r="AP91" s="13">
        <v>0.71479868899999999</v>
      </c>
      <c r="AQ91" s="13">
        <v>0.560677289962768</v>
      </c>
      <c r="AR91" s="13">
        <v>0.32336878776550199</v>
      </c>
      <c r="AS91" s="13">
        <v>0.18395209312438901</v>
      </c>
      <c r="AT91" s="9">
        <v>5.50894737243652E-2</v>
      </c>
      <c r="AV91" s="24"/>
    </row>
    <row r="92" spans="2:48" x14ac:dyDescent="0.35">
      <c r="B92" s="8">
        <v>1.897</v>
      </c>
      <c r="C92" s="13">
        <v>1.667</v>
      </c>
      <c r="D92" s="13">
        <v>1.296</v>
      </c>
      <c r="E92" s="13">
        <v>0.89400000000000002</v>
      </c>
      <c r="F92" s="13">
        <v>0.53500000000000003</v>
      </c>
      <c r="G92" s="13">
        <v>0.32600000000000001</v>
      </c>
      <c r="H92" s="13">
        <v>0.17699999999999999</v>
      </c>
      <c r="I92" s="9">
        <v>0.13600000000000001</v>
      </c>
      <c r="J92" s="26">
        <v>4.5747518539428697E-2</v>
      </c>
      <c r="K92" s="26">
        <v>3.1204938888549801E-2</v>
      </c>
      <c r="L92" s="8">
        <v>0.59797954559326105</v>
      </c>
      <c r="M92" s="13">
        <v>0.50010871887206998</v>
      </c>
      <c r="N92" s="13">
        <v>0.403934717178344</v>
      </c>
      <c r="O92" s="13">
        <v>0.36082220100000001</v>
      </c>
      <c r="P92" s="13">
        <v>0.214498996734619</v>
      </c>
      <c r="Q92" s="13">
        <v>0.16582465199999999</v>
      </c>
      <c r="R92" s="13">
        <v>0.463656664</v>
      </c>
      <c r="S92" s="9">
        <v>2.3702383E-2</v>
      </c>
      <c r="T92" s="8">
        <v>0.62720990200000004</v>
      </c>
      <c r="U92" s="13">
        <v>0.45243716239929199</v>
      </c>
      <c r="V92" s="13">
        <v>0.321556807</v>
      </c>
      <c r="W92" s="13">
        <v>0.21370267900000001</v>
      </c>
      <c r="X92" s="13">
        <v>0.16454505899999999</v>
      </c>
      <c r="Y92" s="13">
        <v>0.110301971</v>
      </c>
      <c r="Z92" s="13">
        <v>6.5583229000000007E-2</v>
      </c>
      <c r="AA92" s="9">
        <v>4.2487143999999998E-2</v>
      </c>
      <c r="AB92" s="26">
        <v>2.3E-2</v>
      </c>
      <c r="AC92" s="26">
        <v>1E-3</v>
      </c>
      <c r="AE92" s="8">
        <v>1.4752750400000001</v>
      </c>
      <c r="AF92" s="13">
        <v>0.97503876686096103</v>
      </c>
      <c r="AG92" s="13">
        <v>0.80132341384887695</v>
      </c>
      <c r="AH92" s="13">
        <v>0.59080123901367099</v>
      </c>
      <c r="AI92" s="13">
        <v>0.42408990859985302</v>
      </c>
      <c r="AJ92" s="13">
        <v>0.35933995246887201</v>
      </c>
      <c r="AK92" s="13">
        <v>7.8544616699218694E-2</v>
      </c>
      <c r="AL92" s="9">
        <v>4.6787262000000003E-2</v>
      </c>
      <c r="AM92" s="8">
        <v>1.3512547016143699</v>
      </c>
      <c r="AN92" s="13">
        <v>1.114562273</v>
      </c>
      <c r="AO92" s="13">
        <v>0.91511845599999997</v>
      </c>
      <c r="AP92" s="13">
        <v>0.70825409900000003</v>
      </c>
      <c r="AQ92" s="13">
        <v>0.55599260330200195</v>
      </c>
      <c r="AR92" s="13">
        <v>0.32887291908264099</v>
      </c>
      <c r="AS92" s="13">
        <v>0.17166709899902299</v>
      </c>
      <c r="AT92" s="9">
        <v>4.6685457229614202E-2</v>
      </c>
      <c r="AV92" s="24"/>
    </row>
    <row r="93" spans="2:48" x14ac:dyDescent="0.35">
      <c r="B93" s="8">
        <v>1.835</v>
      </c>
      <c r="C93" s="13">
        <v>1.635</v>
      </c>
      <c r="D93" s="13">
        <v>1.514</v>
      </c>
      <c r="E93" s="13">
        <v>0.80600000000000005</v>
      </c>
      <c r="F93" s="13">
        <v>0.52300000000000002</v>
      </c>
      <c r="G93" s="13">
        <v>0.42</v>
      </c>
      <c r="H93" s="13">
        <v>0.223</v>
      </c>
      <c r="I93" s="9">
        <v>0.13300000000000001</v>
      </c>
      <c r="J93" s="26">
        <v>2.7939796447753899E-2</v>
      </c>
      <c r="K93" s="26">
        <v>1.55074596405029E-2</v>
      </c>
      <c r="L93" s="8">
        <v>0.58674860000610296</v>
      </c>
      <c r="M93" s="13">
        <v>0.495090723037719</v>
      </c>
      <c r="N93" s="13">
        <v>0.38691949844360302</v>
      </c>
      <c r="O93" s="13">
        <v>0.28292655900000002</v>
      </c>
      <c r="P93" s="13">
        <v>0.18185758590698201</v>
      </c>
      <c r="Q93" s="13">
        <v>0.125535011</v>
      </c>
      <c r="R93" s="13">
        <v>0.197417498</v>
      </c>
      <c r="S93" s="9">
        <v>0.17174482299999999</v>
      </c>
      <c r="T93" s="8">
        <v>0.60078287100000005</v>
      </c>
      <c r="U93" s="13">
        <v>0.49700975418090798</v>
      </c>
      <c r="V93" s="13">
        <v>0.30140209200000001</v>
      </c>
      <c r="W93" s="13">
        <v>0.21691107700000001</v>
      </c>
      <c r="X93" s="13">
        <v>0.15686607399999999</v>
      </c>
      <c r="Y93" s="13">
        <v>0.100034237</v>
      </c>
      <c r="Z93" s="13">
        <v>6.7732334000000005E-2</v>
      </c>
      <c r="AA93" s="9">
        <v>4.2210816999999998E-2</v>
      </c>
      <c r="AB93" s="26">
        <v>0.02</v>
      </c>
      <c r="AC93" s="26">
        <v>7.6999999999999999E-2</v>
      </c>
      <c r="AE93" s="8">
        <v>1.522954226</v>
      </c>
      <c r="AF93" s="13">
        <v>1.0439555644989</v>
      </c>
      <c r="AG93" s="13">
        <v>0.59244871139526301</v>
      </c>
      <c r="AH93" s="13">
        <v>0.60244607925414995</v>
      </c>
      <c r="AI93" s="13">
        <v>0.447296142578125</v>
      </c>
      <c r="AJ93" s="13">
        <v>0.25057816505432101</v>
      </c>
      <c r="AK93" s="13">
        <v>9.3725919723510701E-2</v>
      </c>
      <c r="AL93" s="9">
        <v>4.6904324999999997E-2</v>
      </c>
      <c r="AM93" s="8">
        <v>1.3646645545959399</v>
      </c>
      <c r="AN93" s="13">
        <v>1.1065416340000001</v>
      </c>
      <c r="AO93" s="13">
        <v>0.90729141199999996</v>
      </c>
      <c r="AP93" s="13">
        <v>0.68965530399999997</v>
      </c>
      <c r="AQ93" s="13">
        <v>0.56240081787109297</v>
      </c>
      <c r="AR93" s="13">
        <v>0.34287905693054199</v>
      </c>
      <c r="AS93" s="13">
        <v>0.16809129714965801</v>
      </c>
      <c r="AT93" s="9">
        <v>4.6687841415405197E-2</v>
      </c>
      <c r="AV93" s="24"/>
    </row>
    <row r="94" spans="2:48" x14ac:dyDescent="0.35">
      <c r="B94" s="8">
        <v>1.9139999999999999</v>
      </c>
      <c r="C94" s="13">
        <v>1.671</v>
      </c>
      <c r="D94" s="13">
        <v>5.891</v>
      </c>
      <c r="E94" s="13">
        <v>0.86299999999999999</v>
      </c>
      <c r="F94" s="13">
        <v>0.63200000000000001</v>
      </c>
      <c r="G94" s="13">
        <v>0.314</v>
      </c>
      <c r="H94" s="13">
        <v>8.199999999999999E-2</v>
      </c>
      <c r="I94" s="9">
        <v>0.128</v>
      </c>
      <c r="J94" s="26">
        <v>2.8880357742309501E-2</v>
      </c>
      <c r="K94" s="26">
        <v>3.1327962875366197E-2</v>
      </c>
      <c r="L94" s="8">
        <v>0.59174513816833496</v>
      </c>
      <c r="M94" s="13">
        <v>0.46926164627075101</v>
      </c>
      <c r="N94" s="13">
        <v>0.55415654182434004</v>
      </c>
      <c r="O94" s="13">
        <v>0.381077528</v>
      </c>
      <c r="P94" s="13">
        <v>0.22319555282592701</v>
      </c>
      <c r="Q94" s="13">
        <v>0.17175889</v>
      </c>
      <c r="R94" s="13">
        <v>0.25262832600000001</v>
      </c>
      <c r="S94" s="9">
        <v>3.1164646000000001E-2</v>
      </c>
      <c r="T94" s="8">
        <v>0.60451292999999995</v>
      </c>
      <c r="U94" s="13">
        <v>0.69551634788513095</v>
      </c>
      <c r="V94" s="13">
        <v>0.29848647099999998</v>
      </c>
      <c r="W94" s="13">
        <v>0.21604633300000001</v>
      </c>
      <c r="X94" s="13">
        <v>0.171170235</v>
      </c>
      <c r="Y94" s="13">
        <v>9.9403619999999998E-2</v>
      </c>
      <c r="Z94" s="13">
        <v>9.7245931999999993E-2</v>
      </c>
      <c r="AA94" s="9">
        <v>4.3625832000000003E-2</v>
      </c>
      <c r="AB94" s="26">
        <v>1.7000000000000001E-2</v>
      </c>
      <c r="AC94" s="26">
        <v>5.8999999999999997E-2</v>
      </c>
      <c r="AE94" s="8">
        <v>1.489196301</v>
      </c>
      <c r="AF94" s="13">
        <v>1.0821030139923</v>
      </c>
      <c r="AG94" s="13">
        <v>0.95307326316833496</v>
      </c>
      <c r="AH94" s="13">
        <v>0.60930228233337402</v>
      </c>
      <c r="AI94" s="13">
        <v>0.43786191940307601</v>
      </c>
      <c r="AJ94" s="13">
        <v>0.251240253448486</v>
      </c>
      <c r="AK94" s="13">
        <v>9.3607902526855399E-2</v>
      </c>
      <c r="AL94" s="9">
        <v>4.6868324000000003E-2</v>
      </c>
      <c r="AM94" s="8">
        <v>1.3623363971710201</v>
      </c>
      <c r="AN94" s="13">
        <v>1.1252965930000001</v>
      </c>
      <c r="AO94" s="13">
        <v>0.89061451000000003</v>
      </c>
      <c r="AP94" s="13">
        <v>0.71267509500000004</v>
      </c>
      <c r="AQ94" s="13">
        <v>0.88963127136230402</v>
      </c>
      <c r="AR94" s="13">
        <v>0.32902884483337402</v>
      </c>
      <c r="AS94" s="13">
        <v>0.176639795303344</v>
      </c>
      <c r="AT94" s="9">
        <v>4.6746015548705999E-2</v>
      </c>
      <c r="AV94" s="24"/>
    </row>
    <row r="95" spans="2:48" x14ac:dyDescent="0.35">
      <c r="B95" s="8">
        <v>1.895</v>
      </c>
      <c r="C95" s="13">
        <v>1.6539999999999999</v>
      </c>
      <c r="D95" s="13">
        <v>1.6279999999999999</v>
      </c>
      <c r="E95" s="13">
        <v>0.90400000000000003</v>
      </c>
      <c r="F95" s="13">
        <v>0.53500000000000003</v>
      </c>
      <c r="G95" s="13">
        <v>0.54500000000000004</v>
      </c>
      <c r="H95" s="13">
        <v>0.253</v>
      </c>
      <c r="I95" s="9">
        <v>0.13200000000000001</v>
      </c>
      <c r="J95" s="26">
        <v>2.98705101013183E-2</v>
      </c>
      <c r="K95" s="26">
        <v>1.55329704284667E-2</v>
      </c>
      <c r="L95" s="8">
        <v>0.587299585342407</v>
      </c>
      <c r="M95" s="13">
        <v>0.49652838706970198</v>
      </c>
      <c r="N95" s="13">
        <v>0.35915422439575101</v>
      </c>
      <c r="O95" s="13">
        <v>0.26543903400000002</v>
      </c>
      <c r="P95" s="13">
        <v>0.26857328414916898</v>
      </c>
      <c r="Q95" s="13">
        <v>7.8121661999999994E-2</v>
      </c>
      <c r="R95" s="13">
        <v>0.111586094</v>
      </c>
      <c r="S95" s="9">
        <v>0.202459097</v>
      </c>
      <c r="T95" s="8">
        <v>0.60495042799999998</v>
      </c>
      <c r="U95" s="13">
        <v>0.77370285987854004</v>
      </c>
      <c r="V95" s="13">
        <v>0.32307529400000001</v>
      </c>
      <c r="W95" s="13">
        <v>0.216156244</v>
      </c>
      <c r="X95" s="13">
        <v>0.156937361</v>
      </c>
      <c r="Y95" s="13">
        <v>9.9124669999999998E-2</v>
      </c>
      <c r="Z95" s="13">
        <v>6.8747520000000006E-2</v>
      </c>
      <c r="AA95" s="9">
        <v>5.6771993999999999E-2</v>
      </c>
      <c r="AB95" s="26">
        <v>2.5000000000000001E-2</v>
      </c>
      <c r="AC95" s="26">
        <v>5.2999999999999999E-2</v>
      </c>
      <c r="AE95" s="8">
        <v>1.504705191</v>
      </c>
      <c r="AF95" s="13">
        <v>1.0967266559600799</v>
      </c>
      <c r="AG95" s="13">
        <v>0.78434801101684504</v>
      </c>
      <c r="AH95" s="13">
        <v>0.59321832656860296</v>
      </c>
      <c r="AI95" s="13">
        <v>0.42683362960815402</v>
      </c>
      <c r="AJ95" s="13">
        <v>0.39018464088439903</v>
      </c>
      <c r="AK95" s="13">
        <v>9.3587636947631794E-2</v>
      </c>
      <c r="AL95" s="9">
        <v>4.7236443000000003E-2</v>
      </c>
      <c r="AM95" s="8">
        <v>1.37666964530944</v>
      </c>
      <c r="AN95" s="13">
        <v>1.0961668490000001</v>
      </c>
      <c r="AO95" s="13">
        <v>0.90978312500000003</v>
      </c>
      <c r="AP95" s="13">
        <v>0.70217275599999995</v>
      </c>
      <c r="AQ95" s="13">
        <v>0.57794117927551203</v>
      </c>
      <c r="AR95" s="13">
        <v>0.32255578041076599</v>
      </c>
      <c r="AS95" s="13">
        <v>0.17166233062744099</v>
      </c>
      <c r="AT95" s="9">
        <v>4.6751976013183497E-2</v>
      </c>
      <c r="AV95" s="24"/>
    </row>
    <row r="96" spans="2:48" x14ac:dyDescent="0.35">
      <c r="B96" s="8">
        <v>1.8220000000000001</v>
      </c>
      <c r="C96" s="13">
        <v>1.6259999999999999</v>
      </c>
      <c r="D96" s="13">
        <v>1.248</v>
      </c>
      <c r="E96" s="13">
        <v>0.67400000000000004</v>
      </c>
      <c r="F96" s="13">
        <v>0.51300000000000001</v>
      </c>
      <c r="G96" s="13">
        <v>0.35899999999999999</v>
      </c>
      <c r="H96" s="13">
        <v>0.23400000000000001</v>
      </c>
      <c r="I96" s="9">
        <v>0.128</v>
      </c>
      <c r="J96" s="26">
        <v>2.3851394653320299E-2</v>
      </c>
      <c r="K96" s="26">
        <v>1.56350135803222E-2</v>
      </c>
      <c r="L96" s="8">
        <v>0.61953616142272905</v>
      </c>
      <c r="M96" s="13">
        <v>0.47635340690612699</v>
      </c>
      <c r="N96" s="13">
        <v>0.36193823814392001</v>
      </c>
      <c r="O96" s="13">
        <v>0.31925725900000002</v>
      </c>
      <c r="P96" s="13">
        <v>0.23425197601318301</v>
      </c>
      <c r="Q96" s="13">
        <v>0.120283127</v>
      </c>
      <c r="R96" s="13">
        <v>0.103575468</v>
      </c>
      <c r="S96" s="9">
        <v>0.12488389</v>
      </c>
      <c r="T96" s="8">
        <v>0.61390018499999999</v>
      </c>
      <c r="U96" s="13">
        <v>0.60595369338989202</v>
      </c>
      <c r="V96" s="13">
        <v>0.30485487</v>
      </c>
      <c r="W96" s="13">
        <v>0.22226691200000001</v>
      </c>
      <c r="X96" s="13">
        <v>0.160748005</v>
      </c>
      <c r="Y96" s="13">
        <v>8.8024378E-2</v>
      </c>
      <c r="Z96" s="13">
        <v>6.5450907000000003E-2</v>
      </c>
      <c r="AA96" s="9">
        <v>3.9778948000000001E-2</v>
      </c>
      <c r="AB96" s="26">
        <v>1.9E-2</v>
      </c>
      <c r="AC96" s="26">
        <v>2.8999999999999998E-2</v>
      </c>
      <c r="AE96" s="8">
        <v>1.490321636</v>
      </c>
      <c r="AF96" s="13">
        <v>1.01159071922302</v>
      </c>
      <c r="AG96" s="13">
        <v>0.74168229103088301</v>
      </c>
      <c r="AH96" s="13">
        <v>0.58861851692199696</v>
      </c>
      <c r="AI96" s="13">
        <v>0.44116115570068298</v>
      </c>
      <c r="AJ96" s="13">
        <v>0.25013995170593201</v>
      </c>
      <c r="AK96" s="13">
        <v>9.4782352447509696E-2</v>
      </c>
      <c r="AL96" s="9">
        <v>4.7394275999999999E-2</v>
      </c>
      <c r="AM96" s="8">
        <v>1.37393546104431</v>
      </c>
      <c r="AN96" s="13">
        <v>1.0882558819999999</v>
      </c>
      <c r="AO96" s="13">
        <v>0.90251731899999998</v>
      </c>
      <c r="AP96" s="13">
        <v>0.70427584600000004</v>
      </c>
      <c r="AQ96" s="13">
        <v>0.81186699867248502</v>
      </c>
      <c r="AR96" s="13">
        <v>0.33509182929992598</v>
      </c>
      <c r="AS96" s="13">
        <v>0.17446994781494099</v>
      </c>
      <c r="AT96" s="9">
        <v>4.6696901321411098E-2</v>
      </c>
      <c r="AV96" s="24"/>
    </row>
    <row r="97" spans="1:48" x14ac:dyDescent="0.35">
      <c r="B97" s="8">
        <v>1.913</v>
      </c>
      <c r="C97" s="13">
        <v>1.639</v>
      </c>
      <c r="D97" s="13">
        <v>1.27</v>
      </c>
      <c r="E97" s="13">
        <v>0.88100000000000001</v>
      </c>
      <c r="F97" s="13">
        <v>0.57499999999999996</v>
      </c>
      <c r="G97" s="13">
        <v>0.39400000000000002</v>
      </c>
      <c r="H97" s="13">
        <v>0.24599999999999997</v>
      </c>
      <c r="I97" s="9">
        <v>0.13500000000000001</v>
      </c>
      <c r="J97" s="26">
        <v>2.5971174240112301E-2</v>
      </c>
      <c r="K97" s="26">
        <v>2.4065017700195299E-2</v>
      </c>
      <c r="L97" s="8">
        <v>0.62216210365295399</v>
      </c>
      <c r="M97" s="13">
        <v>0.55114102363586404</v>
      </c>
      <c r="N97" s="13">
        <v>0.437215566635131</v>
      </c>
      <c r="O97" s="13">
        <v>0.31448698000000003</v>
      </c>
      <c r="P97" s="13">
        <v>0.15877485275268499</v>
      </c>
      <c r="Q97" s="13">
        <v>9.4122410000000004E-2</v>
      </c>
      <c r="R97" s="13">
        <v>9.3894482000000001E-2</v>
      </c>
      <c r="S97" s="9">
        <v>3.6748648000000002E-2</v>
      </c>
      <c r="T97" s="8">
        <v>0.615200996</v>
      </c>
      <c r="U97" s="13">
        <v>0.44103908538818298</v>
      </c>
      <c r="V97" s="13">
        <v>0.30572414399999998</v>
      </c>
      <c r="W97" s="13">
        <v>0.21568656</v>
      </c>
      <c r="X97" s="13">
        <v>0.15754485100000001</v>
      </c>
      <c r="Y97" s="13">
        <v>9.5053196000000006E-2</v>
      </c>
      <c r="Z97" s="13">
        <v>6.6945791000000004E-2</v>
      </c>
      <c r="AA97" s="9">
        <v>3.9373875000000003E-2</v>
      </c>
      <c r="AB97" s="26">
        <v>0.02</v>
      </c>
      <c r="AC97" s="26">
        <v>5.9999999999999993E-3</v>
      </c>
      <c r="AE97" s="8">
        <v>1.4662611480000001</v>
      </c>
      <c r="AF97" s="13">
        <v>1.02209377288818</v>
      </c>
      <c r="AG97" s="13">
        <v>0.76477742195129395</v>
      </c>
      <c r="AH97" s="13">
        <v>0.59365606307983398</v>
      </c>
      <c r="AI97" s="13">
        <v>0.443101406097412</v>
      </c>
      <c r="AJ97" s="13">
        <v>0.24538803100585899</v>
      </c>
      <c r="AK97" s="13">
        <v>8.7530851364135701E-2</v>
      </c>
      <c r="AL97" s="9">
        <v>4.6917914999999998E-2</v>
      </c>
      <c r="AM97" s="8">
        <v>1.4130346775054901</v>
      </c>
      <c r="AN97" s="13">
        <v>1.099480867</v>
      </c>
      <c r="AO97" s="13">
        <v>0.90628385499999997</v>
      </c>
      <c r="AP97" s="13">
        <v>0.70273447</v>
      </c>
      <c r="AQ97" s="13">
        <v>0.59148859977722101</v>
      </c>
      <c r="AR97" s="13">
        <v>0.32984280586242598</v>
      </c>
      <c r="AS97" s="13">
        <v>0.17590570449829099</v>
      </c>
      <c r="AT97" s="9">
        <v>4.6741008758544901E-2</v>
      </c>
      <c r="AV97" s="24"/>
    </row>
    <row r="98" spans="1:48" x14ac:dyDescent="0.35">
      <c r="B98" s="8">
        <v>1.694</v>
      </c>
      <c r="C98" s="13">
        <v>1.673</v>
      </c>
      <c r="D98" s="13">
        <v>1.3979999999999999</v>
      </c>
      <c r="E98" s="13">
        <v>0.85799999999999998</v>
      </c>
      <c r="F98" s="13">
        <v>1.2290000000000001</v>
      </c>
      <c r="G98" s="13">
        <v>0.35399999999999998</v>
      </c>
      <c r="H98" s="13">
        <v>0.23200000000000001</v>
      </c>
      <c r="I98" s="9">
        <v>0.128</v>
      </c>
      <c r="J98" s="26">
        <v>2.79257297515869E-2</v>
      </c>
      <c r="K98" s="26">
        <v>2.55026817321777E-2</v>
      </c>
      <c r="L98" s="8">
        <v>0.61540794372558505</v>
      </c>
      <c r="M98" s="13">
        <v>0.490574121475219</v>
      </c>
      <c r="N98" s="13">
        <v>0.51947140693664495</v>
      </c>
      <c r="O98" s="13">
        <v>0.316679716</v>
      </c>
      <c r="P98" s="13">
        <v>0.254151821136474</v>
      </c>
      <c r="Q98" s="13">
        <v>0.172611237</v>
      </c>
      <c r="R98" s="13">
        <v>0.17175555200000001</v>
      </c>
      <c r="S98" s="9">
        <v>4.1107178000000001E-2</v>
      </c>
      <c r="T98" s="8">
        <v>0.59661102300000002</v>
      </c>
      <c r="U98" s="13">
        <v>0.444964408874511</v>
      </c>
      <c r="V98" s="13">
        <v>0.29849696199999998</v>
      </c>
      <c r="W98" s="13">
        <v>0.23307538</v>
      </c>
      <c r="X98" s="13">
        <v>0.157867908</v>
      </c>
      <c r="Y98" s="13">
        <v>0.10914373400000001</v>
      </c>
      <c r="Z98" s="13">
        <v>6.8187713999999996E-2</v>
      </c>
      <c r="AA98" s="9">
        <v>4.0883303000000003E-2</v>
      </c>
      <c r="AB98" s="26">
        <v>8.9999999999999993E-3</v>
      </c>
      <c r="AC98" s="26">
        <v>1.9E-2</v>
      </c>
      <c r="AE98" s="8">
        <v>1.5050573350000001</v>
      </c>
      <c r="AF98" s="13">
        <v>1.0618650913238501</v>
      </c>
      <c r="AG98" s="13">
        <v>0.75090050697326605</v>
      </c>
      <c r="AH98" s="13">
        <v>0.57905006408691395</v>
      </c>
      <c r="AI98" s="13">
        <v>0.43585443496704102</v>
      </c>
      <c r="AJ98" s="13">
        <v>0.334851264953613</v>
      </c>
      <c r="AK98" s="13">
        <v>9.4946146011352497E-2</v>
      </c>
      <c r="AL98" s="9">
        <v>4.6749353E-2</v>
      </c>
      <c r="AM98" s="8">
        <v>1.36284780502319</v>
      </c>
      <c r="AN98" s="13">
        <v>1.0957367419999999</v>
      </c>
      <c r="AO98" s="13">
        <v>0.89605546000000003</v>
      </c>
      <c r="AP98" s="13">
        <v>0.73601031299999997</v>
      </c>
      <c r="AQ98" s="13">
        <v>0.54907751083374001</v>
      </c>
      <c r="AR98" s="13">
        <v>0.32891726493835399</v>
      </c>
      <c r="AS98" s="13">
        <v>0.15604376792907701</v>
      </c>
      <c r="AT98" s="9">
        <v>6.3480138778686496E-2</v>
      </c>
      <c r="AV98" s="24"/>
    </row>
    <row r="99" spans="1:48" x14ac:dyDescent="0.35">
      <c r="B99" s="8">
        <v>1.6439999999999999</v>
      </c>
      <c r="C99" s="13">
        <v>1.6439999999999999</v>
      </c>
      <c r="D99" s="13">
        <v>1.2709999999999999</v>
      </c>
      <c r="E99" s="13">
        <v>0.80200000000000005</v>
      </c>
      <c r="F99" s="13">
        <v>0.55900000000000005</v>
      </c>
      <c r="G99" s="13">
        <v>0.38600000000000001</v>
      </c>
      <c r="H99" s="13">
        <v>0.24999999999999997</v>
      </c>
      <c r="I99" s="9">
        <v>0.127</v>
      </c>
      <c r="J99" s="26">
        <v>2.3796796798705999E-2</v>
      </c>
      <c r="K99" s="26">
        <v>1.54509544372558E-2</v>
      </c>
      <c r="L99" s="8">
        <v>0.58011937141418402</v>
      </c>
      <c r="M99" s="13">
        <v>0.48856925964355402</v>
      </c>
      <c r="N99" s="13">
        <v>0.35616874694824202</v>
      </c>
      <c r="O99" s="13">
        <v>0.27634000800000003</v>
      </c>
      <c r="P99" s="13">
        <v>0.21943140029907199</v>
      </c>
      <c r="Q99" s="13">
        <v>9.3710184000000002E-2</v>
      </c>
      <c r="R99" s="13">
        <v>0.19710397700000001</v>
      </c>
      <c r="S99" s="9">
        <v>0.183799505</v>
      </c>
      <c r="T99" s="8">
        <v>0.598760128</v>
      </c>
      <c r="U99" s="13">
        <v>0.45574903488159102</v>
      </c>
      <c r="V99" s="13">
        <v>0.30852961499999998</v>
      </c>
      <c r="W99" s="13">
        <v>0.22047424299999999</v>
      </c>
      <c r="X99" s="13">
        <v>0.168346405</v>
      </c>
      <c r="Y99" s="13">
        <v>9.9916458E-2</v>
      </c>
      <c r="Z99" s="13">
        <v>6.6985846000000002E-2</v>
      </c>
      <c r="AA99" s="9">
        <v>4.2790174E-2</v>
      </c>
      <c r="AB99" s="26">
        <v>2.3E-2</v>
      </c>
      <c r="AC99" s="26">
        <v>6.3E-2</v>
      </c>
      <c r="AE99" s="8">
        <v>1.256413937</v>
      </c>
      <c r="AF99" s="13">
        <v>0.97164726257324197</v>
      </c>
      <c r="AG99" s="13">
        <v>0.76655054092407204</v>
      </c>
      <c r="AH99" s="13">
        <v>0.59466171264648404</v>
      </c>
      <c r="AI99" s="13">
        <v>0.37197422981262201</v>
      </c>
      <c r="AJ99" s="13">
        <v>0.264028310775756</v>
      </c>
      <c r="AK99" s="13">
        <v>9.3676090240478502E-2</v>
      </c>
      <c r="AL99" s="9">
        <v>4.6951293999999998E-2</v>
      </c>
      <c r="AM99" s="8">
        <v>1.39482069015502</v>
      </c>
      <c r="AN99" s="13">
        <v>1.0935781</v>
      </c>
      <c r="AO99" s="13">
        <v>1.0561304090000001</v>
      </c>
      <c r="AP99" s="13">
        <v>0.70433616600000004</v>
      </c>
      <c r="AQ99" s="13">
        <v>0.56296515464782704</v>
      </c>
      <c r="AR99" s="13">
        <v>0.34792995452880798</v>
      </c>
      <c r="AS99" s="13">
        <v>0.164996147155761</v>
      </c>
      <c r="AT99" s="9">
        <v>5.9936285018920898E-2</v>
      </c>
      <c r="AV99" s="24"/>
    </row>
    <row r="100" spans="1:48" x14ac:dyDescent="0.35">
      <c r="B100" s="8">
        <v>1.609</v>
      </c>
      <c r="C100" s="13">
        <v>1.663</v>
      </c>
      <c r="D100" s="13">
        <v>1.8540000000000001</v>
      </c>
      <c r="E100" s="13">
        <v>0.877</v>
      </c>
      <c r="F100" s="13">
        <v>0.47699999999999998</v>
      </c>
      <c r="G100" s="13">
        <v>0.503</v>
      </c>
      <c r="H100" s="13">
        <v>0.24599999999999997</v>
      </c>
      <c r="I100" s="9">
        <v>0.11799999999999999</v>
      </c>
      <c r="J100" s="26">
        <v>2.68545150756835E-2</v>
      </c>
      <c r="K100" s="26">
        <v>1.5554904937744101E-2</v>
      </c>
      <c r="L100" s="8">
        <v>0.58258247375488204</v>
      </c>
      <c r="M100" s="13">
        <v>0.45522618293762201</v>
      </c>
      <c r="N100" s="13">
        <v>0.41080164909362699</v>
      </c>
      <c r="O100" s="13">
        <v>0.30000233700000001</v>
      </c>
      <c r="P100" s="13">
        <v>0.22254848480224601</v>
      </c>
      <c r="Q100" s="13">
        <v>0.12035989800000001</v>
      </c>
      <c r="R100" s="13">
        <v>7.8383445999999996E-2</v>
      </c>
      <c r="S100" s="9">
        <v>3.2596827000000002E-2</v>
      </c>
      <c r="T100" s="8">
        <v>0.62201690700000001</v>
      </c>
      <c r="U100" s="13">
        <v>0.450424194335937</v>
      </c>
      <c r="V100" s="13">
        <v>0.34279799500000002</v>
      </c>
      <c r="W100" s="13">
        <v>0.21755576099999999</v>
      </c>
      <c r="X100" s="13">
        <v>0.157860994</v>
      </c>
      <c r="Y100" s="13">
        <v>0.103575945</v>
      </c>
      <c r="Z100" s="13">
        <v>6.4425468E-2</v>
      </c>
      <c r="AA100" s="9">
        <v>4.668808E-2</v>
      </c>
      <c r="AB100" s="26">
        <v>2.1999999999999999E-2</v>
      </c>
      <c r="AC100" s="26">
        <v>2.7000000000000003E-2</v>
      </c>
      <c r="AE100" s="8">
        <v>1.478717804</v>
      </c>
      <c r="AF100" s="13">
        <v>0.98652195930480902</v>
      </c>
      <c r="AG100" s="13">
        <v>0.748909711837768</v>
      </c>
      <c r="AH100" s="13">
        <v>0.57211947441100997</v>
      </c>
      <c r="AI100" s="13">
        <v>0.42382931709289501</v>
      </c>
      <c r="AJ100" s="13">
        <v>0.169971942901611</v>
      </c>
      <c r="AK100" s="13">
        <v>9.3731164932250893E-2</v>
      </c>
      <c r="AL100" s="9">
        <v>5.5372715000000003E-2</v>
      </c>
      <c r="AM100" s="8">
        <v>1.34768915176391</v>
      </c>
      <c r="AN100" s="13">
        <v>1.0936887259999999</v>
      </c>
      <c r="AO100" s="13">
        <v>0.97986650500000005</v>
      </c>
      <c r="AP100" s="13">
        <v>0.72115921999999999</v>
      </c>
      <c r="AQ100" s="13">
        <v>0.54960894584655695</v>
      </c>
      <c r="AR100" s="13">
        <v>0.32102513313293402</v>
      </c>
      <c r="AS100" s="13">
        <v>0.168508291244506</v>
      </c>
      <c r="AT100" s="9">
        <v>5.291748046875E-2</v>
      </c>
      <c r="AV100" s="24"/>
    </row>
    <row r="101" spans="1:48" x14ac:dyDescent="0.35">
      <c r="B101" s="8">
        <v>1.7769999999999999</v>
      </c>
      <c r="C101" s="13">
        <v>1.383</v>
      </c>
      <c r="D101" s="13">
        <v>1.3560000000000001</v>
      </c>
      <c r="E101" s="13">
        <v>0.66800000000000004</v>
      </c>
      <c r="F101" s="13">
        <v>0.57899999999999996</v>
      </c>
      <c r="G101" s="13">
        <v>0.38300000000000001</v>
      </c>
      <c r="H101" s="13">
        <v>2.9999999999999957E-3</v>
      </c>
      <c r="I101" s="9">
        <v>0.126</v>
      </c>
      <c r="J101" s="26">
        <v>2.9891014099121E-2</v>
      </c>
      <c r="K101" s="26">
        <v>3.1148195266723602E-2</v>
      </c>
      <c r="L101" s="8">
        <v>0.583579301834106</v>
      </c>
      <c r="M101" s="13">
        <v>0.46512699127197199</v>
      </c>
      <c r="N101" s="13">
        <v>0.65515351295471103</v>
      </c>
      <c r="O101" s="13">
        <v>0.27694296800000001</v>
      </c>
      <c r="P101" s="13">
        <v>0.26871514320373502</v>
      </c>
      <c r="Q101" s="13">
        <v>9.5041512999999994E-2</v>
      </c>
      <c r="R101" s="13">
        <v>6.2341451999999999E-2</v>
      </c>
      <c r="S101" s="9">
        <v>0.17179965999999999</v>
      </c>
      <c r="T101" s="8">
        <v>0.62292099000000001</v>
      </c>
      <c r="U101" s="13">
        <v>0.44622254371643</v>
      </c>
      <c r="V101" s="13">
        <v>0.30025053000000002</v>
      </c>
      <c r="W101" s="13">
        <v>0.214819908</v>
      </c>
      <c r="X101" s="13">
        <v>0.16394662900000001</v>
      </c>
      <c r="Y101" s="13">
        <v>9.7804546000000006E-2</v>
      </c>
      <c r="Z101" s="13">
        <v>6.9605349999999996E-2</v>
      </c>
      <c r="AA101" s="9">
        <v>4.5098304999999998E-2</v>
      </c>
      <c r="AB101" s="26">
        <v>0.02</v>
      </c>
      <c r="AC101" s="26">
        <v>2.7000000000000003E-2</v>
      </c>
      <c r="AE101" s="8">
        <v>1.5086393360000001</v>
      </c>
      <c r="AF101" s="13">
        <v>1.08610439300537</v>
      </c>
      <c r="AG101" s="13">
        <v>0.74237632751464799</v>
      </c>
      <c r="AH101" s="13">
        <v>0.58797264099121005</v>
      </c>
      <c r="AI101" s="13">
        <v>0.438618183135986</v>
      </c>
      <c r="AJ101" s="13">
        <v>0.248171806335449</v>
      </c>
      <c r="AK101" s="13">
        <v>0.151607990264892</v>
      </c>
      <c r="AL101" s="9">
        <v>4.9105166999999998E-2</v>
      </c>
      <c r="AM101" s="8">
        <v>1.3636217117309499</v>
      </c>
      <c r="AN101" s="13">
        <v>1.099422216</v>
      </c>
      <c r="AO101" s="13">
        <v>0.94540333700000001</v>
      </c>
      <c r="AP101" s="13">
        <v>0.70597815500000005</v>
      </c>
      <c r="AQ101" s="13">
        <v>0.555455923080444</v>
      </c>
      <c r="AR101" s="13">
        <v>0.32766103744506803</v>
      </c>
      <c r="AS101" s="13">
        <v>0.171749353408813</v>
      </c>
      <c r="AT101" s="9">
        <v>4.6735763549804597E-2</v>
      </c>
      <c r="AV101" s="24"/>
    </row>
    <row r="102" spans="1:48" ht="15" thickBot="1" x14ac:dyDescent="0.4">
      <c r="B102" s="10">
        <v>1.2629999999999999</v>
      </c>
      <c r="C102" s="11">
        <v>1.62</v>
      </c>
      <c r="D102" s="11">
        <v>1.431</v>
      </c>
      <c r="E102" s="11">
        <v>0.86899999999999999</v>
      </c>
      <c r="F102" s="11">
        <v>0.51500000000000001</v>
      </c>
      <c r="G102" s="11">
        <v>0.378</v>
      </c>
      <c r="H102" s="11">
        <v>0.253</v>
      </c>
      <c r="I102" s="12">
        <v>0.12</v>
      </c>
      <c r="J102" s="32">
        <v>3.1080007553100499E-2</v>
      </c>
      <c r="K102" s="32">
        <v>1.55506134033203E-2</v>
      </c>
      <c r="L102" s="10">
        <v>0.60455584526062001</v>
      </c>
      <c r="M102" s="11">
        <v>0.46194219589233398</v>
      </c>
      <c r="N102" s="11">
        <v>0.413113594055175</v>
      </c>
      <c r="O102" s="11">
        <v>0.23600506800000001</v>
      </c>
      <c r="P102" s="11">
        <v>0.22924280166625899</v>
      </c>
      <c r="Q102" s="11">
        <v>0.15076375</v>
      </c>
      <c r="R102" s="11">
        <v>0.39047670400000001</v>
      </c>
      <c r="S102" s="12">
        <v>3.1084298999999999E-2</v>
      </c>
      <c r="T102" s="10">
        <v>0.60138225599999995</v>
      </c>
      <c r="U102" s="11">
        <v>0.45389866828918402</v>
      </c>
      <c r="V102" s="11">
        <v>0.29755997699999998</v>
      </c>
      <c r="W102" s="11">
        <v>0.21916127199999999</v>
      </c>
      <c r="X102" s="11">
        <v>0.15610337299999999</v>
      </c>
      <c r="Y102" s="11">
        <v>9.7492933000000004E-2</v>
      </c>
      <c r="Z102" s="11">
        <v>6.8483113999999998E-2</v>
      </c>
      <c r="AA102" s="12">
        <v>4.6133279999999999E-2</v>
      </c>
      <c r="AB102" s="32">
        <v>2.1000000000000001E-2</v>
      </c>
      <c r="AC102" s="32">
        <v>3.1E-2</v>
      </c>
      <c r="AE102" s="10">
        <v>1.511820078</v>
      </c>
      <c r="AF102" s="11">
        <v>1.0303604602813701</v>
      </c>
      <c r="AG102" s="11">
        <v>0.751653432846069</v>
      </c>
      <c r="AH102" s="11">
        <v>0.594712734222412</v>
      </c>
      <c r="AI102" s="11">
        <v>0.43473291397094699</v>
      </c>
      <c r="AJ102" s="11">
        <v>0.25830578804016102</v>
      </c>
      <c r="AK102" s="11">
        <v>0.17667555809020899</v>
      </c>
      <c r="AL102" s="12">
        <v>4.930234E-2</v>
      </c>
      <c r="AM102" s="10">
        <v>1.40928030014038</v>
      </c>
      <c r="AN102" s="11">
        <v>1.1027324199999999</v>
      </c>
      <c r="AO102" s="11">
        <v>0.91281008699999999</v>
      </c>
      <c r="AP102" s="11">
        <v>0.70618844000000003</v>
      </c>
      <c r="AQ102" s="11">
        <v>0.55978918075561501</v>
      </c>
      <c r="AR102" s="11">
        <v>0.35033631324768</v>
      </c>
      <c r="AS102" s="11">
        <v>0.17254638671875</v>
      </c>
      <c r="AT102" s="12">
        <v>4.6735763549804597E-2</v>
      </c>
      <c r="AV102" s="24"/>
    </row>
    <row r="103" spans="1:48" x14ac:dyDescent="0.35">
      <c r="AN103"/>
      <c r="AV103" s="24"/>
    </row>
    <row r="104" spans="1:48" x14ac:dyDescent="0.35">
      <c r="A104" s="1" t="s">
        <v>68</v>
      </c>
      <c r="B104">
        <f>AVERAGE(B3:B102)</f>
        <v>1.8116399999999999</v>
      </c>
      <c r="C104">
        <f t="shared" ref="C104:AT104" si="5">AVERAGE(C3:C102)</f>
        <v>1.6993300000000007</v>
      </c>
      <c r="D104">
        <f t="shared" si="5"/>
        <v>1.3485900000000002</v>
      </c>
      <c r="E104">
        <f t="shared" si="5"/>
        <v>0.88118000000000019</v>
      </c>
      <c r="F104">
        <f t="shared" si="5"/>
        <v>0.60043000000000002</v>
      </c>
      <c r="G104">
        <f t="shared" si="5"/>
        <v>0.39700000000000002</v>
      </c>
      <c r="H104">
        <f t="shared" si="5"/>
        <v>0.26106999999999991</v>
      </c>
      <c r="I104">
        <f t="shared" si="5"/>
        <v>0.15740000000000001</v>
      </c>
      <c r="J104">
        <f t="shared" si="5"/>
        <v>3.2847411632537821E-2</v>
      </c>
      <c r="K104">
        <f t="shared" si="5"/>
        <v>2.292502403259275E-2</v>
      </c>
      <c r="L104">
        <f t="shared" si="5"/>
        <v>0.67073647499084454</v>
      </c>
      <c r="M104">
        <f t="shared" si="5"/>
        <v>0.48519900321960435</v>
      </c>
      <c r="N104">
        <f t="shared" si="5"/>
        <v>0.4051184581987784</v>
      </c>
      <c r="O104">
        <f t="shared" si="5"/>
        <v>0.31540605545999995</v>
      </c>
      <c r="P104">
        <f t="shared" si="5"/>
        <v>0.21058589696884128</v>
      </c>
      <c r="Q104">
        <f t="shared" si="5"/>
        <v>0.12758005619999999</v>
      </c>
      <c r="R104">
        <f t="shared" si="5"/>
        <v>0.10414763689999998</v>
      </c>
      <c r="S104">
        <f t="shared" si="5"/>
        <v>9.3799190509999963E-2</v>
      </c>
      <c r="T104">
        <f t="shared" si="5"/>
        <v>0.63317354921999991</v>
      </c>
      <c r="U104">
        <f t="shared" si="5"/>
        <v>0.4705415534973143</v>
      </c>
      <c r="V104">
        <f t="shared" si="5"/>
        <v>0.31195797922999996</v>
      </c>
      <c r="W104">
        <f t="shared" si="5"/>
        <v>0.22522641660000001</v>
      </c>
      <c r="X104">
        <f t="shared" si="5"/>
        <v>0.17945618393000015</v>
      </c>
      <c r="Y104">
        <f t="shared" si="5"/>
        <v>0.10176966429999997</v>
      </c>
      <c r="Z104">
        <f t="shared" si="5"/>
        <v>6.9879918079999964E-2</v>
      </c>
      <c r="AA104">
        <f t="shared" si="5"/>
        <v>4.5792863350000011E-2</v>
      </c>
      <c r="AB104">
        <f t="shared" si="5"/>
        <v>2.6179999999999978E-2</v>
      </c>
      <c r="AC104">
        <f t="shared" si="5"/>
        <v>3.5689999999999993E-2</v>
      </c>
      <c r="AE104">
        <f t="shared" si="5"/>
        <v>1.3621590066099996</v>
      </c>
      <c r="AF104">
        <f t="shared" si="5"/>
        <v>1.1290466070175131</v>
      </c>
      <c r="AG104">
        <f t="shared" si="5"/>
        <v>0.79901021480560241</v>
      </c>
      <c r="AH104">
        <f t="shared" si="5"/>
        <v>0.63533541917800895</v>
      </c>
      <c r="AI104">
        <f t="shared" si="5"/>
        <v>0.54219931602478022</v>
      </c>
      <c r="AJ104">
        <f t="shared" si="5"/>
        <v>0.21752582073211649</v>
      </c>
      <c r="AK104">
        <f t="shared" si="5"/>
        <v>0.10864389419555652</v>
      </c>
      <c r="AL104">
        <f t="shared" si="5"/>
        <v>7.0371141399999976E-2</v>
      </c>
      <c r="AM104">
        <f t="shared" si="5"/>
        <v>1.384958398342129</v>
      </c>
      <c r="AN104">
        <f t="shared" si="5"/>
        <v>1.1058435010999998</v>
      </c>
      <c r="AO104">
        <f t="shared" si="5"/>
        <v>0.90925188545000057</v>
      </c>
      <c r="AP104">
        <f t="shared" si="5"/>
        <v>0.71800886153999999</v>
      </c>
      <c r="AQ104">
        <f t="shared" si="5"/>
        <v>0.57113281726837151</v>
      </c>
      <c r="AR104">
        <f t="shared" si="5"/>
        <v>0.33368912696838365</v>
      </c>
      <c r="AS104">
        <f t="shared" si="5"/>
        <v>0.17456573247909524</v>
      </c>
      <c r="AT104">
        <f t="shared" si="5"/>
        <v>5.8750348091125476E-2</v>
      </c>
      <c r="AV104" s="24"/>
    </row>
    <row r="105" spans="1:48" x14ac:dyDescent="0.35">
      <c r="A105" s="1" t="s">
        <v>69</v>
      </c>
      <c r="B105">
        <f>STDEV(B3:B102)</f>
        <v>0.4096178194119488</v>
      </c>
      <c r="C105">
        <f t="shared" ref="C105:AT105" si="6">STDEV(C3:C102)</f>
        <v>0.1844217857263708</v>
      </c>
      <c r="D105">
        <f t="shared" si="6"/>
        <v>0.4761891461691376</v>
      </c>
      <c r="E105">
        <f t="shared" si="6"/>
        <v>0.15993309080785276</v>
      </c>
      <c r="F105">
        <f t="shared" si="6"/>
        <v>0.12964124974854108</v>
      </c>
      <c r="G105">
        <f t="shared" si="6"/>
        <v>0.11777688202441887</v>
      </c>
      <c r="H105">
        <f t="shared" si="6"/>
        <v>0.60718948925239624</v>
      </c>
      <c r="I105">
        <f t="shared" si="6"/>
        <v>2.1681347007988301E-2</v>
      </c>
      <c r="J105">
        <f t="shared" si="6"/>
        <v>1.7208556773190834E-2</v>
      </c>
      <c r="K105">
        <f t="shared" si="6"/>
        <v>7.3922166713997917E-3</v>
      </c>
      <c r="L105">
        <f t="shared" si="6"/>
        <v>0.3500298725592067</v>
      </c>
      <c r="M105">
        <f t="shared" si="6"/>
        <v>1.9620887711514767E-2</v>
      </c>
      <c r="N105">
        <f t="shared" si="6"/>
        <v>8.5070514183906348E-2</v>
      </c>
      <c r="O105">
        <f t="shared" si="6"/>
        <v>5.0284447091284247E-2</v>
      </c>
      <c r="P105">
        <f t="shared" si="6"/>
        <v>5.6276186145759639E-2</v>
      </c>
      <c r="Q105">
        <f t="shared" si="6"/>
        <v>5.1310041523253962E-2</v>
      </c>
      <c r="R105">
        <f t="shared" si="6"/>
        <v>8.2685634338800176E-2</v>
      </c>
      <c r="S105">
        <f t="shared" si="6"/>
        <v>5.2993665908731155E-2</v>
      </c>
      <c r="T105">
        <f t="shared" si="6"/>
        <v>8.9676647076640484E-2</v>
      </c>
      <c r="U105">
        <f t="shared" si="6"/>
        <v>4.3963454256442831E-2</v>
      </c>
      <c r="V105">
        <f t="shared" si="6"/>
        <v>1.8171480659142428E-2</v>
      </c>
      <c r="W105">
        <f t="shared" si="6"/>
        <v>2.6499253326464616E-2</v>
      </c>
      <c r="X105">
        <f t="shared" si="6"/>
        <v>4.5911811092260842E-2</v>
      </c>
      <c r="Y105">
        <f t="shared" si="6"/>
        <v>9.1208561152646694E-3</v>
      </c>
      <c r="Z105">
        <f t="shared" si="6"/>
        <v>7.1623953382331396E-3</v>
      </c>
      <c r="AA105">
        <f t="shared" si="6"/>
        <v>8.1150364349160016E-3</v>
      </c>
      <c r="AB105">
        <f t="shared" si="6"/>
        <v>3.0693130873670829E-2</v>
      </c>
      <c r="AC105">
        <f t="shared" si="6"/>
        <v>2.4232332937543608E-2</v>
      </c>
      <c r="AE105">
        <f t="shared" si="6"/>
        <v>0.1428370536931621</v>
      </c>
      <c r="AF105">
        <f t="shared" si="6"/>
        <v>0.28276228581935392</v>
      </c>
      <c r="AG105">
        <f t="shared" si="6"/>
        <v>0.15596329704486864</v>
      </c>
      <c r="AH105">
        <f t="shared" si="6"/>
        <v>6.1966717859116359E-2</v>
      </c>
      <c r="AI105">
        <f t="shared" si="6"/>
        <v>0.17078425928087917</v>
      </c>
      <c r="AJ105">
        <f t="shared" si="6"/>
        <v>7.7509866240626835E-2</v>
      </c>
      <c r="AK105">
        <f t="shared" si="6"/>
        <v>0.10702134091824608</v>
      </c>
      <c r="AL105">
        <f t="shared" si="6"/>
        <v>6.1658463732503908E-2</v>
      </c>
      <c r="AM105">
        <f t="shared" si="6"/>
        <v>8.198234588586846E-2</v>
      </c>
      <c r="AN105">
        <f t="shared" si="6"/>
        <v>1.5286042617777438E-2</v>
      </c>
      <c r="AO105">
        <f t="shared" si="6"/>
        <v>3.5854095832933905E-2</v>
      </c>
      <c r="AP105">
        <f t="shared" si="6"/>
        <v>4.6419841543141618E-2</v>
      </c>
      <c r="AQ105">
        <f t="shared" si="6"/>
        <v>6.1898440947710673E-2</v>
      </c>
      <c r="AR105">
        <f t="shared" si="6"/>
        <v>9.5163495608129069E-3</v>
      </c>
      <c r="AS105">
        <f t="shared" si="6"/>
        <v>9.2760612321695912E-3</v>
      </c>
      <c r="AT105">
        <f t="shared" si="6"/>
        <v>1.1964752394069602E-2</v>
      </c>
      <c r="AV105" s="24"/>
    </row>
    <row r="106" spans="1:48" x14ac:dyDescent="0.35">
      <c r="A106" s="1" t="s">
        <v>70</v>
      </c>
      <c r="B106">
        <f>MIN(B3:B102)</f>
        <v>0.70399999999999996</v>
      </c>
      <c r="C106">
        <f t="shared" ref="C106:AT106" si="7">MIN(C3:C102)</f>
        <v>1.2909999999999999</v>
      </c>
      <c r="D106">
        <f t="shared" si="7"/>
        <v>0.99</v>
      </c>
      <c r="E106">
        <f t="shared" si="7"/>
        <v>0.66100000000000003</v>
      </c>
      <c r="F106">
        <f t="shared" si="7"/>
        <v>0.45100000000000001</v>
      </c>
      <c r="G106">
        <f t="shared" si="7"/>
        <v>0.29199999999999998</v>
      </c>
      <c r="H106">
        <f t="shared" si="7"/>
        <v>2.9999999999999957E-3</v>
      </c>
      <c r="I106">
        <f t="shared" si="7"/>
        <v>0.11799999999999999</v>
      </c>
      <c r="J106">
        <f t="shared" si="7"/>
        <v>1.5445709228515601E-2</v>
      </c>
      <c r="K106">
        <f t="shared" si="7"/>
        <v>1.54294967651367E-2</v>
      </c>
      <c r="L106">
        <f t="shared" si="7"/>
        <v>0.56165242195129395</v>
      </c>
      <c r="M106">
        <f t="shared" si="7"/>
        <v>0.447787284851074</v>
      </c>
      <c r="N106">
        <f t="shared" si="7"/>
        <v>0.350506782531738</v>
      </c>
      <c r="O106">
        <f t="shared" si="7"/>
        <v>0.21770882599999999</v>
      </c>
      <c r="P106">
        <f t="shared" si="7"/>
        <v>0.15032839775085399</v>
      </c>
      <c r="Q106">
        <f t="shared" si="7"/>
        <v>7.8065871999999994E-2</v>
      </c>
      <c r="R106">
        <f t="shared" si="7"/>
        <v>4.6739817000000003E-2</v>
      </c>
      <c r="S106">
        <f t="shared" si="7"/>
        <v>2.3702383E-2</v>
      </c>
      <c r="T106">
        <f t="shared" si="7"/>
        <v>0.59661102300000002</v>
      </c>
      <c r="U106">
        <f t="shared" si="7"/>
        <v>0.43882942199706998</v>
      </c>
      <c r="V106">
        <f t="shared" si="7"/>
        <v>0.28684687599999997</v>
      </c>
      <c r="W106">
        <f t="shared" si="7"/>
        <v>0.20359253899999999</v>
      </c>
      <c r="X106">
        <f t="shared" si="7"/>
        <v>0.14864349399999999</v>
      </c>
      <c r="Y106">
        <f t="shared" si="7"/>
        <v>8.6377621000000002E-2</v>
      </c>
      <c r="Z106">
        <f t="shared" si="7"/>
        <v>6.1210871E-2</v>
      </c>
      <c r="AA106">
        <f t="shared" si="7"/>
        <v>3.7957906999999999E-2</v>
      </c>
      <c r="AB106">
        <f t="shared" si="7"/>
        <v>8.9999999999999993E-3</v>
      </c>
      <c r="AC106">
        <f t="shared" si="7"/>
        <v>1E-3</v>
      </c>
      <c r="AE106">
        <f t="shared" si="7"/>
        <v>1.024672985</v>
      </c>
      <c r="AF106">
        <f t="shared" si="7"/>
        <v>0.73412275314330999</v>
      </c>
      <c r="AG106">
        <f t="shared" si="7"/>
        <v>0.56672549247741699</v>
      </c>
      <c r="AH106">
        <f t="shared" si="7"/>
        <v>0.48561954498290999</v>
      </c>
      <c r="AI106">
        <f t="shared" si="7"/>
        <v>0.262485742568969</v>
      </c>
      <c r="AJ106">
        <f t="shared" si="7"/>
        <v>0.14230942726135201</v>
      </c>
      <c r="AK106">
        <f t="shared" si="7"/>
        <v>7.7903270721435505E-2</v>
      </c>
      <c r="AL106">
        <f t="shared" si="7"/>
        <v>3.3258677E-2</v>
      </c>
      <c r="AM106">
        <f t="shared" si="7"/>
        <v>1.34034848213195</v>
      </c>
      <c r="AN106">
        <f t="shared" si="7"/>
        <v>1.0777764320000001</v>
      </c>
      <c r="AO106">
        <f t="shared" si="7"/>
        <v>0.87208652499999995</v>
      </c>
      <c r="AP106">
        <f t="shared" si="7"/>
        <v>0.68001771</v>
      </c>
      <c r="AQ106">
        <f t="shared" si="7"/>
        <v>0.52370977401733398</v>
      </c>
      <c r="AR106">
        <f t="shared" si="7"/>
        <v>0.31763553619384699</v>
      </c>
      <c r="AS106">
        <f t="shared" si="7"/>
        <v>0.156039237976074</v>
      </c>
      <c r="AT106">
        <f t="shared" si="7"/>
        <v>4.6285390853881801E-2</v>
      </c>
      <c r="AV106" s="24"/>
    </row>
    <row r="107" spans="1:48" x14ac:dyDescent="0.35">
      <c r="A107" s="1" t="s">
        <v>71</v>
      </c>
      <c r="B107">
        <f>MAX(B3:B102)</f>
        <v>3.5640000000000001</v>
      </c>
      <c r="C107">
        <f t="shared" ref="C107:AT107" si="8">MAX(C3:C102)</f>
        <v>2.91</v>
      </c>
      <c r="D107">
        <f t="shared" si="8"/>
        <v>5.891</v>
      </c>
      <c r="E107">
        <f t="shared" si="8"/>
        <v>1.726</v>
      </c>
      <c r="F107">
        <f t="shared" si="8"/>
        <v>1.377</v>
      </c>
      <c r="G107">
        <f t="shared" si="8"/>
        <v>1.2669999999999999</v>
      </c>
      <c r="H107">
        <f t="shared" si="8"/>
        <v>4.55</v>
      </c>
      <c r="I107">
        <f t="shared" si="8"/>
        <v>0.19800000000000001</v>
      </c>
      <c r="J107">
        <f t="shared" si="8"/>
        <v>0.12574338912963801</v>
      </c>
      <c r="K107">
        <f t="shared" si="8"/>
        <v>3.9973974227905197E-2</v>
      </c>
      <c r="L107">
        <f t="shared" si="8"/>
        <v>4.0526671409606898</v>
      </c>
      <c r="M107">
        <f t="shared" si="8"/>
        <v>0.57154226303100497</v>
      </c>
      <c r="N107">
        <f t="shared" si="8"/>
        <v>0.99818205833435003</v>
      </c>
      <c r="O107">
        <f t="shared" si="8"/>
        <v>0.497326612</v>
      </c>
      <c r="P107">
        <f t="shared" si="8"/>
        <v>0.61432576179504395</v>
      </c>
      <c r="Q107">
        <f t="shared" si="8"/>
        <v>0.54908251799999996</v>
      </c>
      <c r="R107">
        <f t="shared" si="8"/>
        <v>0.49972295799999999</v>
      </c>
      <c r="S107">
        <f t="shared" si="8"/>
        <v>0.25884795199999999</v>
      </c>
      <c r="T107">
        <f t="shared" si="8"/>
        <v>1.4179954530000001</v>
      </c>
      <c r="U107">
        <f t="shared" si="8"/>
        <v>0.77370285987854004</v>
      </c>
      <c r="V107">
        <f t="shared" si="8"/>
        <v>0.39902925500000003</v>
      </c>
      <c r="W107">
        <f t="shared" si="8"/>
        <v>0.42965221399999998</v>
      </c>
      <c r="X107">
        <f t="shared" si="8"/>
        <v>0.46874666199999998</v>
      </c>
      <c r="Y107">
        <f t="shared" si="8"/>
        <v>0.16482424700000001</v>
      </c>
      <c r="Z107">
        <f t="shared" si="8"/>
        <v>9.7245931999999993E-2</v>
      </c>
      <c r="AA107">
        <f t="shared" si="8"/>
        <v>9.6572876000000002E-2</v>
      </c>
      <c r="AB107">
        <f t="shared" si="8"/>
        <v>0.32400000000000001</v>
      </c>
      <c r="AC107">
        <f t="shared" si="8"/>
        <v>8.2000000000000003E-2</v>
      </c>
      <c r="AE107">
        <f t="shared" si="8"/>
        <v>1.905070305</v>
      </c>
      <c r="AF107">
        <f t="shared" si="8"/>
        <v>3.23984503746032</v>
      </c>
      <c r="AG107">
        <f t="shared" si="8"/>
        <v>1.9080660343170099</v>
      </c>
      <c r="AH107">
        <f t="shared" si="8"/>
        <v>0.87683868408203103</v>
      </c>
      <c r="AI107">
        <f t="shared" si="8"/>
        <v>1.63185358047485</v>
      </c>
      <c r="AJ107">
        <f t="shared" si="8"/>
        <v>0.59326338768005304</v>
      </c>
      <c r="AK107">
        <f t="shared" si="8"/>
        <v>1.1123116016387899</v>
      </c>
      <c r="AL107">
        <f t="shared" si="8"/>
        <v>0.43722677199999999</v>
      </c>
      <c r="AM107">
        <f t="shared" si="8"/>
        <v>2.1093344688415501</v>
      </c>
      <c r="AN107">
        <f t="shared" si="8"/>
        <v>1.1586766239999999</v>
      </c>
      <c r="AO107">
        <f t="shared" si="8"/>
        <v>1.0832209589999999</v>
      </c>
      <c r="AP107">
        <f t="shared" si="8"/>
        <v>0.991338253</v>
      </c>
      <c r="AQ107">
        <f t="shared" si="8"/>
        <v>0.88963127136230402</v>
      </c>
      <c r="AR107">
        <f t="shared" si="8"/>
        <v>0.36054921150207497</v>
      </c>
      <c r="AS107">
        <f t="shared" si="8"/>
        <v>0.21040940284729001</v>
      </c>
      <c r="AT107">
        <f t="shared" si="8"/>
        <v>8.6835384368896401E-2</v>
      </c>
      <c r="AV107" s="24"/>
    </row>
    <row r="108" spans="1:48" x14ac:dyDescent="0.35">
      <c r="AN108"/>
      <c r="AV108" s="24"/>
    </row>
    <row r="109" spans="1:48" x14ac:dyDescent="0.35">
      <c r="AN109"/>
      <c r="AT109" t="s">
        <v>72</v>
      </c>
      <c r="AV109" s="24"/>
    </row>
  </sheetData>
  <mergeCells count="1">
    <mergeCell ref="AW1:B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EE84-3313-4385-A949-A2A1AAD511E5}">
  <dimension ref="A1:AA22"/>
  <sheetViews>
    <sheetView zoomScale="70" zoomScaleNormal="70" workbookViewId="0">
      <selection activeCell="P26" sqref="P26"/>
    </sheetView>
  </sheetViews>
  <sheetFormatPr defaultRowHeight="14.5" x14ac:dyDescent="0.35"/>
  <cols>
    <col min="23" max="23" width="11" bestFit="1" customWidth="1"/>
  </cols>
  <sheetData>
    <row r="1" spans="1:27" s="101" customFormat="1" x14ac:dyDescent="0.35">
      <c r="A1" s="135" t="s">
        <v>52</v>
      </c>
      <c r="B1" s="136"/>
      <c r="C1" s="137"/>
      <c r="D1" s="135" t="s">
        <v>53</v>
      </c>
      <c r="E1" s="136"/>
      <c r="F1" s="137"/>
      <c r="G1" s="135" t="s">
        <v>54</v>
      </c>
      <c r="H1" s="136"/>
      <c r="I1" s="137"/>
      <c r="J1" s="135" t="s">
        <v>55</v>
      </c>
      <c r="K1" s="136"/>
      <c r="L1" s="137"/>
      <c r="M1" s="135" t="s">
        <v>56</v>
      </c>
      <c r="N1" s="136"/>
      <c r="O1" s="137"/>
      <c r="P1" s="135" t="s">
        <v>57</v>
      </c>
      <c r="Q1" s="136"/>
      <c r="R1" s="137"/>
      <c r="S1" s="135" t="s">
        <v>58</v>
      </c>
      <c r="T1" s="136"/>
      <c r="U1" s="137"/>
      <c r="V1" s="105"/>
    </row>
    <row r="2" spans="1:27" s="88" customFormat="1" ht="15" thickBot="1" x14ac:dyDescent="0.4">
      <c r="A2" s="102" t="s">
        <v>110</v>
      </c>
      <c r="B2" s="103" t="s">
        <v>86</v>
      </c>
      <c r="C2" s="104" t="s">
        <v>111</v>
      </c>
      <c r="D2" s="102" t="s">
        <v>110</v>
      </c>
      <c r="E2" s="103" t="s">
        <v>86</v>
      </c>
      <c r="F2" s="104" t="s">
        <v>111</v>
      </c>
      <c r="G2" s="102" t="s">
        <v>110</v>
      </c>
      <c r="H2" s="103" t="s">
        <v>86</v>
      </c>
      <c r="I2" s="104" t="s">
        <v>111</v>
      </c>
      <c r="J2" s="102" t="s">
        <v>110</v>
      </c>
      <c r="K2" s="103" t="s">
        <v>86</v>
      </c>
      <c r="L2" s="104" t="s">
        <v>111</v>
      </c>
      <c r="M2" s="102" t="s">
        <v>110</v>
      </c>
      <c r="N2" s="103" t="s">
        <v>86</v>
      </c>
      <c r="O2" s="104" t="s">
        <v>111</v>
      </c>
      <c r="P2" s="102" t="s">
        <v>110</v>
      </c>
      <c r="Q2" s="103" t="s">
        <v>86</v>
      </c>
      <c r="R2" s="104" t="s">
        <v>111</v>
      </c>
      <c r="S2" s="102" t="s">
        <v>110</v>
      </c>
      <c r="T2" s="103" t="s">
        <v>86</v>
      </c>
      <c r="U2" s="104" t="s">
        <v>111</v>
      </c>
      <c r="V2" s="18"/>
      <c r="W2" s="109" t="s">
        <v>113</v>
      </c>
      <c r="X2" s="108" t="s">
        <v>110</v>
      </c>
      <c r="Y2" s="106" t="s">
        <v>86</v>
      </c>
      <c r="Z2" s="106" t="s">
        <v>111</v>
      </c>
      <c r="AA2" s="107" t="s">
        <v>114</v>
      </c>
    </row>
    <row r="3" spans="1:27" x14ac:dyDescent="0.35">
      <c r="A3" s="41">
        <v>1.7496530798885299</v>
      </c>
      <c r="B3" s="42">
        <v>1.80873561157885</v>
      </c>
      <c r="C3" s="43">
        <v>1.8664946253882699</v>
      </c>
      <c r="D3" s="41">
        <v>1.84214853299837</v>
      </c>
      <c r="E3" s="42">
        <v>1.49548115584983</v>
      </c>
      <c r="F3" s="43">
        <v>1.6958496162655601</v>
      </c>
      <c r="G3" s="41">
        <v>1.74431213101428</v>
      </c>
      <c r="H3" s="42">
        <v>1.01529883345793</v>
      </c>
      <c r="I3" s="43">
        <v>1.78224941444949</v>
      </c>
      <c r="J3" s="41">
        <v>2.2598868371476302</v>
      </c>
      <c r="K3" s="42">
        <v>1.6055513557327901</v>
      </c>
      <c r="L3" s="43">
        <v>1.71804571308364</v>
      </c>
      <c r="M3" s="41">
        <v>1.7560615116728899</v>
      </c>
      <c r="N3" s="42">
        <v>1.5342771380484499</v>
      </c>
      <c r="O3" s="43">
        <v>1.6313182991945601</v>
      </c>
      <c r="P3" s="41">
        <v>1.96005531603168</v>
      </c>
      <c r="Q3" s="42">
        <v>1.4491045384044801</v>
      </c>
      <c r="R3" s="43">
        <v>1.79034266733749</v>
      </c>
      <c r="S3" s="41">
        <v>2.07398932490534</v>
      </c>
      <c r="T3" s="42">
        <v>0.57150841493967097</v>
      </c>
      <c r="U3" s="43">
        <v>0.98500102575995596</v>
      </c>
      <c r="V3" s="13"/>
      <c r="W3" s="41" t="s">
        <v>52</v>
      </c>
      <c r="X3" s="5">
        <f>AVERAGE(A3:A22)</f>
        <v>0.89111386189622266</v>
      </c>
      <c r="Y3" s="6">
        <f>AVERAGE(B3:B22)</f>
        <v>0.71568702134962159</v>
      </c>
      <c r="Z3" s="6">
        <f>AVERAGE(C3:C22)</f>
        <v>0.96485881656816497</v>
      </c>
      <c r="AA3" s="110">
        <f t="shared" ref="AA3:AA9" si="0">AVERAGE(X3:Z3)</f>
        <v>0.85721989993800307</v>
      </c>
    </row>
    <row r="4" spans="1:27" x14ac:dyDescent="0.35">
      <c r="A4" s="48">
        <v>0.804112053123333</v>
      </c>
      <c r="B4" s="13">
        <v>0.42499609322652498</v>
      </c>
      <c r="C4" s="49">
        <v>0.99765093318295295</v>
      </c>
      <c r="D4" s="48">
        <v>0.846105742113195</v>
      </c>
      <c r="E4" s="13">
        <v>0.341470348325842</v>
      </c>
      <c r="F4" s="49">
        <v>1.1112718393601699</v>
      </c>
      <c r="G4" s="48">
        <v>0.48118229257963202</v>
      </c>
      <c r="H4" s="13">
        <v>0.207218974087055</v>
      </c>
      <c r="I4" s="49">
        <v>0.408221088615007</v>
      </c>
      <c r="J4" s="48">
        <v>0.74245823281103096</v>
      </c>
      <c r="K4" s="13">
        <v>0.66729608961956899</v>
      </c>
      <c r="L4" s="49">
        <v>0.58223117916531897</v>
      </c>
      <c r="M4" s="48">
        <v>0.80292838949571799</v>
      </c>
      <c r="N4" s="13">
        <v>0.58368718704859601</v>
      </c>
      <c r="O4" s="49">
        <v>0.99707356937651004</v>
      </c>
      <c r="P4" s="48">
        <v>0.912380503184266</v>
      </c>
      <c r="Q4" s="13">
        <v>2.8502809609108198E-2</v>
      </c>
      <c r="R4" s="49">
        <v>1.2768356065920099</v>
      </c>
      <c r="S4" s="48">
        <v>0.159027251642129</v>
      </c>
      <c r="T4" s="13">
        <v>0.70533449538281401</v>
      </c>
      <c r="U4" s="49">
        <v>0.293008383007133</v>
      </c>
      <c r="V4" s="13"/>
      <c r="W4" s="48" t="s">
        <v>53</v>
      </c>
      <c r="X4" s="8">
        <f>AVERAGE(D3:D22)</f>
        <v>0.9505614089197566</v>
      </c>
      <c r="Y4" s="13">
        <f>AVERAGE(E3:E22)</f>
        <v>0.7208896595901908</v>
      </c>
      <c r="Z4" s="13">
        <f>AVERAGE(F3:F22)</f>
        <v>0.94750668134294447</v>
      </c>
      <c r="AA4" s="111">
        <f t="shared" si="0"/>
        <v>0.87298591661763059</v>
      </c>
    </row>
    <row r="5" spans="1:27" x14ac:dyDescent="0.35">
      <c r="A5" s="48">
        <v>0.58626532029163003</v>
      </c>
      <c r="B5" s="13">
        <v>0.85232026920385795</v>
      </c>
      <c r="C5" s="49">
        <v>0.94967706585931899</v>
      </c>
      <c r="D5" s="48">
        <v>1.2480933866809201</v>
      </c>
      <c r="E5" s="13">
        <v>0.76512191440920596</v>
      </c>
      <c r="F5" s="49">
        <v>1.1982588575519999</v>
      </c>
      <c r="G5" s="48">
        <v>1.1692954874991699</v>
      </c>
      <c r="H5" s="13">
        <v>0.575353878406062</v>
      </c>
      <c r="I5" s="49">
        <v>0.83546922628481401</v>
      </c>
      <c r="J5" s="48">
        <v>1.06632009579294</v>
      </c>
      <c r="K5" s="13">
        <v>0.89545225027960296</v>
      </c>
      <c r="L5" s="49">
        <v>0.97613841427471404</v>
      </c>
      <c r="M5" s="48">
        <v>0.42337924089798601</v>
      </c>
      <c r="N5" s="13">
        <v>0.203177460752897</v>
      </c>
      <c r="O5" s="49">
        <v>0.94538941913363295</v>
      </c>
      <c r="P5" s="48">
        <v>0.23341648320442199</v>
      </c>
      <c r="Q5" s="13">
        <v>0.65786668111498103</v>
      </c>
      <c r="R5" s="49">
        <v>1.10830068342308</v>
      </c>
      <c r="S5" s="48">
        <v>0.74514473024368</v>
      </c>
      <c r="T5" s="13">
        <v>0.846690517879508</v>
      </c>
      <c r="U5" s="49">
        <v>0.94198096864971603</v>
      </c>
      <c r="V5" s="13"/>
      <c r="W5" s="48" t="s">
        <v>54</v>
      </c>
      <c r="X5" s="8">
        <f>AVERAGE(G3:G22)</f>
        <v>0.79182987559866302</v>
      </c>
      <c r="Y5" s="13">
        <f>AVERAGE(H3:H22)</f>
        <v>0.67106114969711561</v>
      </c>
      <c r="Z5" s="13">
        <f>AVERAGE(I3:I22)</f>
        <v>0.82791896127456521</v>
      </c>
      <c r="AA5" s="111">
        <f t="shared" si="0"/>
        <v>0.76360332885678128</v>
      </c>
    </row>
    <row r="6" spans="1:27" x14ac:dyDescent="0.35">
      <c r="A6" s="48">
        <v>0.85669312752932503</v>
      </c>
      <c r="B6" s="13">
        <v>0.17380367227208601</v>
      </c>
      <c r="C6" s="49">
        <v>0.77163041042521696</v>
      </c>
      <c r="D6" s="48">
        <v>0.45337728854664699</v>
      </c>
      <c r="E6" s="13">
        <v>0.35833590705695401</v>
      </c>
      <c r="F6" s="49">
        <v>0.62467175881624804</v>
      </c>
      <c r="G6" s="48">
        <v>0.87577543770629496</v>
      </c>
      <c r="H6" s="13">
        <v>0.39151952252595301</v>
      </c>
      <c r="I6" s="49">
        <v>0.697749341566549</v>
      </c>
      <c r="J6" s="48">
        <v>0.58225688107745499</v>
      </c>
      <c r="K6" s="13">
        <v>0.60195436570036498</v>
      </c>
      <c r="L6" s="49">
        <v>1.13034187333994</v>
      </c>
      <c r="M6" s="48">
        <v>0.29785903832745902</v>
      </c>
      <c r="N6" s="13">
        <v>4.5749658359369498E-2</v>
      </c>
      <c r="O6" s="49">
        <v>1.21261756275828</v>
      </c>
      <c r="P6" s="48">
        <v>0.194196760002881</v>
      </c>
      <c r="Q6" s="13">
        <v>4.4018305261715698E-2</v>
      </c>
      <c r="R6" s="49">
        <v>0.27304830684349202</v>
      </c>
      <c r="S6" s="48">
        <v>0.51179109296012304</v>
      </c>
      <c r="T6" s="13">
        <v>0.254842892797839</v>
      </c>
      <c r="U6" s="49">
        <v>0.64359466427238399</v>
      </c>
      <c r="V6" s="13"/>
      <c r="W6" s="48" t="s">
        <v>55</v>
      </c>
      <c r="X6" s="8">
        <f>AVERAGE(J3:J22)</f>
        <v>0.86923516220016483</v>
      </c>
      <c r="Y6" s="13">
        <f>AVERAGE(K3:K22)</f>
        <v>0.75990358827284266</v>
      </c>
      <c r="Z6" s="13">
        <f>AVERAGE(L3:L22)</f>
        <v>0.79437671687350009</v>
      </c>
      <c r="AA6" s="111">
        <f t="shared" si="0"/>
        <v>0.80783848911550249</v>
      </c>
    </row>
    <row r="7" spans="1:27" x14ac:dyDescent="0.35">
      <c r="A7" s="48">
        <v>0.76300881048282998</v>
      </c>
      <c r="B7" s="13">
        <v>0.46895644918512802</v>
      </c>
      <c r="C7" s="49">
        <v>0.64610422236813703</v>
      </c>
      <c r="D7" s="48">
        <v>0.33976588018725801</v>
      </c>
      <c r="E7" s="13">
        <v>0.32358116459401698</v>
      </c>
      <c r="F7" s="49">
        <v>0.66352648719954699</v>
      </c>
      <c r="G7" s="48">
        <v>0.21548236824537501</v>
      </c>
      <c r="H7" s="13">
        <v>0.13750143406043899</v>
      </c>
      <c r="I7" s="49">
        <v>0.26015835754851901</v>
      </c>
      <c r="J7" s="48">
        <v>0.302863720484083</v>
      </c>
      <c r="K7" s="13">
        <v>0.20111832613576999</v>
      </c>
      <c r="L7" s="49">
        <v>0.346319225933442</v>
      </c>
      <c r="M7" s="48">
        <v>0.113226955689498</v>
      </c>
      <c r="N7" s="13">
        <v>0.34221396074055099</v>
      </c>
      <c r="O7" s="49">
        <v>0.48066011948972598</v>
      </c>
      <c r="P7" s="48">
        <v>0.21498069044764601</v>
      </c>
      <c r="Q7" s="13">
        <v>0.35578174410740299</v>
      </c>
      <c r="R7" s="49">
        <v>5.0801107554192898E-2</v>
      </c>
      <c r="S7" s="48">
        <v>0.21067321289410701</v>
      </c>
      <c r="T7" s="13">
        <v>0.62290314449032202</v>
      </c>
      <c r="U7" s="49">
        <v>0.80301444294509805</v>
      </c>
      <c r="V7" s="13"/>
      <c r="W7" s="48" t="s">
        <v>56</v>
      </c>
      <c r="X7" s="8">
        <f>AVERAGE(M3:M22)</f>
        <v>0.7225636436361883</v>
      </c>
      <c r="Y7" s="13">
        <f>AVERAGE(N3:N22)</f>
        <v>0.60908064658254801</v>
      </c>
      <c r="Z7" s="13">
        <f>AVERAGE(O3:O22)</f>
        <v>0.94038978600710144</v>
      </c>
      <c r="AA7" s="111">
        <f t="shared" si="0"/>
        <v>0.75734469207527921</v>
      </c>
    </row>
    <row r="8" spans="1:27" x14ac:dyDescent="0.35">
      <c r="A8" s="48">
        <v>1.03337029260183</v>
      </c>
      <c r="B8" s="13">
        <v>0.593535304129304</v>
      </c>
      <c r="C8" s="49">
        <v>1.1108756010265699</v>
      </c>
      <c r="D8" s="48">
        <v>0.92700774881694703</v>
      </c>
      <c r="E8" s="13">
        <v>0.53514427869377801</v>
      </c>
      <c r="F8" s="49">
        <v>0.87161328888160405</v>
      </c>
      <c r="G8" s="48">
        <v>0.999854778045005</v>
      </c>
      <c r="H8" s="13">
        <v>0.244975144300354</v>
      </c>
      <c r="I8" s="49">
        <v>0.98482881406744105</v>
      </c>
      <c r="J8" s="48">
        <v>1.2448973027478301</v>
      </c>
      <c r="K8" s="13">
        <v>1.10620818845899</v>
      </c>
      <c r="L8" s="49">
        <v>0.70200486460747402</v>
      </c>
      <c r="M8" s="48">
        <v>0.95504684272734097</v>
      </c>
      <c r="N8" s="13">
        <v>0.37456984622752998</v>
      </c>
      <c r="O8" s="49">
        <v>1.39342386355676</v>
      </c>
      <c r="P8" s="48">
        <v>0.68517528168516095</v>
      </c>
      <c r="Q8" s="13">
        <v>0.17163032583044899</v>
      </c>
      <c r="R8" s="49">
        <v>0.51287764786647405</v>
      </c>
      <c r="S8" s="48">
        <v>0.16351795462708099</v>
      </c>
      <c r="T8" s="13">
        <v>0.58703247747904097</v>
      </c>
      <c r="U8" s="49">
        <v>0.99927312096671905</v>
      </c>
      <c r="V8" s="13"/>
      <c r="W8" s="48" t="s">
        <v>57</v>
      </c>
      <c r="X8" s="8">
        <f>AVERAGE(P3:P22)</f>
        <v>0.67941969023824245</v>
      </c>
      <c r="Y8" s="13">
        <f>AVERAGE(Q3:Q22)</f>
        <v>0.57792856207348708</v>
      </c>
      <c r="Z8" s="13">
        <f>AVERAGE(R3:R22)</f>
        <v>0.69473931801928801</v>
      </c>
      <c r="AA8" s="111">
        <f t="shared" si="0"/>
        <v>0.65069585677700592</v>
      </c>
    </row>
    <row r="9" spans="1:27" ht="15" thickBot="1" x14ac:dyDescent="0.4">
      <c r="A9" s="48">
        <v>0.88381421061441701</v>
      </c>
      <c r="B9" s="13">
        <v>0.68230243188629902</v>
      </c>
      <c r="C9" s="49">
        <v>1.1157629029084399</v>
      </c>
      <c r="D9" s="48">
        <v>1.4872800007574001</v>
      </c>
      <c r="E9" s="13">
        <v>0.63658851283578599</v>
      </c>
      <c r="F9" s="49">
        <v>1.2461756777369899</v>
      </c>
      <c r="G9" s="48">
        <v>0.689306037742341</v>
      </c>
      <c r="H9" s="13">
        <v>0.44150750302875902</v>
      </c>
      <c r="I9" s="49">
        <v>1.0443734565396801</v>
      </c>
      <c r="J9" s="48">
        <v>0.73812666611047395</v>
      </c>
      <c r="K9" s="13">
        <v>0.40398304855924</v>
      </c>
      <c r="L9" s="49">
        <v>1.0889323499358501</v>
      </c>
      <c r="M9" s="48">
        <v>0.79904443643121603</v>
      </c>
      <c r="N9" s="13">
        <v>0.57719923533169004</v>
      </c>
      <c r="O9" s="49">
        <v>0.99070228833539797</v>
      </c>
      <c r="P9" s="48">
        <v>0.90575775372644696</v>
      </c>
      <c r="Q9" s="13">
        <v>0.44729037259445098</v>
      </c>
      <c r="R9" s="49">
        <v>0.83508502973100396</v>
      </c>
      <c r="S9" s="48">
        <v>0.144493153879096</v>
      </c>
      <c r="T9" s="13">
        <v>0.34818290456955397</v>
      </c>
      <c r="U9" s="49">
        <v>1.4798852429061</v>
      </c>
      <c r="V9" s="13"/>
      <c r="W9" s="59" t="s">
        <v>58</v>
      </c>
      <c r="X9" s="10">
        <f>AVERAGE(S3:S22)</f>
        <v>0.77186696704628155</v>
      </c>
      <c r="Y9" s="11">
        <f>AVERAGE(T3:T22)</f>
        <v>0.56466343355778192</v>
      </c>
      <c r="Z9" s="11">
        <f>AVERAGE(U3:U22)</f>
        <v>0.82671188459133127</v>
      </c>
      <c r="AA9" s="112">
        <f t="shared" si="0"/>
        <v>0.72108076173179825</v>
      </c>
    </row>
    <row r="10" spans="1:27" x14ac:dyDescent="0.35">
      <c r="A10" s="48">
        <v>2.0458130145153102</v>
      </c>
      <c r="B10" s="13">
        <v>1.94487309363952</v>
      </c>
      <c r="C10" s="49">
        <v>2.0049437247890398</v>
      </c>
      <c r="D10" s="48">
        <v>2.3649622864141602</v>
      </c>
      <c r="E10" s="13">
        <v>2.0182474257338701</v>
      </c>
      <c r="F10" s="49">
        <v>2.2228402887580598</v>
      </c>
      <c r="G10" s="48">
        <v>1.9334749197582499</v>
      </c>
      <c r="H10" s="13">
        <v>2.1143602338102498</v>
      </c>
      <c r="I10" s="49">
        <v>2.2965422154308599</v>
      </c>
      <c r="J10" s="48">
        <v>1.98456388254865</v>
      </c>
      <c r="K10" s="13">
        <v>2.2279272508739401</v>
      </c>
      <c r="L10" s="49">
        <v>0.55706515417738001</v>
      </c>
      <c r="M10" s="48">
        <v>1.73046436610931</v>
      </c>
      <c r="N10" s="13">
        <v>1.6682007753824399</v>
      </c>
      <c r="O10" s="49">
        <v>2.2494239290756801</v>
      </c>
      <c r="P10" s="48">
        <v>2.14800955922487</v>
      </c>
      <c r="Q10" s="13">
        <v>1.4720855682307199</v>
      </c>
      <c r="R10" s="49">
        <v>2.0857360405098699</v>
      </c>
      <c r="S10" s="48">
        <v>1.4099521690416099</v>
      </c>
      <c r="T10" s="13">
        <v>1.6682007753824399</v>
      </c>
      <c r="U10" s="49">
        <v>1.2845962343742701</v>
      </c>
      <c r="V10" s="13"/>
    </row>
    <row r="11" spans="1:27" x14ac:dyDescent="0.35">
      <c r="A11" s="48">
        <v>1.28467033734318</v>
      </c>
      <c r="B11" s="13">
        <v>1.58262916953796</v>
      </c>
      <c r="C11" s="49">
        <v>1.23678054895211</v>
      </c>
      <c r="D11" s="48">
        <v>1.7634768916557799</v>
      </c>
      <c r="E11" s="13">
        <v>1.6676789302477799</v>
      </c>
      <c r="F11" s="49">
        <v>1.7517237131488299</v>
      </c>
      <c r="G11" s="48">
        <v>1.5503757832310301</v>
      </c>
      <c r="H11" s="13">
        <v>0.928170057932305</v>
      </c>
      <c r="I11" s="49">
        <v>1.5845640017087199</v>
      </c>
      <c r="J11" s="48">
        <v>1.3819820602782</v>
      </c>
      <c r="K11" s="13">
        <v>1.0778645214312299</v>
      </c>
      <c r="L11" s="49">
        <v>0.54086349624997998</v>
      </c>
      <c r="M11" s="48">
        <v>1.13077713547113</v>
      </c>
      <c r="N11" s="13">
        <v>1.3085336017370299</v>
      </c>
      <c r="O11" s="49">
        <v>1.16171034383364</v>
      </c>
      <c r="P11" s="48">
        <v>0.90086662700730302</v>
      </c>
      <c r="Q11" s="13">
        <v>0.86938850975272397</v>
      </c>
      <c r="R11" s="49">
        <v>1.2630717162288501</v>
      </c>
      <c r="S11" s="48">
        <v>1.1314524297550499</v>
      </c>
      <c r="T11" s="13">
        <v>0.98650288916816398</v>
      </c>
      <c r="U11" s="49">
        <v>1.48062032884962</v>
      </c>
      <c r="V11" s="13"/>
    </row>
    <row r="12" spans="1:27" x14ac:dyDescent="0.35">
      <c r="A12" s="48">
        <v>0.48755687140396697</v>
      </c>
      <c r="B12" s="13">
        <v>0.10560960154477</v>
      </c>
      <c r="C12" s="49">
        <v>0.51809620268640799</v>
      </c>
      <c r="D12" s="48">
        <v>0.30068559207279499</v>
      </c>
      <c r="E12" s="13">
        <v>0.16076116326251999</v>
      </c>
      <c r="F12" s="49">
        <v>0.377136567556419</v>
      </c>
      <c r="G12" s="48">
        <v>0.27105402565263098</v>
      </c>
      <c r="H12" s="13">
        <v>1.2297240320687799</v>
      </c>
      <c r="I12" s="49">
        <v>0.19584043808836701</v>
      </c>
      <c r="J12" s="48">
        <v>0.353767387036384</v>
      </c>
      <c r="K12" s="13">
        <v>0.245676132298314</v>
      </c>
      <c r="L12" s="49">
        <v>0.89844926124618496</v>
      </c>
      <c r="M12" s="48">
        <v>0.486075814790211</v>
      </c>
      <c r="N12" s="13">
        <v>0.26405947097318</v>
      </c>
      <c r="O12" s="49">
        <v>0.35361622081779798</v>
      </c>
      <c r="P12" s="48">
        <v>0.48903329935598</v>
      </c>
      <c r="Q12" s="13">
        <v>0.40275192166069401</v>
      </c>
      <c r="R12" s="49">
        <v>1.7007884330567401E-2</v>
      </c>
      <c r="S12" s="48">
        <v>0.13839321241451299</v>
      </c>
      <c r="T12" s="13">
        <v>0.28365971817711899</v>
      </c>
      <c r="U12" s="49">
        <v>0.84561842808142196</v>
      </c>
      <c r="V12" s="13"/>
    </row>
    <row r="13" spans="1:27" x14ac:dyDescent="0.35">
      <c r="A13" s="48">
        <v>0.55691550871478002</v>
      </c>
      <c r="B13" s="13">
        <v>0.76193900902782696</v>
      </c>
      <c r="C13" s="49">
        <v>9.7831910586165804E-3</v>
      </c>
      <c r="D13" s="48">
        <v>0.52394130964518104</v>
      </c>
      <c r="E13" s="13">
        <v>0.64598321228605404</v>
      </c>
      <c r="F13" s="49">
        <v>0.14372658482450601</v>
      </c>
      <c r="G13" s="48">
        <v>0.267481536332354</v>
      </c>
      <c r="H13" s="13">
        <v>0.49148972109338701</v>
      </c>
      <c r="I13" s="49">
        <v>7.9283584579627503E-2</v>
      </c>
      <c r="J13" s="48">
        <v>0.79787904232176698</v>
      </c>
      <c r="K13" s="13">
        <v>0.87923255590131</v>
      </c>
      <c r="L13" s="49">
        <v>6.0282131604580499E-2</v>
      </c>
      <c r="M13" s="48">
        <v>0.31301609880620102</v>
      </c>
      <c r="N13" s="13">
        <v>0.81786896735609105</v>
      </c>
      <c r="O13" s="49">
        <v>4.6497747177383503E-2</v>
      </c>
      <c r="P13" s="48">
        <v>4.8078763573357698E-2</v>
      </c>
      <c r="Q13" s="13">
        <v>0.84226666982463805</v>
      </c>
      <c r="R13" s="49">
        <v>2.7989603064241898E-2</v>
      </c>
      <c r="S13" s="48">
        <v>1.75864544525973</v>
      </c>
      <c r="T13" s="13">
        <v>0.70570620652034599</v>
      </c>
      <c r="U13" s="49">
        <v>0.34637147322865702</v>
      </c>
      <c r="V13" s="13"/>
    </row>
    <row r="14" spans="1:27" x14ac:dyDescent="0.35">
      <c r="A14" s="48">
        <v>1.4250172860866399</v>
      </c>
      <c r="B14" s="13">
        <v>0.802530127388422</v>
      </c>
      <c r="C14" s="49">
        <v>1.2999621073823899</v>
      </c>
      <c r="D14" s="48">
        <v>1.0088086544938899</v>
      </c>
      <c r="E14" s="13">
        <v>0.59152233362570406</v>
      </c>
      <c r="F14" s="49">
        <v>1.0886733757562801</v>
      </c>
      <c r="G14" s="48">
        <v>0.66817018725697597</v>
      </c>
      <c r="H14" s="13">
        <v>0.31194275102373498</v>
      </c>
      <c r="I14" s="49">
        <v>0.59613637574062694</v>
      </c>
      <c r="J14" s="48">
        <v>1.10420162846367</v>
      </c>
      <c r="K14" s="13">
        <v>0.92968012667512301</v>
      </c>
      <c r="L14" s="49">
        <v>1.26668851417854</v>
      </c>
      <c r="M14" s="48">
        <v>0.78371853487587295</v>
      </c>
      <c r="N14" s="13">
        <v>1.1210351482894001</v>
      </c>
      <c r="O14" s="49">
        <v>1.4577572627986499</v>
      </c>
      <c r="P14" s="48">
        <v>2.8098801757948801E-2</v>
      </c>
      <c r="Q14" s="13">
        <v>0.31552357014766103</v>
      </c>
      <c r="R14" s="49">
        <v>0.60192303269921799</v>
      </c>
      <c r="S14" s="48">
        <v>0.463613594939289</v>
      </c>
      <c r="T14" s="13">
        <v>0.159034301999227</v>
      </c>
      <c r="U14" s="49">
        <v>0.49469052794005097</v>
      </c>
      <c r="V14" s="13"/>
    </row>
    <row r="15" spans="1:27" x14ac:dyDescent="0.35">
      <c r="A15" s="48">
        <v>0.659085542019198</v>
      </c>
      <c r="B15" s="13">
        <v>1.0433482108399801</v>
      </c>
      <c r="C15" s="49">
        <v>0.14582375814565199</v>
      </c>
      <c r="D15" s="48">
        <v>0.91544510258432799</v>
      </c>
      <c r="E15" s="13">
        <v>0.85114368724683198</v>
      </c>
      <c r="F15" s="49">
        <v>0.241894531690135</v>
      </c>
      <c r="G15" s="48">
        <v>0.82599539279993905</v>
      </c>
      <c r="H15" s="13">
        <v>1.02448864137315</v>
      </c>
      <c r="I15" s="49">
        <v>0.36801592924412302</v>
      </c>
      <c r="J15" s="48">
        <v>0.56606250115885304</v>
      </c>
      <c r="K15" s="13">
        <v>0.58163088122580497</v>
      </c>
      <c r="L15" s="49">
        <v>0.34696856238050999</v>
      </c>
      <c r="M15" s="48">
        <v>0.97485103711730403</v>
      </c>
      <c r="N15" s="13">
        <v>0.67552799186275003</v>
      </c>
      <c r="O15" s="49">
        <v>6.3811257426593201E-2</v>
      </c>
      <c r="P15" s="48">
        <v>1.0386456209796699</v>
      </c>
      <c r="Q15" s="13">
        <v>1.6632161258310501</v>
      </c>
      <c r="R15" s="49">
        <v>0.57788155213589198</v>
      </c>
      <c r="S15" s="48">
        <v>1.4531223835623699</v>
      </c>
      <c r="T15" s="13">
        <v>1.1153605007874401</v>
      </c>
      <c r="U15" s="49">
        <v>0.79074866302268199</v>
      </c>
      <c r="V15" s="13"/>
    </row>
    <row r="16" spans="1:27" x14ac:dyDescent="0.35">
      <c r="A16" s="48">
        <v>9.8745049402111804E-2</v>
      </c>
      <c r="B16" s="13">
        <v>0.22366273518753099</v>
      </c>
      <c r="C16" s="49">
        <v>0.566643110372126</v>
      </c>
      <c r="D16" s="48">
        <v>0.22339131665515299</v>
      </c>
      <c r="E16" s="13">
        <v>0.21665025415872199</v>
      </c>
      <c r="F16" s="49">
        <v>0.25033894395218598</v>
      </c>
      <c r="G16" s="48">
        <v>0.14753867515074101</v>
      </c>
      <c r="H16" s="13">
        <v>0.34240914350824803</v>
      </c>
      <c r="I16" s="49">
        <v>0.3095435886149</v>
      </c>
      <c r="J16" s="48">
        <v>0.14485742618626299</v>
      </c>
      <c r="K16" s="13">
        <v>0.44891402353572102</v>
      </c>
      <c r="L16" s="49">
        <v>7.2758764599569698E-3</v>
      </c>
      <c r="M16" s="48">
        <v>0.30647059377886798</v>
      </c>
      <c r="N16" s="13">
        <v>0.16735848889560101</v>
      </c>
      <c r="O16" s="49">
        <v>4.13444055586751E-2</v>
      </c>
      <c r="P16" s="48">
        <v>0.142092133738486</v>
      </c>
      <c r="Q16" s="13">
        <v>0.12201444947852701</v>
      </c>
      <c r="R16" s="49">
        <v>0.111524204024306</v>
      </c>
      <c r="S16" s="48">
        <v>0.50370852426854595</v>
      </c>
      <c r="T16" s="13">
        <v>0.279911801616748</v>
      </c>
      <c r="U16" s="49">
        <v>0.84809639284773597</v>
      </c>
      <c r="V16" s="13"/>
    </row>
    <row r="17" spans="1:22" x14ac:dyDescent="0.35">
      <c r="A17" s="48">
        <v>0.47997071690286902</v>
      </c>
      <c r="B17" s="13">
        <v>9.7601830642020104E-2</v>
      </c>
      <c r="C17" s="49">
        <v>0.51147815089593895</v>
      </c>
      <c r="D17" s="48">
        <v>0.111561323743814</v>
      </c>
      <c r="E17" s="13">
        <v>0.21420851230683899</v>
      </c>
      <c r="F17" s="49">
        <v>0.18772171122850501</v>
      </c>
      <c r="G17" s="48">
        <v>0.47516810296599399</v>
      </c>
      <c r="H17" s="13">
        <v>0.201704838233013</v>
      </c>
      <c r="I17" s="49">
        <v>0.400559022915359</v>
      </c>
      <c r="J17" s="48">
        <v>0.22557858561722799</v>
      </c>
      <c r="K17" s="13">
        <v>0.14578472024703601</v>
      </c>
      <c r="L17" s="49">
        <v>0.31801977021929401</v>
      </c>
      <c r="M17" s="48">
        <v>0.15945320258995799</v>
      </c>
      <c r="N17" s="13">
        <v>0.25706533406700699</v>
      </c>
      <c r="O17" s="49">
        <v>0.349571421042639</v>
      </c>
      <c r="P17" s="48">
        <v>0.37599354754533398</v>
      </c>
      <c r="Q17" s="13">
        <v>1.8284079062482299E-2</v>
      </c>
      <c r="R17" s="49">
        <v>0.83769020486521095</v>
      </c>
      <c r="S17" s="48">
        <v>0.48031493639794498</v>
      </c>
      <c r="T17" s="13">
        <v>0.70570620652034599</v>
      </c>
      <c r="U17" s="49">
        <v>0.34637147322865702</v>
      </c>
      <c r="V17" s="13"/>
    </row>
    <row r="18" spans="1:22" x14ac:dyDescent="0.35">
      <c r="A18" s="48">
        <v>0.88439648314701402</v>
      </c>
      <c r="B18" s="13">
        <v>0.68273453978379395</v>
      </c>
      <c r="C18" s="49">
        <v>0.95653163891758197</v>
      </c>
      <c r="D18" s="48">
        <v>1.2102120277406201</v>
      </c>
      <c r="E18" s="13">
        <v>1.0691533397277899</v>
      </c>
      <c r="F18" s="49">
        <v>1.10654128890516</v>
      </c>
      <c r="G18" s="48">
        <v>1.1176870844863001</v>
      </c>
      <c r="H18" s="13">
        <v>0.87072553619603299</v>
      </c>
      <c r="I18" s="49">
        <v>0.83144598575367401</v>
      </c>
      <c r="J18" s="48">
        <v>0.99422857475684601</v>
      </c>
      <c r="K18" s="13">
        <v>0.915138346706029</v>
      </c>
      <c r="L18" s="49">
        <v>1.3445930210396699</v>
      </c>
      <c r="M18" s="48">
        <v>0.96866033275611496</v>
      </c>
      <c r="N18" s="13">
        <v>0.78751574445611505</v>
      </c>
      <c r="O18" s="49">
        <v>1.24102243660416</v>
      </c>
      <c r="P18" s="48">
        <v>0.90575775372644696</v>
      </c>
      <c r="Q18" s="13">
        <v>0.44729037259445098</v>
      </c>
      <c r="R18" s="49">
        <v>0.40926086919377203</v>
      </c>
      <c r="S18" s="48">
        <v>1.77154073984451</v>
      </c>
      <c r="T18" s="13">
        <v>0.34663082258947497</v>
      </c>
      <c r="U18" s="49">
        <v>0.84171008552846105</v>
      </c>
      <c r="V18" s="13"/>
    </row>
    <row r="19" spans="1:22" x14ac:dyDescent="0.35">
      <c r="A19" s="48">
        <v>0.99269697002122803</v>
      </c>
      <c r="B19" s="13">
        <v>0.81031033387569096</v>
      </c>
      <c r="C19" s="49">
        <v>1.2615673634458899</v>
      </c>
      <c r="D19" s="48">
        <v>1.15029272540107</v>
      </c>
      <c r="E19" s="13">
        <v>1.2126897492076101</v>
      </c>
      <c r="F19" s="49">
        <v>1.4542938840295101</v>
      </c>
      <c r="G19" s="48">
        <v>0.82629900939861001</v>
      </c>
      <c r="H19" s="13">
        <v>0.76385406565515201</v>
      </c>
      <c r="I19" s="49">
        <v>1.1220916647172601</v>
      </c>
      <c r="J19" s="48">
        <v>1.14752272604056</v>
      </c>
      <c r="K19" s="13">
        <v>0.71646185369944204</v>
      </c>
      <c r="L19" s="49">
        <v>1.3051918987867701</v>
      </c>
      <c r="M19" s="48">
        <v>0.99269697002122803</v>
      </c>
      <c r="N19" s="13">
        <v>0.64919386333686102</v>
      </c>
      <c r="O19" s="49">
        <v>1.2615673634458899</v>
      </c>
      <c r="P19" s="48">
        <v>0.71741932734511205</v>
      </c>
      <c r="Q19" s="13">
        <v>0.84593901888815903</v>
      </c>
      <c r="R19" s="49">
        <v>0.53965041053635299</v>
      </c>
      <c r="S19" s="48">
        <v>0.52009014251214503</v>
      </c>
      <c r="T19" s="13">
        <v>0.53233575889353801</v>
      </c>
      <c r="U19" s="49">
        <v>1.1811459676856499</v>
      </c>
      <c r="V19" s="13"/>
    </row>
    <row r="20" spans="1:22" x14ac:dyDescent="0.35">
      <c r="A20" s="48">
        <v>1.4228528591604801</v>
      </c>
      <c r="B20" s="13">
        <v>0.92354647167638804</v>
      </c>
      <c r="C20" s="49">
        <v>1.3828165602711999</v>
      </c>
      <c r="D20" s="48">
        <v>1.5552748005333299</v>
      </c>
      <c r="E20" s="13">
        <v>0.91243865636783905</v>
      </c>
      <c r="F20" s="49">
        <v>0.99918042514262595</v>
      </c>
      <c r="G20" s="48">
        <v>1.2034210403583601</v>
      </c>
      <c r="H20" s="13">
        <v>0.82710526274803398</v>
      </c>
      <c r="I20" s="49">
        <v>1.30324852131664</v>
      </c>
      <c r="J20" s="48">
        <v>1.4866965670060399</v>
      </c>
      <c r="K20" s="13">
        <v>1.0277715632006399</v>
      </c>
      <c r="L20" s="49">
        <v>1.3333112103279301</v>
      </c>
      <c r="M20" s="48">
        <v>0.93997118453350403</v>
      </c>
      <c r="N20" s="13">
        <v>0.60023899400427105</v>
      </c>
      <c r="O20" s="49">
        <v>1.22278625675257</v>
      </c>
      <c r="P20" s="48">
        <v>1.0947711300749701</v>
      </c>
      <c r="Q20" s="13">
        <v>0.47463812055718702</v>
      </c>
      <c r="R20" s="49">
        <v>0.71154628236281703</v>
      </c>
      <c r="S20" s="48">
        <v>1.10851677874461</v>
      </c>
      <c r="T20" s="13">
        <v>0.16254055228206701</v>
      </c>
      <c r="U20" s="49">
        <v>0.143808797626888</v>
      </c>
      <c r="V20" s="13"/>
    </row>
    <row r="21" spans="1:22" x14ac:dyDescent="0.35">
      <c r="A21" s="48">
        <v>2.4769848591034802E-2</v>
      </c>
      <c r="B21" s="13">
        <v>4.94982754694177E-2</v>
      </c>
      <c r="C21" s="49">
        <v>0.88646931994762201</v>
      </c>
      <c r="D21" s="48">
        <v>2.7763352886722701E-3</v>
      </c>
      <c r="E21" s="13">
        <v>0.104020191722241</v>
      </c>
      <c r="F21" s="49">
        <v>0.76016399208195595</v>
      </c>
      <c r="G21" s="48">
        <v>0.239426771788259</v>
      </c>
      <c r="H21" s="13">
        <v>1.1184637317608599</v>
      </c>
      <c r="I21" s="49">
        <v>0.80460023218174104</v>
      </c>
      <c r="J21" s="48">
        <v>5.5084649677269198E-2</v>
      </c>
      <c r="K21" s="13">
        <v>8.1662821894781194E-3</v>
      </c>
      <c r="L21" s="49">
        <v>0.55167419698027198</v>
      </c>
      <c r="M21" s="48">
        <v>0.496396226108345</v>
      </c>
      <c r="N21" s="13">
        <v>0.162456677540504</v>
      </c>
      <c r="O21" s="49">
        <v>0.81235223290597902</v>
      </c>
      <c r="P21" s="48">
        <v>0.40092191356498502</v>
      </c>
      <c r="Q21" s="13">
        <v>0.54543390286026705</v>
      </c>
      <c r="R21" s="49">
        <v>0.59246833804878896</v>
      </c>
      <c r="S21" s="48">
        <v>0.17704340964641499</v>
      </c>
      <c r="T21" s="13">
        <v>0.15836494720331001</v>
      </c>
      <c r="U21" s="49">
        <v>0.494251719699974</v>
      </c>
      <c r="V21" s="13"/>
    </row>
    <row r="22" spans="1:22" x14ac:dyDescent="0.35">
      <c r="A22" s="59">
        <v>0.78286985608474402</v>
      </c>
      <c r="B22" s="60">
        <v>0.28080719689705802</v>
      </c>
      <c r="C22" s="61">
        <v>1.0580848933398199</v>
      </c>
      <c r="D22" s="59">
        <v>0.73662123206560104</v>
      </c>
      <c r="E22" s="60">
        <v>0.29757245414459899</v>
      </c>
      <c r="F22" s="61">
        <v>0.95453079397259399</v>
      </c>
      <c r="G22" s="59">
        <v>0.135296449961714</v>
      </c>
      <c r="H22" s="60">
        <v>0.18340968867280999</v>
      </c>
      <c r="I22" s="61">
        <v>0.65345796612790197</v>
      </c>
      <c r="J22" s="59">
        <v>0.205468476740122</v>
      </c>
      <c r="K22" s="60">
        <v>0.51225988298645497</v>
      </c>
      <c r="L22" s="61">
        <v>0.81313762347855301</v>
      </c>
      <c r="M22" s="59">
        <v>2.1174960523609301E-2</v>
      </c>
      <c r="N22" s="60">
        <v>4.1683387240624301E-2</v>
      </c>
      <c r="O22" s="61">
        <v>0.895149720857503</v>
      </c>
      <c r="P22" s="59">
        <v>0.19274253858787899</v>
      </c>
      <c r="Q22" s="60">
        <v>0.38554415565859301</v>
      </c>
      <c r="R22" s="61">
        <v>0.27174517303812701</v>
      </c>
      <c r="S22" s="59">
        <v>0.512308853387338</v>
      </c>
      <c r="T22" s="60">
        <v>0.25281934247666898</v>
      </c>
      <c r="U22" s="61">
        <v>1.29044975120545</v>
      </c>
      <c r="V22" s="13"/>
    </row>
  </sheetData>
  <mergeCells count="7">
    <mergeCell ref="S1:U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 #1</vt:lpstr>
      <vt:lpstr>Test #1.1</vt:lpstr>
      <vt:lpstr>Test #2</vt:lpstr>
      <vt:lpstr>Test #3</vt:lpstr>
      <vt:lpstr>Test #4</vt:lpstr>
      <vt:lpstr>Test #4.1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Thomas Frandsen</dc:creator>
  <cp:lastModifiedBy>JT Frandsen</cp:lastModifiedBy>
  <dcterms:created xsi:type="dcterms:W3CDTF">2022-06-09T13:42:27Z</dcterms:created>
  <dcterms:modified xsi:type="dcterms:W3CDTF">2022-07-15T20:43:55Z</dcterms:modified>
</cp:coreProperties>
</file>