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elimtt/Documents/Elaine/Manuscript/oFlowSeq/"/>
    </mc:Choice>
  </mc:AlternateContent>
  <xr:revisionPtr revIDLastSave="0" documentId="8_{79F00230-EADC-834D-AF7C-27C708FD44D6}" xr6:coauthVersionLast="47" xr6:coauthVersionMax="47" xr10:uidLastSave="{00000000-0000-0000-0000-000000000000}"/>
  <bookViews>
    <workbookView xWindow="15180" yWindow="4340" windowWidth="21900" windowHeight="13340" tabRatio="500" xr2:uid="{00000000-000D-0000-FFFF-FFFF00000000}"/>
  </bookViews>
  <sheets>
    <sheet name="KCTD1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F4" i="1" l="1"/>
  <c r="AF5" i="1"/>
  <c r="AF6" i="1"/>
  <c r="AF7" i="1"/>
  <c r="AF8" i="1"/>
  <c r="AF9" i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3" i="1"/>
  <c r="AB21" i="1"/>
  <c r="AB4" i="1"/>
  <c r="AB5" i="1"/>
  <c r="AB6" i="1"/>
  <c r="AB7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3" i="1"/>
  <c r="W16" i="1"/>
  <c r="W17" i="1"/>
  <c r="W18" i="1"/>
  <c r="W19" i="1"/>
  <c r="W20" i="1"/>
  <c r="W21" i="1"/>
  <c r="W4" i="1"/>
  <c r="W5" i="1"/>
  <c r="W6" i="1"/>
  <c r="W7" i="1"/>
  <c r="W8" i="1"/>
  <c r="W9" i="1"/>
  <c r="W10" i="1"/>
  <c r="W11" i="1"/>
  <c r="W12" i="1"/>
  <c r="W13" i="1"/>
  <c r="W14" i="1"/>
  <c r="W15" i="1"/>
  <c r="W3" i="1"/>
  <c r="S15" i="1"/>
  <c r="S16" i="1"/>
  <c r="S17" i="1"/>
  <c r="S18" i="1"/>
  <c r="S19" i="1"/>
  <c r="S20" i="1"/>
  <c r="S21" i="1"/>
  <c r="S4" i="1"/>
  <c r="S5" i="1"/>
  <c r="S6" i="1"/>
  <c r="S7" i="1"/>
  <c r="S8" i="1"/>
  <c r="S9" i="1"/>
  <c r="S10" i="1"/>
  <c r="S11" i="1"/>
  <c r="S12" i="1"/>
  <c r="S13" i="1"/>
  <c r="S14" i="1"/>
  <c r="S3" i="1"/>
  <c r="N16" i="1"/>
  <c r="N17" i="1"/>
  <c r="N18" i="1"/>
  <c r="N19" i="1"/>
  <c r="N20" i="1"/>
  <c r="N21" i="1"/>
  <c r="N4" i="1"/>
  <c r="N5" i="1"/>
  <c r="N6" i="1"/>
  <c r="N7" i="1"/>
  <c r="N8" i="1"/>
  <c r="N9" i="1"/>
  <c r="N10" i="1"/>
  <c r="N11" i="1"/>
  <c r="N12" i="1"/>
  <c r="N13" i="1"/>
  <c r="N14" i="1"/>
  <c r="N15" i="1"/>
  <c r="N3" i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3" i="1"/>
</calcChain>
</file>

<file path=xl/sharedStrings.xml><?xml version="1.0" encoding="utf-8"?>
<sst xmlns="http://schemas.openxmlformats.org/spreadsheetml/2006/main" count="101" uniqueCount="86">
  <si>
    <t>CACCAGGTAGTAGCGTCAATCAGCACCCAACCTAGTGGGGTGGGGAGAGGCAGGGGGAAAGATGGCTTTGCTGC</t>
  </si>
  <si>
    <t>CACCAGGTAGTAGCGTGCTTCGCCCAGCAGCTCCCCCAGTTCTCTCGTACTCTCCGGCAGTGGCACAGACCCATCCCGCAGGTAATTGAGGATTGACGGCCGCTCCGGTCAATCAGCACCCAACCTAGTGGGGTGGGGAGAGGC</t>
  </si>
  <si>
    <t>CACCAGGTAGTAGCGTGCTTCGCCCAGCAGCTCCCCCAACCTAGTGGGGTGGGGAGAGGCAGGGGGAAAGATGGCTTTGCTGC</t>
  </si>
  <si>
    <t>CACCAGGTAGTAGCGTGCTTCGCCCAGCAGCTCCCCCAGTTCTCTCGTACTCTCCGGCAGTGGCACAGACCCATCCCGCAGGTAATTGAGGATTGTACCAAAGGATTGACGGCCGCTCCGGTCAATCAGCACCCAACCTAGTGGG</t>
  </si>
  <si>
    <t>CACCAGGTAGTAGCGTGCTTCGCCCAGCAGCTCCCCCAGTTCTCTCGTACTCTCCGGCAGTGGCACAGACCCATCCCGCAGGTAATTGAGGATTGTACGGCCGCTCCGGTCAATCAGCACCCAACCTAGTGGGGTGGGGAGAGGC</t>
  </si>
  <si>
    <t>CACCAGGTAGTAGCGTGCTTCGCCCAGCAGCTCCCCCAGTTCTCTCGTACTCTCCGGCAGTGGCACAGACCCATCCCGCAGGTAATTGAGGATTGTACCAAAGCGGCTGATTGACGGCCGCTCCGGTCAATCAGCACCCAACCT</t>
  </si>
  <si>
    <t>CACCAGGTAGTAGCGTGCTTCGCCCAGCAGCTCCCCCAGTTCTCTCGTACTCTCCGGCAGTGGCACAGACCCATCCCGCAGGTAATTGAGGACGGCCGCTCCGGTCAATCAGCACCCAACCTAGTGGGGTGGGGAGAGGCAGGGG</t>
  </si>
  <si>
    <t>CACCAGGTAGTAGCGTGCTTCGCCCAGCAGCTCCCCCAGTTCTCTCGTACTCTCCGGCAGTGGCACAGACCCATCCCGCAGGTAATTGAGGATTGTACCAAAGGTGACGGCCGCTCCGGTCAATCAGCACCCAACCTAGTGGGGT</t>
  </si>
  <si>
    <t>CACCAGGTAGTAGCGTGCTTCGCCCAGCAGCTCCCCCAGTTCTCTCGTACTCTCCGGCAGTGGCACAGACCCATCCCGCAGGTAATTCCGGTCAATCAGCACCCAACCTAGTGGGGTGGGGAGAGGCAGGGGGAAAGATGGCTTT</t>
  </si>
  <si>
    <t>CACCAGGTAGTAGCGTGCTTCGCCCAGCAGCTCCCCCAGTTCTCTCGTACTCTCCGGCAGTGGCACAGACCCATCCCGCAGGTAATTGAGGATTGTACCAATTGAGGATTGACGGCCGCTCCGGTCAATCAGCACCCAACCTAGT</t>
  </si>
  <si>
    <t>CACCAGGTAGTAGCGTGCTTCGCCCAGCAGCTCCCCCAGTTCTCTCGTACTCTCCGGCAGTGGCACAGACCCATCCCGCAGGTAATTGAGGATTGATTGACGGCCGCTCCGGTCAATCAGCACCCAACCTAGTGGGGTGGGG</t>
  </si>
  <si>
    <t>CACCAGGTAGTAGCGTGCTTCGCCCAGCAGCTCCCCCAGTTCTCTCGTACTCTCCGGCAGTGGCACAGACCCATCCCGCAGGTAATTGAGGATTGTACCAATGACGGCCGCTCCGGTCAATCAGCACCCAACCTAGTGGGGTGGG</t>
  </si>
  <si>
    <t>CACCAGGTAGTAGCGTGCTTCGCCCAGCAGCTCCCCCAGTTCTCTCGTACTCTCCGGCAGTGGCACAGACCCATCCCGCAGGTAATTGAGGATTGTGACGGCCGCTCCGGTCAATCAGCACCCAACCTAGTGGGGTGGGGAGAGG</t>
  </si>
  <si>
    <t>CACCAGGTAGTAGCGTGCTTCGCCCAGCAGCTCCCCCAGTTCTCTCGTACTCTCCGGCAGTGGCACAGACCCATCCCGCAGGTAATTGAGGATTGTACCAAAGCCGCTCCGGTCAATCAGCACCCAACCTAGTGGGGTGGGG</t>
  </si>
  <si>
    <t>CACCAGGTAGTAGCGTGCTTCGCCCAGCAGCTCCCCCAGTTCTCTCGTACTCTCCGGCAGTGGCACAGACCCATCCCGCAGGTAATTGAGGATTGTACCAAATTGAGGATTGACGGCCGCTCCGGTCAATCAGCACCCAACCT</t>
  </si>
  <si>
    <t>CACCAGGTAGTAGCGTGCTTCGCCCAGCAGCTCCCCCAGTTCTCTCGTACTCTCCGGCAGTGGCACAGACCCATCCCGCAGGTAATTGAGGATTGTACCAAATGACGGCCGCTCCGGTCAATCAGCACCCAACCTAGTGGGGTGG</t>
  </si>
  <si>
    <t>CACCAGGTAGTAGCGTGCTTCGCCCAGCAGCTCCCCCAGTTCTCTCGTACTCTCCGGCAGTGGCACAGACCCATCCCGCAGGTAATTGAGGATTGTACCGCTCCGGTCAATCAGCACCCAACCTAGTGGGGTGGGGAGAGGCAGG</t>
  </si>
  <si>
    <t>CACCAGGTAGTAGCGTGCTTCGCCCAGCAGCTCCCCCAGTTCTCTCGTACTCTCCGGCAGTGGCACAGACCCATCCCGCAGGTAATTGAGGATTGTACCAATCCTCAATTGACGGCCGCTCCGGTCAATCAGCACCCAACCTAGT</t>
  </si>
  <si>
    <t>CACCAGGTAGTAGCGTGCTTCGCCCAGCAGCTCCCCCAGTTCTCTCGTACTCTCCGGCAGTGGCACAGACCCATCCCGCAGGTAATTGAGGATTGTACCAAAGGATTTTGTACCAAAGGATTTTTGTACCAAAGGATTGTACCA</t>
  </si>
  <si>
    <t>NeuN-</t>
  </si>
  <si>
    <t>NeuN+</t>
  </si>
  <si>
    <t>Nestin-</t>
  </si>
  <si>
    <t>Nestin+</t>
  </si>
  <si>
    <t>TRA_1_60-</t>
  </si>
  <si>
    <t>TRA_1_60+</t>
  </si>
  <si>
    <t>chr16_29923240_29923342_del_103bp</t>
  </si>
  <si>
    <t>chr16_29923319_29923328_del_10bp</t>
  </si>
  <si>
    <t>chr16_29923261_29923354_del_94bp</t>
  </si>
  <si>
    <t>chr16_29923329_29923331_ins_3bp</t>
  </si>
  <si>
    <t>chr16_29923324_29923332_del_9bp</t>
  </si>
  <si>
    <t>chr16_29923329_29923336_ins_8bp</t>
  </si>
  <si>
    <t>chr16_29923317_29923330_del_14bp</t>
  </si>
  <si>
    <t>chr16_29923329_ins_1bp</t>
  </si>
  <si>
    <t>chr16_29923312_29923338_del_27bp</t>
  </si>
  <si>
    <t>chr16_29923327_29923332_ins_6bp</t>
  </si>
  <si>
    <t>chr16_29923321_29923326_del_6bp</t>
  </si>
  <si>
    <t>chr16_29923327_29923328_del_2bp</t>
  </si>
  <si>
    <t>chr16_29923320_29923327_del_8bp</t>
  </si>
  <si>
    <t>chr16_29923328_29923333_del_6bp</t>
  </si>
  <si>
    <t>chr16_29923328_29923334_ins_7bp</t>
  </si>
  <si>
    <t>chr16_29923328_del_1bp</t>
  </si>
  <si>
    <t>Sequence</t>
  </si>
  <si>
    <t>chr16_29923324_29923335_del_12bp</t>
  </si>
  <si>
    <t>chr16_29923329_large_del</t>
  </si>
  <si>
    <t>NeuN-Ratio</t>
  </si>
  <si>
    <t>NeuN+Ratio</t>
  </si>
  <si>
    <t>Nestin-Ratio</t>
  </si>
  <si>
    <t>Nestin+Ratio</t>
  </si>
  <si>
    <t>TRA_1_60-Ratio</t>
  </si>
  <si>
    <t>TRA_1_60+Ratio</t>
  </si>
  <si>
    <t>PGP1Ratio</t>
  </si>
  <si>
    <t>MouseIg2A-Ratio</t>
  </si>
  <si>
    <t>Mouse Ig2A- (Positive control)</t>
  </si>
  <si>
    <t>Reads(Reference)</t>
  </si>
  <si>
    <t>Reads(Mutation)</t>
  </si>
  <si>
    <t>PGP1 (Background)</t>
  </si>
  <si>
    <t>Sequence_ID</t>
  </si>
  <si>
    <t>Sequence_Position (hg38 coordinates)</t>
  </si>
  <si>
    <t>Mut1</t>
  </si>
  <si>
    <t>Mut2</t>
  </si>
  <si>
    <t>Mut3</t>
  </si>
  <si>
    <t>Mut4</t>
  </si>
  <si>
    <t>Mut5</t>
  </si>
  <si>
    <t>Mut6</t>
  </si>
  <si>
    <t>Mut7</t>
  </si>
  <si>
    <t>Mut8</t>
  </si>
  <si>
    <t>Mut9</t>
  </si>
  <si>
    <t>Mut10</t>
  </si>
  <si>
    <t>Mut11</t>
  </si>
  <si>
    <t>Mut12</t>
  </si>
  <si>
    <t>Mut13</t>
  </si>
  <si>
    <t>Mut14</t>
  </si>
  <si>
    <t>Mut15</t>
  </si>
  <si>
    <t>Mut16</t>
  </si>
  <si>
    <t>Mut17</t>
  </si>
  <si>
    <t>Mut18</t>
  </si>
  <si>
    <t>Mut19</t>
  </si>
  <si>
    <t>Normalized NeuN OR</t>
  </si>
  <si>
    <t>Normalized Nestin OR</t>
  </si>
  <si>
    <t>Normalized TRA_1_60 OR</t>
  </si>
  <si>
    <t>Normalized NeuN-Ratio</t>
  </si>
  <si>
    <t>Normalized NeuN+Ratio</t>
  </si>
  <si>
    <t>Normalized Nestin-Ratio</t>
  </si>
  <si>
    <t>Normalized Nestin+Ratio</t>
  </si>
  <si>
    <t>Normalized TRA-Ratio</t>
  </si>
  <si>
    <t>Normalized TRA+Ratio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</si>
</sst>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FDE6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2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56">
    <xf numFmtId="0" fontId="0" fillId="0" borderId="0" xfId="0"/>
    <xf numFmtId="164" fontId="0" fillId="0" borderId="0" xfId="0" applyNumberFormat="1"/>
    <xf numFmtId="16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0" borderId="0" xfId="0" applyFont="1"/>
    <xf numFmtId="0" fontId="1" fillId="5" borderId="1" xfId="0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0" xfId="0" applyNumberFormat="1"/>
    <xf numFmtId="0" fontId="1" fillId="6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0" fillId="0" borderId="0" xfId="0" applyNumberFormat="1"/>
    <xf numFmtId="0" fontId="1" fillId="0" borderId="1" xfId="0" applyFont="1" applyBorder="1"/>
    <xf numFmtId="11" fontId="0" fillId="0" borderId="0" xfId="0" applyNumberFormat="1"/>
    <xf numFmtId="11" fontId="0" fillId="0" borderId="0" xfId="0" applyNumberFormat="1" applyAlignment="1">
      <alignment horizontal="center"/>
    </xf>
    <xf numFmtId="11" fontId="1" fillId="5" borderId="1" xfId="0" applyNumberFormat="1" applyFont="1" applyFill="1" applyBorder="1" applyAlignment="1">
      <alignment horizontal="center"/>
    </xf>
    <xf numFmtId="11" fontId="0" fillId="0" borderId="1" xfId="0" applyNumberFormat="1" applyBorder="1" applyAlignment="1">
      <alignment horizontal="center"/>
    </xf>
    <xf numFmtId="11" fontId="1" fillId="3" borderId="1" xfId="0" applyNumberFormat="1" applyFont="1" applyFill="1" applyBorder="1" applyAlignment="1">
      <alignment horizontal="center"/>
    </xf>
    <xf numFmtId="11" fontId="1" fillId="2" borderId="1" xfId="0" applyNumberFormat="1" applyFont="1" applyFill="1" applyBorder="1" applyAlignment="1">
      <alignment horizontal="center"/>
    </xf>
    <xf numFmtId="11" fontId="1" fillId="8" borderId="1" xfId="0" applyNumberFormat="1" applyFont="1" applyFill="1" applyBorder="1" applyAlignment="1">
      <alignment horizontal="center"/>
    </xf>
    <xf numFmtId="11" fontId="1" fillId="6" borderId="1" xfId="0" applyNumberFormat="1" applyFont="1" applyFill="1" applyBorder="1" applyAlignment="1">
      <alignment horizontal="center"/>
    </xf>
    <xf numFmtId="0" fontId="1" fillId="11" borderId="1" xfId="0" applyFont="1" applyFill="1" applyBorder="1" applyAlignment="1">
      <alignment horizontal="center"/>
    </xf>
    <xf numFmtId="11" fontId="1" fillId="4" borderId="6" xfId="0" applyNumberFormat="1" applyFont="1" applyFill="1" applyBorder="1" applyAlignment="1">
      <alignment horizontal="center"/>
    </xf>
    <xf numFmtId="11" fontId="1" fillId="7" borderId="6" xfId="0" applyNumberFormat="1" applyFont="1" applyFill="1" applyBorder="1" applyAlignment="1">
      <alignment horizontal="center"/>
    </xf>
    <xf numFmtId="0" fontId="1" fillId="7" borderId="6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11" fontId="1" fillId="9" borderId="6" xfId="0" applyNumberFormat="1" applyFont="1" applyFill="1" applyBorder="1" applyAlignment="1">
      <alignment horizontal="center"/>
    </xf>
    <xf numFmtId="0" fontId="1" fillId="9" borderId="6" xfId="0" applyFont="1" applyFill="1" applyBorder="1" applyAlignment="1">
      <alignment horizontal="center"/>
    </xf>
    <xf numFmtId="2" fontId="1" fillId="10" borderId="5" xfId="0" applyNumberFormat="1" applyFont="1" applyFill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1" fillId="10" borderId="6" xfId="0" applyNumberFormat="1" applyFont="1" applyFill="1" applyBorder="1" applyAlignment="1">
      <alignment horizontal="center" vertical="center"/>
    </xf>
    <xf numFmtId="164" fontId="1" fillId="3" borderId="2" xfId="0" applyNumberFormat="1" applyFont="1" applyFill="1" applyBorder="1" applyAlignment="1">
      <alignment horizontal="center"/>
    </xf>
    <xf numFmtId="164" fontId="1" fillId="3" borderId="3" xfId="0" applyNumberFormat="1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0" fillId="7" borderId="3" xfId="0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0" fontId="0" fillId="8" borderId="3" xfId="0" applyFill="1" applyBorder="1" applyAlignment="1">
      <alignment horizontal="center"/>
    </xf>
    <xf numFmtId="0" fontId="1" fillId="9" borderId="2" xfId="0" applyFont="1" applyFill="1" applyBorder="1" applyAlignment="1">
      <alignment horizontal="center"/>
    </xf>
    <xf numFmtId="0" fontId="0" fillId="9" borderId="3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6" borderId="2" xfId="0" applyNumberFormat="1" applyFont="1" applyFill="1" applyBorder="1" applyAlignment="1">
      <alignment horizontal="center"/>
    </xf>
    <xf numFmtId="0" fontId="0" fillId="6" borderId="3" xfId="0" applyNumberFormat="1" applyFill="1" applyBorder="1" applyAlignment="1">
      <alignment horizontal="center"/>
    </xf>
    <xf numFmtId="0" fontId="0" fillId="6" borderId="4" xfId="0" applyNumberFormat="1" applyFill="1" applyBorder="1" applyAlignment="1">
      <alignment horizontal="center"/>
    </xf>
  </cellXfs>
  <cellStyles count="52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Followed Hyperlink" xfId="358" builtinId="9" hidden="1"/>
    <cellStyle name="Followed Hyperlink" xfId="360" builtinId="9" hidden="1"/>
    <cellStyle name="Followed Hyperlink" xfId="362" builtinId="9" hidden="1"/>
    <cellStyle name="Followed Hyperlink" xfId="364" builtinId="9" hidden="1"/>
    <cellStyle name="Followed Hyperlink" xfId="366" builtinId="9" hidden="1"/>
    <cellStyle name="Followed Hyperlink" xfId="368" builtinId="9" hidden="1"/>
    <cellStyle name="Followed Hyperlink" xfId="370" builtinId="9" hidden="1"/>
    <cellStyle name="Followed Hyperlink" xfId="372" builtinId="9" hidden="1"/>
    <cellStyle name="Followed Hyperlink" xfId="374" builtinId="9" hidden="1"/>
    <cellStyle name="Followed Hyperlink" xfId="376" builtinId="9" hidden="1"/>
    <cellStyle name="Followed Hyperlink" xfId="378" builtinId="9" hidden="1"/>
    <cellStyle name="Followed Hyperlink" xfId="380" builtinId="9" hidden="1"/>
    <cellStyle name="Followed Hyperlink" xfId="382" builtinId="9" hidden="1"/>
    <cellStyle name="Followed Hyperlink" xfId="384" builtinId="9" hidden="1"/>
    <cellStyle name="Followed Hyperlink" xfId="386" builtinId="9" hidden="1"/>
    <cellStyle name="Followed Hyperlink" xfId="388" builtinId="9" hidden="1"/>
    <cellStyle name="Followed Hyperlink" xfId="390" builtinId="9" hidden="1"/>
    <cellStyle name="Followed Hyperlink" xfId="392" builtinId="9" hidden="1"/>
    <cellStyle name="Followed Hyperlink" xfId="394" builtinId="9" hidden="1"/>
    <cellStyle name="Followed Hyperlink" xfId="396" builtinId="9" hidden="1"/>
    <cellStyle name="Followed Hyperlink" xfId="398" builtinId="9" hidden="1"/>
    <cellStyle name="Followed Hyperlink" xfId="400" builtinId="9" hidden="1"/>
    <cellStyle name="Followed Hyperlink" xfId="402" builtinId="9" hidden="1"/>
    <cellStyle name="Followed Hyperlink" xfId="404" builtinId="9" hidden="1"/>
    <cellStyle name="Followed Hyperlink" xfId="406" builtinId="9" hidden="1"/>
    <cellStyle name="Followed Hyperlink" xfId="408" builtinId="9" hidden="1"/>
    <cellStyle name="Followed Hyperlink" xfId="410" builtinId="9" hidden="1"/>
    <cellStyle name="Followed Hyperlink" xfId="412" builtinId="9" hidden="1"/>
    <cellStyle name="Followed Hyperlink" xfId="414" builtinId="9" hidden="1"/>
    <cellStyle name="Followed Hyperlink" xfId="416" builtinId="9" hidden="1"/>
    <cellStyle name="Followed Hyperlink" xfId="418" builtinId="9" hidden="1"/>
    <cellStyle name="Followed Hyperlink" xfId="420" builtinId="9" hidden="1"/>
    <cellStyle name="Followed Hyperlink" xfId="422" builtinId="9" hidden="1"/>
    <cellStyle name="Followed Hyperlink" xfId="424" builtinId="9" hidden="1"/>
    <cellStyle name="Followed Hyperlink" xfId="426" builtinId="9" hidden="1"/>
    <cellStyle name="Followed Hyperlink" xfId="428" builtinId="9" hidden="1"/>
    <cellStyle name="Followed Hyperlink" xfId="430" builtinId="9" hidden="1"/>
    <cellStyle name="Followed Hyperlink" xfId="432" builtinId="9" hidden="1"/>
    <cellStyle name="Followed Hyperlink" xfId="434" builtinId="9" hidden="1"/>
    <cellStyle name="Followed Hyperlink" xfId="436" builtinId="9" hidden="1"/>
    <cellStyle name="Followed Hyperlink" xfId="438" builtinId="9" hidden="1"/>
    <cellStyle name="Followed Hyperlink" xfId="440" builtinId="9" hidden="1"/>
    <cellStyle name="Followed Hyperlink" xfId="442" builtinId="9" hidden="1"/>
    <cellStyle name="Followed Hyperlink" xfId="444" builtinId="9" hidden="1"/>
    <cellStyle name="Followed Hyperlink" xfId="446" builtinId="9" hidden="1"/>
    <cellStyle name="Followed Hyperlink" xfId="448" builtinId="9" hidden="1"/>
    <cellStyle name="Followed Hyperlink" xfId="450" builtinId="9" hidden="1"/>
    <cellStyle name="Followed Hyperlink" xfId="452" builtinId="9" hidden="1"/>
    <cellStyle name="Followed Hyperlink" xfId="454" builtinId="9" hidden="1"/>
    <cellStyle name="Followed Hyperlink" xfId="456" builtinId="9" hidden="1"/>
    <cellStyle name="Followed Hyperlink" xfId="458" builtinId="9" hidden="1"/>
    <cellStyle name="Followed Hyperlink" xfId="460" builtinId="9" hidden="1"/>
    <cellStyle name="Followed Hyperlink" xfId="462" builtinId="9" hidden="1"/>
    <cellStyle name="Followed Hyperlink" xfId="464" builtinId="9" hidden="1"/>
    <cellStyle name="Followed Hyperlink" xfId="466" builtinId="9" hidden="1"/>
    <cellStyle name="Followed Hyperlink" xfId="468" builtinId="9" hidden="1"/>
    <cellStyle name="Followed Hyperlink" xfId="470" builtinId="9" hidden="1"/>
    <cellStyle name="Followed Hyperlink" xfId="472" builtinId="9" hidden="1"/>
    <cellStyle name="Followed Hyperlink" xfId="474" builtinId="9" hidden="1"/>
    <cellStyle name="Followed Hyperlink" xfId="476" builtinId="9" hidden="1"/>
    <cellStyle name="Followed Hyperlink" xfId="478" builtinId="9" hidden="1"/>
    <cellStyle name="Followed Hyperlink" xfId="480" builtinId="9" hidden="1"/>
    <cellStyle name="Followed Hyperlink" xfId="482" builtinId="9" hidden="1"/>
    <cellStyle name="Followed Hyperlink" xfId="484" builtinId="9" hidden="1"/>
    <cellStyle name="Followed Hyperlink" xfId="486" builtinId="9" hidden="1"/>
    <cellStyle name="Followed Hyperlink" xfId="488" builtinId="9" hidden="1"/>
    <cellStyle name="Followed Hyperlink" xfId="490" builtinId="9" hidden="1"/>
    <cellStyle name="Followed Hyperlink" xfId="492" builtinId="9" hidden="1"/>
    <cellStyle name="Followed Hyperlink" xfId="494" builtinId="9" hidden="1"/>
    <cellStyle name="Followed Hyperlink" xfId="496" builtinId="9" hidden="1"/>
    <cellStyle name="Followed Hyperlink" xfId="498" builtinId="9" hidden="1"/>
    <cellStyle name="Followed Hyperlink" xfId="500" builtinId="9" hidden="1"/>
    <cellStyle name="Followed Hyperlink" xfId="502" builtinId="9" hidden="1"/>
    <cellStyle name="Followed Hyperlink" xfId="504" builtinId="9" hidden="1"/>
    <cellStyle name="Followed Hyperlink" xfId="506" builtinId="9" hidden="1"/>
    <cellStyle name="Followed Hyperlink" xfId="508" builtinId="9" hidden="1"/>
    <cellStyle name="Followed Hyperlink" xfId="510" builtinId="9" hidden="1"/>
    <cellStyle name="Followed Hyperlink" xfId="512" builtinId="9" hidden="1"/>
    <cellStyle name="Followed Hyperlink" xfId="514" builtinId="9" hidden="1"/>
    <cellStyle name="Followed Hyperlink" xfId="516" builtinId="9" hidden="1"/>
    <cellStyle name="Followed Hyperlink" xfId="518" builtinId="9" hidden="1"/>
    <cellStyle name="Followed Hyperlink" xfId="520" builtinId="9" hidden="1"/>
    <cellStyle name="Followed Hyperlink" xfId="522" builtinId="9" hidden="1"/>
    <cellStyle name="Followed Hyperlink" xfId="52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Hyperlink" xfId="357" builtinId="8" hidden="1"/>
    <cellStyle name="Hyperlink" xfId="359" builtinId="8" hidden="1"/>
    <cellStyle name="Hyperlink" xfId="361" builtinId="8" hidden="1"/>
    <cellStyle name="Hyperlink" xfId="363" builtinId="8" hidden="1"/>
    <cellStyle name="Hyperlink" xfId="365" builtinId="8" hidden="1"/>
    <cellStyle name="Hyperlink" xfId="367" builtinId="8" hidden="1"/>
    <cellStyle name="Hyperlink" xfId="369" builtinId="8" hidden="1"/>
    <cellStyle name="Hyperlink" xfId="371" builtinId="8" hidden="1"/>
    <cellStyle name="Hyperlink" xfId="373" builtinId="8" hidden="1"/>
    <cellStyle name="Hyperlink" xfId="375" builtinId="8" hidden="1"/>
    <cellStyle name="Hyperlink" xfId="377" builtinId="8" hidden="1"/>
    <cellStyle name="Hyperlink" xfId="379" builtinId="8" hidden="1"/>
    <cellStyle name="Hyperlink" xfId="381" builtinId="8" hidden="1"/>
    <cellStyle name="Hyperlink" xfId="383" builtinId="8" hidden="1"/>
    <cellStyle name="Hyperlink" xfId="385" builtinId="8" hidden="1"/>
    <cellStyle name="Hyperlink" xfId="387" builtinId="8" hidden="1"/>
    <cellStyle name="Hyperlink" xfId="389" builtinId="8" hidden="1"/>
    <cellStyle name="Hyperlink" xfId="391" builtinId="8" hidden="1"/>
    <cellStyle name="Hyperlink" xfId="393" builtinId="8" hidden="1"/>
    <cellStyle name="Hyperlink" xfId="395" builtinId="8" hidden="1"/>
    <cellStyle name="Hyperlink" xfId="397" builtinId="8" hidden="1"/>
    <cellStyle name="Hyperlink" xfId="399" builtinId="8" hidden="1"/>
    <cellStyle name="Hyperlink" xfId="401" builtinId="8" hidden="1"/>
    <cellStyle name="Hyperlink" xfId="403" builtinId="8" hidden="1"/>
    <cellStyle name="Hyperlink" xfId="405" builtinId="8" hidden="1"/>
    <cellStyle name="Hyperlink" xfId="407" builtinId="8" hidden="1"/>
    <cellStyle name="Hyperlink" xfId="409" builtinId="8" hidden="1"/>
    <cellStyle name="Hyperlink" xfId="411" builtinId="8" hidden="1"/>
    <cellStyle name="Hyperlink" xfId="413" builtinId="8" hidden="1"/>
    <cellStyle name="Hyperlink" xfId="415" builtinId="8" hidden="1"/>
    <cellStyle name="Hyperlink" xfId="417" builtinId="8" hidden="1"/>
    <cellStyle name="Hyperlink" xfId="419" builtinId="8" hidden="1"/>
    <cellStyle name="Hyperlink" xfId="421" builtinId="8" hidden="1"/>
    <cellStyle name="Hyperlink" xfId="423" builtinId="8" hidden="1"/>
    <cellStyle name="Hyperlink" xfId="425" builtinId="8" hidden="1"/>
    <cellStyle name="Hyperlink" xfId="427" builtinId="8" hidden="1"/>
    <cellStyle name="Hyperlink" xfId="429" builtinId="8" hidden="1"/>
    <cellStyle name="Hyperlink" xfId="431" builtinId="8" hidden="1"/>
    <cellStyle name="Hyperlink" xfId="433" builtinId="8" hidden="1"/>
    <cellStyle name="Hyperlink" xfId="435" builtinId="8" hidden="1"/>
    <cellStyle name="Hyperlink" xfId="437" builtinId="8" hidden="1"/>
    <cellStyle name="Hyperlink" xfId="439" builtinId="8" hidden="1"/>
    <cellStyle name="Hyperlink" xfId="441" builtinId="8" hidden="1"/>
    <cellStyle name="Hyperlink" xfId="443" builtinId="8" hidden="1"/>
    <cellStyle name="Hyperlink" xfId="445" builtinId="8" hidden="1"/>
    <cellStyle name="Hyperlink" xfId="447" builtinId="8" hidden="1"/>
    <cellStyle name="Hyperlink" xfId="449" builtinId="8" hidden="1"/>
    <cellStyle name="Hyperlink" xfId="451" builtinId="8" hidden="1"/>
    <cellStyle name="Hyperlink" xfId="453" builtinId="8" hidden="1"/>
    <cellStyle name="Hyperlink" xfId="455" builtinId="8" hidden="1"/>
    <cellStyle name="Hyperlink" xfId="457" builtinId="8" hidden="1"/>
    <cellStyle name="Hyperlink" xfId="459" builtinId="8" hidden="1"/>
    <cellStyle name="Hyperlink" xfId="461" builtinId="8" hidden="1"/>
    <cellStyle name="Hyperlink" xfId="463" builtinId="8" hidden="1"/>
    <cellStyle name="Hyperlink" xfId="465" builtinId="8" hidden="1"/>
    <cellStyle name="Hyperlink" xfId="467" builtinId="8" hidden="1"/>
    <cellStyle name="Hyperlink" xfId="469" builtinId="8" hidden="1"/>
    <cellStyle name="Hyperlink" xfId="471" builtinId="8" hidden="1"/>
    <cellStyle name="Hyperlink" xfId="473" builtinId="8" hidden="1"/>
    <cellStyle name="Hyperlink" xfId="475" builtinId="8" hidden="1"/>
    <cellStyle name="Hyperlink" xfId="477" builtinId="8" hidden="1"/>
    <cellStyle name="Hyperlink" xfId="479" builtinId="8" hidden="1"/>
    <cellStyle name="Hyperlink" xfId="481" builtinId="8" hidden="1"/>
    <cellStyle name="Hyperlink" xfId="483" builtinId="8" hidden="1"/>
    <cellStyle name="Hyperlink" xfId="485" builtinId="8" hidden="1"/>
    <cellStyle name="Hyperlink" xfId="487" builtinId="8" hidden="1"/>
    <cellStyle name="Hyperlink" xfId="489" builtinId="8" hidden="1"/>
    <cellStyle name="Hyperlink" xfId="491" builtinId="8" hidden="1"/>
    <cellStyle name="Hyperlink" xfId="493" builtinId="8" hidden="1"/>
    <cellStyle name="Hyperlink" xfId="495" builtinId="8" hidden="1"/>
    <cellStyle name="Hyperlink" xfId="497" builtinId="8" hidden="1"/>
    <cellStyle name="Hyperlink" xfId="499" builtinId="8" hidden="1"/>
    <cellStyle name="Hyperlink" xfId="501" builtinId="8" hidden="1"/>
    <cellStyle name="Hyperlink" xfId="503" builtinId="8" hidden="1"/>
    <cellStyle name="Hyperlink" xfId="505" builtinId="8" hidden="1"/>
    <cellStyle name="Hyperlink" xfId="507" builtinId="8" hidden="1"/>
    <cellStyle name="Hyperlink" xfId="509" builtinId="8" hidden="1"/>
    <cellStyle name="Hyperlink" xfId="511" builtinId="8" hidden="1"/>
    <cellStyle name="Hyperlink" xfId="513" builtinId="8" hidden="1"/>
    <cellStyle name="Hyperlink" xfId="515" builtinId="8" hidden="1"/>
    <cellStyle name="Hyperlink" xfId="517" builtinId="8" hidden="1"/>
    <cellStyle name="Hyperlink" xfId="519" builtinId="8" hidden="1"/>
    <cellStyle name="Hyperlink" xfId="521" builtinId="8" hidden="1"/>
    <cellStyle name="Hyperlink" xfId="523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21"/>
  <sheetViews>
    <sheetView tabSelected="1" topLeftCell="K1" workbookViewId="0">
      <selection activeCell="B6" sqref="B6"/>
    </sheetView>
  </sheetViews>
  <sheetFormatPr baseColWidth="10" defaultRowHeight="16" x14ac:dyDescent="0.2"/>
  <cols>
    <col min="1" max="1" width="17.1640625" bestFit="1" customWidth="1"/>
    <col min="2" max="2" width="33.6640625" style="4" bestFit="1" customWidth="1"/>
    <col min="3" max="3" width="25" style="4" customWidth="1"/>
    <col min="4" max="4" width="15.33203125" style="3" bestFit="1" customWidth="1"/>
    <col min="5" max="5" width="16" style="4" bestFit="1" customWidth="1"/>
    <col min="6" max="6" width="15.6640625" style="22" bestFit="1" customWidth="1"/>
    <col min="7" max="7" width="15.33203125" style="2" bestFit="1" customWidth="1"/>
    <col min="8" max="8" width="15.1640625" style="15" bestFit="1" customWidth="1"/>
    <col min="9" max="9" width="11" style="21" bestFit="1" customWidth="1"/>
    <col min="10" max="10" width="21" style="21" bestFit="1" customWidth="1"/>
    <col min="11" max="11" width="15.33203125" style="1" bestFit="1" customWidth="1"/>
    <col min="12" max="12" width="15.1640625" bestFit="1" customWidth="1"/>
    <col min="13" max="13" width="11.33203125" style="21" bestFit="1" customWidth="1"/>
    <col min="14" max="14" width="21.5" style="21" bestFit="1" customWidth="1"/>
    <col min="15" max="15" width="19" style="19" bestFit="1" customWidth="1"/>
    <col min="16" max="16" width="15.33203125" style="1" bestFit="1" customWidth="1"/>
    <col min="17" max="17" width="15.1640625" bestFit="1" customWidth="1"/>
    <col min="18" max="18" width="11.6640625" style="21" bestFit="1" customWidth="1"/>
    <col min="19" max="19" width="21.83203125" style="21" bestFit="1" customWidth="1"/>
    <col min="20" max="20" width="15.33203125" style="1" bestFit="1" customWidth="1"/>
    <col min="21" max="21" width="15.1640625" bestFit="1" customWidth="1"/>
    <col min="22" max="22" width="12" style="21" bestFit="1" customWidth="1"/>
    <col min="23" max="23" width="22.1640625" style="21" bestFit="1" customWidth="1"/>
    <col min="24" max="24" width="19.6640625" style="19" bestFit="1" customWidth="1"/>
    <col min="25" max="25" width="15.33203125" style="1" bestFit="1" customWidth="1"/>
    <col min="26" max="26" width="15.1640625" bestFit="1" customWidth="1"/>
    <col min="27" max="27" width="14.6640625" style="21" bestFit="1" customWidth="1"/>
    <col min="28" max="28" width="19.6640625" style="21" bestFit="1" customWidth="1"/>
    <col min="29" max="29" width="15.33203125" style="1" bestFit="1" customWidth="1"/>
    <col min="30" max="30" width="15.1640625" bestFit="1" customWidth="1"/>
    <col min="31" max="31" width="15" style="21" bestFit="1" customWidth="1"/>
    <col min="32" max="32" width="20" style="21" bestFit="1" customWidth="1"/>
    <col min="33" max="33" width="22.83203125" style="19" bestFit="1" customWidth="1"/>
    <col min="34" max="34" width="15.33203125" style="1" bestFit="1" customWidth="1"/>
    <col min="35" max="35" width="15.1640625" bestFit="1" customWidth="1"/>
    <col min="36" max="36" width="10" style="21" bestFit="1" customWidth="1"/>
    <col min="37" max="37" width="10.83203125" style="1"/>
  </cols>
  <sheetData>
    <row r="1" spans="1:37" s="11" customFormat="1" x14ac:dyDescent="0.2">
      <c r="A1" s="20"/>
      <c r="B1" s="6"/>
      <c r="C1" s="9"/>
      <c r="D1" s="52" t="s">
        <v>52</v>
      </c>
      <c r="E1" s="52"/>
      <c r="F1" s="52"/>
      <c r="G1" s="39" t="s">
        <v>19</v>
      </c>
      <c r="H1" s="40"/>
      <c r="I1" s="40"/>
      <c r="J1" s="41"/>
      <c r="K1" s="42" t="s">
        <v>20</v>
      </c>
      <c r="L1" s="43"/>
      <c r="M1" s="43"/>
      <c r="N1" s="41"/>
      <c r="O1" s="36" t="s">
        <v>77</v>
      </c>
      <c r="P1" s="44" t="s">
        <v>21</v>
      </c>
      <c r="Q1" s="45"/>
      <c r="R1" s="45"/>
      <c r="S1" s="41"/>
      <c r="T1" s="46" t="s">
        <v>22</v>
      </c>
      <c r="U1" s="47"/>
      <c r="V1" s="47"/>
      <c r="W1" s="41"/>
      <c r="X1" s="36" t="s">
        <v>78</v>
      </c>
      <c r="Y1" s="48" t="s">
        <v>23</v>
      </c>
      <c r="Z1" s="49"/>
      <c r="AA1" s="49"/>
      <c r="AB1" s="41"/>
      <c r="AC1" s="50" t="s">
        <v>24</v>
      </c>
      <c r="AD1" s="51"/>
      <c r="AE1" s="51"/>
      <c r="AF1" s="41"/>
      <c r="AG1" s="36" t="s">
        <v>79</v>
      </c>
      <c r="AH1" s="53" t="s">
        <v>55</v>
      </c>
      <c r="AI1" s="54"/>
      <c r="AJ1" s="55"/>
    </row>
    <row r="2" spans="1:37" s="5" customFormat="1" x14ac:dyDescent="0.2">
      <c r="A2" s="29" t="s">
        <v>56</v>
      </c>
      <c r="B2" s="29" t="s">
        <v>57</v>
      </c>
      <c r="C2" s="29" t="s">
        <v>41</v>
      </c>
      <c r="D2" s="10" t="s">
        <v>54</v>
      </c>
      <c r="E2" s="10" t="s">
        <v>53</v>
      </c>
      <c r="F2" s="26" t="s">
        <v>51</v>
      </c>
      <c r="G2" s="13" t="s">
        <v>54</v>
      </c>
      <c r="H2" s="13" t="s">
        <v>53</v>
      </c>
      <c r="I2" s="25" t="s">
        <v>44</v>
      </c>
      <c r="J2" s="25" t="s">
        <v>80</v>
      </c>
      <c r="K2" s="33" t="s">
        <v>54</v>
      </c>
      <c r="L2" s="33" t="s">
        <v>53</v>
      </c>
      <c r="M2" s="30" t="s">
        <v>45</v>
      </c>
      <c r="N2" s="30" t="s">
        <v>81</v>
      </c>
      <c r="O2" s="37"/>
      <c r="P2" s="12" t="s">
        <v>54</v>
      </c>
      <c r="Q2" s="12" t="s">
        <v>53</v>
      </c>
      <c r="R2" s="23" t="s">
        <v>46</v>
      </c>
      <c r="S2" s="23" t="s">
        <v>82</v>
      </c>
      <c r="T2" s="32" t="s">
        <v>54</v>
      </c>
      <c r="U2" s="32" t="s">
        <v>53</v>
      </c>
      <c r="V2" s="31" t="s">
        <v>47</v>
      </c>
      <c r="W2" s="31" t="s">
        <v>83</v>
      </c>
      <c r="X2" s="38"/>
      <c r="Y2" s="17" t="s">
        <v>54</v>
      </c>
      <c r="Z2" s="17" t="s">
        <v>53</v>
      </c>
      <c r="AA2" s="27" t="s">
        <v>48</v>
      </c>
      <c r="AB2" s="27" t="s">
        <v>84</v>
      </c>
      <c r="AC2" s="35" t="s">
        <v>54</v>
      </c>
      <c r="AD2" s="35" t="s">
        <v>53</v>
      </c>
      <c r="AE2" s="34" t="s">
        <v>49</v>
      </c>
      <c r="AF2" s="34" t="s">
        <v>85</v>
      </c>
      <c r="AG2" s="38"/>
      <c r="AH2" s="16" t="s">
        <v>54</v>
      </c>
      <c r="AI2" s="16" t="s">
        <v>53</v>
      </c>
      <c r="AJ2" s="28" t="s">
        <v>50</v>
      </c>
    </row>
    <row r="3" spans="1:37" x14ac:dyDescent="0.2">
      <c r="A3" s="7" t="s">
        <v>58</v>
      </c>
      <c r="B3" s="7" t="s">
        <v>25</v>
      </c>
      <c r="C3" s="8" t="s">
        <v>0</v>
      </c>
      <c r="D3" s="7">
        <v>2282</v>
      </c>
      <c r="E3" s="7">
        <v>87358</v>
      </c>
      <c r="F3" s="24">
        <v>2.6122392911925599E-2</v>
      </c>
      <c r="G3" s="14">
        <v>545</v>
      </c>
      <c r="H3" s="14">
        <v>101063</v>
      </c>
      <c r="I3" s="24">
        <v>5.3926758556543898E-3</v>
      </c>
      <c r="J3" s="24">
        <f>I3/0.008433333</f>
        <v>0.63944775519410768</v>
      </c>
      <c r="K3" s="7">
        <v>1850</v>
      </c>
      <c r="L3" s="7">
        <v>125127</v>
      </c>
      <c r="M3" s="24">
        <v>1.4784978461882699E-2</v>
      </c>
      <c r="N3" s="24">
        <f>M3/0.009318333</f>
        <v>1.5866548729137175</v>
      </c>
      <c r="O3" s="18">
        <v>2.1994549000000001</v>
      </c>
      <c r="P3" s="7">
        <v>2438</v>
      </c>
      <c r="Q3" s="7">
        <v>99436</v>
      </c>
      <c r="R3" s="24">
        <v>2.4518283116778599E-2</v>
      </c>
      <c r="S3" s="24">
        <f>R3/0.0074485</f>
        <v>3.2917074735555611</v>
      </c>
      <c r="T3" s="7">
        <v>4098</v>
      </c>
      <c r="U3" s="7">
        <v>135018</v>
      </c>
      <c r="V3" s="24">
        <v>3.03515086877305E-2</v>
      </c>
      <c r="W3" s="24">
        <f>V3/0.01099233</f>
        <v>2.7611533394403645</v>
      </c>
      <c r="X3" s="18">
        <v>0.50785069999999999</v>
      </c>
      <c r="Y3" s="7">
        <v>746</v>
      </c>
      <c r="Z3" s="7">
        <v>124013</v>
      </c>
      <c r="AA3" s="24">
        <v>6.0154983751703403E-3</v>
      </c>
      <c r="AB3" s="24">
        <f>AA3/0.009586</f>
        <v>0.62752956135722304</v>
      </c>
      <c r="AC3" s="7">
        <v>2301</v>
      </c>
      <c r="AD3" s="7">
        <v>124335</v>
      </c>
      <c r="AE3" s="24">
        <v>1.8506454337073201E-2</v>
      </c>
      <c r="AF3" s="24">
        <f>AE3/0.007174333</f>
        <v>2.5795365697512511</v>
      </c>
      <c r="AG3" s="18">
        <v>2.9371296</v>
      </c>
      <c r="AH3" s="7">
        <v>0</v>
      </c>
      <c r="AI3" s="7">
        <v>186019</v>
      </c>
      <c r="AJ3" s="24">
        <v>0</v>
      </c>
      <c r="AK3"/>
    </row>
    <row r="4" spans="1:37" x14ac:dyDescent="0.2">
      <c r="A4" s="7" t="s">
        <v>59</v>
      </c>
      <c r="B4" s="7" t="s">
        <v>26</v>
      </c>
      <c r="C4" s="8" t="s">
        <v>1</v>
      </c>
      <c r="D4" s="7">
        <v>1452</v>
      </c>
      <c r="E4" s="7">
        <v>87358</v>
      </c>
      <c r="F4" s="24">
        <v>1.6621259644222602E-2</v>
      </c>
      <c r="G4" s="14">
        <v>5108</v>
      </c>
      <c r="H4" s="14">
        <v>101063</v>
      </c>
      <c r="I4" s="24">
        <v>5.0542730771894702E-2</v>
      </c>
      <c r="J4" s="24">
        <f t="shared" ref="J4:J21" si="0">I4/0.008433333</f>
        <v>5.993209419323855</v>
      </c>
      <c r="K4" s="7">
        <v>8413</v>
      </c>
      <c r="L4" s="7">
        <v>125127</v>
      </c>
      <c r="M4" s="24">
        <v>6.7235688540442901E-2</v>
      </c>
      <c r="N4" s="24">
        <f t="shared" ref="N4:N21" si="1">M4/0.009318333</f>
        <v>7.2154202409854751</v>
      </c>
      <c r="O4" s="18">
        <v>1.0659087</v>
      </c>
      <c r="P4" s="7">
        <v>1125</v>
      </c>
      <c r="Q4" s="7">
        <v>99436</v>
      </c>
      <c r="R4" s="24">
        <v>1.1313809887767E-2</v>
      </c>
      <c r="S4" s="24">
        <f t="shared" ref="S4:S21" si="2">R4/0.0074485</f>
        <v>1.5189380261484862</v>
      </c>
      <c r="T4" s="7">
        <v>8420</v>
      </c>
      <c r="U4" s="7">
        <v>135018</v>
      </c>
      <c r="V4" s="24">
        <v>6.2362055429646401E-2</v>
      </c>
      <c r="W4" s="24">
        <f t="shared" ref="W4:W21" si="3">V4/0.01099233</f>
        <v>5.6732335573664914</v>
      </c>
      <c r="X4" s="18">
        <v>2.2601365000000002</v>
      </c>
      <c r="Y4" s="7">
        <v>8378</v>
      </c>
      <c r="Z4" s="7">
        <v>124013</v>
      </c>
      <c r="AA4" s="24">
        <v>6.7557433494875502E-2</v>
      </c>
      <c r="AB4" s="24">
        <f t="shared" ref="AB4:AB20" si="4">AA4/0.009586</f>
        <v>7.0475102748670455</v>
      </c>
      <c r="AC4" s="7">
        <v>2103</v>
      </c>
      <c r="AD4" s="7">
        <v>124335</v>
      </c>
      <c r="AE4" s="24">
        <v>1.6913982386295E-2</v>
      </c>
      <c r="AF4" s="24">
        <f t="shared" ref="AF4:AF21" si="5">AE4/0.007174333</f>
        <v>2.3575686250268841</v>
      </c>
      <c r="AG4" s="18">
        <v>0.2389395</v>
      </c>
      <c r="AH4" s="7">
        <v>6</v>
      </c>
      <c r="AI4" s="7">
        <v>186019</v>
      </c>
      <c r="AJ4" s="24">
        <v>3.2254769674065503E-5</v>
      </c>
      <c r="AK4"/>
    </row>
    <row r="5" spans="1:37" x14ac:dyDescent="0.2">
      <c r="A5" s="7" t="s">
        <v>60</v>
      </c>
      <c r="B5" s="7" t="s">
        <v>27</v>
      </c>
      <c r="C5" s="8" t="s">
        <v>2</v>
      </c>
      <c r="D5" s="7">
        <v>1109</v>
      </c>
      <c r="E5" s="7">
        <v>87358</v>
      </c>
      <c r="F5" s="24">
        <v>1.2694887703473001E-2</v>
      </c>
      <c r="G5" s="14">
        <v>981</v>
      </c>
      <c r="H5" s="14">
        <v>101063</v>
      </c>
      <c r="I5" s="24">
        <v>9.7068165401779007E-3</v>
      </c>
      <c r="J5" s="24">
        <f t="shared" si="0"/>
        <v>1.1510059593493938</v>
      </c>
      <c r="K5" s="7">
        <v>910</v>
      </c>
      <c r="L5" s="7">
        <v>125127</v>
      </c>
      <c r="M5" s="24">
        <v>7.2726110271963598E-3</v>
      </c>
      <c r="N5" s="24">
        <f t="shared" si="1"/>
        <v>0.78046266721701829</v>
      </c>
      <c r="O5" s="18">
        <v>0.59973209999999999</v>
      </c>
      <c r="P5" s="7">
        <v>1120</v>
      </c>
      <c r="Q5" s="7">
        <v>99436</v>
      </c>
      <c r="R5" s="24">
        <v>1.12635262882658E-2</v>
      </c>
      <c r="S5" s="24">
        <f t="shared" si="2"/>
        <v>1.5121871904767132</v>
      </c>
      <c r="T5" s="7">
        <v>467</v>
      </c>
      <c r="U5" s="7">
        <v>135018</v>
      </c>
      <c r="V5" s="24">
        <v>3.4587980861810999E-3</v>
      </c>
      <c r="W5" s="24">
        <f t="shared" si="3"/>
        <v>0.31465559041450719</v>
      </c>
      <c r="X5" s="18">
        <v>0.12532170000000001</v>
      </c>
      <c r="Y5" s="7">
        <v>1329</v>
      </c>
      <c r="Z5" s="7">
        <v>124013</v>
      </c>
      <c r="AA5" s="24">
        <v>1.07166184190367E-2</v>
      </c>
      <c r="AB5" s="24">
        <f t="shared" si="4"/>
        <v>1.1179447547503338</v>
      </c>
      <c r="AC5" s="7">
        <v>1985</v>
      </c>
      <c r="AD5" s="7">
        <v>124335</v>
      </c>
      <c r="AE5" s="24">
        <v>1.5964933445932299E-2</v>
      </c>
      <c r="AF5" s="24">
        <f t="shared" si="5"/>
        <v>2.2252846983729775</v>
      </c>
      <c r="AG5" s="18">
        <v>1.4291706</v>
      </c>
      <c r="AH5" s="7">
        <v>1</v>
      </c>
      <c r="AI5" s="7">
        <v>186019</v>
      </c>
      <c r="AJ5" s="24">
        <v>5.37579494567759E-6</v>
      </c>
      <c r="AK5"/>
    </row>
    <row r="6" spans="1:37" x14ac:dyDescent="0.2">
      <c r="A6" s="7" t="s">
        <v>61</v>
      </c>
      <c r="B6" s="7" t="s">
        <v>28</v>
      </c>
      <c r="C6" s="8" t="s">
        <v>3</v>
      </c>
      <c r="D6" s="7">
        <v>466</v>
      </c>
      <c r="E6" s="7">
        <v>87358</v>
      </c>
      <c r="F6" s="24">
        <v>5.3343712081320499E-3</v>
      </c>
      <c r="G6" s="14">
        <v>704</v>
      </c>
      <c r="H6" s="14">
        <v>101063</v>
      </c>
      <c r="I6" s="24">
        <v>6.9659519309737397E-3</v>
      </c>
      <c r="J6" s="24">
        <f t="shared" si="0"/>
        <v>0.82600223790211302</v>
      </c>
      <c r="K6" s="7">
        <v>1393</v>
      </c>
      <c r="L6" s="7">
        <v>125127</v>
      </c>
      <c r="M6" s="24">
        <v>1.11326891877852E-2</v>
      </c>
      <c r="N6" s="24">
        <f t="shared" si="1"/>
        <v>1.1947082367398976</v>
      </c>
      <c r="O6" s="18">
        <v>1.2756523</v>
      </c>
      <c r="P6" s="7">
        <v>674</v>
      </c>
      <c r="Q6" s="7">
        <v>99436</v>
      </c>
      <c r="R6" s="24">
        <v>6.77822921275996E-3</v>
      </c>
      <c r="S6" s="24">
        <f t="shared" si="2"/>
        <v>0.91001264855473718</v>
      </c>
      <c r="T6" s="7">
        <v>1573</v>
      </c>
      <c r="U6" s="7">
        <v>135018</v>
      </c>
      <c r="V6" s="24">
        <v>1.16502984787213E-2</v>
      </c>
      <c r="W6" s="24">
        <f t="shared" si="3"/>
        <v>1.0598570529379394</v>
      </c>
      <c r="X6" s="18">
        <v>0.7062927</v>
      </c>
      <c r="Y6" s="7">
        <v>1569</v>
      </c>
      <c r="Z6" s="7">
        <v>124013</v>
      </c>
      <c r="AA6" s="24">
        <v>1.26518993976437E-2</v>
      </c>
      <c r="AB6" s="24">
        <f t="shared" si="4"/>
        <v>1.3198309407097537</v>
      </c>
      <c r="AC6" s="7">
        <v>323</v>
      </c>
      <c r="AD6" s="7">
        <v>124335</v>
      </c>
      <c r="AE6" s="24">
        <v>2.5978204045522101E-3</v>
      </c>
      <c r="AF6" s="24">
        <f t="shared" si="5"/>
        <v>0.36209922295943192</v>
      </c>
      <c r="AG6" s="18">
        <v>0.19566700000000001</v>
      </c>
      <c r="AH6" s="7">
        <v>2</v>
      </c>
      <c r="AI6" s="7">
        <v>186019</v>
      </c>
      <c r="AJ6" s="24">
        <v>1.07515898913551E-5</v>
      </c>
      <c r="AK6"/>
    </row>
    <row r="7" spans="1:37" x14ac:dyDescent="0.2">
      <c r="A7" s="7" t="s">
        <v>62</v>
      </c>
      <c r="B7" s="7" t="s">
        <v>29</v>
      </c>
      <c r="C7" s="8" t="s">
        <v>4</v>
      </c>
      <c r="D7" s="7">
        <v>300</v>
      </c>
      <c r="E7" s="7">
        <v>87358</v>
      </c>
      <c r="F7" s="24">
        <v>3.4341445545914501E-3</v>
      </c>
      <c r="G7" s="14">
        <v>597</v>
      </c>
      <c r="H7" s="14">
        <v>101063</v>
      </c>
      <c r="I7" s="24">
        <v>5.9072063960103997E-3</v>
      </c>
      <c r="J7" s="24">
        <f t="shared" si="0"/>
        <v>0.70045928413005865</v>
      </c>
      <c r="K7" s="7">
        <v>1070</v>
      </c>
      <c r="L7" s="7">
        <v>125127</v>
      </c>
      <c r="M7" s="24">
        <v>8.5513118671429796E-3</v>
      </c>
      <c r="N7" s="24">
        <f t="shared" si="1"/>
        <v>0.91768687244198932</v>
      </c>
      <c r="O7" s="18">
        <v>1.1588327</v>
      </c>
      <c r="P7" s="7">
        <v>135</v>
      </c>
      <c r="Q7" s="7">
        <v>99436</v>
      </c>
      <c r="R7" s="24">
        <v>1.35765718653204E-3</v>
      </c>
      <c r="S7" s="24">
        <f t="shared" si="2"/>
        <v>0.18227256313781834</v>
      </c>
      <c r="T7" s="7">
        <v>1093</v>
      </c>
      <c r="U7" s="7">
        <v>135018</v>
      </c>
      <c r="V7" s="24">
        <v>8.0952169340384201E-3</v>
      </c>
      <c r="W7" s="24">
        <f t="shared" si="3"/>
        <v>0.7364423133256025</v>
      </c>
      <c r="X7" s="18">
        <v>2.4376684000000002</v>
      </c>
      <c r="Y7" s="7">
        <v>859</v>
      </c>
      <c r="Z7" s="7">
        <v>124013</v>
      </c>
      <c r="AA7" s="24">
        <v>6.9266931692645098E-3</v>
      </c>
      <c r="AB7" s="24">
        <f t="shared" si="4"/>
        <v>0.72258430724645417</v>
      </c>
      <c r="AC7" s="7">
        <v>233</v>
      </c>
      <c r="AD7" s="7">
        <v>124335</v>
      </c>
      <c r="AE7" s="24">
        <v>1.8739695178348801E-3</v>
      </c>
      <c r="AF7" s="24">
        <f t="shared" si="5"/>
        <v>0.26120470263017903</v>
      </c>
      <c r="AG7" s="18">
        <v>0.25790289999999999</v>
      </c>
      <c r="AH7" s="7">
        <v>0</v>
      </c>
      <c r="AI7" s="7">
        <v>186019</v>
      </c>
      <c r="AJ7" s="24">
        <v>0</v>
      </c>
      <c r="AK7"/>
    </row>
    <row r="8" spans="1:37" x14ac:dyDescent="0.2">
      <c r="A8" s="7" t="s">
        <v>63</v>
      </c>
      <c r="B8" s="7" t="s">
        <v>30</v>
      </c>
      <c r="C8" s="8" t="s">
        <v>5</v>
      </c>
      <c r="D8" s="7">
        <v>217</v>
      </c>
      <c r="E8" s="7">
        <v>87358</v>
      </c>
      <c r="F8" s="24">
        <v>2.4840312278211398E-3</v>
      </c>
      <c r="G8" s="14">
        <v>512</v>
      </c>
      <c r="H8" s="14">
        <v>101063</v>
      </c>
      <c r="I8" s="24">
        <v>5.06614685888999E-3</v>
      </c>
      <c r="J8" s="24">
        <f t="shared" si="0"/>
        <v>0.60072890029244552</v>
      </c>
      <c r="K8" s="7">
        <v>728</v>
      </c>
      <c r="L8" s="7">
        <v>125127</v>
      </c>
      <c r="M8" s="24">
        <v>5.8180888217570902E-3</v>
      </c>
      <c r="N8" s="24">
        <f t="shared" si="1"/>
        <v>0.62437013377361494</v>
      </c>
      <c r="O8" s="18">
        <v>0.91951139999999998</v>
      </c>
      <c r="P8" s="7">
        <v>65</v>
      </c>
      <c r="Q8" s="7">
        <v>99436</v>
      </c>
      <c r="R8" s="24">
        <v>6.5368679351542698E-4</v>
      </c>
      <c r="S8" s="24">
        <f t="shared" si="2"/>
        <v>8.7760863733023692E-2</v>
      </c>
      <c r="T8" s="7">
        <v>540</v>
      </c>
      <c r="U8" s="7">
        <v>135018</v>
      </c>
      <c r="V8" s="24">
        <v>3.9994667377682902E-3</v>
      </c>
      <c r="W8" s="24">
        <f t="shared" si="3"/>
        <v>0.36384158206388367</v>
      </c>
      <c r="X8" s="18">
        <v>2.5032877</v>
      </c>
      <c r="Y8" s="7">
        <v>696</v>
      </c>
      <c r="Z8" s="7">
        <v>124013</v>
      </c>
      <c r="AA8" s="24">
        <v>5.6123148379605301E-3</v>
      </c>
      <c r="AB8" s="24">
        <f t="shared" si="4"/>
        <v>0.58546993928234192</v>
      </c>
      <c r="AC8" s="7">
        <v>228</v>
      </c>
      <c r="AD8" s="7">
        <v>124335</v>
      </c>
      <c r="AE8" s="24">
        <v>1.8337555796839101E-3</v>
      </c>
      <c r="AF8" s="24">
        <f t="shared" si="5"/>
        <v>0.25559945150077507</v>
      </c>
      <c r="AG8" s="18">
        <v>0.31177129999999997</v>
      </c>
      <c r="AH8" s="7">
        <v>1</v>
      </c>
      <c r="AI8" s="7">
        <v>186019</v>
      </c>
      <c r="AJ8" s="24">
        <v>5.37579494567759E-6</v>
      </c>
      <c r="AK8"/>
    </row>
    <row r="9" spans="1:37" x14ac:dyDescent="0.2">
      <c r="A9" s="7" t="s">
        <v>64</v>
      </c>
      <c r="B9" s="7" t="s">
        <v>31</v>
      </c>
      <c r="C9" s="8" t="s">
        <v>6</v>
      </c>
      <c r="D9" s="7">
        <v>215</v>
      </c>
      <c r="E9" s="7">
        <v>87358</v>
      </c>
      <c r="F9" s="24">
        <v>2.4611369307905402E-3</v>
      </c>
      <c r="G9" s="14">
        <v>939</v>
      </c>
      <c r="H9" s="14">
        <v>101063</v>
      </c>
      <c r="I9" s="24">
        <v>9.29123418065958E-3</v>
      </c>
      <c r="J9" s="24">
        <f t="shared" si="0"/>
        <v>1.101727416747279</v>
      </c>
      <c r="K9" s="7">
        <v>1288</v>
      </c>
      <c r="L9" s="7">
        <v>125127</v>
      </c>
      <c r="M9" s="24">
        <v>1.0293541761570201E-2</v>
      </c>
      <c r="N9" s="24">
        <f t="shared" si="1"/>
        <v>1.1046548520610071</v>
      </c>
      <c r="O9" s="18">
        <v>0.88810359999999999</v>
      </c>
      <c r="P9" s="7">
        <v>282</v>
      </c>
      <c r="Q9" s="7">
        <v>99436</v>
      </c>
      <c r="R9" s="24">
        <v>2.8359950118669202E-3</v>
      </c>
      <c r="S9" s="24">
        <f t="shared" si="2"/>
        <v>0.38074713188788617</v>
      </c>
      <c r="T9" s="7">
        <v>1325</v>
      </c>
      <c r="U9" s="7">
        <v>135018</v>
      </c>
      <c r="V9" s="24">
        <v>9.8135063473018397E-3</v>
      </c>
      <c r="W9" s="24">
        <f t="shared" si="3"/>
        <v>0.89275943747156794</v>
      </c>
      <c r="X9" s="18">
        <v>1.4137713999999999</v>
      </c>
      <c r="Y9" s="7">
        <v>1283</v>
      </c>
      <c r="Z9" s="7">
        <v>124013</v>
      </c>
      <c r="AA9" s="24">
        <v>1.03456895648036E-2</v>
      </c>
      <c r="AB9" s="24">
        <f t="shared" si="4"/>
        <v>1.0792499024414353</v>
      </c>
      <c r="AC9" s="7">
        <v>336</v>
      </c>
      <c r="AD9" s="7">
        <v>124335</v>
      </c>
      <c r="AE9" s="24">
        <v>2.7023766437447201E-3</v>
      </c>
      <c r="AF9" s="24">
        <f t="shared" si="5"/>
        <v>0.3766728758958805</v>
      </c>
      <c r="AG9" s="18">
        <v>0.2505385</v>
      </c>
      <c r="AH9" s="7">
        <v>2</v>
      </c>
      <c r="AI9" s="7">
        <v>186019</v>
      </c>
      <c r="AJ9" s="24">
        <v>1.07515898913551E-5</v>
      </c>
      <c r="AK9"/>
    </row>
    <row r="10" spans="1:37" x14ac:dyDescent="0.2">
      <c r="A10" s="7" t="s">
        <v>65</v>
      </c>
      <c r="B10" s="7" t="s">
        <v>32</v>
      </c>
      <c r="C10" s="8" t="s">
        <v>7</v>
      </c>
      <c r="D10" s="7">
        <v>186</v>
      </c>
      <c r="E10" s="7">
        <v>87358</v>
      </c>
      <c r="F10" s="24">
        <v>2.1291696238466898E-3</v>
      </c>
      <c r="G10" s="14">
        <v>343</v>
      </c>
      <c r="H10" s="14">
        <v>101063</v>
      </c>
      <c r="I10" s="24">
        <v>3.3939226027329401E-3</v>
      </c>
      <c r="J10" s="24">
        <f t="shared" si="0"/>
        <v>0.40244143125060283</v>
      </c>
      <c r="K10" s="7">
        <v>818</v>
      </c>
      <c r="L10" s="7">
        <v>125127</v>
      </c>
      <c r="M10" s="24">
        <v>6.5373580442270596E-3</v>
      </c>
      <c r="N10" s="24">
        <f t="shared" si="1"/>
        <v>0.70155874921266059</v>
      </c>
      <c r="O10" s="18">
        <v>1.5453261</v>
      </c>
      <c r="P10" s="7">
        <v>108</v>
      </c>
      <c r="Q10" s="7">
        <v>99436</v>
      </c>
      <c r="R10" s="24">
        <v>1.08612574922563E-3</v>
      </c>
      <c r="S10" s="24">
        <f t="shared" si="2"/>
        <v>0.1458180505102544</v>
      </c>
      <c r="T10" s="7">
        <v>941</v>
      </c>
      <c r="U10" s="7">
        <v>135018</v>
      </c>
      <c r="V10" s="24">
        <v>6.9694411115554904E-3</v>
      </c>
      <c r="W10" s="24">
        <f t="shared" si="3"/>
        <v>0.63402764578169424</v>
      </c>
      <c r="X10" s="18">
        <v>2.6171872999999999</v>
      </c>
      <c r="Y10" s="7">
        <v>877</v>
      </c>
      <c r="Z10" s="7">
        <v>124013</v>
      </c>
      <c r="AA10" s="24">
        <v>7.0718392426600404E-3</v>
      </c>
      <c r="AB10" s="24">
        <f t="shared" si="4"/>
        <v>0.73772577119341121</v>
      </c>
      <c r="AC10" s="7">
        <v>264</v>
      </c>
      <c r="AD10" s="7">
        <v>124335</v>
      </c>
      <c r="AE10" s="24">
        <v>2.1232959343708501E-3</v>
      </c>
      <c r="AF10" s="24">
        <f t="shared" si="5"/>
        <v>0.29595725963247738</v>
      </c>
      <c r="AG10" s="18">
        <v>0.28659220000000002</v>
      </c>
      <c r="AH10" s="7">
        <v>1</v>
      </c>
      <c r="AI10" s="7">
        <v>186019</v>
      </c>
      <c r="AJ10" s="24">
        <v>5.37579494567759E-6</v>
      </c>
      <c r="AK10"/>
    </row>
    <row r="11" spans="1:37" x14ac:dyDescent="0.2">
      <c r="A11" s="7" t="s">
        <v>66</v>
      </c>
      <c r="B11" s="7" t="s">
        <v>33</v>
      </c>
      <c r="C11" s="8" t="s">
        <v>8</v>
      </c>
      <c r="D11" s="7">
        <v>172</v>
      </c>
      <c r="E11" s="7">
        <v>87358</v>
      </c>
      <c r="F11" s="24">
        <v>1.9689095446324299E-3</v>
      </c>
      <c r="G11" s="14">
        <v>1665</v>
      </c>
      <c r="H11" s="14">
        <v>101063</v>
      </c>
      <c r="I11" s="24">
        <v>1.64748721094762E-2</v>
      </c>
      <c r="J11" s="24">
        <f t="shared" si="0"/>
        <v>1.9535422245838272</v>
      </c>
      <c r="K11" s="7">
        <v>1778</v>
      </c>
      <c r="L11" s="7">
        <v>125127</v>
      </c>
      <c r="M11" s="24">
        <v>1.4209563083906701E-2</v>
      </c>
      <c r="N11" s="24">
        <f t="shared" si="1"/>
        <v>1.5249039805624784</v>
      </c>
      <c r="O11" s="18">
        <v>0.68936070000000005</v>
      </c>
      <c r="P11" s="7">
        <v>338</v>
      </c>
      <c r="Q11" s="7">
        <v>99436</v>
      </c>
      <c r="R11" s="24">
        <v>3.3991713262802202E-3</v>
      </c>
      <c r="S11" s="24">
        <f t="shared" si="2"/>
        <v>0.45635649141172319</v>
      </c>
      <c r="T11" s="7">
        <v>2123</v>
      </c>
      <c r="U11" s="7">
        <v>135018</v>
      </c>
      <c r="V11" s="24">
        <v>1.57238294153372E-2</v>
      </c>
      <c r="W11" s="24">
        <f t="shared" si="3"/>
        <v>1.4304364420770848</v>
      </c>
      <c r="X11" s="18">
        <v>1.8899454</v>
      </c>
      <c r="Y11" s="7">
        <v>2620</v>
      </c>
      <c r="Z11" s="7">
        <v>124013</v>
      </c>
      <c r="AA11" s="24">
        <v>2.1126817349793901E-2</v>
      </c>
      <c r="AB11" s="24">
        <f t="shared" si="4"/>
        <v>2.2039241967237535</v>
      </c>
      <c r="AC11" s="7">
        <v>424</v>
      </c>
      <c r="AD11" s="7">
        <v>124335</v>
      </c>
      <c r="AE11" s="24">
        <v>3.4101419552016701E-3</v>
      </c>
      <c r="AF11" s="24">
        <f t="shared" si="5"/>
        <v>0.47532529577337296</v>
      </c>
      <c r="AG11" s="18">
        <v>0.1544613</v>
      </c>
      <c r="AH11" s="7">
        <v>1</v>
      </c>
      <c r="AI11" s="7">
        <v>186019</v>
      </c>
      <c r="AJ11" s="24">
        <v>5.37579494567759E-6</v>
      </c>
      <c r="AK11"/>
    </row>
    <row r="12" spans="1:37" x14ac:dyDescent="0.2">
      <c r="A12" s="7" t="s">
        <v>67</v>
      </c>
      <c r="B12" s="7" t="s">
        <v>34</v>
      </c>
      <c r="C12" s="8" t="s">
        <v>9</v>
      </c>
      <c r="D12" s="7">
        <v>148</v>
      </c>
      <c r="E12" s="7">
        <v>87358</v>
      </c>
      <c r="F12" s="24">
        <v>1.69417798026511E-3</v>
      </c>
      <c r="G12" s="14">
        <v>234</v>
      </c>
      <c r="H12" s="14">
        <v>101063</v>
      </c>
      <c r="I12" s="24">
        <v>2.31538743160207E-3</v>
      </c>
      <c r="J12" s="24">
        <f t="shared" si="0"/>
        <v>0.27455188021178223</v>
      </c>
      <c r="K12" s="7">
        <v>506</v>
      </c>
      <c r="L12" s="7">
        <v>125127</v>
      </c>
      <c r="M12" s="24">
        <v>4.0438914063311597E-3</v>
      </c>
      <c r="N12" s="24">
        <f t="shared" si="1"/>
        <v>0.43397154902396812</v>
      </c>
      <c r="O12" s="18">
        <v>1.3948756</v>
      </c>
      <c r="P12" s="7">
        <v>94</v>
      </c>
      <c r="Q12" s="7">
        <v>99436</v>
      </c>
      <c r="R12" s="24">
        <v>9.4533167062230898E-4</v>
      </c>
      <c r="S12" s="24">
        <f t="shared" si="2"/>
        <v>0.12691571062929569</v>
      </c>
      <c r="T12" s="7">
        <v>433</v>
      </c>
      <c r="U12" s="7">
        <v>135018</v>
      </c>
      <c r="V12" s="24">
        <v>3.2069798100993899E-3</v>
      </c>
      <c r="W12" s="24">
        <f t="shared" si="3"/>
        <v>0.2917470463586328</v>
      </c>
      <c r="X12" s="18">
        <v>1.3902783000000001</v>
      </c>
      <c r="Y12" s="7">
        <v>447</v>
      </c>
      <c r="Z12" s="7">
        <v>124013</v>
      </c>
      <c r="AA12" s="24">
        <v>3.60446082265568E-3</v>
      </c>
      <c r="AB12" s="24">
        <f t="shared" si="4"/>
        <v>0.37601302134943454</v>
      </c>
      <c r="AC12" s="7">
        <v>88</v>
      </c>
      <c r="AD12" s="7">
        <v>124335</v>
      </c>
      <c r="AE12" s="24">
        <v>7.0776531145695003E-4</v>
      </c>
      <c r="AF12" s="24">
        <f t="shared" si="5"/>
        <v>9.8652419877492459E-2</v>
      </c>
      <c r="AG12" s="18">
        <v>0.18796570000000001</v>
      </c>
      <c r="AH12" s="7">
        <v>0</v>
      </c>
      <c r="AI12" s="7">
        <v>186019</v>
      </c>
      <c r="AJ12" s="24">
        <v>0</v>
      </c>
      <c r="AK12"/>
    </row>
    <row r="13" spans="1:37" x14ac:dyDescent="0.2">
      <c r="A13" s="7" t="s">
        <v>68</v>
      </c>
      <c r="B13" s="7" t="s">
        <v>35</v>
      </c>
      <c r="C13" s="8" t="s">
        <v>10</v>
      </c>
      <c r="D13" s="7">
        <v>139</v>
      </c>
      <c r="E13" s="7">
        <v>87358</v>
      </c>
      <c r="F13" s="24">
        <v>1.59115364362737E-3</v>
      </c>
      <c r="G13" s="14">
        <v>344</v>
      </c>
      <c r="H13" s="14">
        <v>101063</v>
      </c>
      <c r="I13" s="24">
        <v>3.40381742081671E-3</v>
      </c>
      <c r="J13" s="24">
        <f t="shared" si="0"/>
        <v>0.40361472988398656</v>
      </c>
      <c r="K13" s="7">
        <v>212</v>
      </c>
      <c r="L13" s="7">
        <v>125127</v>
      </c>
      <c r="M13" s="24">
        <v>1.6942786129292601E-3</v>
      </c>
      <c r="N13" s="24">
        <f t="shared" si="1"/>
        <v>0.18182207192308539</v>
      </c>
      <c r="O13" s="18">
        <v>0.39815289999999998</v>
      </c>
      <c r="P13" s="7">
        <v>64</v>
      </c>
      <c r="Q13" s="7">
        <v>99436</v>
      </c>
      <c r="R13" s="24">
        <v>6.4363007361518899E-4</v>
      </c>
      <c r="S13" s="24">
        <f t="shared" si="2"/>
        <v>8.6410696598669387E-2</v>
      </c>
      <c r="T13" s="7">
        <v>218</v>
      </c>
      <c r="U13" s="7">
        <v>135018</v>
      </c>
      <c r="V13" s="24">
        <v>1.6145995348768301E-3</v>
      </c>
      <c r="W13" s="24">
        <f t="shared" si="3"/>
        <v>0.14688419424060506</v>
      </c>
      <c r="X13" s="18">
        <v>1.0232188</v>
      </c>
      <c r="Y13" s="7">
        <v>151</v>
      </c>
      <c r="Z13" s="7">
        <v>124013</v>
      </c>
      <c r="AA13" s="24">
        <v>1.21761428237362E-3</v>
      </c>
      <c r="AB13" s="24">
        <f t="shared" si="4"/>
        <v>0.12702005866614019</v>
      </c>
      <c r="AC13" s="7">
        <v>63</v>
      </c>
      <c r="AD13" s="7">
        <v>124335</v>
      </c>
      <c r="AE13" s="24">
        <v>5.0669562070213502E-4</v>
      </c>
      <c r="AF13" s="24">
        <f t="shared" si="5"/>
        <v>7.0626164230477601E-2</v>
      </c>
      <c r="AG13" s="18">
        <v>0.39718789999999998</v>
      </c>
      <c r="AH13" s="7">
        <v>0</v>
      </c>
      <c r="AI13" s="7">
        <v>186019</v>
      </c>
      <c r="AJ13" s="24">
        <v>0</v>
      </c>
      <c r="AK13"/>
    </row>
    <row r="14" spans="1:37" x14ac:dyDescent="0.2">
      <c r="A14" s="7" t="s">
        <v>69</v>
      </c>
      <c r="B14" s="7" t="s">
        <v>36</v>
      </c>
      <c r="C14" s="8" t="s">
        <v>11</v>
      </c>
      <c r="D14" s="7">
        <v>123</v>
      </c>
      <c r="E14" s="7">
        <v>87358</v>
      </c>
      <c r="F14" s="24">
        <v>1.4079992673824899E-3</v>
      </c>
      <c r="G14" s="14">
        <v>671</v>
      </c>
      <c r="H14" s="14">
        <v>101063</v>
      </c>
      <c r="I14" s="24">
        <v>6.6394229342093504E-3</v>
      </c>
      <c r="J14" s="24">
        <f t="shared" si="0"/>
        <v>0.78728338300045198</v>
      </c>
      <c r="K14" s="7">
        <v>1042</v>
      </c>
      <c r="L14" s="7">
        <v>125127</v>
      </c>
      <c r="M14" s="24">
        <v>8.3275392201523201E-3</v>
      </c>
      <c r="N14" s="24">
        <f t="shared" si="1"/>
        <v>0.8936726365276193</v>
      </c>
      <c r="O14" s="18">
        <v>1.0048912000000001</v>
      </c>
      <c r="P14" s="7">
        <v>143</v>
      </c>
      <c r="Q14" s="7">
        <v>99436</v>
      </c>
      <c r="R14" s="24">
        <v>1.43811094573393E-3</v>
      </c>
      <c r="S14" s="24">
        <f t="shared" si="2"/>
        <v>0.19307390021265086</v>
      </c>
      <c r="T14" s="7">
        <v>1489</v>
      </c>
      <c r="U14" s="7">
        <v>135018</v>
      </c>
      <c r="V14" s="24">
        <v>1.10281592084018E-2</v>
      </c>
      <c r="W14" s="24">
        <f t="shared" si="3"/>
        <v>1.0032594735057809</v>
      </c>
      <c r="X14" s="18">
        <v>3.1265019999999999</v>
      </c>
      <c r="Y14" s="7">
        <v>1339</v>
      </c>
      <c r="Z14" s="7">
        <v>124013</v>
      </c>
      <c r="AA14" s="24">
        <v>1.0797255126478601E-2</v>
      </c>
      <c r="AB14" s="24">
        <f t="shared" si="4"/>
        <v>1.1263566791653035</v>
      </c>
      <c r="AC14" s="7">
        <v>131</v>
      </c>
      <c r="AD14" s="7">
        <v>124335</v>
      </c>
      <c r="AE14" s="24">
        <v>1.0536051795552301E-3</v>
      </c>
      <c r="AF14" s="24">
        <f t="shared" si="5"/>
        <v>0.14685757959035775</v>
      </c>
      <c r="AG14" s="18">
        <v>9.2920900000000001E-2</v>
      </c>
      <c r="AH14" s="7">
        <v>1</v>
      </c>
      <c r="AI14" s="7">
        <v>186019</v>
      </c>
      <c r="AJ14" s="24">
        <v>5.37579494567759E-6</v>
      </c>
      <c r="AK14"/>
    </row>
    <row r="15" spans="1:37" x14ac:dyDescent="0.2">
      <c r="A15" s="7" t="s">
        <v>70</v>
      </c>
      <c r="B15" s="7" t="s">
        <v>37</v>
      </c>
      <c r="C15" s="8" t="s">
        <v>12</v>
      </c>
      <c r="D15" s="7">
        <v>108</v>
      </c>
      <c r="E15" s="7">
        <v>87358</v>
      </c>
      <c r="F15" s="24">
        <v>1.23629203965292E-3</v>
      </c>
      <c r="G15" s="14">
        <v>100</v>
      </c>
      <c r="H15" s="14">
        <v>101063</v>
      </c>
      <c r="I15" s="24">
        <v>9.8948180837695192E-4</v>
      </c>
      <c r="J15" s="24">
        <f t="shared" si="0"/>
        <v>0.11732986333836835</v>
      </c>
      <c r="K15" s="7">
        <v>289</v>
      </c>
      <c r="L15" s="7">
        <v>125127</v>
      </c>
      <c r="M15" s="24">
        <v>2.3096533921535701E-3</v>
      </c>
      <c r="N15" s="24">
        <f t="shared" si="1"/>
        <v>0.24786122068760261</v>
      </c>
      <c r="O15" s="18">
        <v>1.8709311</v>
      </c>
      <c r="P15" s="7">
        <v>59</v>
      </c>
      <c r="Q15" s="7">
        <v>99436</v>
      </c>
      <c r="R15" s="24">
        <v>5.9334647411400199E-4</v>
      </c>
      <c r="S15" s="24">
        <f t="shared" si="2"/>
        <v>7.9659860926898293E-2</v>
      </c>
      <c r="T15" s="7">
        <v>274</v>
      </c>
      <c r="U15" s="7">
        <v>135018</v>
      </c>
      <c r="V15" s="24">
        <v>2.0293590484231701E-3</v>
      </c>
      <c r="W15" s="24">
        <f t="shared" si="3"/>
        <v>0.18461591386204473</v>
      </c>
      <c r="X15" s="18">
        <v>1.4011024000000001</v>
      </c>
      <c r="Y15" s="7">
        <v>360</v>
      </c>
      <c r="Z15" s="7">
        <v>124013</v>
      </c>
      <c r="AA15" s="24">
        <v>2.9029214679106201E-3</v>
      </c>
      <c r="AB15" s="24">
        <f t="shared" si="4"/>
        <v>0.30282927893914247</v>
      </c>
      <c r="AC15" s="7">
        <v>66</v>
      </c>
      <c r="AD15" s="7">
        <v>124335</v>
      </c>
      <c r="AE15" s="24">
        <v>5.3082398359271296E-4</v>
      </c>
      <c r="AF15" s="24">
        <f t="shared" si="5"/>
        <v>7.39893149081194E-2</v>
      </c>
      <c r="AG15" s="18">
        <v>0.17500260000000001</v>
      </c>
      <c r="AH15" s="7">
        <v>0</v>
      </c>
      <c r="AI15" s="7">
        <v>186019</v>
      </c>
      <c r="AJ15" s="24">
        <v>0</v>
      </c>
      <c r="AK15"/>
    </row>
    <row r="16" spans="1:37" x14ac:dyDescent="0.2">
      <c r="A16" s="7" t="s">
        <v>71</v>
      </c>
      <c r="B16" s="7" t="s">
        <v>38</v>
      </c>
      <c r="C16" s="8" t="s">
        <v>13</v>
      </c>
      <c r="D16" s="7">
        <v>108</v>
      </c>
      <c r="E16" s="7">
        <v>87358</v>
      </c>
      <c r="F16" s="24">
        <v>1.23629203965292E-3</v>
      </c>
      <c r="G16" s="14">
        <v>306</v>
      </c>
      <c r="H16" s="14">
        <v>101063</v>
      </c>
      <c r="I16" s="24">
        <v>3.02781433363347E-3</v>
      </c>
      <c r="J16" s="24">
        <f t="shared" si="0"/>
        <v>0.35902938181540683</v>
      </c>
      <c r="K16" s="7">
        <v>344</v>
      </c>
      <c r="L16" s="7">
        <v>125127</v>
      </c>
      <c r="M16" s="24">
        <v>2.7492068058852198E-3</v>
      </c>
      <c r="N16" s="24">
        <f>M16/0.009318333</f>
        <v>0.29503204123368632</v>
      </c>
      <c r="O16" s="18">
        <v>0.72699619999999998</v>
      </c>
      <c r="P16" s="7">
        <v>66</v>
      </c>
      <c r="Q16" s="7">
        <v>99436</v>
      </c>
      <c r="R16" s="24">
        <v>6.6374351341566399E-4</v>
      </c>
      <c r="S16" s="24">
        <f t="shared" si="2"/>
        <v>8.9111030867377858E-2</v>
      </c>
      <c r="T16" s="7">
        <v>189</v>
      </c>
      <c r="U16" s="7">
        <v>135018</v>
      </c>
      <c r="V16" s="24">
        <v>1.3998133582189E-3</v>
      </c>
      <c r="W16" s="24">
        <f>V16/0.01099233</f>
        <v>0.12734455372235914</v>
      </c>
      <c r="X16" s="18">
        <v>0.86295569999999999</v>
      </c>
      <c r="Y16" s="7">
        <v>333</v>
      </c>
      <c r="Z16" s="7">
        <v>124013</v>
      </c>
      <c r="AA16" s="24">
        <v>2.6852023578173199E-3</v>
      </c>
      <c r="AB16" s="24">
        <f t="shared" si="4"/>
        <v>0.28011708301870641</v>
      </c>
      <c r="AC16" s="7">
        <v>176</v>
      </c>
      <c r="AD16" s="7">
        <v>124335</v>
      </c>
      <c r="AE16" s="24">
        <v>1.4155306229139001E-3</v>
      </c>
      <c r="AF16" s="24">
        <f t="shared" si="5"/>
        <v>0.19730483975498492</v>
      </c>
      <c r="AG16" s="18">
        <v>0.50452640000000004</v>
      </c>
      <c r="AH16" s="7">
        <v>2</v>
      </c>
      <c r="AI16" s="7">
        <v>186019</v>
      </c>
      <c r="AJ16" s="24">
        <v>1.07515898913551E-5</v>
      </c>
      <c r="AK16"/>
    </row>
    <row r="17" spans="1:37" x14ac:dyDescent="0.2">
      <c r="A17" s="7" t="s">
        <v>72</v>
      </c>
      <c r="B17" s="7" t="s">
        <v>39</v>
      </c>
      <c r="C17" s="8" t="s">
        <v>14</v>
      </c>
      <c r="D17" s="7">
        <v>84</v>
      </c>
      <c r="E17" s="7">
        <v>87358</v>
      </c>
      <c r="F17" s="24">
        <v>9.6156047528560599E-4</v>
      </c>
      <c r="G17" s="14">
        <v>251</v>
      </c>
      <c r="H17" s="14">
        <v>101063</v>
      </c>
      <c r="I17" s="24">
        <v>2.48359933902615E-3</v>
      </c>
      <c r="J17" s="24">
        <f t="shared" si="0"/>
        <v>0.29449795697930464</v>
      </c>
      <c r="K17" s="7">
        <v>246</v>
      </c>
      <c r="L17" s="7">
        <v>125127</v>
      </c>
      <c r="M17" s="24">
        <v>1.9660025414179102E-3</v>
      </c>
      <c r="N17" s="24">
        <f t="shared" si="1"/>
        <v>0.21098221553339103</v>
      </c>
      <c r="O17" s="18">
        <v>0.63629230000000003</v>
      </c>
      <c r="P17" s="7">
        <v>130</v>
      </c>
      <c r="Q17" s="7">
        <v>99436</v>
      </c>
      <c r="R17" s="24">
        <v>1.3073735870308501E-3</v>
      </c>
      <c r="S17" s="24">
        <f t="shared" si="2"/>
        <v>0.17552172746604686</v>
      </c>
      <c r="T17" s="7">
        <v>565</v>
      </c>
      <c r="U17" s="7">
        <v>135018</v>
      </c>
      <c r="V17" s="24">
        <v>4.1846272348871998E-3</v>
      </c>
      <c r="W17" s="24">
        <f t="shared" si="3"/>
        <v>0.38068609975202711</v>
      </c>
      <c r="X17" s="18">
        <v>1.3059708999999999</v>
      </c>
      <c r="Y17" s="7">
        <v>725</v>
      </c>
      <c r="Z17" s="7">
        <v>124013</v>
      </c>
      <c r="AA17" s="24">
        <v>5.84616128954222E-3</v>
      </c>
      <c r="AB17" s="24">
        <f t="shared" si="4"/>
        <v>0.60986452008577297</v>
      </c>
      <c r="AC17" s="7">
        <v>160</v>
      </c>
      <c r="AD17" s="7">
        <v>124335</v>
      </c>
      <c r="AE17" s="24">
        <v>1.2868460208308101E-3</v>
      </c>
      <c r="AF17" s="24">
        <f t="shared" si="5"/>
        <v>0.17936803614089422</v>
      </c>
      <c r="AG17" s="18">
        <v>0.2107569</v>
      </c>
      <c r="AH17" s="7">
        <v>1</v>
      </c>
      <c r="AI17" s="7">
        <v>186019</v>
      </c>
      <c r="AJ17" s="24">
        <v>5.37579494567759E-6</v>
      </c>
      <c r="AK17"/>
    </row>
    <row r="18" spans="1:37" x14ac:dyDescent="0.2">
      <c r="A18" s="7" t="s">
        <v>73</v>
      </c>
      <c r="B18" s="7" t="s">
        <v>40</v>
      </c>
      <c r="C18" s="8" t="s">
        <v>15</v>
      </c>
      <c r="D18" s="7">
        <v>49</v>
      </c>
      <c r="E18" s="7">
        <v>87358</v>
      </c>
      <c r="F18" s="24">
        <v>5.6091027724993695E-4</v>
      </c>
      <c r="G18" s="14">
        <v>164</v>
      </c>
      <c r="H18" s="14">
        <v>101063</v>
      </c>
      <c r="I18" s="24">
        <v>1.6227501657381999E-3</v>
      </c>
      <c r="J18" s="24">
        <f t="shared" si="0"/>
        <v>0.19242097587492396</v>
      </c>
      <c r="K18" s="7">
        <v>342</v>
      </c>
      <c r="L18" s="7">
        <v>125127</v>
      </c>
      <c r="M18" s="24">
        <v>2.7332230453858799E-3</v>
      </c>
      <c r="N18" s="24">
        <f t="shared" si="1"/>
        <v>0.29331673866837338</v>
      </c>
      <c r="O18" s="18">
        <v>1.3498631000000001</v>
      </c>
      <c r="P18" s="7">
        <v>54</v>
      </c>
      <c r="Q18" s="7">
        <v>99436</v>
      </c>
      <c r="R18" s="24">
        <v>5.4306287461281595E-4</v>
      </c>
      <c r="S18" s="24">
        <f t="shared" si="2"/>
        <v>7.2909025255127338E-2</v>
      </c>
      <c r="T18" s="7">
        <v>226</v>
      </c>
      <c r="U18" s="7">
        <v>135018</v>
      </c>
      <c r="V18" s="24">
        <v>1.6738508939548799E-3</v>
      </c>
      <c r="W18" s="24">
        <f t="shared" si="3"/>
        <v>0.15227443990081083</v>
      </c>
      <c r="X18" s="18">
        <v>1.2587664999999999</v>
      </c>
      <c r="Y18" s="7">
        <v>309</v>
      </c>
      <c r="Z18" s="7">
        <v>124013</v>
      </c>
      <c r="AA18" s="24">
        <v>2.4916742599566102E-3</v>
      </c>
      <c r="AB18" s="24">
        <f t="shared" si="4"/>
        <v>0.25992846442276341</v>
      </c>
      <c r="AC18" s="7">
        <v>41</v>
      </c>
      <c r="AD18" s="7">
        <v>124335</v>
      </c>
      <c r="AE18" s="24">
        <v>3.2975429283789703E-4</v>
      </c>
      <c r="AF18" s="24">
        <f t="shared" si="5"/>
        <v>4.5963059261104416E-2</v>
      </c>
      <c r="AG18" s="18">
        <v>0.12666669999999999</v>
      </c>
      <c r="AH18" s="7">
        <v>1</v>
      </c>
      <c r="AI18" s="7">
        <v>186019</v>
      </c>
      <c r="AJ18" s="24">
        <v>5.37579494567759E-6</v>
      </c>
      <c r="AK18"/>
    </row>
    <row r="19" spans="1:37" x14ac:dyDescent="0.2">
      <c r="A19" s="7" t="s">
        <v>74</v>
      </c>
      <c r="B19" s="7" t="s">
        <v>42</v>
      </c>
      <c r="C19" s="8" t="s">
        <v>16</v>
      </c>
      <c r="D19" s="7">
        <v>32</v>
      </c>
      <c r="E19" s="7">
        <v>87358</v>
      </c>
      <c r="F19" s="24">
        <v>3.6630875248975402E-4</v>
      </c>
      <c r="G19" s="14">
        <v>858</v>
      </c>
      <c r="H19" s="14">
        <v>101063</v>
      </c>
      <c r="I19" s="24">
        <v>8.4897539158742506E-3</v>
      </c>
      <c r="J19" s="24">
        <f t="shared" si="0"/>
        <v>1.0066902274432008</v>
      </c>
      <c r="K19" s="7">
        <v>1003</v>
      </c>
      <c r="L19" s="7">
        <v>125127</v>
      </c>
      <c r="M19" s="24">
        <v>8.0158558904153306E-3</v>
      </c>
      <c r="N19" s="24">
        <f t="shared" si="1"/>
        <v>0.86022423650403246</v>
      </c>
      <c r="O19" s="18">
        <v>0.75667390000000001</v>
      </c>
      <c r="P19" s="7">
        <v>239</v>
      </c>
      <c r="Q19" s="7">
        <v>99436</v>
      </c>
      <c r="R19" s="24">
        <v>2.4035560561567202E-3</v>
      </c>
      <c r="S19" s="24">
        <f t="shared" si="2"/>
        <v>0.32268994511065585</v>
      </c>
      <c r="T19" s="7">
        <v>802</v>
      </c>
      <c r="U19" s="7">
        <v>135018</v>
      </c>
      <c r="V19" s="24">
        <v>5.93994874757439E-3</v>
      </c>
      <c r="W19" s="24">
        <f t="shared" si="3"/>
        <v>0.54037212743562013</v>
      </c>
      <c r="X19" s="18">
        <v>1.0129866999999999</v>
      </c>
      <c r="Y19" s="7">
        <v>1075</v>
      </c>
      <c r="Z19" s="7">
        <v>124013</v>
      </c>
      <c r="AA19" s="24">
        <v>8.6684460500108806E-3</v>
      </c>
      <c r="AB19" s="24">
        <f t="shared" si="4"/>
        <v>0.90428187460993947</v>
      </c>
      <c r="AC19" s="7">
        <v>204</v>
      </c>
      <c r="AD19" s="7">
        <v>124335</v>
      </c>
      <c r="AE19" s="24">
        <v>1.6407286765592901E-3</v>
      </c>
      <c r="AF19" s="24">
        <f t="shared" si="5"/>
        <v>0.22869424607964114</v>
      </c>
      <c r="AG19" s="18">
        <v>0.18078929999999999</v>
      </c>
      <c r="AH19" s="7">
        <v>2</v>
      </c>
      <c r="AI19" s="7">
        <v>186019</v>
      </c>
      <c r="AJ19" s="24">
        <v>1.07515898913551E-5</v>
      </c>
      <c r="AK19"/>
    </row>
    <row r="20" spans="1:37" x14ac:dyDescent="0.2">
      <c r="A20" s="7" t="s">
        <v>75</v>
      </c>
      <c r="B20" s="7" t="s">
        <v>34</v>
      </c>
      <c r="C20" s="8" t="s">
        <v>17</v>
      </c>
      <c r="D20" s="7">
        <v>32</v>
      </c>
      <c r="E20" s="7">
        <v>87358</v>
      </c>
      <c r="F20" s="24">
        <v>3.6630875248975402E-4</v>
      </c>
      <c r="G20" s="14">
        <v>161</v>
      </c>
      <c r="H20" s="14">
        <v>101063</v>
      </c>
      <c r="I20" s="24">
        <v>1.5930657114868901E-3</v>
      </c>
      <c r="J20" s="24">
        <f t="shared" si="0"/>
        <v>0.18890107997477276</v>
      </c>
      <c r="K20" s="7">
        <v>287</v>
      </c>
      <c r="L20" s="7">
        <v>125127</v>
      </c>
      <c r="M20" s="24">
        <v>2.2936696316542301E-3</v>
      </c>
      <c r="N20" s="24">
        <f t="shared" si="1"/>
        <v>0.2461459181222897</v>
      </c>
      <c r="O20" s="18">
        <v>1.153667</v>
      </c>
      <c r="P20" s="7">
        <v>50</v>
      </c>
      <c r="Q20" s="7">
        <v>99436</v>
      </c>
      <c r="R20" s="24">
        <v>5.0283599501186596E-4</v>
      </c>
      <c r="S20" s="24">
        <f t="shared" si="2"/>
        <v>6.7508356717710397E-2</v>
      </c>
      <c r="T20" s="7">
        <v>214</v>
      </c>
      <c r="U20" s="7">
        <v>135018</v>
      </c>
      <c r="V20" s="24">
        <v>1.5849738553378001E-3</v>
      </c>
      <c r="W20" s="24">
        <f t="shared" si="3"/>
        <v>0.14418907141050169</v>
      </c>
      <c r="X20" s="18">
        <v>1.2856348</v>
      </c>
      <c r="Y20" s="7">
        <v>274</v>
      </c>
      <c r="Z20" s="7">
        <v>124013</v>
      </c>
      <c r="AA20" s="24">
        <v>2.20944578390975E-3</v>
      </c>
      <c r="AB20" s="24">
        <f t="shared" si="4"/>
        <v>0.23048672897034736</v>
      </c>
      <c r="AC20" s="7">
        <v>66</v>
      </c>
      <c r="AD20" s="7">
        <v>124335</v>
      </c>
      <c r="AE20" s="24">
        <v>5.3082398359271296E-4</v>
      </c>
      <c r="AF20" s="24">
        <f t="shared" si="5"/>
        <v>7.39893149081194E-2</v>
      </c>
      <c r="AG20" s="18">
        <v>0.2296414</v>
      </c>
      <c r="AH20" s="7">
        <v>1</v>
      </c>
      <c r="AI20" s="7">
        <v>186019</v>
      </c>
      <c r="AJ20" s="24">
        <v>5.37579494567759E-6</v>
      </c>
      <c r="AK20"/>
    </row>
    <row r="21" spans="1:37" x14ac:dyDescent="0.2">
      <c r="A21" s="7" t="s">
        <v>76</v>
      </c>
      <c r="B21" s="7" t="s">
        <v>43</v>
      </c>
      <c r="C21" s="8" t="s">
        <v>18</v>
      </c>
      <c r="D21" s="7">
        <v>25</v>
      </c>
      <c r="E21" s="7">
        <v>87358</v>
      </c>
      <c r="F21" s="24">
        <v>2.8617871288262001E-4</v>
      </c>
      <c r="G21" s="14">
        <v>123</v>
      </c>
      <c r="H21" s="14">
        <v>101063</v>
      </c>
      <c r="I21" s="24">
        <v>1.2170626243036501E-3</v>
      </c>
      <c r="J21" s="24">
        <f t="shared" si="0"/>
        <v>0.14431573190619298</v>
      </c>
      <c r="K21" s="7">
        <v>165</v>
      </c>
      <c r="L21" s="7">
        <v>125127</v>
      </c>
      <c r="M21" s="24">
        <v>1.31866024119494E-3</v>
      </c>
      <c r="N21" s="24">
        <f t="shared" si="1"/>
        <v>0.1415124616382501</v>
      </c>
      <c r="O21" s="18">
        <v>0.86667490000000003</v>
      </c>
      <c r="P21" s="7">
        <v>25</v>
      </c>
      <c r="Q21" s="7">
        <v>99436</v>
      </c>
      <c r="R21" s="24">
        <v>2.5141799750593298E-4</v>
      </c>
      <c r="S21" s="24">
        <f t="shared" si="2"/>
        <v>3.3754178358855198E-2</v>
      </c>
      <c r="T21" s="7">
        <v>87</v>
      </c>
      <c r="U21" s="7">
        <v>135018</v>
      </c>
      <c r="V21" s="24">
        <v>6.4435852997378105E-4</v>
      </c>
      <c r="W21" s="24">
        <f t="shared" si="3"/>
        <v>5.86189215547369E-2</v>
      </c>
      <c r="X21" s="18">
        <v>1.0501242</v>
      </c>
      <c r="Y21" s="7">
        <v>90</v>
      </c>
      <c r="Z21" s="7">
        <v>124013</v>
      </c>
      <c r="AA21" s="24">
        <v>7.2573036697765503E-4</v>
      </c>
      <c r="AB21" s="24">
        <f>AA21/0.009586</f>
        <v>7.5707319734785616E-2</v>
      </c>
      <c r="AC21" s="7">
        <v>99</v>
      </c>
      <c r="AD21" s="7">
        <v>124335</v>
      </c>
      <c r="AE21" s="24">
        <v>7.9623597538906895E-4</v>
      </c>
      <c r="AF21" s="24">
        <f t="shared" si="5"/>
        <v>0.11098397236217904</v>
      </c>
      <c r="AG21" s="18">
        <v>1.0479107999999999</v>
      </c>
      <c r="AH21" s="7">
        <v>0</v>
      </c>
      <c r="AI21" s="7">
        <v>186019</v>
      </c>
      <c r="AJ21" s="24">
        <v>0</v>
      </c>
      <c r="AK21"/>
    </row>
  </sheetData>
  <mergeCells count="11">
    <mergeCell ref="D1:F1"/>
    <mergeCell ref="AH1:AJ1"/>
    <mergeCell ref="O1:O2"/>
    <mergeCell ref="X1:X2"/>
    <mergeCell ref="AG1:AG2"/>
    <mergeCell ref="G1:J1"/>
    <mergeCell ref="K1:N1"/>
    <mergeCell ref="P1:S1"/>
    <mergeCell ref="T1:W1"/>
    <mergeCell ref="Y1:AB1"/>
    <mergeCell ref="AC1:AF1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KCTD13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Elaine Lim</dc:creator>
  <cp:lastModifiedBy>Microsoft Office User</cp:lastModifiedBy>
  <dcterms:created xsi:type="dcterms:W3CDTF">2018-12-10T20:31:23Z</dcterms:created>
  <dcterms:modified xsi:type="dcterms:W3CDTF">2022-06-20T01:11:44Z</dcterms:modified>
</cp:coreProperties>
</file>