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12"/>
  <workbookPr/>
  <mc:AlternateContent xmlns:mc="http://schemas.openxmlformats.org/markup-compatibility/2006">
    <mc:Choice Requires="x15">
      <x15ac:absPath xmlns:x15ac="http://schemas.microsoft.com/office/spreadsheetml/2010/11/ac" url="G:\FIWI\06_Shared folders\Jessica_Irene_PhD\01_Microbial in Aquaculture\00_Pilot Study\MiSeq_Run_2\Libraries and Results\MiSeq_Earth\Phyloseq\Alpha\"/>
    </mc:Choice>
  </mc:AlternateContent>
  <xr:revisionPtr revIDLastSave="275" documentId="11_3EB2B4B730F125297EA1EDEEEF1BEEE3E75D3E79" xr6:coauthVersionLast="47" xr6:coauthVersionMax="47" xr10:uidLastSave="{AD9DD5FD-E7BD-4634-9D1B-4101DF8FB173}"/>
  <bookViews>
    <workbookView xWindow="0" yWindow="0" windowWidth="23040" windowHeight="9336" activeTab="1" xr2:uid="{00000000-000D-0000-FFFF-FFFF00000000}"/>
  </bookViews>
  <sheets>
    <sheet name="metadata" sheetId="5" r:id="rId1"/>
    <sheet name="Alpha_Values" sheetId="3" r:id="rId2"/>
    <sheet name="Alpha_Analysis" sheetId="4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15" i="4" l="1"/>
  <c r="N15" i="4"/>
  <c r="M15" i="4"/>
  <c r="L15" i="4"/>
  <c r="K15" i="4"/>
  <c r="J15" i="4"/>
  <c r="I15" i="4"/>
  <c r="H15" i="4"/>
  <c r="G15" i="4"/>
  <c r="F15" i="4"/>
  <c r="O14" i="4"/>
  <c r="N14" i="4"/>
  <c r="M14" i="4"/>
  <c r="L14" i="4"/>
  <c r="K14" i="4"/>
  <c r="J14" i="4"/>
  <c r="I14" i="4"/>
  <c r="H14" i="4"/>
  <c r="G14" i="4"/>
  <c r="F14" i="4"/>
  <c r="O13" i="4"/>
  <c r="N13" i="4"/>
  <c r="M13" i="4"/>
  <c r="L13" i="4"/>
  <c r="K13" i="4"/>
  <c r="J13" i="4"/>
  <c r="I13" i="4"/>
  <c r="H13" i="4"/>
  <c r="G13" i="4"/>
  <c r="F13" i="4"/>
  <c r="J12" i="4"/>
  <c r="I12" i="4"/>
  <c r="O12" i="4"/>
  <c r="N12" i="4"/>
  <c r="M12" i="4"/>
  <c r="L12" i="4"/>
  <c r="K12" i="4"/>
  <c r="H12" i="4"/>
  <c r="G12" i="4"/>
  <c r="F12" i="4"/>
  <c r="O11" i="4"/>
  <c r="N11" i="4"/>
  <c r="M11" i="4"/>
  <c r="L11" i="4"/>
  <c r="K11" i="4"/>
  <c r="O10" i="4"/>
  <c r="N10" i="4"/>
  <c r="M10" i="4"/>
  <c r="L10" i="4"/>
  <c r="K10" i="4"/>
  <c r="J10" i="4"/>
  <c r="I10" i="4"/>
  <c r="H10" i="4"/>
  <c r="G10" i="4"/>
  <c r="F10" i="4"/>
  <c r="J11" i="4"/>
  <c r="I11" i="4"/>
  <c r="H11" i="4"/>
  <c r="G11" i="4"/>
  <c r="F11" i="4"/>
  <c r="O8" i="4"/>
  <c r="N8" i="4"/>
  <c r="M8" i="4"/>
  <c r="L8" i="4"/>
  <c r="K8" i="4"/>
  <c r="J8" i="4"/>
  <c r="I8" i="4"/>
  <c r="H8" i="4"/>
  <c r="G8" i="4"/>
  <c r="F8" i="4"/>
  <c r="O7" i="4"/>
  <c r="N7" i="4"/>
  <c r="M7" i="4"/>
  <c r="L7" i="4"/>
  <c r="K7" i="4"/>
  <c r="J7" i="4"/>
  <c r="I7" i="4"/>
  <c r="H7" i="4"/>
  <c r="G7" i="4"/>
  <c r="F7" i="4"/>
  <c r="O6" i="4"/>
  <c r="N6" i="4"/>
  <c r="M6" i="4"/>
  <c r="L6" i="4"/>
  <c r="K6" i="4"/>
  <c r="J6" i="4"/>
  <c r="I6" i="4"/>
  <c r="H6" i="4"/>
  <c r="G6" i="4"/>
  <c r="F6" i="4"/>
  <c r="O5" i="4"/>
  <c r="N5" i="4"/>
  <c r="M5" i="4"/>
  <c r="L5" i="4"/>
  <c r="K5" i="4"/>
  <c r="J5" i="4"/>
  <c r="I5" i="4"/>
  <c r="H5" i="4"/>
  <c r="G5" i="4"/>
  <c r="F5" i="4"/>
  <c r="O3" i="4"/>
  <c r="N3" i="4"/>
  <c r="M3" i="4"/>
  <c r="L3" i="4"/>
  <c r="K3" i="4"/>
  <c r="J3" i="4"/>
  <c r="I3" i="4"/>
  <c r="H3" i="4"/>
  <c r="G3" i="4"/>
  <c r="F3" i="4"/>
  <c r="O4" i="4"/>
  <c r="N4" i="4"/>
  <c r="M4" i="4"/>
  <c r="L4" i="4"/>
  <c r="K4" i="4"/>
  <c r="J4" i="4"/>
  <c r="I4" i="4"/>
  <c r="H4" i="4"/>
  <c r="G4" i="4"/>
  <c r="F4" i="4"/>
  <c r="O9" i="4"/>
  <c r="N9" i="4"/>
  <c r="M9" i="4"/>
  <c r="L9" i="4"/>
  <c r="J9" i="4"/>
  <c r="I9" i="4"/>
  <c r="H9" i="4"/>
  <c r="G9" i="4"/>
  <c r="F9" i="4"/>
  <c r="O2" i="4"/>
  <c r="N2" i="4"/>
  <c r="M2" i="4"/>
  <c r="L2" i="4"/>
  <c r="J2" i="4"/>
  <c r="I2" i="4"/>
  <c r="H2" i="4"/>
  <c r="G2" i="4"/>
  <c r="K9" i="4"/>
  <c r="K2" i="4"/>
  <c r="F2" i="4"/>
</calcChain>
</file>

<file path=xl/sharedStrings.xml><?xml version="1.0" encoding="utf-8"?>
<sst xmlns="http://schemas.openxmlformats.org/spreadsheetml/2006/main" count="551" uniqueCount="110">
  <si>
    <t>sheet</t>
  </si>
  <si>
    <t>sheet description</t>
  </si>
  <si>
    <t>column</t>
  </si>
  <si>
    <t>column description</t>
  </si>
  <si>
    <t>Alpha_Values</t>
  </si>
  <si>
    <t xml:space="preserve">Alpha indice values </t>
  </si>
  <si>
    <t>Sample_Number</t>
  </si>
  <si>
    <t>sample number also used in manuscript</t>
  </si>
  <si>
    <t>Alpha_Analysis</t>
  </si>
  <si>
    <t>Alpha stats</t>
  </si>
  <si>
    <t>Source</t>
  </si>
  <si>
    <t>source indicates whether the ASV was derived from samples, from the mock community, or occurs in both</t>
  </si>
  <si>
    <t>Dataset</t>
  </si>
  <si>
    <t xml:space="preserve">dataset used to demultiplex </t>
  </si>
  <si>
    <t>Dataset_Demultiplexed</t>
  </si>
  <si>
    <t>name of the demultiplexed dataset</t>
  </si>
  <si>
    <t>Sequenced_Platform</t>
  </si>
  <si>
    <t>indicates which sequencing platform was used for a sample</t>
  </si>
  <si>
    <t>Sample_Farm</t>
  </si>
  <si>
    <t>A and B designate two farms</t>
  </si>
  <si>
    <t>Sample_Compartment</t>
  </si>
  <si>
    <t>indicates which compartment of the recirculation system was sampled</t>
  </si>
  <si>
    <t>Sample_Tank</t>
  </si>
  <si>
    <t>indicates the specific circuit and tank that was sampled</t>
  </si>
  <si>
    <t>Sample_Method</t>
  </si>
  <si>
    <t>indicates the method used to collect biological material</t>
  </si>
  <si>
    <t>Sample_Type</t>
  </si>
  <si>
    <t>indicates the niche sampled (water vs biofilm from the tank wall)</t>
  </si>
  <si>
    <t>Same_Date_YYYYMMDD</t>
  </si>
  <si>
    <t>date the sample was taken and format of date</t>
  </si>
  <si>
    <t>Richness_ASVs</t>
  </si>
  <si>
    <t>Alpha richness based on ASVs</t>
  </si>
  <si>
    <t>Shannon_diversity_ASVs</t>
  </si>
  <si>
    <t>Shannon diversity based on ASVs</t>
  </si>
  <si>
    <t>Sample_Classification</t>
  </si>
  <si>
    <t>samples used for analysis</t>
  </si>
  <si>
    <t>Total_Richness</t>
  </si>
  <si>
    <t xml:space="preserve">Richness of all samples </t>
  </si>
  <si>
    <t>Minmal_Richness</t>
  </si>
  <si>
    <t>Minamal Richness of samples</t>
  </si>
  <si>
    <t>Maximal_Richness</t>
  </si>
  <si>
    <t>Maximal Richness of samples</t>
  </si>
  <si>
    <t>Median_Richness</t>
  </si>
  <si>
    <t>Median Richness of samples</t>
  </si>
  <si>
    <t>Average_Richness</t>
  </si>
  <si>
    <t>Average Richness of samples</t>
  </si>
  <si>
    <t>Total_Shannon_Diversity</t>
  </si>
  <si>
    <t xml:space="preserve">Shannon_Diversity of all samples </t>
  </si>
  <si>
    <t>Minmal_Shannon_Diversity</t>
  </si>
  <si>
    <t>Minamal Shannon_Diversity of samples</t>
  </si>
  <si>
    <t>Maximal_Shannon_Diversity</t>
  </si>
  <si>
    <t>Maximal Shannon_Diversity of samples</t>
  </si>
  <si>
    <t>Median_Shannon_Diversity</t>
  </si>
  <si>
    <t>Median Shannon_Diversity of samples</t>
  </si>
  <si>
    <t>Average_Shannon_Diversity</t>
  </si>
  <si>
    <t>Average Shannon_Diversity of samples</t>
  </si>
  <si>
    <t>Sample_Date_YYYYMMDD</t>
  </si>
  <si>
    <t>sample01</t>
  </si>
  <si>
    <t>Sample</t>
  </si>
  <si>
    <t>Combined</t>
  </si>
  <si>
    <t xml:space="preserve">Earth </t>
  </si>
  <si>
    <t>Illumina MiSeq</t>
  </si>
  <si>
    <t>A</t>
  </si>
  <si>
    <t>Tank</t>
  </si>
  <si>
    <t>H2</t>
  </si>
  <si>
    <t>Swab</t>
  </si>
  <si>
    <t>Biofilm</t>
  </si>
  <si>
    <t>sample02</t>
  </si>
  <si>
    <t>sample03</t>
  </si>
  <si>
    <t>sample04</t>
  </si>
  <si>
    <t>H8</t>
  </si>
  <si>
    <t>sample05</t>
  </si>
  <si>
    <t>sample06</t>
  </si>
  <si>
    <t>sample07</t>
  </si>
  <si>
    <t>Filter</t>
  </si>
  <si>
    <t>Water</t>
  </si>
  <si>
    <t>sample08</t>
  </si>
  <si>
    <t>sample09</t>
  </si>
  <si>
    <t>sample10</t>
  </si>
  <si>
    <t>Biofilter</t>
  </si>
  <si>
    <t>NA</t>
  </si>
  <si>
    <t>sample11</t>
  </si>
  <si>
    <t>sample12</t>
  </si>
  <si>
    <t>sample13</t>
  </si>
  <si>
    <t>B</t>
  </si>
  <si>
    <t>E15</t>
  </si>
  <si>
    <t>sample14</t>
  </si>
  <si>
    <t>sample15</t>
  </si>
  <si>
    <t>sample16</t>
  </si>
  <si>
    <t>E3</t>
  </si>
  <si>
    <t>sample17</t>
  </si>
  <si>
    <t>sample18</t>
  </si>
  <si>
    <t>MiSeq</t>
  </si>
  <si>
    <t>Minimal_Richness</t>
  </si>
  <si>
    <t>Minimal_Shannon_Diversity</t>
  </si>
  <si>
    <t>AB</t>
  </si>
  <si>
    <t>1-18</t>
  </si>
  <si>
    <t>All</t>
  </si>
  <si>
    <t>1-3</t>
  </si>
  <si>
    <t>Mature_Biofilm</t>
  </si>
  <si>
    <t>4-6</t>
  </si>
  <si>
    <t>Young_Biofilm</t>
  </si>
  <si>
    <t>7-9</t>
  </si>
  <si>
    <t>Tank_Water</t>
  </si>
  <si>
    <t>10-12</t>
  </si>
  <si>
    <t>Biofilter_Water</t>
  </si>
  <si>
    <t>13-15</t>
  </si>
  <si>
    <t>Tank1_Biofilm</t>
  </si>
  <si>
    <t>16-18</t>
  </si>
  <si>
    <t>Tank2_Biofilm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</si>
</sst>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444444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textRotation="90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6856D-4B8B-4A05-841F-953008666181}">
  <dimension ref="A1:T36"/>
  <sheetViews>
    <sheetView workbookViewId="0">
      <selection activeCell="D22" sqref="D22"/>
    </sheetView>
  </sheetViews>
  <sheetFormatPr defaultRowHeight="15"/>
  <cols>
    <col min="1" max="1" width="16.28515625" customWidth="1"/>
    <col min="2" max="2" width="55.28515625" bestFit="1" customWidth="1"/>
    <col min="4" max="4" width="26.5703125" bestFit="1" customWidth="1"/>
    <col min="5" max="5" width="14.42578125" bestFit="1" customWidth="1"/>
    <col min="6" max="6" width="97.140625" bestFit="1" customWidth="1"/>
    <col min="8" max="8" width="24.42578125" bestFit="1" customWidth="1"/>
  </cols>
  <sheetData>
    <row r="1" spans="1:8">
      <c r="A1" s="7" t="s">
        <v>0</v>
      </c>
      <c r="B1" s="7" t="s">
        <v>1</v>
      </c>
      <c r="D1" s="7" t="s">
        <v>2</v>
      </c>
      <c r="E1" s="7" t="s">
        <v>0</v>
      </c>
      <c r="F1" s="7" t="s">
        <v>3</v>
      </c>
    </row>
    <row r="2" spans="1:8">
      <c r="A2" t="s">
        <v>4</v>
      </c>
      <c r="B2" t="s">
        <v>5</v>
      </c>
      <c r="D2" t="s">
        <v>6</v>
      </c>
      <c r="E2" t="s">
        <v>4</v>
      </c>
      <c r="F2" t="s">
        <v>7</v>
      </c>
      <c r="H2" s="10"/>
    </row>
    <row r="3" spans="1:8">
      <c r="A3" t="s">
        <v>8</v>
      </c>
      <c r="B3" t="s">
        <v>9</v>
      </c>
      <c r="D3" t="s">
        <v>10</v>
      </c>
      <c r="E3" t="s">
        <v>4</v>
      </c>
      <c r="F3" s="8" t="s">
        <v>11</v>
      </c>
    </row>
    <row r="4" spans="1:8">
      <c r="D4" t="s">
        <v>12</v>
      </c>
      <c r="E4" t="s">
        <v>4</v>
      </c>
      <c r="F4" t="s">
        <v>13</v>
      </c>
    </row>
    <row r="5" spans="1:8">
      <c r="D5" s="9" t="s">
        <v>14</v>
      </c>
      <c r="E5" t="s">
        <v>4</v>
      </c>
      <c r="F5" t="s">
        <v>15</v>
      </c>
    </row>
    <row r="6" spans="1:8">
      <c r="D6" s="9" t="s">
        <v>16</v>
      </c>
      <c r="E6" t="s">
        <v>4</v>
      </c>
      <c r="F6" t="s">
        <v>17</v>
      </c>
    </row>
    <row r="7" spans="1:8">
      <c r="D7" t="s">
        <v>18</v>
      </c>
      <c r="E7" t="s">
        <v>4</v>
      </c>
      <c r="F7" t="s">
        <v>19</v>
      </c>
    </row>
    <row r="8" spans="1:8">
      <c r="D8" t="s">
        <v>20</v>
      </c>
      <c r="E8" t="s">
        <v>4</v>
      </c>
      <c r="F8" t="s">
        <v>21</v>
      </c>
    </row>
    <row r="9" spans="1:8">
      <c r="D9" t="s">
        <v>22</v>
      </c>
      <c r="E9" t="s">
        <v>4</v>
      </c>
      <c r="F9" t="s">
        <v>23</v>
      </c>
    </row>
    <row r="10" spans="1:8">
      <c r="D10" t="s">
        <v>24</v>
      </c>
      <c r="E10" t="s">
        <v>4</v>
      </c>
      <c r="F10" t="s">
        <v>25</v>
      </c>
    </row>
    <row r="11" spans="1:8">
      <c r="D11" t="s">
        <v>26</v>
      </c>
      <c r="E11" t="s">
        <v>4</v>
      </c>
      <c r="F11" t="s">
        <v>27</v>
      </c>
    </row>
    <row r="12" spans="1:8">
      <c r="D12" t="s">
        <v>28</v>
      </c>
      <c r="E12" t="s">
        <v>4</v>
      </c>
      <c r="F12" t="s">
        <v>29</v>
      </c>
    </row>
    <row r="13" spans="1:8">
      <c r="D13" t="s">
        <v>30</v>
      </c>
      <c r="E13" t="s">
        <v>4</v>
      </c>
      <c r="F13" t="s">
        <v>31</v>
      </c>
    </row>
    <row r="14" spans="1:8">
      <c r="D14" t="s">
        <v>32</v>
      </c>
      <c r="E14" t="s">
        <v>4</v>
      </c>
      <c r="F14" t="s">
        <v>33</v>
      </c>
    </row>
    <row r="15" spans="1:8">
      <c r="D15" t="s">
        <v>12</v>
      </c>
      <c r="E15" t="s">
        <v>8</v>
      </c>
      <c r="F15" t="s">
        <v>13</v>
      </c>
    </row>
    <row r="16" spans="1:8">
      <c r="D16" s="9" t="s">
        <v>14</v>
      </c>
      <c r="E16" t="s">
        <v>8</v>
      </c>
      <c r="F16" t="s">
        <v>15</v>
      </c>
    </row>
    <row r="17" spans="3:20">
      <c r="D17" t="s">
        <v>18</v>
      </c>
      <c r="E17" t="s">
        <v>8</v>
      </c>
      <c r="F17" t="s">
        <v>19</v>
      </c>
    </row>
    <row r="18" spans="3:20">
      <c r="D18" t="s">
        <v>6</v>
      </c>
      <c r="E18" t="s">
        <v>8</v>
      </c>
      <c r="F18" t="s">
        <v>7</v>
      </c>
    </row>
    <row r="19" spans="3:20">
      <c r="C19" s="3"/>
      <c r="D19" t="s">
        <v>34</v>
      </c>
      <c r="E19" t="s">
        <v>8</v>
      </c>
      <c r="F19" t="s">
        <v>35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</row>
    <row r="20" spans="3:20">
      <c r="D20" t="s">
        <v>36</v>
      </c>
      <c r="E20" t="s">
        <v>8</v>
      </c>
      <c r="F20" t="s">
        <v>37</v>
      </c>
    </row>
    <row r="21" spans="3:20">
      <c r="D21" t="s">
        <v>38</v>
      </c>
      <c r="E21" t="s">
        <v>8</v>
      </c>
      <c r="F21" t="s">
        <v>39</v>
      </c>
    </row>
    <row r="22" spans="3:20">
      <c r="C22" s="3"/>
      <c r="D22" t="s">
        <v>40</v>
      </c>
      <c r="E22" t="s">
        <v>8</v>
      </c>
      <c r="F22" t="s">
        <v>41</v>
      </c>
    </row>
    <row r="23" spans="3:20">
      <c r="C23" s="3"/>
      <c r="D23" s="10" t="s">
        <v>42</v>
      </c>
      <c r="E23" t="s">
        <v>8</v>
      </c>
      <c r="F23" t="s">
        <v>43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3:20">
      <c r="C24" s="3"/>
      <c r="D24" s="10" t="s">
        <v>44</v>
      </c>
      <c r="E24" t="s">
        <v>8</v>
      </c>
      <c r="F24" t="s">
        <v>45</v>
      </c>
    </row>
    <row r="25" spans="3:20">
      <c r="C25" s="3"/>
      <c r="D25" s="10" t="s">
        <v>46</v>
      </c>
      <c r="E25" t="s">
        <v>8</v>
      </c>
      <c r="F25" t="s">
        <v>47</v>
      </c>
    </row>
    <row r="26" spans="3:20">
      <c r="C26" s="3"/>
      <c r="D26" t="s">
        <v>48</v>
      </c>
      <c r="E26" t="s">
        <v>8</v>
      </c>
      <c r="F26" t="s">
        <v>49</v>
      </c>
    </row>
    <row r="27" spans="3:20">
      <c r="C27" s="3"/>
      <c r="D27" t="s">
        <v>50</v>
      </c>
      <c r="E27" t="s">
        <v>8</v>
      </c>
      <c r="F27" t="s">
        <v>51</v>
      </c>
    </row>
    <row r="28" spans="3:20">
      <c r="C28" s="3"/>
      <c r="D28" s="10" t="s">
        <v>52</v>
      </c>
      <c r="E28" t="s">
        <v>8</v>
      </c>
      <c r="F28" t="s">
        <v>53</v>
      </c>
    </row>
    <row r="29" spans="3:20">
      <c r="C29" s="3"/>
      <c r="D29" s="10" t="s">
        <v>54</v>
      </c>
      <c r="E29" t="s">
        <v>8</v>
      </c>
      <c r="F29" t="s">
        <v>55</v>
      </c>
    </row>
    <row r="30" spans="3:20">
      <c r="C30" s="3"/>
      <c r="D30" s="10"/>
    </row>
    <row r="31" spans="3:20">
      <c r="C31" s="3"/>
      <c r="D31" s="10"/>
    </row>
    <row r="32" spans="3:20">
      <c r="C32" s="3"/>
      <c r="D32" s="10"/>
    </row>
    <row r="33" spans="3:3">
      <c r="C33" s="3"/>
    </row>
    <row r="34" spans="3:3">
      <c r="C34" s="3"/>
    </row>
    <row r="35" spans="3:3">
      <c r="C35" s="3"/>
    </row>
    <row r="36" spans="3:3">
      <c r="C36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9"/>
  <sheetViews>
    <sheetView tabSelected="1" workbookViewId="0">
      <selection activeCell="A20" sqref="A20:A37"/>
    </sheetView>
  </sheetViews>
  <sheetFormatPr defaultRowHeight="14.45"/>
  <cols>
    <col min="3" max="3" width="10.42578125" style="2" customWidth="1"/>
    <col min="5" max="5" width="14.28515625" bestFit="1" customWidth="1"/>
    <col min="11" max="11" width="11" style="2" customWidth="1"/>
  </cols>
  <sheetData>
    <row r="1" spans="1:13" ht="127.5">
      <c r="A1" s="3" t="s">
        <v>6</v>
      </c>
      <c r="B1" s="3" t="s">
        <v>10</v>
      </c>
      <c r="C1" s="3" t="s">
        <v>12</v>
      </c>
      <c r="D1" s="3" t="s">
        <v>14</v>
      </c>
      <c r="E1" s="3" t="s">
        <v>16</v>
      </c>
      <c r="F1" s="3" t="s">
        <v>18</v>
      </c>
      <c r="G1" s="3" t="s">
        <v>20</v>
      </c>
      <c r="H1" s="3" t="s">
        <v>22</v>
      </c>
      <c r="I1" s="3" t="s">
        <v>24</v>
      </c>
      <c r="J1" s="3" t="s">
        <v>26</v>
      </c>
      <c r="K1" s="3" t="s">
        <v>56</v>
      </c>
      <c r="L1" s="3" t="s">
        <v>30</v>
      </c>
      <c r="M1" s="3" t="s">
        <v>32</v>
      </c>
    </row>
    <row r="2" spans="1:13" ht="15">
      <c r="A2" s="1" t="s">
        <v>57</v>
      </c>
      <c r="B2" s="1" t="s">
        <v>58</v>
      </c>
      <c r="C2" s="2" t="s">
        <v>59</v>
      </c>
      <c r="D2" s="2" t="s">
        <v>60</v>
      </c>
      <c r="E2" s="2" t="s">
        <v>61</v>
      </c>
      <c r="F2" s="2" t="s">
        <v>62</v>
      </c>
      <c r="G2" s="1" t="s">
        <v>63</v>
      </c>
      <c r="H2" s="1" t="s">
        <v>64</v>
      </c>
      <c r="I2" s="1" t="s">
        <v>65</v>
      </c>
      <c r="J2" s="2" t="s">
        <v>66</v>
      </c>
      <c r="K2" s="11">
        <v>20201104</v>
      </c>
      <c r="L2" s="1">
        <v>1462</v>
      </c>
      <c r="M2" s="6">
        <v>6.62</v>
      </c>
    </row>
    <row r="3" spans="1:13" ht="15">
      <c r="A3" s="1" t="s">
        <v>67</v>
      </c>
      <c r="B3" s="1" t="s">
        <v>58</v>
      </c>
      <c r="C3" s="2" t="s">
        <v>59</v>
      </c>
      <c r="D3" s="2" t="s">
        <v>60</v>
      </c>
      <c r="E3" s="2" t="s">
        <v>61</v>
      </c>
      <c r="F3" s="2" t="s">
        <v>62</v>
      </c>
      <c r="G3" s="1" t="s">
        <v>63</v>
      </c>
      <c r="H3" s="1" t="s">
        <v>64</v>
      </c>
      <c r="I3" s="1" t="s">
        <v>65</v>
      </c>
      <c r="J3" s="2" t="s">
        <v>66</v>
      </c>
      <c r="K3" s="11">
        <v>20201104</v>
      </c>
      <c r="L3" s="1">
        <v>1515</v>
      </c>
      <c r="M3" s="6">
        <v>6.77</v>
      </c>
    </row>
    <row r="4" spans="1:13" ht="15">
      <c r="A4" s="1" t="s">
        <v>68</v>
      </c>
      <c r="B4" s="1" t="s">
        <v>58</v>
      </c>
      <c r="C4" s="2" t="s">
        <v>59</v>
      </c>
      <c r="D4" s="2" t="s">
        <v>60</v>
      </c>
      <c r="E4" s="2" t="s">
        <v>61</v>
      </c>
      <c r="F4" s="2" t="s">
        <v>62</v>
      </c>
      <c r="G4" s="1" t="s">
        <v>63</v>
      </c>
      <c r="H4" s="1" t="s">
        <v>64</v>
      </c>
      <c r="I4" s="1" t="s">
        <v>65</v>
      </c>
      <c r="J4" s="2" t="s">
        <v>66</v>
      </c>
      <c r="K4" s="11">
        <v>20201104</v>
      </c>
      <c r="L4" s="1">
        <v>1510</v>
      </c>
      <c r="M4" s="6">
        <v>6.76</v>
      </c>
    </row>
    <row r="5" spans="1:13" ht="15">
      <c r="A5" s="1" t="s">
        <v>69</v>
      </c>
      <c r="B5" s="1" t="s">
        <v>58</v>
      </c>
      <c r="C5" s="2" t="s">
        <v>59</v>
      </c>
      <c r="D5" s="2" t="s">
        <v>60</v>
      </c>
      <c r="E5" s="2" t="s">
        <v>61</v>
      </c>
      <c r="F5" s="2" t="s">
        <v>62</v>
      </c>
      <c r="G5" s="1" t="s">
        <v>63</v>
      </c>
      <c r="H5" s="1" t="s">
        <v>70</v>
      </c>
      <c r="I5" s="1" t="s">
        <v>65</v>
      </c>
      <c r="J5" s="2" t="s">
        <v>66</v>
      </c>
      <c r="K5" s="11">
        <v>20200625</v>
      </c>
      <c r="L5" s="1">
        <v>1119</v>
      </c>
      <c r="M5" s="6">
        <v>6.13</v>
      </c>
    </row>
    <row r="6" spans="1:13" ht="15">
      <c r="A6" s="1" t="s">
        <v>71</v>
      </c>
      <c r="B6" s="1" t="s">
        <v>58</v>
      </c>
      <c r="C6" s="2" t="s">
        <v>59</v>
      </c>
      <c r="D6" s="2" t="s">
        <v>60</v>
      </c>
      <c r="E6" s="2" t="s">
        <v>61</v>
      </c>
      <c r="F6" s="2" t="s">
        <v>62</v>
      </c>
      <c r="G6" s="1" t="s">
        <v>63</v>
      </c>
      <c r="H6" s="1" t="s">
        <v>70</v>
      </c>
      <c r="I6" s="1" t="s">
        <v>65</v>
      </c>
      <c r="J6" s="2" t="s">
        <v>66</v>
      </c>
      <c r="K6" s="11">
        <v>20200625</v>
      </c>
      <c r="L6" s="1">
        <v>1067</v>
      </c>
      <c r="M6" s="6">
        <v>6.14</v>
      </c>
    </row>
    <row r="7" spans="1:13" ht="15">
      <c r="A7" s="1" t="s">
        <v>72</v>
      </c>
      <c r="B7" s="1" t="s">
        <v>58</v>
      </c>
      <c r="C7" s="2" t="s">
        <v>59</v>
      </c>
      <c r="D7" s="2" t="s">
        <v>60</v>
      </c>
      <c r="E7" s="2" t="s">
        <v>61</v>
      </c>
      <c r="F7" s="2" t="s">
        <v>62</v>
      </c>
      <c r="G7" s="1" t="s">
        <v>63</v>
      </c>
      <c r="H7" s="1" t="s">
        <v>70</v>
      </c>
      <c r="I7" s="1" t="s">
        <v>65</v>
      </c>
      <c r="J7" s="2" t="s">
        <v>66</v>
      </c>
      <c r="K7" s="11">
        <v>20200625</v>
      </c>
      <c r="L7" s="1">
        <v>1217</v>
      </c>
      <c r="M7" s="6">
        <v>6.36</v>
      </c>
    </row>
    <row r="8" spans="1:13" ht="15">
      <c r="A8" s="1" t="s">
        <v>73</v>
      </c>
      <c r="B8" s="1" t="s">
        <v>58</v>
      </c>
      <c r="C8" s="2" t="s">
        <v>59</v>
      </c>
      <c r="D8" s="2" t="s">
        <v>60</v>
      </c>
      <c r="E8" s="2" t="s">
        <v>61</v>
      </c>
      <c r="F8" s="2" t="s">
        <v>62</v>
      </c>
      <c r="G8" s="1" t="s">
        <v>63</v>
      </c>
      <c r="H8" s="1" t="s">
        <v>70</v>
      </c>
      <c r="I8" s="1" t="s">
        <v>74</v>
      </c>
      <c r="J8" s="2" t="s">
        <v>75</v>
      </c>
      <c r="K8" s="11">
        <v>20200625</v>
      </c>
      <c r="L8" s="1">
        <v>1904</v>
      </c>
      <c r="M8" s="6">
        <v>7.06</v>
      </c>
    </row>
    <row r="9" spans="1:13" ht="15">
      <c r="A9" s="1" t="s">
        <v>76</v>
      </c>
      <c r="B9" s="1" t="s">
        <v>58</v>
      </c>
      <c r="C9" s="2" t="s">
        <v>59</v>
      </c>
      <c r="D9" s="2" t="s">
        <v>60</v>
      </c>
      <c r="E9" s="2" t="s">
        <v>61</v>
      </c>
      <c r="F9" s="2" t="s">
        <v>62</v>
      </c>
      <c r="G9" s="1" t="s">
        <v>63</v>
      </c>
      <c r="H9" s="1" t="s">
        <v>70</v>
      </c>
      <c r="I9" s="1" t="s">
        <v>74</v>
      </c>
      <c r="J9" s="2" t="s">
        <v>75</v>
      </c>
      <c r="K9" s="11">
        <v>20200625</v>
      </c>
      <c r="L9" s="1">
        <v>1915</v>
      </c>
      <c r="M9" s="6">
        <v>7.04</v>
      </c>
    </row>
    <row r="10" spans="1:13" ht="15">
      <c r="A10" s="1" t="s">
        <v>77</v>
      </c>
      <c r="B10" s="1" t="s">
        <v>58</v>
      </c>
      <c r="C10" s="2" t="s">
        <v>59</v>
      </c>
      <c r="D10" s="2" t="s">
        <v>60</v>
      </c>
      <c r="E10" s="2" t="s">
        <v>61</v>
      </c>
      <c r="F10" s="2" t="s">
        <v>62</v>
      </c>
      <c r="G10" s="1" t="s">
        <v>63</v>
      </c>
      <c r="H10" s="1" t="s">
        <v>70</v>
      </c>
      <c r="I10" s="1" t="s">
        <v>74</v>
      </c>
      <c r="J10" s="2" t="s">
        <v>75</v>
      </c>
      <c r="K10" s="11">
        <v>20200625</v>
      </c>
      <c r="L10" s="1">
        <v>1981</v>
      </c>
      <c r="M10" s="6">
        <v>7.11</v>
      </c>
    </row>
    <row r="11" spans="1:13" ht="15">
      <c r="A11" s="1" t="s">
        <v>78</v>
      </c>
      <c r="B11" s="1" t="s">
        <v>58</v>
      </c>
      <c r="C11" s="2" t="s">
        <v>59</v>
      </c>
      <c r="D11" s="2" t="s">
        <v>60</v>
      </c>
      <c r="E11" s="2" t="s">
        <v>61</v>
      </c>
      <c r="F11" s="2" t="s">
        <v>62</v>
      </c>
      <c r="G11" s="1" t="s">
        <v>79</v>
      </c>
      <c r="H11" s="1" t="s">
        <v>80</v>
      </c>
      <c r="I11" s="1" t="s">
        <v>74</v>
      </c>
      <c r="J11" s="2" t="s">
        <v>75</v>
      </c>
      <c r="K11" s="11">
        <v>20200625</v>
      </c>
      <c r="L11" s="1">
        <v>2129</v>
      </c>
      <c r="M11" s="6">
        <v>7.26</v>
      </c>
    </row>
    <row r="12" spans="1:13" ht="15">
      <c r="A12" s="1" t="s">
        <v>81</v>
      </c>
      <c r="B12" s="1" t="s">
        <v>58</v>
      </c>
      <c r="C12" s="2" t="s">
        <v>59</v>
      </c>
      <c r="D12" s="2" t="s">
        <v>60</v>
      </c>
      <c r="E12" s="2" t="s">
        <v>61</v>
      </c>
      <c r="F12" s="2" t="s">
        <v>62</v>
      </c>
      <c r="G12" s="1" t="s">
        <v>79</v>
      </c>
      <c r="H12" s="1" t="s">
        <v>80</v>
      </c>
      <c r="I12" s="1" t="s">
        <v>74</v>
      </c>
      <c r="J12" s="2" t="s">
        <v>75</v>
      </c>
      <c r="K12" s="11">
        <v>20200625</v>
      </c>
      <c r="L12" s="1">
        <v>2240</v>
      </c>
      <c r="M12" s="6">
        <v>7.31</v>
      </c>
    </row>
    <row r="13" spans="1:13" ht="15">
      <c r="A13" s="1" t="s">
        <v>82</v>
      </c>
      <c r="B13" s="1" t="s">
        <v>58</v>
      </c>
      <c r="C13" s="2" t="s">
        <v>59</v>
      </c>
      <c r="D13" s="2" t="s">
        <v>60</v>
      </c>
      <c r="E13" s="2" t="s">
        <v>61</v>
      </c>
      <c r="F13" s="2" t="s">
        <v>62</v>
      </c>
      <c r="G13" s="1" t="s">
        <v>79</v>
      </c>
      <c r="H13" s="1" t="s">
        <v>80</v>
      </c>
      <c r="I13" s="1" t="s">
        <v>74</v>
      </c>
      <c r="J13" s="2" t="s">
        <v>75</v>
      </c>
      <c r="K13" s="11">
        <v>20200625</v>
      </c>
      <c r="L13" s="1">
        <v>2124</v>
      </c>
      <c r="M13" s="6">
        <v>7.28</v>
      </c>
    </row>
    <row r="14" spans="1:13" ht="15">
      <c r="A14" s="1" t="s">
        <v>83</v>
      </c>
      <c r="B14" s="1" t="s">
        <v>58</v>
      </c>
      <c r="C14" s="2" t="s">
        <v>59</v>
      </c>
      <c r="D14" s="2" t="s">
        <v>60</v>
      </c>
      <c r="E14" s="2" t="s">
        <v>61</v>
      </c>
      <c r="F14" s="2" t="s">
        <v>84</v>
      </c>
      <c r="G14" s="1" t="s">
        <v>63</v>
      </c>
      <c r="H14" s="1" t="s">
        <v>85</v>
      </c>
      <c r="I14" s="1" t="s">
        <v>65</v>
      </c>
      <c r="J14" s="2" t="s">
        <v>66</v>
      </c>
      <c r="K14" s="11">
        <v>20201109</v>
      </c>
      <c r="L14" s="1">
        <v>1667</v>
      </c>
      <c r="M14" s="6">
        <v>6.74</v>
      </c>
    </row>
    <row r="15" spans="1:13" ht="15">
      <c r="A15" s="1" t="s">
        <v>86</v>
      </c>
      <c r="B15" s="1" t="s">
        <v>58</v>
      </c>
      <c r="C15" s="2" t="s">
        <v>59</v>
      </c>
      <c r="D15" s="2" t="s">
        <v>60</v>
      </c>
      <c r="E15" s="2" t="s">
        <v>61</v>
      </c>
      <c r="F15" s="2" t="s">
        <v>84</v>
      </c>
      <c r="G15" s="1" t="s">
        <v>63</v>
      </c>
      <c r="H15" s="1" t="s">
        <v>85</v>
      </c>
      <c r="I15" s="1" t="s">
        <v>65</v>
      </c>
      <c r="J15" s="2" t="s">
        <v>66</v>
      </c>
      <c r="K15" s="11">
        <v>20201109</v>
      </c>
      <c r="L15" s="1">
        <v>2041</v>
      </c>
      <c r="M15" s="6">
        <v>7.21</v>
      </c>
    </row>
    <row r="16" spans="1:13" ht="15">
      <c r="A16" s="1" t="s">
        <v>87</v>
      </c>
      <c r="B16" s="1" t="s">
        <v>58</v>
      </c>
      <c r="C16" s="2" t="s">
        <v>59</v>
      </c>
      <c r="D16" s="2" t="s">
        <v>60</v>
      </c>
      <c r="E16" s="2" t="s">
        <v>61</v>
      </c>
      <c r="F16" s="2" t="s">
        <v>84</v>
      </c>
      <c r="G16" s="1" t="s">
        <v>63</v>
      </c>
      <c r="H16" s="1" t="s">
        <v>85</v>
      </c>
      <c r="I16" s="1" t="s">
        <v>65</v>
      </c>
      <c r="J16" s="2" t="s">
        <v>66</v>
      </c>
      <c r="K16" s="11">
        <v>20201109</v>
      </c>
      <c r="L16" s="1">
        <v>1674</v>
      </c>
      <c r="M16" s="6">
        <v>6.78</v>
      </c>
    </row>
    <row r="17" spans="1:13" ht="15">
      <c r="A17" s="1" t="s">
        <v>88</v>
      </c>
      <c r="B17" s="1" t="s">
        <v>58</v>
      </c>
      <c r="C17" s="2" t="s">
        <v>59</v>
      </c>
      <c r="D17" s="2" t="s">
        <v>60</v>
      </c>
      <c r="E17" s="2" t="s">
        <v>61</v>
      </c>
      <c r="F17" s="2" t="s">
        <v>84</v>
      </c>
      <c r="G17" s="1" t="s">
        <v>63</v>
      </c>
      <c r="H17" s="1" t="s">
        <v>89</v>
      </c>
      <c r="I17" s="1" t="s">
        <v>65</v>
      </c>
      <c r="J17" s="2" t="s">
        <v>66</v>
      </c>
      <c r="K17" s="11">
        <v>20201109</v>
      </c>
      <c r="L17" s="1">
        <v>1588</v>
      </c>
      <c r="M17" s="6">
        <v>6.98</v>
      </c>
    </row>
    <row r="18" spans="1:13" ht="15">
      <c r="A18" s="1" t="s">
        <v>90</v>
      </c>
      <c r="B18" s="1" t="s">
        <v>58</v>
      </c>
      <c r="C18" s="2" t="s">
        <v>59</v>
      </c>
      <c r="D18" s="2" t="s">
        <v>60</v>
      </c>
      <c r="E18" s="2" t="s">
        <v>61</v>
      </c>
      <c r="F18" s="2" t="s">
        <v>84</v>
      </c>
      <c r="G18" s="1" t="s">
        <v>63</v>
      </c>
      <c r="H18" s="1" t="s">
        <v>89</v>
      </c>
      <c r="I18" s="1" t="s">
        <v>65</v>
      </c>
      <c r="J18" s="2" t="s">
        <v>66</v>
      </c>
      <c r="K18" s="11">
        <v>20201109</v>
      </c>
      <c r="L18" s="1">
        <v>1628</v>
      </c>
      <c r="M18" s="6">
        <v>7</v>
      </c>
    </row>
    <row r="19" spans="1:13" ht="15">
      <c r="A19" s="1" t="s">
        <v>91</v>
      </c>
      <c r="B19" s="1" t="s">
        <v>58</v>
      </c>
      <c r="C19" s="2" t="s">
        <v>59</v>
      </c>
      <c r="D19" s="2" t="s">
        <v>60</v>
      </c>
      <c r="E19" s="2" t="s">
        <v>61</v>
      </c>
      <c r="F19" s="2" t="s">
        <v>84</v>
      </c>
      <c r="G19" s="1" t="s">
        <v>63</v>
      </c>
      <c r="H19" s="1" t="s">
        <v>89</v>
      </c>
      <c r="I19" s="1" t="s">
        <v>65</v>
      </c>
      <c r="J19" s="2" t="s">
        <v>66</v>
      </c>
      <c r="K19" s="11">
        <v>20201109</v>
      </c>
      <c r="L19" s="1">
        <v>2196</v>
      </c>
      <c r="M19" s="6">
        <v>7.31</v>
      </c>
    </row>
    <row r="20" spans="1:13" ht="15">
      <c r="A20" s="1" t="s">
        <v>57</v>
      </c>
      <c r="B20" s="1" t="s">
        <v>58</v>
      </c>
      <c r="C20" s="2" t="s">
        <v>59</v>
      </c>
      <c r="D20" s="2" t="s">
        <v>92</v>
      </c>
      <c r="E20" s="2" t="s">
        <v>61</v>
      </c>
      <c r="F20" s="2" t="s">
        <v>62</v>
      </c>
      <c r="G20" s="1" t="s">
        <v>63</v>
      </c>
      <c r="H20" s="1" t="s">
        <v>64</v>
      </c>
      <c r="I20" s="1" t="s">
        <v>65</v>
      </c>
      <c r="J20" s="2" t="s">
        <v>66</v>
      </c>
      <c r="K20" s="11">
        <v>20201104</v>
      </c>
      <c r="L20" s="1">
        <v>843</v>
      </c>
      <c r="M20" s="6">
        <v>4.75</v>
      </c>
    </row>
    <row r="21" spans="1:13" ht="15">
      <c r="A21" s="1" t="s">
        <v>67</v>
      </c>
      <c r="B21" s="1" t="s">
        <v>58</v>
      </c>
      <c r="C21" s="2" t="s">
        <v>59</v>
      </c>
      <c r="D21" s="2" t="s">
        <v>92</v>
      </c>
      <c r="E21" s="2" t="s">
        <v>61</v>
      </c>
      <c r="F21" s="2" t="s">
        <v>62</v>
      </c>
      <c r="G21" s="1" t="s">
        <v>63</v>
      </c>
      <c r="H21" s="1" t="s">
        <v>64</v>
      </c>
      <c r="I21" s="1" t="s">
        <v>65</v>
      </c>
      <c r="J21" s="2" t="s">
        <v>66</v>
      </c>
      <c r="K21" s="11">
        <v>20201104</v>
      </c>
      <c r="L21" s="1">
        <v>808</v>
      </c>
      <c r="M21" s="6">
        <v>4.8600000000000003</v>
      </c>
    </row>
    <row r="22" spans="1:13" ht="15">
      <c r="A22" s="1" t="s">
        <v>68</v>
      </c>
      <c r="B22" s="1" t="s">
        <v>58</v>
      </c>
      <c r="C22" s="2" t="s">
        <v>59</v>
      </c>
      <c r="D22" s="2" t="s">
        <v>92</v>
      </c>
      <c r="E22" s="2" t="s">
        <v>61</v>
      </c>
      <c r="F22" s="2" t="s">
        <v>62</v>
      </c>
      <c r="G22" s="1" t="s">
        <v>63</v>
      </c>
      <c r="H22" s="1" t="s">
        <v>64</v>
      </c>
      <c r="I22" s="1" t="s">
        <v>65</v>
      </c>
      <c r="J22" s="2" t="s">
        <v>66</v>
      </c>
      <c r="K22" s="11">
        <v>20201104</v>
      </c>
      <c r="L22" s="1">
        <v>841</v>
      </c>
      <c r="M22" s="6">
        <v>4.8899999999999997</v>
      </c>
    </row>
    <row r="23" spans="1:13" ht="15">
      <c r="A23" s="1" t="s">
        <v>69</v>
      </c>
      <c r="B23" s="1" t="s">
        <v>58</v>
      </c>
      <c r="C23" s="2" t="s">
        <v>59</v>
      </c>
      <c r="D23" s="2" t="s">
        <v>92</v>
      </c>
      <c r="E23" s="2" t="s">
        <v>61</v>
      </c>
      <c r="F23" s="2" t="s">
        <v>62</v>
      </c>
      <c r="G23" s="1" t="s">
        <v>63</v>
      </c>
      <c r="H23" s="1" t="s">
        <v>70</v>
      </c>
      <c r="I23" s="1" t="s">
        <v>65</v>
      </c>
      <c r="J23" s="2" t="s">
        <v>66</v>
      </c>
      <c r="K23" s="11">
        <v>20200625</v>
      </c>
      <c r="L23" s="1">
        <v>453</v>
      </c>
      <c r="M23" s="6">
        <v>3.83</v>
      </c>
    </row>
    <row r="24" spans="1:13" ht="15">
      <c r="A24" s="1" t="s">
        <v>71</v>
      </c>
      <c r="B24" s="1" t="s">
        <v>58</v>
      </c>
      <c r="C24" s="2" t="s">
        <v>59</v>
      </c>
      <c r="D24" s="2" t="s">
        <v>92</v>
      </c>
      <c r="E24" s="2" t="s">
        <v>61</v>
      </c>
      <c r="F24" s="2" t="s">
        <v>62</v>
      </c>
      <c r="G24" s="1" t="s">
        <v>63</v>
      </c>
      <c r="H24" s="1" t="s">
        <v>70</v>
      </c>
      <c r="I24" s="1" t="s">
        <v>65</v>
      </c>
      <c r="J24" s="2" t="s">
        <v>66</v>
      </c>
      <c r="K24" s="11">
        <v>20200625</v>
      </c>
      <c r="L24" s="1">
        <v>437</v>
      </c>
      <c r="M24" s="6">
        <v>3.92</v>
      </c>
    </row>
    <row r="25" spans="1:13" ht="15">
      <c r="A25" s="1" t="s">
        <v>72</v>
      </c>
      <c r="B25" s="1" t="s">
        <v>58</v>
      </c>
      <c r="C25" s="2" t="s">
        <v>59</v>
      </c>
      <c r="D25" s="2" t="s">
        <v>92</v>
      </c>
      <c r="E25" s="2" t="s">
        <v>61</v>
      </c>
      <c r="F25" s="2" t="s">
        <v>62</v>
      </c>
      <c r="G25" s="1" t="s">
        <v>63</v>
      </c>
      <c r="H25" s="1" t="s">
        <v>70</v>
      </c>
      <c r="I25" s="1" t="s">
        <v>65</v>
      </c>
      <c r="J25" s="2" t="s">
        <v>66</v>
      </c>
      <c r="K25" s="11">
        <v>20200625</v>
      </c>
      <c r="L25" s="1">
        <v>506</v>
      </c>
      <c r="M25" s="6">
        <v>4.18</v>
      </c>
    </row>
    <row r="26" spans="1:13" ht="15">
      <c r="A26" s="1" t="s">
        <v>73</v>
      </c>
      <c r="B26" s="1" t="s">
        <v>58</v>
      </c>
      <c r="C26" s="2" t="s">
        <v>59</v>
      </c>
      <c r="D26" s="2" t="s">
        <v>92</v>
      </c>
      <c r="E26" s="2" t="s">
        <v>61</v>
      </c>
      <c r="F26" s="2" t="s">
        <v>62</v>
      </c>
      <c r="G26" s="1" t="s">
        <v>63</v>
      </c>
      <c r="H26" s="1" t="s">
        <v>70</v>
      </c>
      <c r="I26" s="1" t="s">
        <v>74</v>
      </c>
      <c r="J26" s="2" t="s">
        <v>75</v>
      </c>
      <c r="K26" s="11">
        <v>20200625</v>
      </c>
      <c r="L26" s="1">
        <v>1457</v>
      </c>
      <c r="M26" s="6">
        <v>5.41</v>
      </c>
    </row>
    <row r="27" spans="1:13" ht="15">
      <c r="A27" s="1" t="s">
        <v>76</v>
      </c>
      <c r="B27" s="1" t="s">
        <v>58</v>
      </c>
      <c r="C27" s="2" t="s">
        <v>59</v>
      </c>
      <c r="D27" s="2" t="s">
        <v>92</v>
      </c>
      <c r="E27" s="2" t="s">
        <v>61</v>
      </c>
      <c r="F27" s="2" t="s">
        <v>62</v>
      </c>
      <c r="G27" s="1" t="s">
        <v>63</v>
      </c>
      <c r="H27" s="1" t="s">
        <v>70</v>
      </c>
      <c r="I27" s="1" t="s">
        <v>74</v>
      </c>
      <c r="J27" s="2" t="s">
        <v>75</v>
      </c>
      <c r="K27" s="11">
        <v>20200625</v>
      </c>
      <c r="L27" s="1">
        <v>1505</v>
      </c>
      <c r="M27" s="6">
        <v>5.38</v>
      </c>
    </row>
    <row r="28" spans="1:13" ht="15">
      <c r="A28" s="1" t="s">
        <v>77</v>
      </c>
      <c r="B28" s="1" t="s">
        <v>58</v>
      </c>
      <c r="C28" s="2" t="s">
        <v>59</v>
      </c>
      <c r="D28" s="2" t="s">
        <v>92</v>
      </c>
      <c r="E28" s="2" t="s">
        <v>61</v>
      </c>
      <c r="F28" s="2" t="s">
        <v>62</v>
      </c>
      <c r="G28" s="1" t="s">
        <v>63</v>
      </c>
      <c r="H28" s="1" t="s">
        <v>70</v>
      </c>
      <c r="I28" s="1" t="s">
        <v>74</v>
      </c>
      <c r="J28" s="2" t="s">
        <v>75</v>
      </c>
      <c r="K28" s="11">
        <v>20200625</v>
      </c>
      <c r="L28" s="1">
        <v>1467</v>
      </c>
      <c r="M28" s="6">
        <v>5.47</v>
      </c>
    </row>
    <row r="29" spans="1:13" ht="15">
      <c r="A29" s="1" t="s">
        <v>78</v>
      </c>
      <c r="B29" s="1" t="s">
        <v>58</v>
      </c>
      <c r="C29" s="2" t="s">
        <v>59</v>
      </c>
      <c r="D29" s="2" t="s">
        <v>92</v>
      </c>
      <c r="E29" s="2" t="s">
        <v>61</v>
      </c>
      <c r="F29" s="2" t="s">
        <v>62</v>
      </c>
      <c r="G29" s="1" t="s">
        <v>79</v>
      </c>
      <c r="H29" s="1" t="s">
        <v>80</v>
      </c>
      <c r="I29" s="1" t="s">
        <v>74</v>
      </c>
      <c r="J29" s="2" t="s">
        <v>75</v>
      </c>
      <c r="K29" s="11">
        <v>20200625</v>
      </c>
      <c r="L29" s="1">
        <v>1527</v>
      </c>
      <c r="M29" s="6">
        <v>5.86</v>
      </c>
    </row>
    <row r="30" spans="1:13" ht="15">
      <c r="A30" s="1" t="s">
        <v>81</v>
      </c>
      <c r="B30" s="1" t="s">
        <v>58</v>
      </c>
      <c r="C30" s="2" t="s">
        <v>59</v>
      </c>
      <c r="D30" s="2" t="s">
        <v>92</v>
      </c>
      <c r="E30" s="2" t="s">
        <v>61</v>
      </c>
      <c r="F30" s="2" t="s">
        <v>62</v>
      </c>
      <c r="G30" s="1" t="s">
        <v>79</v>
      </c>
      <c r="H30" s="1" t="s">
        <v>80</v>
      </c>
      <c r="I30" s="1" t="s">
        <v>74</v>
      </c>
      <c r="J30" s="2" t="s">
        <v>75</v>
      </c>
      <c r="K30" s="11">
        <v>20200625</v>
      </c>
      <c r="L30" s="1">
        <v>1506</v>
      </c>
      <c r="M30" s="6">
        <v>5.86</v>
      </c>
    </row>
    <row r="31" spans="1:13" ht="15">
      <c r="A31" s="1" t="s">
        <v>82</v>
      </c>
      <c r="B31" s="1" t="s">
        <v>58</v>
      </c>
      <c r="C31" s="2" t="s">
        <v>59</v>
      </c>
      <c r="D31" s="2" t="s">
        <v>92</v>
      </c>
      <c r="E31" s="2" t="s">
        <v>61</v>
      </c>
      <c r="F31" s="2" t="s">
        <v>62</v>
      </c>
      <c r="G31" s="1" t="s">
        <v>79</v>
      </c>
      <c r="H31" s="1" t="s">
        <v>80</v>
      </c>
      <c r="I31" s="1" t="s">
        <v>74</v>
      </c>
      <c r="J31" s="2" t="s">
        <v>75</v>
      </c>
      <c r="K31" s="11">
        <v>20200625</v>
      </c>
      <c r="L31" s="1">
        <v>1493</v>
      </c>
      <c r="M31" s="6">
        <v>5.93</v>
      </c>
    </row>
    <row r="32" spans="1:13" ht="15">
      <c r="A32" s="1" t="s">
        <v>83</v>
      </c>
      <c r="B32" s="1" t="s">
        <v>58</v>
      </c>
      <c r="C32" s="2" t="s">
        <v>59</v>
      </c>
      <c r="D32" s="2" t="s">
        <v>92</v>
      </c>
      <c r="E32" s="2" t="s">
        <v>61</v>
      </c>
      <c r="F32" s="2" t="s">
        <v>84</v>
      </c>
      <c r="G32" s="1" t="s">
        <v>63</v>
      </c>
      <c r="H32" s="1" t="s">
        <v>85</v>
      </c>
      <c r="I32" s="1" t="s">
        <v>65</v>
      </c>
      <c r="J32" s="2" t="s">
        <v>66</v>
      </c>
      <c r="K32" s="11">
        <v>20201109</v>
      </c>
      <c r="L32" s="1">
        <v>1786</v>
      </c>
      <c r="M32" s="6">
        <v>5.41</v>
      </c>
    </row>
    <row r="33" spans="1:13" ht="15">
      <c r="A33" s="1" t="s">
        <v>86</v>
      </c>
      <c r="B33" s="1" t="s">
        <v>58</v>
      </c>
      <c r="C33" s="2" t="s">
        <v>59</v>
      </c>
      <c r="D33" s="2" t="s">
        <v>92</v>
      </c>
      <c r="E33" s="2" t="s">
        <v>61</v>
      </c>
      <c r="F33" s="2" t="s">
        <v>84</v>
      </c>
      <c r="G33" s="1" t="s">
        <v>63</v>
      </c>
      <c r="H33" s="1" t="s">
        <v>85</v>
      </c>
      <c r="I33" s="1" t="s">
        <v>65</v>
      </c>
      <c r="J33" s="2" t="s">
        <v>66</v>
      </c>
      <c r="K33" s="11">
        <v>20201109</v>
      </c>
      <c r="L33" s="1">
        <v>1705</v>
      </c>
      <c r="M33" s="6">
        <v>6</v>
      </c>
    </row>
    <row r="34" spans="1:13" ht="15">
      <c r="A34" s="1" t="s">
        <v>87</v>
      </c>
      <c r="B34" s="1" t="s">
        <v>58</v>
      </c>
      <c r="C34" s="2" t="s">
        <v>59</v>
      </c>
      <c r="D34" s="2" t="s">
        <v>92</v>
      </c>
      <c r="E34" s="2" t="s">
        <v>61</v>
      </c>
      <c r="F34" s="2" t="s">
        <v>84</v>
      </c>
      <c r="G34" s="1" t="s">
        <v>63</v>
      </c>
      <c r="H34" s="1" t="s">
        <v>85</v>
      </c>
      <c r="I34" s="1" t="s">
        <v>65</v>
      </c>
      <c r="J34" s="2" t="s">
        <v>66</v>
      </c>
      <c r="K34" s="11">
        <v>20201109</v>
      </c>
      <c r="L34" s="1">
        <v>1499</v>
      </c>
      <c r="M34" s="6">
        <v>5.35</v>
      </c>
    </row>
    <row r="35" spans="1:13" ht="15">
      <c r="A35" s="1" t="s">
        <v>88</v>
      </c>
      <c r="B35" s="1" t="s">
        <v>58</v>
      </c>
      <c r="C35" s="2" t="s">
        <v>59</v>
      </c>
      <c r="D35" s="2" t="s">
        <v>92</v>
      </c>
      <c r="E35" s="2" t="s">
        <v>61</v>
      </c>
      <c r="F35" s="2" t="s">
        <v>84</v>
      </c>
      <c r="G35" s="1" t="s">
        <v>63</v>
      </c>
      <c r="H35" s="1" t="s">
        <v>89</v>
      </c>
      <c r="I35" s="1" t="s">
        <v>65</v>
      </c>
      <c r="J35" s="2" t="s">
        <v>66</v>
      </c>
      <c r="K35" s="11">
        <v>20201109</v>
      </c>
      <c r="L35" s="1">
        <v>1948</v>
      </c>
      <c r="M35" s="6">
        <v>6.18</v>
      </c>
    </row>
    <row r="36" spans="1:13" ht="15">
      <c r="A36" s="1" t="s">
        <v>90</v>
      </c>
      <c r="B36" s="1" t="s">
        <v>58</v>
      </c>
      <c r="C36" s="2" t="s">
        <v>59</v>
      </c>
      <c r="D36" s="2" t="s">
        <v>92</v>
      </c>
      <c r="E36" s="2" t="s">
        <v>61</v>
      </c>
      <c r="F36" s="2" t="s">
        <v>84</v>
      </c>
      <c r="G36" s="1" t="s">
        <v>63</v>
      </c>
      <c r="H36" s="1" t="s">
        <v>89</v>
      </c>
      <c r="I36" s="1" t="s">
        <v>65</v>
      </c>
      <c r="J36" s="2" t="s">
        <v>66</v>
      </c>
      <c r="K36" s="11">
        <v>20201109</v>
      </c>
      <c r="L36" s="1">
        <v>1645</v>
      </c>
      <c r="M36" s="6">
        <v>5.87</v>
      </c>
    </row>
    <row r="37" spans="1:13" ht="15">
      <c r="A37" s="1" t="s">
        <v>91</v>
      </c>
      <c r="B37" s="1" t="s">
        <v>58</v>
      </c>
      <c r="C37" s="2" t="s">
        <v>59</v>
      </c>
      <c r="D37" s="2" t="s">
        <v>92</v>
      </c>
      <c r="E37" s="2" t="s">
        <v>61</v>
      </c>
      <c r="F37" s="2" t="s">
        <v>84</v>
      </c>
      <c r="G37" s="1" t="s">
        <v>63</v>
      </c>
      <c r="H37" s="1" t="s">
        <v>89</v>
      </c>
      <c r="I37" s="1" t="s">
        <v>65</v>
      </c>
      <c r="J37" s="2" t="s">
        <v>66</v>
      </c>
      <c r="K37" s="11">
        <v>20201109</v>
      </c>
      <c r="L37" s="1">
        <v>1837</v>
      </c>
      <c r="M37" s="6">
        <v>6.17</v>
      </c>
    </row>
    <row r="38" spans="1:13" ht="15">
      <c r="K38" s="11"/>
    </row>
    <row r="39" spans="1:13" ht="15">
      <c r="K39" s="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5"/>
  <sheetViews>
    <sheetView workbookViewId="0">
      <selection activeCell="L1" sqref="K1:O1"/>
    </sheetView>
  </sheetViews>
  <sheetFormatPr defaultRowHeight="14.45"/>
  <cols>
    <col min="1" max="1" width="10" customWidth="1"/>
    <col min="5" max="5" width="13.85546875" bestFit="1" customWidth="1"/>
    <col min="11" max="11" width="8.85546875"/>
    <col min="15" max="15" width="10.5703125" bestFit="1" customWidth="1"/>
  </cols>
  <sheetData>
    <row r="1" spans="1:15" ht="136.5">
      <c r="A1" s="3" t="s">
        <v>12</v>
      </c>
      <c r="B1" s="3" t="s">
        <v>14</v>
      </c>
      <c r="C1" s="3" t="s">
        <v>18</v>
      </c>
      <c r="D1" s="3" t="s">
        <v>6</v>
      </c>
      <c r="E1" s="3" t="s">
        <v>34</v>
      </c>
      <c r="F1" s="3" t="s">
        <v>36</v>
      </c>
      <c r="G1" s="3" t="s">
        <v>93</v>
      </c>
      <c r="H1" s="3" t="s">
        <v>40</v>
      </c>
      <c r="I1" s="3" t="s">
        <v>42</v>
      </c>
      <c r="J1" s="3" t="s">
        <v>44</v>
      </c>
      <c r="K1" s="3" t="s">
        <v>46</v>
      </c>
      <c r="L1" s="3" t="s">
        <v>94</v>
      </c>
      <c r="M1" s="3" t="s">
        <v>50</v>
      </c>
      <c r="N1" s="3" t="s">
        <v>52</v>
      </c>
      <c r="O1" s="3" t="s">
        <v>54</v>
      </c>
    </row>
    <row r="2" spans="1:15">
      <c r="A2" s="2" t="s">
        <v>59</v>
      </c>
      <c r="B2" s="2" t="s">
        <v>60</v>
      </c>
      <c r="C2" s="2" t="s">
        <v>95</v>
      </c>
      <c r="D2" s="4" t="s">
        <v>96</v>
      </c>
      <c r="E2" s="2" t="s">
        <v>97</v>
      </c>
      <c r="F2" s="2">
        <f>SUM(Alpha_Values!L2:L19)</f>
        <v>30977</v>
      </c>
      <c r="G2" s="2">
        <f>MIN(Alpha_Values!L2:L19)</f>
        <v>1067</v>
      </c>
      <c r="H2" s="2">
        <f>MAX(Alpha_Values!L2:L19)</f>
        <v>2240</v>
      </c>
      <c r="I2" s="5">
        <f>MEDIAN(Alpha_Values!L2:L19)</f>
        <v>1670.5</v>
      </c>
      <c r="J2" s="5">
        <f>AVERAGE(Alpha_Values!L2:L19)</f>
        <v>1720.9444444444443</v>
      </c>
      <c r="K2" s="5">
        <f>SUM(Alpha_Values!M2:M19)</f>
        <v>123.86</v>
      </c>
      <c r="L2" s="5">
        <f>MIN(Alpha_Values!M2:M19)</f>
        <v>6.13</v>
      </c>
      <c r="M2" s="5">
        <f>MAX(Alpha_Values!M2:M19)</f>
        <v>7.31</v>
      </c>
      <c r="N2" s="5">
        <f>MEDIAN(Alpha_Values!M2:M19)</f>
        <v>6.99</v>
      </c>
      <c r="O2" s="5">
        <f>AVERAGE(Alpha_Values!M2:M19)</f>
        <v>6.8811111111111112</v>
      </c>
    </row>
    <row r="3" spans="1:15">
      <c r="A3" s="2" t="s">
        <v>59</v>
      </c>
      <c r="B3" s="2" t="s">
        <v>60</v>
      </c>
      <c r="C3" s="2" t="s">
        <v>62</v>
      </c>
      <c r="D3" s="4" t="s">
        <v>98</v>
      </c>
      <c r="E3" s="2" t="s">
        <v>99</v>
      </c>
      <c r="F3" s="2">
        <f>SUM(Alpha_Values!L2:L4)</f>
        <v>4487</v>
      </c>
      <c r="G3" s="2">
        <f>MIN(Alpha_Values!L2:L4)</f>
        <v>1462</v>
      </c>
      <c r="H3" s="2">
        <f>MAX(Alpha_Values!L2:L4)</f>
        <v>1515</v>
      </c>
      <c r="I3" s="5">
        <f>MEDIAN(Alpha_Values!L2:L4)</f>
        <v>1510</v>
      </c>
      <c r="J3" s="5">
        <f>AVERAGE(Alpha_Values!L2:L4)</f>
        <v>1495.6666666666667</v>
      </c>
      <c r="K3" s="5">
        <f>SUM(Alpha_Values!M2:M4)</f>
        <v>20.149999999999999</v>
      </c>
      <c r="L3" s="5">
        <f>MIN(Alpha_Values!M2:M4)</f>
        <v>6.62</v>
      </c>
      <c r="M3" s="5">
        <f>MAX(Alpha_Values!M2:M4)</f>
        <v>6.77</v>
      </c>
      <c r="N3" s="5">
        <f>MEDIAN(Alpha_Values!M2:M4)</f>
        <v>6.76</v>
      </c>
      <c r="O3" s="5">
        <f>AVERAGE(Alpha_Values!M2:M4)</f>
        <v>6.7166666666666659</v>
      </c>
    </row>
    <row r="4" spans="1:15">
      <c r="A4" s="2" t="s">
        <v>59</v>
      </c>
      <c r="B4" s="2" t="s">
        <v>60</v>
      </c>
      <c r="C4" s="2" t="s">
        <v>62</v>
      </c>
      <c r="D4" s="4" t="s">
        <v>100</v>
      </c>
      <c r="E4" s="2" t="s">
        <v>101</v>
      </c>
      <c r="F4" s="2">
        <f>SUM(Alpha_Values!L5:L7)</f>
        <v>3403</v>
      </c>
      <c r="G4" s="2">
        <f>MIN(Alpha_Values!L5:L7)</f>
        <v>1067</v>
      </c>
      <c r="H4" s="2">
        <f>MAX(Alpha_Values!L5:L7)</f>
        <v>1217</v>
      </c>
      <c r="I4" s="5">
        <f>MEDIAN(Alpha_Values!L5:L7)</f>
        <v>1119</v>
      </c>
      <c r="J4" s="5">
        <f>AVERAGE(Alpha_Values!L5:L7)</f>
        <v>1134.3333333333333</v>
      </c>
      <c r="K4" s="5">
        <f>SUM(Alpha_Values!M5:M7)</f>
        <v>18.63</v>
      </c>
      <c r="L4" s="5">
        <f>MIN(Alpha_Values!M5:M7)</f>
        <v>6.13</v>
      </c>
      <c r="M4" s="5">
        <f>MAX(Alpha_Values!M5:M7)</f>
        <v>6.36</v>
      </c>
      <c r="N4" s="5">
        <f>MEDIAN(Alpha_Values!M5:M7)</f>
        <v>6.14</v>
      </c>
      <c r="O4" s="5">
        <f>AVERAGE(Alpha_Values!M5:M7)</f>
        <v>6.21</v>
      </c>
    </row>
    <row r="5" spans="1:15">
      <c r="A5" s="2" t="s">
        <v>59</v>
      </c>
      <c r="B5" s="2" t="s">
        <v>60</v>
      </c>
      <c r="C5" s="2" t="s">
        <v>62</v>
      </c>
      <c r="D5" s="4" t="s">
        <v>102</v>
      </c>
      <c r="E5" s="2" t="s">
        <v>103</v>
      </c>
      <c r="F5" s="2">
        <f>SUM(Alpha_Values!L8:L10)</f>
        <v>5800</v>
      </c>
      <c r="G5" s="2">
        <f>MIN(Alpha_Values!L8:L10)</f>
        <v>1904</v>
      </c>
      <c r="H5" s="2">
        <f>MAX(Alpha_Values!L8:L10)</f>
        <v>1981</v>
      </c>
      <c r="I5" s="5">
        <f>MEDIAN(Alpha_Values!L8:L10)</f>
        <v>1915</v>
      </c>
      <c r="J5" s="5">
        <f>AVERAGE(Alpha_Values!L8:L10)</f>
        <v>1933.3333333333333</v>
      </c>
      <c r="K5" s="5">
        <f>SUM(Alpha_Values!M8:M10)</f>
        <v>21.21</v>
      </c>
      <c r="L5" s="5">
        <f>MIN(Alpha_Values!M8:M10)</f>
        <v>7.04</v>
      </c>
      <c r="M5" s="5">
        <f>MAX(Alpha_Values!M8:M10)</f>
        <v>7.11</v>
      </c>
      <c r="N5" s="5">
        <f>MEDIAN(Alpha_Values!M8:M10)</f>
        <v>7.06</v>
      </c>
      <c r="O5" s="5">
        <f>AVERAGE(Alpha_Values!M8:M10)</f>
        <v>7.07</v>
      </c>
    </row>
    <row r="6" spans="1:15">
      <c r="A6" s="2" t="s">
        <v>59</v>
      </c>
      <c r="B6" s="2" t="s">
        <v>60</v>
      </c>
      <c r="C6" s="2" t="s">
        <v>62</v>
      </c>
      <c r="D6" s="4" t="s">
        <v>104</v>
      </c>
      <c r="E6" s="2" t="s">
        <v>105</v>
      </c>
      <c r="F6" s="2">
        <f>SUM(Alpha_Values!L11:L13)</f>
        <v>6493</v>
      </c>
      <c r="G6" s="2">
        <f>MIN(Alpha_Values!L11:L13)</f>
        <v>2124</v>
      </c>
      <c r="H6" s="2">
        <f>MAX(Alpha_Values!L11:L13)</f>
        <v>2240</v>
      </c>
      <c r="I6" s="5">
        <f>MEDIAN(Alpha_Values!L11:L13)</f>
        <v>2129</v>
      </c>
      <c r="J6" s="5">
        <f>AVERAGE(Alpha_Values!L11:L13)</f>
        <v>2164.3333333333335</v>
      </c>
      <c r="K6" s="5">
        <f>SUM(Alpha_Values!M11:M13)</f>
        <v>21.85</v>
      </c>
      <c r="L6" s="5">
        <f>MIN(Alpha_Values!M11:M13)</f>
        <v>7.26</v>
      </c>
      <c r="M6" s="5">
        <f>MAX(Alpha_Values!M11:M13)</f>
        <v>7.31</v>
      </c>
      <c r="N6" s="5">
        <f>MEDIAN(Alpha_Values!M11:M13)</f>
        <v>7.28</v>
      </c>
      <c r="O6" s="5">
        <f>AVERAGE(Alpha_Values!M11:M13)</f>
        <v>7.2833333333333341</v>
      </c>
    </row>
    <row r="7" spans="1:15">
      <c r="A7" s="2" t="s">
        <v>59</v>
      </c>
      <c r="B7" s="2" t="s">
        <v>60</v>
      </c>
      <c r="C7" s="2" t="s">
        <v>84</v>
      </c>
      <c r="D7" s="4" t="s">
        <v>106</v>
      </c>
      <c r="E7" s="2" t="s">
        <v>107</v>
      </c>
      <c r="F7" s="2">
        <f>SUM(Alpha_Values!L14:L16)</f>
        <v>5382</v>
      </c>
      <c r="G7" s="2">
        <f>MIN(Alpha_Values!L14:L16)</f>
        <v>1667</v>
      </c>
      <c r="H7" s="2">
        <f>MAX(Alpha_Values!L14:L16)</f>
        <v>2041</v>
      </c>
      <c r="I7" s="5">
        <f>MEDIAN(Alpha_Values!L14:L16)</f>
        <v>1674</v>
      </c>
      <c r="J7" s="5">
        <f>AVERAGE(Alpha_Values!L14:L16)</f>
        <v>1794</v>
      </c>
      <c r="K7" s="5">
        <f>SUM(Alpha_Values!M14:M16)</f>
        <v>20.73</v>
      </c>
      <c r="L7" s="5">
        <f>MIN(Alpha_Values!M14:M16)</f>
        <v>6.74</v>
      </c>
      <c r="M7" s="5">
        <f>MAX(Alpha_Values!M14:M16)</f>
        <v>7.21</v>
      </c>
      <c r="N7" s="5">
        <f>MEDIAN(Alpha_Values!M14:M16)</f>
        <v>6.78</v>
      </c>
      <c r="O7" s="5">
        <f>AVERAGE(Alpha_Values!M14:M16)</f>
        <v>6.91</v>
      </c>
    </row>
    <row r="8" spans="1:15">
      <c r="A8" s="2" t="s">
        <v>59</v>
      </c>
      <c r="B8" s="2" t="s">
        <v>60</v>
      </c>
      <c r="C8" s="2" t="s">
        <v>84</v>
      </c>
      <c r="D8" s="4" t="s">
        <v>108</v>
      </c>
      <c r="E8" s="2" t="s">
        <v>109</v>
      </c>
      <c r="F8" s="2">
        <f>SUM(Alpha_Values!L17:L19)</f>
        <v>5412</v>
      </c>
      <c r="G8" s="2">
        <f>MIN(Alpha_Values!L17:L19)</f>
        <v>1588</v>
      </c>
      <c r="H8" s="2">
        <f>MAX(Alpha_Values!L17:L19)</f>
        <v>2196</v>
      </c>
      <c r="I8" s="5">
        <f>MEDIAN(Alpha_Values!L17:L19)</f>
        <v>1628</v>
      </c>
      <c r="J8" s="5">
        <f>AVERAGE(Alpha_Values!L17:L19)</f>
        <v>1804</v>
      </c>
      <c r="K8" s="5">
        <f>SUM(Alpha_Values!M17:M19)</f>
        <v>21.29</v>
      </c>
      <c r="L8" s="5">
        <f>MIN(Alpha_Values!M17:M19)</f>
        <v>6.98</v>
      </c>
      <c r="M8" s="5">
        <f>MAX(Alpha_Values!M17:M19)</f>
        <v>7.31</v>
      </c>
      <c r="N8" s="5">
        <f>MEDIAN(Alpha_Values!M17:M19)</f>
        <v>7</v>
      </c>
      <c r="O8" s="5">
        <f>AVERAGE(Alpha_Values!M17:M19)</f>
        <v>7.0966666666666667</v>
      </c>
    </row>
    <row r="9" spans="1:15">
      <c r="A9" s="2" t="s">
        <v>59</v>
      </c>
      <c r="B9" s="2" t="s">
        <v>92</v>
      </c>
      <c r="C9" s="2" t="s">
        <v>95</v>
      </c>
      <c r="D9" s="4" t="s">
        <v>96</v>
      </c>
      <c r="E9" s="2" t="s">
        <v>97</v>
      </c>
      <c r="F9" s="2">
        <f>SUM(Alpha_Values!L20:L37)</f>
        <v>23263</v>
      </c>
      <c r="G9" s="2">
        <f>MIN(Alpha_Values!L20:L37)</f>
        <v>437</v>
      </c>
      <c r="H9" s="2">
        <f>MAX(Alpha_Values!L20:L37)</f>
        <v>1948</v>
      </c>
      <c r="I9" s="2">
        <f>MEDIAN(Alpha_Values!L20:L37)</f>
        <v>1496</v>
      </c>
      <c r="J9" s="5">
        <f>AVERAGE(Alpha_Values!L20:L37)</f>
        <v>1292.3888888888889</v>
      </c>
      <c r="K9" s="5">
        <f>SUM(Alpha_Values!M20:M37)</f>
        <v>95.320000000000007</v>
      </c>
      <c r="L9" s="5">
        <f>MIN(Alpha_Values!M20:M37)</f>
        <v>3.83</v>
      </c>
      <c r="M9" s="5">
        <f>MAX(Alpha_Values!M20:M37)</f>
        <v>6.18</v>
      </c>
      <c r="N9" s="5">
        <f>MEDIAN(Alpha_Values!M20:M37)</f>
        <v>5.41</v>
      </c>
      <c r="O9" s="5">
        <f>AVERAGE(Alpha_Values!M20:M37)</f>
        <v>5.2955555555555556</v>
      </c>
    </row>
    <row r="10" spans="1:15">
      <c r="A10" s="2" t="s">
        <v>59</v>
      </c>
      <c r="B10" s="2" t="s">
        <v>92</v>
      </c>
      <c r="C10" s="2" t="s">
        <v>62</v>
      </c>
      <c r="D10" s="4" t="s">
        <v>98</v>
      </c>
      <c r="E10" s="2" t="s">
        <v>99</v>
      </c>
      <c r="F10" s="2">
        <f>SUM(Alpha_Values!L20:L22)</f>
        <v>2492</v>
      </c>
      <c r="G10" s="2">
        <f>MIN(Alpha_Values!L20:L22)</f>
        <v>808</v>
      </c>
      <c r="H10" s="2">
        <f>MAX(Alpha_Values!L20:L22)</f>
        <v>843</v>
      </c>
      <c r="I10" s="5">
        <f>MEDIAN(Alpha_Values!L20:L22)</f>
        <v>841</v>
      </c>
      <c r="J10" s="5">
        <f>AVERAGE(Alpha_Values!L20:L22)</f>
        <v>830.66666666666663</v>
      </c>
      <c r="K10" s="5">
        <f>SUM(Alpha_Values!M20:M22)</f>
        <v>14.5</v>
      </c>
      <c r="L10" s="5">
        <f>MIN(Alpha_Values!M20:M22)</f>
        <v>4.75</v>
      </c>
      <c r="M10" s="5">
        <f>MAX(Alpha_Values!M20:M22)</f>
        <v>4.8899999999999997</v>
      </c>
      <c r="N10" s="5">
        <f>MEDIAN(Alpha_Values!M20:M22)</f>
        <v>4.8600000000000003</v>
      </c>
      <c r="O10" s="5">
        <f>AVERAGE(Alpha_Values!M20:M22)</f>
        <v>4.833333333333333</v>
      </c>
    </row>
    <row r="11" spans="1:15">
      <c r="A11" s="2" t="s">
        <v>59</v>
      </c>
      <c r="B11" s="2" t="s">
        <v>92</v>
      </c>
      <c r="C11" s="2" t="s">
        <v>62</v>
      </c>
      <c r="D11" s="4" t="s">
        <v>100</v>
      </c>
      <c r="E11" s="2" t="s">
        <v>101</v>
      </c>
      <c r="F11" s="2">
        <f>SUM(Alpha_Values!L23:L25)</f>
        <v>1396</v>
      </c>
      <c r="G11" s="2">
        <f>MIN(Alpha_Values!L23:L25)</f>
        <v>437</v>
      </c>
      <c r="H11" s="2">
        <f>MAX(Alpha_Values!L23:L25)</f>
        <v>506</v>
      </c>
      <c r="I11" s="5">
        <f>MEDIAN(Alpha_Values!L23:L25)</f>
        <v>453</v>
      </c>
      <c r="J11" s="5">
        <f>AVERAGE(Alpha_Values!L23:L25)</f>
        <v>465.33333333333331</v>
      </c>
      <c r="K11" s="5">
        <f>SUM(Alpha_Values!M23:M25)</f>
        <v>11.93</v>
      </c>
      <c r="L11" s="5">
        <f>MIN(Alpha_Values!M23:M25)</f>
        <v>3.83</v>
      </c>
      <c r="M11" s="5">
        <f>MAX(Alpha_Values!M23:M25)</f>
        <v>4.18</v>
      </c>
      <c r="N11" s="5">
        <f>MEDIAN(Alpha_Values!M23:M25)</f>
        <v>3.92</v>
      </c>
      <c r="O11" s="5">
        <f>AVERAGE(Alpha_Values!M23:M25)</f>
        <v>3.9766666666666666</v>
      </c>
    </row>
    <row r="12" spans="1:15">
      <c r="A12" s="2" t="s">
        <v>59</v>
      </c>
      <c r="B12" s="2" t="s">
        <v>92</v>
      </c>
      <c r="C12" s="2" t="s">
        <v>62</v>
      </c>
      <c r="D12" s="4" t="s">
        <v>102</v>
      </c>
      <c r="E12" s="2" t="s">
        <v>103</v>
      </c>
      <c r="F12" s="2">
        <f>SUM(Alpha_Values!L26:L28)</f>
        <v>4429</v>
      </c>
      <c r="G12" s="2">
        <f>MIN(Alpha_Values!L26:L28)</f>
        <v>1457</v>
      </c>
      <c r="H12" s="2">
        <f>MAX(Alpha_Values!L26:L28)</f>
        <v>1505</v>
      </c>
      <c r="I12" s="5">
        <f>MEDIAN(Alpha_Values!L26:L28)</f>
        <v>1467</v>
      </c>
      <c r="J12" s="5">
        <f>AVERAGE(Alpha_Values!L26:L28)</f>
        <v>1476.3333333333333</v>
      </c>
      <c r="K12" s="5">
        <f>SUM(Alpha_Values!M26:M28)</f>
        <v>16.259999999999998</v>
      </c>
      <c r="L12" s="5">
        <f>MIN(Alpha_Values!M26:M28)</f>
        <v>5.38</v>
      </c>
      <c r="M12" s="5">
        <f>MAX(Alpha_Values!M26:M28)</f>
        <v>5.47</v>
      </c>
      <c r="N12" s="5">
        <f>MEDIAN(Alpha_Values!M26:M28)</f>
        <v>5.41</v>
      </c>
      <c r="O12" s="5">
        <f>AVERAGE(Alpha_Values!M26:M28)</f>
        <v>5.419999999999999</v>
      </c>
    </row>
    <row r="13" spans="1:15">
      <c r="A13" s="2" t="s">
        <v>59</v>
      </c>
      <c r="B13" s="2" t="s">
        <v>92</v>
      </c>
      <c r="C13" s="2" t="s">
        <v>62</v>
      </c>
      <c r="D13" s="4" t="s">
        <v>104</v>
      </c>
      <c r="E13" s="2" t="s">
        <v>105</v>
      </c>
      <c r="F13" s="2">
        <f>SUM(Alpha_Values!L29:L31)</f>
        <v>4526</v>
      </c>
      <c r="G13" s="2">
        <f>MIN(Alpha_Values!L29:L31)</f>
        <v>1493</v>
      </c>
      <c r="H13" s="2">
        <f>MAX(Alpha_Values!L29:L31)</f>
        <v>1527</v>
      </c>
      <c r="I13" s="5">
        <f>MEDIAN(Alpha_Values!L29:L31)</f>
        <v>1506</v>
      </c>
      <c r="J13" s="5">
        <f>AVERAGE(Alpha_Values!L29:L31)</f>
        <v>1508.6666666666667</v>
      </c>
      <c r="K13" s="5">
        <f>SUM(Alpha_Values!M29:M31)</f>
        <v>17.649999999999999</v>
      </c>
      <c r="L13" s="5">
        <f>MIN(Alpha_Values!M29:M31)</f>
        <v>5.86</v>
      </c>
      <c r="M13" s="5">
        <f>MAX(Alpha_Values!M29:M31)</f>
        <v>5.93</v>
      </c>
      <c r="N13" s="5">
        <f>MEDIAN(Alpha_Values!M29:M31)</f>
        <v>5.86</v>
      </c>
      <c r="O13" s="5">
        <f>AVERAGE(Alpha_Values!M29:M31)</f>
        <v>5.8833333333333329</v>
      </c>
    </row>
    <row r="14" spans="1:15">
      <c r="A14" s="2" t="s">
        <v>59</v>
      </c>
      <c r="B14" s="2" t="s">
        <v>92</v>
      </c>
      <c r="C14" s="2" t="s">
        <v>84</v>
      </c>
      <c r="D14" s="4" t="s">
        <v>106</v>
      </c>
      <c r="E14" s="2" t="s">
        <v>107</v>
      </c>
      <c r="F14" s="2">
        <f>SUM(Alpha_Values!L32:L34)</f>
        <v>4990</v>
      </c>
      <c r="G14" s="2">
        <f>MIN(Alpha_Values!L32:L34)</f>
        <v>1499</v>
      </c>
      <c r="H14" s="2">
        <f>MAX(Alpha_Values!L32:L34)</f>
        <v>1786</v>
      </c>
      <c r="I14" s="5">
        <f>MEDIAN(Alpha_Values!L32:L34)</f>
        <v>1705</v>
      </c>
      <c r="J14" s="5">
        <f>AVERAGE(Alpha_Values!L32:L34)</f>
        <v>1663.3333333333333</v>
      </c>
      <c r="K14" s="5">
        <f>SUM(Alpha_Values!M32:M34)</f>
        <v>16.759999999999998</v>
      </c>
      <c r="L14" s="5">
        <f>MIN(Alpha_Values!M32:M34)</f>
        <v>5.35</v>
      </c>
      <c r="M14" s="5">
        <f>MAX(Alpha_Values!M32:M34)</f>
        <v>6</v>
      </c>
      <c r="N14" s="5">
        <f>MEDIAN(Alpha_Values!M32:M34)</f>
        <v>5.41</v>
      </c>
      <c r="O14" s="5">
        <f>AVERAGE(Alpha_Values!M32:M34)</f>
        <v>5.586666666666666</v>
      </c>
    </row>
    <row r="15" spans="1:15">
      <c r="A15" s="2" t="s">
        <v>59</v>
      </c>
      <c r="B15" s="2" t="s">
        <v>92</v>
      </c>
      <c r="C15" s="2" t="s">
        <v>84</v>
      </c>
      <c r="D15" s="4" t="s">
        <v>108</v>
      </c>
      <c r="E15" s="2" t="s">
        <v>109</v>
      </c>
      <c r="F15" s="2">
        <f>SUM(Alpha_Values!L35:L37)</f>
        <v>5430</v>
      </c>
      <c r="G15" s="2">
        <f>MIN(Alpha_Values!L35:L37)</f>
        <v>1645</v>
      </c>
      <c r="H15" s="2">
        <f>MAX(Alpha_Values!L35:L37)</f>
        <v>1948</v>
      </c>
      <c r="I15" s="5">
        <f>MEDIAN(Alpha_Values!L35:L37)</f>
        <v>1837</v>
      </c>
      <c r="J15" s="5">
        <f>AVERAGE(Alpha_Values!L35:L37)</f>
        <v>1810</v>
      </c>
      <c r="K15" s="5">
        <f>SUM(Alpha_Values!M35:M37)</f>
        <v>18.22</v>
      </c>
      <c r="L15" s="5">
        <f>MIN(Alpha_Values!M35:M37)</f>
        <v>5.87</v>
      </c>
      <c r="M15" s="5">
        <f>MAX(Alpha_Values!M35:M37)</f>
        <v>6.18</v>
      </c>
      <c r="N15" s="5">
        <f>MEDIAN(Alpha_Values!M35:M37)</f>
        <v>6.17</v>
      </c>
      <c r="O15" s="5">
        <f>AVERAGE(Alpha_Values!M35:M37)</f>
        <v>6.0733333333333333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VETSUISSE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Jessica</dc:creator>
  <cp:keywords/>
  <dc:description/>
  <cp:lastModifiedBy>Rieder, Jessica Marie (VETSUISSE)</cp:lastModifiedBy>
  <cp:revision/>
  <dcterms:created xsi:type="dcterms:W3CDTF">2022-04-25T12:23:09Z</dcterms:created>
  <dcterms:modified xsi:type="dcterms:W3CDTF">2022-06-17T08:02:40Z</dcterms:modified>
  <cp:category/>
  <cp:contentStatus/>
</cp:coreProperties>
</file>