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7773\Downloads\"/>
    </mc:Choice>
  </mc:AlternateContent>
  <bookViews>
    <workbookView xWindow="0" yWindow="0" windowWidth="12340" windowHeight="6430"/>
  </bookViews>
  <sheets>
    <sheet name="Source data of Fig.1" sheetId="2" r:id="rId1"/>
  </sheets>
  <definedNames>
    <definedName name="_xlnm.Print_Area" localSheetId="0">'Source data of Fig.1'!$A$1:$M$46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2" i="2" l="1"/>
  <c r="C42" i="2"/>
  <c r="B42" i="2"/>
  <c r="F42" i="2"/>
  <c r="F43" i="2"/>
  <c r="E43" i="2"/>
  <c r="D43" i="2"/>
  <c r="C43" i="2"/>
  <c r="B43" i="2"/>
  <c r="E42" i="2"/>
  <c r="J5" i="2"/>
  <c r="L5" i="2"/>
  <c r="J6" i="2"/>
  <c r="L6" i="2"/>
  <c r="J7" i="2"/>
  <c r="L7" i="2"/>
  <c r="J8" i="2"/>
  <c r="L8" i="2"/>
  <c r="J9" i="2"/>
  <c r="L9" i="2"/>
  <c r="M9" i="2"/>
  <c r="J10" i="2"/>
  <c r="L10" i="2"/>
  <c r="J11" i="2"/>
  <c r="L11" i="2"/>
  <c r="J12" i="2"/>
  <c r="L12" i="2"/>
  <c r="J13" i="2"/>
  <c r="L13" i="2"/>
  <c r="J14" i="2"/>
  <c r="L14" i="2"/>
  <c r="J15" i="2"/>
  <c r="L15" i="2"/>
  <c r="J16" i="2"/>
  <c r="L16" i="2"/>
  <c r="J17" i="2"/>
  <c r="L17" i="2"/>
  <c r="M17" i="2"/>
  <c r="J18" i="2"/>
  <c r="L18" i="2"/>
  <c r="J19" i="2"/>
  <c r="L19" i="2"/>
  <c r="J20" i="2"/>
  <c r="L20" i="2"/>
  <c r="J21" i="2"/>
  <c r="L21" i="2"/>
  <c r="J22" i="2"/>
  <c r="L22" i="2"/>
  <c r="K5" i="2" l="1"/>
  <c r="H8" i="2"/>
  <c r="I8" i="2" s="1"/>
  <c r="H9" i="2"/>
  <c r="I9" i="2" s="1"/>
  <c r="H10" i="2"/>
  <c r="I10" i="2" s="1"/>
  <c r="H11" i="2"/>
  <c r="I11" i="2" s="1"/>
  <c r="H12" i="2"/>
  <c r="I12" i="2" s="1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6" i="2"/>
  <c r="H7" i="2"/>
  <c r="H5" i="2"/>
  <c r="I5" i="2" s="1"/>
  <c r="K20" i="2"/>
  <c r="K12" i="2"/>
  <c r="K18" i="2"/>
  <c r="M15" i="2"/>
  <c r="K10" i="2"/>
  <c r="M7" i="2"/>
  <c r="I7" i="2"/>
  <c r="M21" i="2"/>
  <c r="K16" i="2"/>
  <c r="M13" i="2"/>
  <c r="K8" i="2"/>
  <c r="I6" i="2"/>
  <c r="K22" i="2"/>
  <c r="M19" i="2"/>
  <c r="K14" i="2"/>
  <c r="M11" i="2"/>
  <c r="K6" i="2"/>
  <c r="M5" i="2"/>
  <c r="M22" i="2"/>
  <c r="K21" i="2"/>
  <c r="M20" i="2"/>
  <c r="K19" i="2"/>
  <c r="M18" i="2"/>
  <c r="K17" i="2"/>
  <c r="M16" i="2"/>
  <c r="K15" i="2"/>
  <c r="M14" i="2"/>
  <c r="K13" i="2"/>
  <c r="M12" i="2"/>
  <c r="K11" i="2"/>
  <c r="M10" i="2"/>
  <c r="K9" i="2"/>
  <c r="M8" i="2"/>
  <c r="K7" i="2"/>
  <c r="M6" i="2"/>
</calcChain>
</file>

<file path=xl/sharedStrings.xml><?xml version="1.0" encoding="utf-8"?>
<sst xmlns="http://schemas.openxmlformats.org/spreadsheetml/2006/main" count="106" uniqueCount="26">
  <si>
    <r>
      <t>Source data of Fig.1 Effect of Na</t>
    </r>
    <r>
      <rPr>
        <b/>
        <vertAlign val="subscript"/>
        <sz val="16"/>
        <color rgb="FF000000"/>
        <rFont val="Times New Roman"/>
        <family val="1"/>
      </rPr>
      <t>2</t>
    </r>
    <r>
      <rPr>
        <b/>
        <sz val="16"/>
        <color rgb="FF000000"/>
        <rFont val="Times New Roman"/>
        <family val="1"/>
      </rPr>
      <t>SO</t>
    </r>
    <r>
      <rPr>
        <b/>
        <vertAlign val="subscript"/>
        <sz val="16"/>
        <color rgb="FF000000"/>
        <rFont val="Times New Roman"/>
        <family val="1"/>
      </rPr>
      <t>4</t>
    </r>
    <r>
      <rPr>
        <b/>
        <sz val="16"/>
        <color rgb="FF000000"/>
        <rFont val="Times New Roman"/>
        <family val="1"/>
      </rPr>
      <t xml:space="preserve"> on DDAC’s Inactivation of FCV</t>
    </r>
    <phoneticPr fontId="1"/>
  </si>
  <si>
    <t>Sample</t>
    <phoneticPr fontId="1"/>
  </si>
  <si>
    <t>Concentration
(mM)</t>
    <phoneticPr fontId="1"/>
  </si>
  <si>
    <t>Salts</t>
    <phoneticPr fontId="1"/>
  </si>
  <si>
    <t>Contact Time
(min)</t>
    <phoneticPr fontId="1"/>
  </si>
  <si>
    <t>TCID50/mL</t>
    <phoneticPr fontId="1"/>
  </si>
  <si>
    <t>% to control</t>
    <phoneticPr fontId="1"/>
  </si>
  <si>
    <t>％ reduction</t>
    <phoneticPr fontId="1"/>
  </si>
  <si>
    <t>Titer 
(log10)</t>
    <phoneticPr fontId="1"/>
  </si>
  <si>
    <t>Reduction
 (log10)</t>
    <phoneticPr fontId="1"/>
  </si>
  <si>
    <t>AV</t>
    <phoneticPr fontId="1"/>
  </si>
  <si>
    <t>Species</t>
    <phoneticPr fontId="1"/>
  </si>
  <si>
    <t>TCID50/mL</t>
  </si>
  <si>
    <t>Reduction
(Δlog)</t>
    <phoneticPr fontId="1"/>
  </si>
  <si>
    <t>MEM</t>
  </si>
  <si>
    <t>-</t>
  </si>
  <si>
    <t>DDAC</t>
  </si>
  <si>
    <t>-</t>
    <phoneticPr fontId="1"/>
  </si>
  <si>
    <t>Na2SO4</t>
  </si>
  <si>
    <t>contact time:1min</t>
    <phoneticPr fontId="1"/>
  </si>
  <si>
    <t>DDAC(mM)</t>
    <phoneticPr fontId="1"/>
  </si>
  <si>
    <t>Na2SO4(mM)</t>
    <phoneticPr fontId="1"/>
  </si>
  <si>
    <t>Δlog</t>
    <phoneticPr fontId="1"/>
  </si>
  <si>
    <t>standard deviation</t>
  </si>
  <si>
    <t>Average of Δlog</t>
  </si>
  <si>
    <t>For the data tested multiple times for comparison with other conditions, all average values are used for graphing.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</si>
</sst>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0.00_);[Red]\(0.00\)"/>
    <numFmt numFmtId="178" formatCode="0.0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b/>
      <sz val="20"/>
      <color rgb="FF000000"/>
      <name val="Times New Roman"/>
      <family val="1"/>
    </font>
    <font>
      <sz val="11"/>
      <color theme="1"/>
      <name val="Meiryo UI"/>
      <family val="3"/>
      <charset val="128"/>
    </font>
    <font>
      <b/>
      <sz val="16"/>
      <color rgb="FF000000"/>
      <name val="Times New Roman"/>
      <family val="1"/>
    </font>
    <font>
      <b/>
      <vertAlign val="subscript"/>
      <sz val="16"/>
      <color rgb="FF000000"/>
      <name val="Times New Roman"/>
      <family val="1"/>
    </font>
    <font>
      <sz val="11"/>
      <color rgb="FF00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rgb="FF1111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Alignment="1">
      <alignment horizontal="left" vertical="center" readingOrder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readingOrder="1"/>
    </xf>
    <xf numFmtId="0" fontId="2" fillId="2" borderId="0" xfId="0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11" fontId="4" fillId="2" borderId="0" xfId="0" applyNumberFormat="1" applyFont="1" applyFill="1" applyBorder="1" applyAlignment="1">
      <alignment horizontal="center" vertical="center"/>
    </xf>
    <xf numFmtId="10" fontId="4" fillId="2" borderId="0" xfId="0" applyNumberFormat="1" applyFont="1" applyFill="1" applyBorder="1" applyAlignment="1">
      <alignment horizontal="center" vertical="center"/>
    </xf>
    <xf numFmtId="178" fontId="4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1" fontId="4" fillId="0" borderId="0" xfId="0" applyNumberFormat="1" applyFont="1" applyFill="1" applyBorder="1" applyAlignment="1">
      <alignment horizontal="center" vertical="center"/>
    </xf>
    <xf numFmtId="10" fontId="2" fillId="2" borderId="0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7" fontId="2" fillId="2" borderId="0" xfId="0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8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11" fontId="2" fillId="2" borderId="0" xfId="0" applyNumberFormat="1" applyFont="1" applyFill="1" applyBorder="1" applyAlignment="1">
      <alignment horizontal="center" vertical="center"/>
    </xf>
    <xf numFmtId="178" fontId="2" fillId="2" borderId="0" xfId="0" applyNumberFormat="1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1" fontId="2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8" fontId="8" fillId="2" borderId="0" xfId="0" applyNumberFormat="1" applyFont="1" applyFill="1" applyBorder="1" applyAlignment="1">
      <alignment horizontal="center" vertical="center"/>
    </xf>
    <xf numFmtId="178" fontId="8" fillId="0" borderId="0" xfId="0" applyNumberFormat="1" applyFont="1" applyFill="1" applyBorder="1" applyAlignment="1">
      <alignment horizontal="center" vertical="center"/>
    </xf>
    <xf numFmtId="178" fontId="8" fillId="0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abSelected="1" view="pageBreakPreview" topLeftCell="A19" zoomScale="60" zoomScaleNormal="70" workbookViewId="0">
      <selection activeCell="D41" sqref="D41"/>
    </sheetView>
  </sheetViews>
  <sheetFormatPr defaultColWidth="8.7265625" defaultRowHeight="15" x14ac:dyDescent="0.2"/>
  <cols>
    <col min="1" max="1" width="21.08984375" style="2" customWidth="1"/>
    <col min="2" max="2" width="15.453125" style="2" customWidth="1"/>
    <col min="3" max="3" width="10.6328125" style="2" customWidth="1"/>
    <col min="4" max="4" width="15.26953125" style="2" customWidth="1"/>
    <col min="5" max="5" width="10.453125" style="2" customWidth="1"/>
    <col min="6" max="6" width="16.26953125" style="2" customWidth="1"/>
    <col min="7" max="7" width="8.7265625" style="2"/>
    <col min="8" max="8" width="13.7265625" style="2" customWidth="1"/>
    <col min="9" max="9" width="13.08984375" style="2" customWidth="1"/>
    <col min="10" max="10" width="9.7265625" style="4" customWidth="1"/>
    <col min="11" max="11" width="12" style="4" customWidth="1"/>
    <col min="12" max="12" width="12.7265625" style="2" customWidth="1"/>
    <col min="13" max="13" width="12.08984375" style="4" customWidth="1"/>
    <col min="14" max="16384" width="8.7265625" style="2"/>
  </cols>
  <sheetData>
    <row r="1" spans="1:15" ht="24" x14ac:dyDescent="0.2">
      <c r="A1" s="5" t="s">
        <v>0</v>
      </c>
    </row>
    <row r="2" spans="1:15" ht="25" x14ac:dyDescent="0.2">
      <c r="A2" s="1"/>
    </row>
    <row r="3" spans="1:15" ht="15" customHeight="1" x14ac:dyDescent="0.2">
      <c r="A3" s="52" t="s">
        <v>1</v>
      </c>
      <c r="B3" s="54" t="s">
        <v>2</v>
      </c>
      <c r="C3" s="56" t="s">
        <v>3</v>
      </c>
      <c r="D3" s="56"/>
      <c r="E3" s="57" t="s">
        <v>4</v>
      </c>
      <c r="F3" s="49" t="s">
        <v>5</v>
      </c>
      <c r="G3" s="49"/>
      <c r="H3" s="49" t="s">
        <v>6</v>
      </c>
      <c r="I3" s="49" t="s">
        <v>7</v>
      </c>
      <c r="J3" s="59" t="s">
        <v>8</v>
      </c>
      <c r="K3" s="59" t="s">
        <v>9</v>
      </c>
      <c r="L3" s="51" t="s">
        <v>10</v>
      </c>
      <c r="M3" s="51"/>
    </row>
    <row r="4" spans="1:15" ht="45" customHeight="1" x14ac:dyDescent="0.2">
      <c r="A4" s="53"/>
      <c r="B4" s="55"/>
      <c r="C4" s="30" t="s">
        <v>11</v>
      </c>
      <c r="D4" s="21" t="s">
        <v>2</v>
      </c>
      <c r="E4" s="58"/>
      <c r="F4" s="50"/>
      <c r="G4" s="50"/>
      <c r="H4" s="50"/>
      <c r="I4" s="50"/>
      <c r="J4" s="60"/>
      <c r="K4" s="60"/>
      <c r="L4" s="28" t="s">
        <v>12</v>
      </c>
      <c r="M4" s="22" t="s">
        <v>13</v>
      </c>
    </row>
    <row r="5" spans="1:15" x14ac:dyDescent="0.2">
      <c r="A5" s="6" t="s">
        <v>14</v>
      </c>
      <c r="B5" s="25" t="s">
        <v>15</v>
      </c>
      <c r="C5" s="18" t="s">
        <v>15</v>
      </c>
      <c r="D5" s="7" t="s">
        <v>15</v>
      </c>
      <c r="E5" s="6">
        <v>1</v>
      </c>
      <c r="F5" s="40">
        <v>116039720.84032001</v>
      </c>
      <c r="G5" s="8"/>
      <c r="H5" s="9">
        <f>F5/L$5</f>
        <v>0.20511640471259018</v>
      </c>
      <c r="I5" s="9">
        <f>1-H5</f>
        <v>0.79488359528740982</v>
      </c>
      <c r="J5" s="10">
        <f>LOG10(F5)</f>
        <v>8.0646066753387071</v>
      </c>
      <c r="K5" s="61">
        <f>LOG(L$5)-J5</f>
        <v>0.68799960442320618</v>
      </c>
      <c r="L5" s="40">
        <f>AVERAGE(F5:F7)</f>
        <v>565726183.64150476</v>
      </c>
      <c r="M5" s="41">
        <f t="shared" ref="M5:M22" si="0">LOG(L$5)-LOG(L5)</f>
        <v>0</v>
      </c>
    </row>
    <row r="6" spans="1:15" ht="16.149999999999999" customHeight="1" x14ac:dyDescent="0.2">
      <c r="A6" s="6" t="s">
        <v>14</v>
      </c>
      <c r="B6" s="25" t="s">
        <v>15</v>
      </c>
      <c r="C6" s="7" t="s">
        <v>15</v>
      </c>
      <c r="D6" s="7" t="s">
        <v>15</v>
      </c>
      <c r="E6" s="6">
        <v>1</v>
      </c>
      <c r="F6" s="40">
        <v>790569415.04209721</v>
      </c>
      <c r="G6" s="8"/>
      <c r="H6" s="9">
        <f t="shared" ref="H6:H7" si="1">F6/L$5</f>
        <v>1.397441797643705</v>
      </c>
      <c r="I6" s="9">
        <f t="shared" ref="I6" si="2">1-H6</f>
        <v>-0.39744179764370502</v>
      </c>
      <c r="J6" s="10">
        <f>LOG10(F6)</f>
        <v>8.8979400086720393</v>
      </c>
      <c r="K6" s="61">
        <f t="shared" ref="K6:K7" si="3">LOG(L$5)-J6</f>
        <v>-0.14533372891012597</v>
      </c>
      <c r="L6" s="40">
        <f>AVERAGE(F5:F7)</f>
        <v>565726183.64150476</v>
      </c>
      <c r="M6" s="41">
        <f t="shared" si="0"/>
        <v>0</v>
      </c>
    </row>
    <row r="7" spans="1:15" ht="16.149999999999999" customHeight="1" x14ac:dyDescent="0.2">
      <c r="A7" s="6" t="s">
        <v>14</v>
      </c>
      <c r="B7" s="25" t="s">
        <v>15</v>
      </c>
      <c r="C7" s="7" t="s">
        <v>15</v>
      </c>
      <c r="D7" s="7" t="s">
        <v>15</v>
      </c>
      <c r="E7" s="6">
        <v>1</v>
      </c>
      <c r="F7" s="40">
        <v>790569415.04209721</v>
      </c>
      <c r="G7" s="8"/>
      <c r="H7" s="9">
        <f t="shared" si="1"/>
        <v>1.397441797643705</v>
      </c>
      <c r="I7" s="9">
        <f t="shared" ref="I7" si="4">1-H7</f>
        <v>-0.39744179764370502</v>
      </c>
      <c r="J7" s="10">
        <f t="shared" ref="J7:J10" si="5">LOG10(F7)</f>
        <v>8.8979400086720393</v>
      </c>
      <c r="K7" s="61">
        <f t="shared" si="3"/>
        <v>-0.14533372891012597</v>
      </c>
      <c r="L7" s="40">
        <f>AVERAGE(F5:F7)</f>
        <v>565726183.64150476</v>
      </c>
      <c r="M7" s="41">
        <f t="shared" si="0"/>
        <v>0</v>
      </c>
    </row>
    <row r="8" spans="1:15" ht="16.149999999999999" customHeight="1" x14ac:dyDescent="0.2">
      <c r="A8" s="11" t="s">
        <v>16</v>
      </c>
      <c r="B8" s="12">
        <v>0.5</v>
      </c>
      <c r="C8" s="13" t="s">
        <v>17</v>
      </c>
      <c r="D8" s="13" t="s">
        <v>17</v>
      </c>
      <c r="E8" s="11">
        <v>1</v>
      </c>
      <c r="F8" s="42">
        <v>53860867.250797115</v>
      </c>
      <c r="G8" s="43"/>
      <c r="H8" s="14">
        <f>F8/L$5</f>
        <v>9.5206601370475416E-2</v>
      </c>
      <c r="I8" s="14">
        <f>1-H8</f>
        <v>0.90479339862952457</v>
      </c>
      <c r="J8" s="15">
        <f t="shared" si="5"/>
        <v>7.7312733420053714</v>
      </c>
      <c r="K8" s="62">
        <f t="shared" ref="K8:K22" si="6">LOG(L$5)-J8</f>
        <v>1.0213329377565419</v>
      </c>
      <c r="L8" s="42">
        <f>AVERAGE(F8:F10)</f>
        <v>82985843.198442131</v>
      </c>
      <c r="M8" s="16">
        <f t="shared" si="0"/>
        <v>0.83360226865318587</v>
      </c>
    </row>
    <row r="9" spans="1:15" ht="16.149999999999999" customHeight="1" x14ac:dyDescent="0.2">
      <c r="A9" s="11" t="s">
        <v>16</v>
      </c>
      <c r="B9" s="12">
        <v>0.5</v>
      </c>
      <c r="C9" s="13" t="s">
        <v>17</v>
      </c>
      <c r="D9" s="13" t="s">
        <v>17</v>
      </c>
      <c r="E9" s="11">
        <v>1</v>
      </c>
      <c r="F9" s="42">
        <v>116039720.84031963</v>
      </c>
      <c r="G9" s="44"/>
      <c r="H9" s="14">
        <f t="shared" ref="H9:H22" si="7">F9/L$5</f>
        <v>0.20511640471258952</v>
      </c>
      <c r="I9" s="14">
        <f t="shared" ref="I9:I22" si="8">1-H9</f>
        <v>0.79488359528741048</v>
      </c>
      <c r="J9" s="16">
        <f t="shared" si="5"/>
        <v>8.0646066753387053</v>
      </c>
      <c r="K9" s="62">
        <f t="shared" si="6"/>
        <v>0.68799960442320796</v>
      </c>
      <c r="L9" s="42">
        <f>AVERAGE(F8:F10)</f>
        <v>82985843.198442131</v>
      </c>
      <c r="M9" s="16">
        <f t="shared" si="0"/>
        <v>0.83360226865318587</v>
      </c>
      <c r="N9" s="23"/>
      <c r="O9" s="3"/>
    </row>
    <row r="10" spans="1:15" x14ac:dyDescent="0.2">
      <c r="A10" s="11" t="s">
        <v>16</v>
      </c>
      <c r="B10" s="12">
        <v>0.5</v>
      </c>
      <c r="C10" s="13" t="s">
        <v>17</v>
      </c>
      <c r="D10" s="13" t="s">
        <v>17</v>
      </c>
      <c r="E10" s="11">
        <v>1</v>
      </c>
      <c r="F10" s="42">
        <v>79056941.504209638</v>
      </c>
      <c r="G10" s="44"/>
      <c r="H10" s="14">
        <f t="shared" si="7"/>
        <v>0.13974417976437037</v>
      </c>
      <c r="I10" s="14">
        <f t="shared" si="8"/>
        <v>0.86025582023562963</v>
      </c>
      <c r="J10" s="16">
        <f t="shared" si="5"/>
        <v>7.8979400086720384</v>
      </c>
      <c r="K10" s="62">
        <f t="shared" si="6"/>
        <v>0.85466627108987492</v>
      </c>
      <c r="L10" s="42">
        <f>AVERAGE(F8:F10)</f>
        <v>82985843.198442131</v>
      </c>
      <c r="M10" s="16">
        <f t="shared" si="0"/>
        <v>0.83360226865318587</v>
      </c>
      <c r="N10" s="3"/>
      <c r="O10" s="3"/>
    </row>
    <row r="11" spans="1:15" x14ac:dyDescent="0.2">
      <c r="A11" s="11" t="s">
        <v>16</v>
      </c>
      <c r="B11" s="12">
        <v>0.5</v>
      </c>
      <c r="C11" s="13" t="s">
        <v>18</v>
      </c>
      <c r="D11" s="13">
        <v>5</v>
      </c>
      <c r="E11" s="11">
        <v>1</v>
      </c>
      <c r="F11" s="42">
        <v>116039720.84031963</v>
      </c>
      <c r="G11" s="43"/>
      <c r="H11" s="14">
        <f t="shared" si="7"/>
        <v>0.20511640471258952</v>
      </c>
      <c r="I11" s="14">
        <f t="shared" si="8"/>
        <v>0.79488359528741048</v>
      </c>
      <c r="J11" s="15">
        <f t="shared" ref="J11:J22" si="9">LOG10(F11)</f>
        <v>8.0646066753387053</v>
      </c>
      <c r="K11" s="62">
        <f t="shared" si="6"/>
        <v>0.68799960442320796</v>
      </c>
      <c r="L11" s="42">
        <f>AVERAGE(F11:F13)</f>
        <v>82258160.620442182</v>
      </c>
      <c r="M11" s="16">
        <f t="shared" si="0"/>
        <v>0.83742728576458259</v>
      </c>
      <c r="N11" s="3"/>
      <c r="O11" s="3"/>
    </row>
    <row r="12" spans="1:15" x14ac:dyDescent="0.2">
      <c r="A12" s="11" t="s">
        <v>16</v>
      </c>
      <c r="B12" s="12">
        <v>0.5</v>
      </c>
      <c r="C12" s="13" t="s">
        <v>18</v>
      </c>
      <c r="D12" s="13">
        <v>5</v>
      </c>
      <c r="E12" s="11">
        <v>1</v>
      </c>
      <c r="F12" s="42">
        <v>116039720.84031963</v>
      </c>
      <c r="G12" s="44"/>
      <c r="H12" s="14">
        <f t="shared" si="7"/>
        <v>0.20511640471258952</v>
      </c>
      <c r="I12" s="14">
        <f t="shared" si="8"/>
        <v>0.79488359528741048</v>
      </c>
      <c r="J12" s="16">
        <f t="shared" si="9"/>
        <v>8.0646066753387053</v>
      </c>
      <c r="K12" s="62">
        <f t="shared" si="6"/>
        <v>0.68799960442320796</v>
      </c>
      <c r="L12" s="42">
        <f>AVERAGE(F11:F13)</f>
        <v>82258160.620442182</v>
      </c>
      <c r="M12" s="16">
        <f t="shared" si="0"/>
        <v>0.83742728576458259</v>
      </c>
      <c r="N12" s="3"/>
      <c r="O12" s="3"/>
    </row>
    <row r="13" spans="1:15" x14ac:dyDescent="0.2">
      <c r="A13" s="11" t="s">
        <v>16</v>
      </c>
      <c r="B13" s="12">
        <v>0.5</v>
      </c>
      <c r="C13" s="13" t="s">
        <v>18</v>
      </c>
      <c r="D13" s="13">
        <v>5</v>
      </c>
      <c r="E13" s="11">
        <v>1</v>
      </c>
      <c r="F13" s="42">
        <v>14695040.180687292</v>
      </c>
      <c r="G13" s="44"/>
      <c r="H13" s="14">
        <f t="shared" si="7"/>
        <v>2.5975534818093903E-2</v>
      </c>
      <c r="I13" s="14">
        <f t="shared" si="8"/>
        <v>0.97402446518190611</v>
      </c>
      <c r="J13" s="16">
        <f t="shared" si="9"/>
        <v>7.1671707779028075</v>
      </c>
      <c r="K13" s="62">
        <f t="shared" si="6"/>
        <v>1.5854355018591058</v>
      </c>
      <c r="L13" s="42">
        <f>AVERAGE(F11:F13)</f>
        <v>82258160.620442182</v>
      </c>
      <c r="M13" s="16">
        <f t="shared" si="0"/>
        <v>0.83742728576458259</v>
      </c>
      <c r="N13" s="3"/>
      <c r="O13" s="3"/>
    </row>
    <row r="14" spans="1:15" x14ac:dyDescent="0.2">
      <c r="A14" s="11" t="s">
        <v>16</v>
      </c>
      <c r="B14" s="12">
        <v>0.5</v>
      </c>
      <c r="C14" s="13" t="s">
        <v>18</v>
      </c>
      <c r="D14" s="13">
        <v>10</v>
      </c>
      <c r="E14" s="11">
        <v>1</v>
      </c>
      <c r="F14" s="42">
        <v>79056941.504209638</v>
      </c>
      <c r="G14" s="44"/>
      <c r="H14" s="14">
        <f t="shared" si="7"/>
        <v>0.13974417976437037</v>
      </c>
      <c r="I14" s="14">
        <f t="shared" si="8"/>
        <v>0.86025582023562963</v>
      </c>
      <c r="J14" s="16">
        <f t="shared" si="9"/>
        <v>7.8979400086720384</v>
      </c>
      <c r="K14" s="62">
        <f t="shared" si="6"/>
        <v>0.85466627108987492</v>
      </c>
      <c r="L14" s="42">
        <f>AVERAGE(F14:F16)</f>
        <v>30782907.459903434</v>
      </c>
      <c r="M14" s="16">
        <f t="shared" si="0"/>
        <v>1.264296643013707</v>
      </c>
    </row>
    <row r="15" spans="1:15" x14ac:dyDescent="0.2">
      <c r="A15" s="11" t="s">
        <v>16</v>
      </c>
      <c r="B15" s="12">
        <v>0.5</v>
      </c>
      <c r="C15" s="13" t="s">
        <v>18</v>
      </c>
      <c r="D15" s="13">
        <v>10</v>
      </c>
      <c r="E15" s="11">
        <v>1</v>
      </c>
      <c r="F15" s="42">
        <v>5386086.7250797153</v>
      </c>
      <c r="G15" s="44"/>
      <c r="H15" s="14">
        <f t="shared" si="7"/>
        <v>9.5206601370475489E-3</v>
      </c>
      <c r="I15" s="14">
        <f t="shared" si="8"/>
        <v>0.99047933986295245</v>
      </c>
      <c r="J15" s="16">
        <f t="shared" si="9"/>
        <v>6.7312733420053714</v>
      </c>
      <c r="K15" s="62">
        <f t="shared" si="6"/>
        <v>2.0213329377565419</v>
      </c>
      <c r="L15" s="42">
        <f>AVERAGE(F14:F16)</f>
        <v>30782907.459903434</v>
      </c>
      <c r="M15" s="16">
        <f t="shared" si="0"/>
        <v>1.264296643013707</v>
      </c>
    </row>
    <row r="16" spans="1:15" x14ac:dyDescent="0.2">
      <c r="A16" s="11" t="s">
        <v>16</v>
      </c>
      <c r="B16" s="12">
        <v>0.5</v>
      </c>
      <c r="C16" s="13" t="s">
        <v>18</v>
      </c>
      <c r="D16" s="13">
        <v>10</v>
      </c>
      <c r="E16" s="11">
        <v>1</v>
      </c>
      <c r="F16" s="42">
        <v>7905694.1504209554</v>
      </c>
      <c r="G16" s="44"/>
      <c r="H16" s="14">
        <f t="shared" si="7"/>
        <v>1.3974417976437021E-2</v>
      </c>
      <c r="I16" s="14">
        <f t="shared" si="8"/>
        <v>0.98602558202356294</v>
      </c>
      <c r="J16" s="16">
        <f t="shared" si="9"/>
        <v>6.8979400086720384</v>
      </c>
      <c r="K16" s="62">
        <f t="shared" si="6"/>
        <v>1.8546662710898749</v>
      </c>
      <c r="L16" s="42">
        <f t="shared" ref="L16" si="10">AVERAGE(F14:F16)</f>
        <v>30782907.459903434</v>
      </c>
      <c r="M16" s="16">
        <f t="shared" si="0"/>
        <v>1.264296643013707</v>
      </c>
    </row>
    <row r="17" spans="1:13" x14ac:dyDescent="0.2">
      <c r="A17" s="11" t="s">
        <v>16</v>
      </c>
      <c r="B17" s="12">
        <v>0.5</v>
      </c>
      <c r="C17" s="13" t="s">
        <v>18</v>
      </c>
      <c r="D17" s="13">
        <v>30</v>
      </c>
      <c r="E17" s="11">
        <v>1</v>
      </c>
      <c r="F17" s="42">
        <v>11603972.084031971</v>
      </c>
      <c r="G17" s="43"/>
      <c r="H17" s="14">
        <f t="shared" si="7"/>
        <v>2.0511640471258967E-2</v>
      </c>
      <c r="I17" s="14">
        <f t="shared" si="8"/>
        <v>0.97948835952874103</v>
      </c>
      <c r="J17" s="15">
        <f t="shared" si="9"/>
        <v>7.0646066753387053</v>
      </c>
      <c r="K17" s="62">
        <f t="shared" si="6"/>
        <v>1.687999604423208</v>
      </c>
      <c r="L17" s="42">
        <f t="shared" ref="L17" si="11">AVERAGE(F17:F19)</f>
        <v>14836555.411484309</v>
      </c>
      <c r="M17" s="16">
        <f t="shared" si="0"/>
        <v>1.5812731968397813</v>
      </c>
    </row>
    <row r="18" spans="1:13" x14ac:dyDescent="0.2">
      <c r="A18" s="11" t="s">
        <v>16</v>
      </c>
      <c r="B18" s="12">
        <v>0.5</v>
      </c>
      <c r="C18" s="13" t="s">
        <v>18</v>
      </c>
      <c r="D18" s="13">
        <v>30</v>
      </c>
      <c r="E18" s="11">
        <v>1</v>
      </c>
      <c r="F18" s="42">
        <v>7905694.1504209554</v>
      </c>
      <c r="G18" s="17"/>
      <c r="H18" s="14">
        <f t="shared" si="7"/>
        <v>1.3974417976437021E-2</v>
      </c>
      <c r="I18" s="14">
        <f t="shared" si="8"/>
        <v>0.98602558202356294</v>
      </c>
      <c r="J18" s="15">
        <f t="shared" si="9"/>
        <v>6.8979400086720384</v>
      </c>
      <c r="K18" s="62">
        <f t="shared" si="6"/>
        <v>1.8546662710898749</v>
      </c>
      <c r="L18" s="42">
        <f t="shared" ref="L18" si="12">AVERAGE(F17:F19)</f>
        <v>14836555.411484309</v>
      </c>
      <c r="M18" s="16">
        <f t="shared" si="0"/>
        <v>1.5812731968397813</v>
      </c>
    </row>
    <row r="19" spans="1:13" x14ac:dyDescent="0.2">
      <c r="A19" s="11" t="s">
        <v>16</v>
      </c>
      <c r="B19" s="12">
        <v>0.5</v>
      </c>
      <c r="C19" s="13" t="s">
        <v>18</v>
      </c>
      <c r="D19" s="13">
        <v>30</v>
      </c>
      <c r="E19" s="11">
        <v>1</v>
      </c>
      <c r="F19" s="42">
        <v>25000000</v>
      </c>
      <c r="G19" s="43"/>
      <c r="H19" s="14">
        <f t="shared" si="7"/>
        <v>4.4190989780742158E-2</v>
      </c>
      <c r="I19" s="14">
        <f t="shared" si="8"/>
        <v>0.95580901021925779</v>
      </c>
      <c r="J19" s="15">
        <f t="shared" si="9"/>
        <v>7.3979400086720375</v>
      </c>
      <c r="K19" s="62">
        <f t="shared" si="6"/>
        <v>1.3546662710898758</v>
      </c>
      <c r="L19" s="42">
        <f t="shared" ref="L19" si="13">AVERAGE(F17:F19)</f>
        <v>14836555.411484309</v>
      </c>
      <c r="M19" s="16">
        <f t="shared" si="0"/>
        <v>1.5812731968397813</v>
      </c>
    </row>
    <row r="20" spans="1:13" x14ac:dyDescent="0.2">
      <c r="A20" s="11" t="s">
        <v>16</v>
      </c>
      <c r="B20" s="12">
        <v>0.5</v>
      </c>
      <c r="C20" s="13" t="s">
        <v>18</v>
      </c>
      <c r="D20" s="13">
        <v>50</v>
      </c>
      <c r="E20" s="11">
        <v>1</v>
      </c>
      <c r="F20" s="42">
        <v>53860867.250797115</v>
      </c>
      <c r="G20" s="43"/>
      <c r="H20" s="14">
        <f t="shared" si="7"/>
        <v>9.5206601370475416E-2</v>
      </c>
      <c r="I20" s="14">
        <f t="shared" si="8"/>
        <v>0.90479339862952457</v>
      </c>
      <c r="J20" s="15">
        <f t="shared" si="9"/>
        <v>7.7312733420053714</v>
      </c>
      <c r="K20" s="62">
        <f t="shared" si="6"/>
        <v>1.0213329377565419</v>
      </c>
      <c r="L20" s="42">
        <f t="shared" ref="L20" si="14">AVERAGE(F20:F22)</f>
        <v>30154946.444943029</v>
      </c>
      <c r="M20" s="16">
        <f t="shared" si="0"/>
        <v>1.2732477182594142</v>
      </c>
    </row>
    <row r="21" spans="1:13" x14ac:dyDescent="0.2">
      <c r="A21" s="11" t="s">
        <v>16</v>
      </c>
      <c r="B21" s="12">
        <v>0.5</v>
      </c>
      <c r="C21" s="13" t="s">
        <v>18</v>
      </c>
      <c r="D21" s="13">
        <v>50</v>
      </c>
      <c r="E21" s="11">
        <v>1</v>
      </c>
      <c r="F21" s="42">
        <v>25000000</v>
      </c>
      <c r="G21" s="43"/>
      <c r="H21" s="14">
        <f t="shared" si="7"/>
        <v>4.4190989780742158E-2</v>
      </c>
      <c r="I21" s="14">
        <f t="shared" si="8"/>
        <v>0.95580901021925779</v>
      </c>
      <c r="J21" s="15">
        <f t="shared" si="9"/>
        <v>7.3979400086720375</v>
      </c>
      <c r="K21" s="62">
        <f t="shared" si="6"/>
        <v>1.3546662710898758</v>
      </c>
      <c r="L21" s="42">
        <f t="shared" ref="L21" si="15">AVERAGE(F20:F22)</f>
        <v>30154946.444943029</v>
      </c>
      <c r="M21" s="16">
        <f t="shared" si="0"/>
        <v>1.2732477182594142</v>
      </c>
    </row>
    <row r="22" spans="1:13" x14ac:dyDescent="0.2">
      <c r="A22" s="29" t="s">
        <v>16</v>
      </c>
      <c r="B22" s="19">
        <v>0.5</v>
      </c>
      <c r="C22" s="20" t="s">
        <v>18</v>
      </c>
      <c r="D22" s="20">
        <v>50</v>
      </c>
      <c r="E22" s="29">
        <v>1</v>
      </c>
      <c r="F22" s="45">
        <v>11603972.084031971</v>
      </c>
      <c r="G22" s="46"/>
      <c r="H22" s="26">
        <f t="shared" si="7"/>
        <v>2.0511640471258967E-2</v>
      </c>
      <c r="I22" s="26">
        <f t="shared" si="8"/>
        <v>0.97948835952874103</v>
      </c>
      <c r="J22" s="27">
        <f t="shared" si="9"/>
        <v>7.0646066753387053</v>
      </c>
      <c r="K22" s="63">
        <f t="shared" si="6"/>
        <v>1.687999604423208</v>
      </c>
      <c r="L22" s="45">
        <f t="shared" ref="L22" si="16">AVERAGE(F20:F22)</f>
        <v>30154946.444943029</v>
      </c>
      <c r="M22" s="47">
        <f t="shared" si="0"/>
        <v>1.2732477182594142</v>
      </c>
    </row>
    <row r="24" spans="1:13" x14ac:dyDescent="0.2">
      <c r="A24" s="24" t="s">
        <v>19</v>
      </c>
      <c r="B24" s="31"/>
      <c r="C24" s="48"/>
      <c r="D24" s="31"/>
      <c r="E24" s="31"/>
      <c r="F24" s="31"/>
    </row>
    <row r="25" spans="1:13" x14ac:dyDescent="0.2">
      <c r="A25" s="32" t="s">
        <v>20</v>
      </c>
      <c r="B25" s="33">
        <v>0.5</v>
      </c>
      <c r="C25" s="33">
        <v>0.5</v>
      </c>
      <c r="D25" s="33">
        <v>0.5</v>
      </c>
      <c r="E25" s="33">
        <v>0.5</v>
      </c>
      <c r="F25" s="33">
        <v>0.5</v>
      </c>
      <c r="J25" s="2"/>
      <c r="K25" s="2"/>
      <c r="M25" s="2"/>
    </row>
    <row r="26" spans="1:13" ht="15" customHeight="1" x14ac:dyDescent="0.2">
      <c r="A26" s="34" t="s">
        <v>21</v>
      </c>
      <c r="B26" s="35">
        <v>0</v>
      </c>
      <c r="C26" s="35">
        <v>5</v>
      </c>
      <c r="D26" s="35">
        <v>10</v>
      </c>
      <c r="E26" s="35">
        <v>30</v>
      </c>
      <c r="F26" s="35">
        <v>50</v>
      </c>
      <c r="J26" s="2"/>
      <c r="K26" s="2"/>
      <c r="M26" s="2"/>
    </row>
    <row r="27" spans="1:13" x14ac:dyDescent="0.2">
      <c r="A27" s="64" t="s">
        <v>22</v>
      </c>
      <c r="B27" s="33">
        <v>1.0213329377565419</v>
      </c>
      <c r="C27" s="31">
        <v>0.68799960442320796</v>
      </c>
      <c r="D27" s="31">
        <v>0.85466627108987492</v>
      </c>
      <c r="E27" s="31">
        <v>1.687999604423208</v>
      </c>
      <c r="F27" s="31">
        <v>1.0213329377565419</v>
      </c>
      <c r="J27" s="2"/>
      <c r="K27" s="2"/>
      <c r="M27" s="2"/>
    </row>
    <row r="28" spans="1:13" x14ac:dyDescent="0.2">
      <c r="A28" s="65"/>
      <c r="B28" s="36">
        <v>0.68799960442320796</v>
      </c>
      <c r="C28" s="31">
        <v>0.68799960442320796</v>
      </c>
      <c r="D28" s="31">
        <v>2.0213329377565419</v>
      </c>
      <c r="E28" s="31">
        <v>1.8546662710898749</v>
      </c>
      <c r="F28" s="37">
        <v>1.3546662710898758</v>
      </c>
      <c r="J28" s="2"/>
      <c r="K28" s="2"/>
      <c r="M28" s="2"/>
    </row>
    <row r="29" spans="1:13" x14ac:dyDescent="0.2">
      <c r="A29" s="65"/>
      <c r="B29" s="38">
        <v>0.85466627108987492</v>
      </c>
      <c r="C29" s="31">
        <v>1.5854355018591058</v>
      </c>
      <c r="D29" s="31">
        <v>1.8546662710898749</v>
      </c>
      <c r="E29" s="31">
        <v>1.3546662710898758</v>
      </c>
      <c r="F29" s="31">
        <v>1.687999604423208</v>
      </c>
      <c r="J29" s="2"/>
      <c r="K29" s="2"/>
      <c r="M29" s="2"/>
    </row>
    <row r="30" spans="1:13" ht="15" customHeight="1" x14ac:dyDescent="0.2">
      <c r="A30" s="65"/>
      <c r="B30" s="33">
        <v>0.3017621531011816</v>
      </c>
      <c r="C30" s="33" t="s">
        <v>17</v>
      </c>
      <c r="D30" s="33">
        <v>1.6350954864345137</v>
      </c>
      <c r="E30" s="33" t="s">
        <v>17</v>
      </c>
      <c r="F30" s="33" t="s">
        <v>17</v>
      </c>
      <c r="J30" s="2"/>
      <c r="K30" s="2"/>
      <c r="M30" s="2"/>
    </row>
    <row r="31" spans="1:13" ht="15" customHeight="1" x14ac:dyDescent="0.2">
      <c r="A31" s="65"/>
      <c r="B31" s="36">
        <v>-0.19823784689882018</v>
      </c>
      <c r="C31" s="36" t="s">
        <v>17</v>
      </c>
      <c r="D31" s="36">
        <v>1.9684288197678477</v>
      </c>
      <c r="E31" s="36" t="s">
        <v>17</v>
      </c>
      <c r="F31" s="36" t="s">
        <v>17</v>
      </c>
      <c r="J31" s="2"/>
      <c r="K31" s="2"/>
      <c r="M31" s="2"/>
    </row>
    <row r="32" spans="1:13" ht="15" customHeight="1" x14ac:dyDescent="0.2">
      <c r="A32" s="65"/>
      <c r="B32" s="38">
        <v>0.63509548643451375</v>
      </c>
      <c r="C32" s="36" t="s">
        <v>17</v>
      </c>
      <c r="D32" s="38">
        <v>2.3017621531011816</v>
      </c>
      <c r="E32" s="38" t="s">
        <v>17</v>
      </c>
      <c r="F32" s="38" t="s">
        <v>17</v>
      </c>
      <c r="J32" s="2"/>
      <c r="K32" s="2"/>
      <c r="M32" s="2"/>
    </row>
    <row r="33" spans="1:13" ht="15" customHeight="1" x14ac:dyDescent="0.2">
      <c r="A33" s="65"/>
      <c r="B33" s="33">
        <v>0.83333333333333393</v>
      </c>
      <c r="C33" s="33" t="s">
        <v>17</v>
      </c>
      <c r="D33" s="31">
        <v>2.1666666666666679</v>
      </c>
      <c r="E33" s="31" t="s">
        <v>17</v>
      </c>
      <c r="F33" s="31" t="s">
        <v>17</v>
      </c>
      <c r="J33" s="2"/>
      <c r="K33" s="2"/>
      <c r="M33" s="2"/>
    </row>
    <row r="34" spans="1:13" ht="15" customHeight="1" x14ac:dyDescent="0.2">
      <c r="A34" s="65"/>
      <c r="B34" s="36">
        <v>0.16666666666666785</v>
      </c>
      <c r="C34" s="36" t="s">
        <v>17</v>
      </c>
      <c r="D34" s="31">
        <v>2.1666666666666679</v>
      </c>
      <c r="E34" s="31" t="s">
        <v>17</v>
      </c>
      <c r="F34" s="31" t="s">
        <v>17</v>
      </c>
    </row>
    <row r="35" spans="1:13" ht="15" customHeight="1" x14ac:dyDescent="0.2">
      <c r="A35" s="65"/>
      <c r="B35" s="38">
        <v>0.83333333333333393</v>
      </c>
      <c r="C35" s="38" t="s">
        <v>17</v>
      </c>
      <c r="D35" s="31">
        <v>2.5000000000000018</v>
      </c>
      <c r="E35" s="31" t="s">
        <v>17</v>
      </c>
      <c r="F35" s="31" t="s">
        <v>17</v>
      </c>
    </row>
    <row r="36" spans="1:13" ht="15" customHeight="1" x14ac:dyDescent="0.2">
      <c r="A36" s="65"/>
      <c r="B36" s="33">
        <v>0.89626602915742559</v>
      </c>
      <c r="C36" s="33" t="s">
        <v>17</v>
      </c>
      <c r="D36" s="33">
        <v>1.2295993624907595</v>
      </c>
      <c r="E36" s="33" t="s">
        <v>17</v>
      </c>
      <c r="F36" s="33" t="s">
        <v>17</v>
      </c>
    </row>
    <row r="37" spans="1:13" ht="15" customHeight="1" x14ac:dyDescent="0.2">
      <c r="A37" s="65"/>
      <c r="B37" s="36">
        <v>0.22959936249075952</v>
      </c>
      <c r="C37" s="36" t="s">
        <v>17</v>
      </c>
      <c r="D37" s="36">
        <v>1.8962660291574256</v>
      </c>
      <c r="E37" s="36" t="s">
        <v>17</v>
      </c>
      <c r="F37" s="36" t="s">
        <v>17</v>
      </c>
    </row>
    <row r="38" spans="1:13" ht="15" customHeight="1" x14ac:dyDescent="0.2">
      <c r="A38" s="65"/>
      <c r="B38" s="36">
        <v>0.56293269582409344</v>
      </c>
      <c r="C38" s="36" t="s">
        <v>17</v>
      </c>
      <c r="D38" s="36">
        <v>1.5629326958240934</v>
      </c>
      <c r="E38" s="36" t="s">
        <v>17</v>
      </c>
      <c r="F38" s="36" t="s">
        <v>17</v>
      </c>
    </row>
    <row r="39" spans="1:13" x14ac:dyDescent="0.2">
      <c r="A39" s="65"/>
      <c r="B39" s="39">
        <v>1.1178306486101617</v>
      </c>
      <c r="C39" s="39" t="s">
        <v>17</v>
      </c>
      <c r="D39" s="39" t="s">
        <v>17</v>
      </c>
      <c r="E39" s="39" t="s">
        <v>17</v>
      </c>
      <c r="F39" s="39" t="s">
        <v>17</v>
      </c>
    </row>
    <row r="40" spans="1:13" x14ac:dyDescent="0.2">
      <c r="A40" s="65"/>
      <c r="B40" s="36">
        <v>0.78496142456998186</v>
      </c>
      <c r="C40" s="36" t="s">
        <v>17</v>
      </c>
      <c r="D40" s="36" t="s">
        <v>17</v>
      </c>
      <c r="E40" s="36" t="s">
        <v>17</v>
      </c>
      <c r="F40" s="36" t="s">
        <v>17</v>
      </c>
    </row>
    <row r="41" spans="1:13" x14ac:dyDescent="0.2">
      <c r="A41" s="66"/>
      <c r="B41" s="36">
        <v>0.95124293029922313</v>
      </c>
      <c r="C41" s="38" t="s">
        <v>17</v>
      </c>
      <c r="D41" s="38" t="s">
        <v>17</v>
      </c>
      <c r="E41" s="38" t="s">
        <v>17</v>
      </c>
      <c r="F41" s="38" t="s">
        <v>17</v>
      </c>
    </row>
    <row r="42" spans="1:13" x14ac:dyDescent="0.2">
      <c r="A42" s="67" t="s">
        <v>23</v>
      </c>
      <c r="B42" s="33">
        <f>_xlfn.STDEV.P(B27:B41)</f>
        <v>0.35548151312983217</v>
      </c>
      <c r="C42" s="33">
        <f>_xlfn.STDEV.P(C27:C41)</f>
        <v>0.42305533917143884</v>
      </c>
      <c r="D42" s="33">
        <f>_xlfn.STDEV.P(D27:D41)</f>
        <v>0.44503919601993386</v>
      </c>
      <c r="E42" s="33">
        <f t="shared" ref="E42:F42" si="17">_xlfn.STDEV.P(E27:E41)</f>
        <v>0.20786985482077558</v>
      </c>
      <c r="F42" s="33">
        <f t="shared" si="17"/>
        <v>0.2721655269759089</v>
      </c>
    </row>
    <row r="43" spans="1:13" x14ac:dyDescent="0.2">
      <c r="A43" s="68" t="s">
        <v>24</v>
      </c>
      <c r="B43" s="38">
        <f>AVERAGE(B27:B41)</f>
        <v>0.64525233534609872</v>
      </c>
      <c r="C43" s="38">
        <f t="shared" ref="C43:E43" si="18">AVERAGE(C27:C41)</f>
        <v>0.98714490356850726</v>
      </c>
      <c r="D43" s="38">
        <f t="shared" si="18"/>
        <v>1.8465069466704545</v>
      </c>
      <c r="E43" s="38">
        <f t="shared" si="18"/>
        <v>1.6324440488676528</v>
      </c>
      <c r="F43" s="38">
        <f t="shared" ref="F43" si="19">AVERAGE(F27:F41)</f>
        <v>1.3546662710898751</v>
      </c>
    </row>
    <row r="45" spans="1:13" x14ac:dyDescent="0.2">
      <c r="A45" s="24" t="s">
        <v>25</v>
      </c>
    </row>
  </sheetData>
  <mergeCells count="12">
    <mergeCell ref="A27:A41"/>
    <mergeCell ref="F3:F4"/>
    <mergeCell ref="L3:M3"/>
    <mergeCell ref="A3:A4"/>
    <mergeCell ref="B3:B4"/>
    <mergeCell ref="C3:D3"/>
    <mergeCell ref="E3:E4"/>
    <mergeCell ref="H3:H4"/>
    <mergeCell ref="I3:I4"/>
    <mergeCell ref="J3:J4"/>
    <mergeCell ref="K3:K4"/>
    <mergeCell ref="G3:G4"/>
  </mergeCells>
  <phoneticPr fontId="1"/>
  <pageMargins left="0.7" right="0.7" top="0.75" bottom="0.75" header="0.3" footer="0.3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EDCBFBEA89B7647AF6767D1B44AF2A8" ma:contentTypeVersion="12" ma:contentTypeDescription="新しいドキュメントを作成します。" ma:contentTypeScope="" ma:versionID="029d64930175e6ee4450e4d1c92668d9">
  <xsd:schema xmlns:xsd="http://www.w3.org/2001/XMLSchema" xmlns:xs="http://www.w3.org/2001/XMLSchema" xmlns:p="http://schemas.microsoft.com/office/2006/metadata/properties" xmlns:ns3="6edfcd30-ee44-4b78-a628-45a575a9b80a" xmlns:ns4="86e97af3-3c03-423f-8144-2bc2a4029dd8" targetNamespace="http://schemas.microsoft.com/office/2006/metadata/properties" ma:root="true" ma:fieldsID="aef3658a55a0f6a5a98ff180e280ab7e" ns3:_="" ns4:_="">
    <xsd:import namespace="6edfcd30-ee44-4b78-a628-45a575a9b80a"/>
    <xsd:import namespace="86e97af3-3c03-423f-8144-2bc2a4029d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fcd30-ee44-4b78-a628-45a575a9b8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97af3-3c03-423f-8144-2bc2a4029d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E18E27-2C77-48FA-96C4-DC05BF599A6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edfcd30-ee44-4b78-a628-45a575a9b80a"/>
    <ds:schemaRef ds:uri="http://purl.org/dc/elements/1.1/"/>
    <ds:schemaRef ds:uri="http://schemas.microsoft.com/office/2006/metadata/properties"/>
    <ds:schemaRef ds:uri="86e97af3-3c03-423f-8144-2bc2a4029dd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90A76F-7C4D-42C3-9696-FD219CA202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FE844B-049F-41FA-8705-376A4C8FB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dfcd30-ee44-4b78-a628-45a575a9b80a"/>
    <ds:schemaRef ds:uri="86e97af3-3c03-423f-8144-2bc2a4029d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Source data of Fig.1</vt:lpstr>
      <vt:lpstr>'Source data of Fig.1'!Print_Area</vt:lpstr>
    </vt:vector>
  </TitlesOfParts>
  <Manager/>
  <Company>lion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lionet</dc:creator>
  <cp:keywords/>
  <dc:description/>
  <cp:lastModifiedBy>lionet</cp:lastModifiedBy>
  <cp:revision/>
  <cp:lastPrinted>2022-07-29T00:36:51Z</cp:lastPrinted>
  <dcterms:created xsi:type="dcterms:W3CDTF">2022-07-27T06:05:34Z</dcterms:created>
  <dcterms:modified xsi:type="dcterms:W3CDTF">2022-07-29T01:17:19Z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0x010100BEDCBFBEA89B7647AF6767D1B44AF2A8</vt:lpwstr>
  </property>
</Properties>
</file>