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VERSION SC PAPER\REVISION\"/>
    </mc:Choice>
  </mc:AlternateContent>
  <xr:revisionPtr revIDLastSave="0" documentId="13_ncr:1_{661383AF-F187-49EA-B6F6-8AB8409AC468}" xr6:coauthVersionLast="47" xr6:coauthVersionMax="47" xr10:uidLastSave="{00000000-0000-0000-0000-000000000000}"/>
  <bookViews>
    <workbookView xWindow="330" yWindow="1460" windowWidth="18910" windowHeight="10000" activeTab="1" xr2:uid="{6CB20D80-0DEB-48F4-A265-468D9D3AEBAD}"/>
  </bookViews>
  <sheets>
    <sheet name="Differentiation" sheetId="3" r:id="rId1"/>
    <sheet name="heatmap data" sheetId="8" r:id="rId2"/>
    <sheet name="Haemozoin assay" sheetId="4" r:id="rId3"/>
    <sheet name="Invasion" sheetId="5" r:id="rId4"/>
    <sheet name="ATP2B4 KO" sheetId="1" r:id="rId5"/>
    <sheet name="BSG KO" sheetId="2" r:id="rId6"/>
    <sheet name="Haemoglobinopathies" sheetId="6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5" l="1"/>
  <c r="O7" i="5"/>
  <c r="L6" i="5"/>
  <c r="I7" i="5"/>
  <c r="E7" i="5"/>
  <c r="B6" i="5"/>
  <c r="E9" i="4" l="1"/>
  <c r="E12" i="4" s="1"/>
</calcChain>
</file>

<file path=xl/sharedStrings.xml><?xml version="1.0" encoding="utf-8"?>
<sst xmlns="http://schemas.openxmlformats.org/spreadsheetml/2006/main" count="365" uniqueCount="170">
  <si>
    <t>INVASION</t>
  </si>
  <si>
    <t>CT 18h</t>
  </si>
  <si>
    <t>CT 42h</t>
  </si>
  <si>
    <t>E6 18h</t>
  </si>
  <si>
    <t>E6 42h</t>
  </si>
  <si>
    <t>F5 18h</t>
  </si>
  <si>
    <t>F5 42h</t>
  </si>
  <si>
    <t>%T/S</t>
  </si>
  <si>
    <t>CT</t>
  </si>
  <si>
    <t>E6</t>
  </si>
  <si>
    <t>F5</t>
  </si>
  <si>
    <t>MESODERM STAGE</t>
  </si>
  <si>
    <t>PLURIPOTENT MARKERS</t>
  </si>
  <si>
    <t>POU5f1</t>
  </si>
  <si>
    <t>NANOG</t>
  </si>
  <si>
    <t>Myc</t>
  </si>
  <si>
    <t>MDII</t>
  </si>
  <si>
    <t>Undifferentiated</t>
  </si>
  <si>
    <t>Mesoderm</t>
  </si>
  <si>
    <t>Meso/Ery transition</t>
  </si>
  <si>
    <t>MESODERM / HAEMATOPOIETIC MARKERS</t>
  </si>
  <si>
    <t>GATA 1</t>
  </si>
  <si>
    <t>MIXL1</t>
  </si>
  <si>
    <t>EOMES</t>
  </si>
  <si>
    <t>SOX17</t>
  </si>
  <si>
    <t>TAL1</t>
  </si>
  <si>
    <t>KLF1</t>
  </si>
  <si>
    <t>BRACHYURY</t>
  </si>
  <si>
    <t>MESP1</t>
  </si>
  <si>
    <t>ERYTHROID STAGE</t>
  </si>
  <si>
    <t>HAEMOGLOBINS</t>
  </si>
  <si>
    <t>RH1</t>
  </si>
  <si>
    <r>
      <t>Hb</t>
    </r>
    <r>
      <rPr>
        <sz val="11"/>
        <color theme="1"/>
        <rFont val="Calibri"/>
        <family val="2"/>
      </rPr>
      <t>α</t>
    </r>
  </si>
  <si>
    <r>
      <t>Hb</t>
    </r>
    <r>
      <rPr>
        <sz val="11"/>
        <color theme="1"/>
        <rFont val="Calibri"/>
        <family val="2"/>
      </rPr>
      <t>β</t>
    </r>
  </si>
  <si>
    <r>
      <t>Hb</t>
    </r>
    <r>
      <rPr>
        <sz val="11"/>
        <color theme="1"/>
        <rFont val="Calibri"/>
        <family val="2"/>
      </rPr>
      <t>ζ</t>
    </r>
  </si>
  <si>
    <r>
      <t>Hb</t>
    </r>
    <r>
      <rPr>
        <sz val="11"/>
        <color theme="1"/>
        <rFont val="Calibri"/>
        <family val="2"/>
      </rPr>
      <t>ε</t>
    </r>
  </si>
  <si>
    <t>CD5</t>
  </si>
  <si>
    <t>CD3</t>
  </si>
  <si>
    <t>GB4</t>
  </si>
  <si>
    <t>GB1</t>
  </si>
  <si>
    <t>SHEF6</t>
  </si>
  <si>
    <t>SHEF3</t>
  </si>
  <si>
    <t>K4</t>
  </si>
  <si>
    <t>SF2</t>
  </si>
  <si>
    <t>qRT-PCR</t>
  </si>
  <si>
    <t xml:space="preserve">surface markers </t>
  </si>
  <si>
    <t>flow cytometry</t>
  </si>
  <si>
    <t>GYPA</t>
  </si>
  <si>
    <t>CD71</t>
  </si>
  <si>
    <t>BLOOD</t>
  </si>
  <si>
    <t>SENSITIVITY</t>
  </si>
  <si>
    <t>TIME COURSE</t>
  </si>
  <si>
    <t>HAEMATOCRIT</t>
  </si>
  <si>
    <t>TIME</t>
  </si>
  <si>
    <t>%Hz</t>
  </si>
  <si>
    <t>%SG</t>
  </si>
  <si>
    <t>2H</t>
  </si>
  <si>
    <t>0.5X</t>
  </si>
  <si>
    <t>1X</t>
  </si>
  <si>
    <t>6H</t>
  </si>
  <si>
    <t>20H</t>
  </si>
  <si>
    <t>46H</t>
  </si>
  <si>
    <t>TOTAL PARASITAEMIA</t>
  </si>
  <si>
    <t>DILUTION</t>
  </si>
  <si>
    <t>SAMPLE</t>
  </si>
  <si>
    <t>CALCULATED</t>
  </si>
  <si>
    <t>A</t>
  </si>
  <si>
    <t>B</t>
  </si>
  <si>
    <t>C</t>
  </si>
  <si>
    <t>0.25X</t>
  </si>
  <si>
    <t>0.1X</t>
  </si>
  <si>
    <t>0.05X</t>
  </si>
  <si>
    <t>0.001X</t>
  </si>
  <si>
    <t>INVASION IN WILD TYPE CELL LINES</t>
  </si>
  <si>
    <t>18 H</t>
  </si>
  <si>
    <t>42 H</t>
  </si>
  <si>
    <t>42h</t>
  </si>
  <si>
    <t>% MATURE PARASITES</t>
  </si>
  <si>
    <t>EM 18h</t>
  </si>
  <si>
    <t>EM 42h</t>
  </si>
  <si>
    <t>FJ 18h</t>
  </si>
  <si>
    <t>FJ 41h</t>
  </si>
  <si>
    <t>GROWTH</t>
  </si>
  <si>
    <t>EM</t>
  </si>
  <si>
    <t>FJ</t>
  </si>
  <si>
    <t>B5 18h</t>
  </si>
  <si>
    <t>B5 42h</t>
  </si>
  <si>
    <t>C5 18h</t>
  </si>
  <si>
    <t>C5 42h</t>
  </si>
  <si>
    <t>B5</t>
  </si>
  <si>
    <t>C5</t>
  </si>
  <si>
    <t>Differentiated</t>
  </si>
  <si>
    <t>BSG KO</t>
  </si>
  <si>
    <t>BSG expression</t>
  </si>
  <si>
    <t>microarray</t>
  </si>
  <si>
    <t>ATP2B4 expression</t>
  </si>
  <si>
    <t>ATP2B4 KO</t>
  </si>
  <si>
    <t>flow cytomety</t>
  </si>
  <si>
    <t xml:space="preserve">flow cytometry </t>
  </si>
  <si>
    <t>Giemsa</t>
  </si>
  <si>
    <t>MESODERM DIFFERENTIATION RH1</t>
  </si>
  <si>
    <t>TargetID</t>
  </si>
  <si>
    <t>MDIII 4</t>
  </si>
  <si>
    <t>MDIII 8</t>
  </si>
  <si>
    <t>MDIII 12</t>
  </si>
  <si>
    <t>BMPR1A</t>
  </si>
  <si>
    <t>ACVR2B</t>
  </si>
  <si>
    <t>NODAL</t>
  </si>
  <si>
    <t>KLF4</t>
  </si>
  <si>
    <t>BMP7</t>
  </si>
  <si>
    <t>BMP2</t>
  </si>
  <si>
    <t>BMP4</t>
  </si>
  <si>
    <t>CD34</t>
  </si>
  <si>
    <t>CFC1</t>
  </si>
  <si>
    <t>TBX6</t>
  </si>
  <si>
    <t>CBFA2T2</t>
  </si>
  <si>
    <t>RUNX1</t>
  </si>
  <si>
    <t>BMPR1B</t>
  </si>
  <si>
    <t>CDH5</t>
  </si>
  <si>
    <t>CBFA2T3</t>
  </si>
  <si>
    <t>GATA1</t>
  </si>
  <si>
    <t>T</t>
  </si>
  <si>
    <t>SNAI2</t>
  </si>
  <si>
    <t>KIT</t>
  </si>
  <si>
    <t>MESDC2</t>
  </si>
  <si>
    <t>FLI1</t>
  </si>
  <si>
    <t>ACVR1</t>
  </si>
  <si>
    <t>BMP6</t>
  </si>
  <si>
    <t>SNAI1</t>
  </si>
  <si>
    <t>CFC1B</t>
  </si>
  <si>
    <t>ACVR2A</t>
  </si>
  <si>
    <t>ERYTHROPOIETIC DIFFERENTIATION RH1</t>
  </si>
  <si>
    <t>Meso/Ery 8</t>
  </si>
  <si>
    <t>Meso/Ery 12</t>
  </si>
  <si>
    <t>Ery I</t>
  </si>
  <si>
    <t>Diff Ery</t>
  </si>
  <si>
    <t>CD38</t>
  </si>
  <si>
    <t>CR1</t>
  </si>
  <si>
    <t>EPB41</t>
  </si>
  <si>
    <t>GYPC</t>
  </si>
  <si>
    <t>ATP2B4</t>
  </si>
  <si>
    <t>ATP2B1</t>
  </si>
  <si>
    <t>BSG</t>
  </si>
  <si>
    <t>SEMA7A</t>
  </si>
  <si>
    <t>AMIGO2</t>
  </si>
  <si>
    <t>CPO</t>
  </si>
  <si>
    <t>CD44</t>
  </si>
  <si>
    <t>CD99</t>
  </si>
  <si>
    <t>TFRC</t>
  </si>
  <si>
    <t>CPOX</t>
  </si>
  <si>
    <t>PPOX</t>
  </si>
  <si>
    <t>UROD</t>
  </si>
  <si>
    <t>UROS</t>
  </si>
  <si>
    <t>CD47</t>
  </si>
  <si>
    <t>CD59</t>
  </si>
  <si>
    <t>CD58</t>
  </si>
  <si>
    <t>SLC4A1</t>
  </si>
  <si>
    <t>ERYTHROPOIETIC DIFFERENTIATION WILD TYPE LINES</t>
  </si>
  <si>
    <t xml:space="preserve">CD5 </t>
  </si>
  <si>
    <t xml:space="preserve">SHEF3 </t>
  </si>
  <si>
    <t>BCAM</t>
  </si>
  <si>
    <t>CD36</t>
  </si>
  <si>
    <t>CD55</t>
  </si>
  <si>
    <t>DARC</t>
  </si>
  <si>
    <t>EPOR</t>
  </si>
  <si>
    <t>ERMAP</t>
  </si>
  <si>
    <t>F11R</t>
  </si>
  <si>
    <t>GYPB</t>
  </si>
  <si>
    <t>ICAM4</t>
  </si>
  <si>
    <t>NPTN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</si>
</sst>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7" fontId="0" fillId="0" borderId="0" xfId="0" applyNumberFormat="1"/>
    <xf numFmtId="17" fontId="0" fillId="0" borderId="0" xfId="0" applyNumberFormat="1" applyFill="1"/>
    <xf numFmtId="0" fontId="0" fillId="0" borderId="0" xfId="0" applyFill="1"/>
    <xf numFmtId="0" fontId="1" fillId="0" borderId="0" xfId="0" applyFont="1" applyFill="1"/>
    <xf numFmtId="10" fontId="0" fillId="0" borderId="0" xfId="0" applyNumberFormat="1"/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EW%20VERSION%20SC%20PAPER\NEW%20FACS%20data%20and%20analysis\RESULTS.xlsx" TargetMode="External"/><Relationship Id="rId1" Type="http://schemas.openxmlformats.org/officeDocument/2006/relationships/externalLinkPath" Target="/NEW%20VERSION%20SC%20PAPER/NEW%20FACS%20data%20and%20analysis/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eriment 2"/>
      <sheetName val="Experiment 3"/>
      <sheetName val="Sheet4"/>
      <sheetName val="experiment 4"/>
      <sheetName val="MAY TIME COURSE"/>
      <sheetName val="TIME COURSE JUNE"/>
      <sheetName val="TIME COURSE ALL"/>
      <sheetName val="MAY DILUTION"/>
      <sheetName val="LOW Hc"/>
      <sheetName val="Hc all"/>
      <sheetName val="February"/>
      <sheetName val="April"/>
      <sheetName val="May"/>
      <sheetName val="JUNE"/>
      <sheetName val="FEBRUAR4Y 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R2" t="str">
            <v>Hz</v>
          </cell>
          <cell r="S2" t="str">
            <v>SG</v>
          </cell>
        </row>
        <row r="3">
          <cell r="P3" t="str">
            <v>2H</v>
          </cell>
          <cell r="Q3" t="str">
            <v>0.5X</v>
          </cell>
          <cell r="R3">
            <v>0.37625000000000003</v>
          </cell>
          <cell r="S3">
            <v>0.81874999999999998</v>
          </cell>
          <cell r="U3">
            <v>0.27448328078149209</v>
          </cell>
          <cell r="V3">
            <v>0.5902889728163413</v>
          </cell>
        </row>
        <row r="4">
          <cell r="Q4" t="str">
            <v>1X</v>
          </cell>
          <cell r="R4">
            <v>0.46499999999999997</v>
          </cell>
          <cell r="S4">
            <v>0.81374999999999997</v>
          </cell>
          <cell r="U4">
            <v>0.27145112688238054</v>
          </cell>
          <cell r="V4">
            <v>0.60526115968941174</v>
          </cell>
        </row>
        <row r="5">
          <cell r="P5" t="str">
            <v>6H</v>
          </cell>
          <cell r="Q5" t="str">
            <v>0.5X</v>
          </cell>
          <cell r="R5">
            <v>1.0666666666666667</v>
          </cell>
          <cell r="S5">
            <v>3.2216666666666662</v>
          </cell>
          <cell r="U5">
            <v>0.34989522241189075</v>
          </cell>
          <cell r="V5">
            <v>1.3828436884430095</v>
          </cell>
        </row>
        <row r="6">
          <cell r="Q6" t="str">
            <v>1X</v>
          </cell>
          <cell r="R6">
            <v>1.8800000000000001</v>
          </cell>
          <cell r="S6">
            <v>4.296666666666666</v>
          </cell>
          <cell r="U6">
            <v>0.14840822079655841</v>
          </cell>
          <cell r="V6">
            <v>0.31411250638372634</v>
          </cell>
        </row>
        <row r="7">
          <cell r="P7" t="str">
            <v>20H</v>
          </cell>
          <cell r="Q7" t="str">
            <v>0.5X</v>
          </cell>
          <cell r="R7">
            <v>2.4500000000000002</v>
          </cell>
          <cell r="S7">
            <v>3.0571428571428574</v>
          </cell>
          <cell r="U7">
            <v>1.3016271867679063</v>
          </cell>
          <cell r="V7">
            <v>2.0286260891361443</v>
          </cell>
        </row>
        <row r="8">
          <cell r="Q8" t="str">
            <v>1X</v>
          </cell>
          <cell r="R8">
            <v>3.4299999999999997</v>
          </cell>
          <cell r="S8">
            <v>3.6449999999999996</v>
          </cell>
          <cell r="U8">
            <v>0.80314382273662732</v>
          </cell>
          <cell r="V8">
            <v>1.1529744142868055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25946-4891-486B-AD14-18C3A20D07CA}">
  <dimension ref="A2:AF50"/>
  <sheetViews>
    <sheetView topLeftCell="Q1" workbookViewId="0">
      <selection activeCell="C4" sqref="C4"/>
    </sheetView>
  </sheetViews>
  <sheetFormatPr defaultRowHeight="14.5" x14ac:dyDescent="0.35"/>
  <sheetData>
    <row r="2" spans="1:32" x14ac:dyDescent="0.35">
      <c r="A2" t="s">
        <v>11</v>
      </c>
      <c r="S2" t="s">
        <v>29</v>
      </c>
    </row>
    <row r="3" spans="1:32" x14ac:dyDescent="0.35">
      <c r="A3" t="s">
        <v>12</v>
      </c>
      <c r="J3" t="s">
        <v>20</v>
      </c>
      <c r="S3" t="s">
        <v>30</v>
      </c>
      <c r="U3" t="s">
        <v>44</v>
      </c>
      <c r="X3" t="s">
        <v>45</v>
      </c>
      <c r="Z3" t="s">
        <v>46</v>
      </c>
    </row>
    <row r="4" spans="1:32" x14ac:dyDescent="0.35">
      <c r="A4" t="s">
        <v>17</v>
      </c>
      <c r="C4" t="s">
        <v>44</v>
      </c>
      <c r="J4" t="s">
        <v>17</v>
      </c>
      <c r="L4" t="s">
        <v>44</v>
      </c>
      <c r="S4" s="6" t="s">
        <v>31</v>
      </c>
      <c r="T4" s="5"/>
      <c r="U4" s="5"/>
      <c r="V4" s="5"/>
      <c r="W4" s="5"/>
      <c r="X4" s="6" t="s">
        <v>31</v>
      </c>
      <c r="Y4" s="5"/>
      <c r="Z4" s="5"/>
      <c r="AA4" s="5"/>
      <c r="AB4" s="5"/>
      <c r="AC4" s="5"/>
    </row>
    <row r="5" spans="1:32" x14ac:dyDescent="0.35">
      <c r="A5" s="4" t="s">
        <v>13</v>
      </c>
      <c r="B5" s="5">
        <v>3166.1</v>
      </c>
      <c r="C5" s="5">
        <v>3613.4</v>
      </c>
      <c r="D5" s="5">
        <v>3413.2</v>
      </c>
      <c r="J5" t="s">
        <v>25</v>
      </c>
      <c r="K5">
        <v>16.739999999999998</v>
      </c>
      <c r="L5">
        <v>4.7</v>
      </c>
      <c r="M5">
        <v>5.24</v>
      </c>
      <c r="N5">
        <v>1.8</v>
      </c>
      <c r="P5" s="5"/>
      <c r="Q5" s="5"/>
      <c r="R5" s="5"/>
      <c r="S5" s="5" t="s">
        <v>32</v>
      </c>
      <c r="T5" s="5">
        <v>1408.5548217751</v>
      </c>
      <c r="U5" s="5">
        <v>729.11370014570025</v>
      </c>
      <c r="V5" s="5">
        <v>442.64306242962761</v>
      </c>
      <c r="W5" s="5"/>
      <c r="X5" s="5" t="s">
        <v>48</v>
      </c>
      <c r="Y5" s="5">
        <v>43.21</v>
      </c>
      <c r="Z5" s="5">
        <v>51.6</v>
      </c>
      <c r="AA5" s="5">
        <v>24.6</v>
      </c>
      <c r="AB5" s="5">
        <v>34.1</v>
      </c>
      <c r="AC5" s="5">
        <v>76.099999999999994</v>
      </c>
      <c r="AD5" s="5">
        <v>71.3</v>
      </c>
      <c r="AE5" s="5">
        <v>63</v>
      </c>
      <c r="AF5" s="5">
        <v>92.3</v>
      </c>
    </row>
    <row r="6" spans="1:32" x14ac:dyDescent="0.35">
      <c r="A6" s="5" t="s">
        <v>14</v>
      </c>
      <c r="B6" s="5">
        <v>584.4</v>
      </c>
      <c r="C6" s="5">
        <v>608.9</v>
      </c>
      <c r="D6" s="5">
        <v>643.5</v>
      </c>
      <c r="J6" t="s">
        <v>27</v>
      </c>
      <c r="K6">
        <v>1.84</v>
      </c>
      <c r="L6">
        <v>1.86</v>
      </c>
      <c r="M6">
        <v>4.53</v>
      </c>
      <c r="N6">
        <v>3.23</v>
      </c>
      <c r="S6" s="5" t="s">
        <v>33</v>
      </c>
      <c r="T6" s="5">
        <v>8023.4110778321119</v>
      </c>
      <c r="U6" s="5">
        <v>7332.0453810419622</v>
      </c>
      <c r="V6" s="5">
        <v>6793.7857193119007</v>
      </c>
      <c r="W6" s="5"/>
      <c r="X6" s="5" t="s">
        <v>47</v>
      </c>
      <c r="Y6" s="5">
        <v>63.7</v>
      </c>
      <c r="Z6" s="5">
        <v>37.200000000000003</v>
      </c>
      <c r="AA6" s="5">
        <v>25.7</v>
      </c>
      <c r="AB6" s="5">
        <v>47</v>
      </c>
      <c r="AC6" s="5">
        <v>64.599999999999994</v>
      </c>
      <c r="AD6" s="5">
        <v>71.7</v>
      </c>
      <c r="AE6" s="5">
        <v>57.8</v>
      </c>
      <c r="AF6" s="5">
        <v>72.7</v>
      </c>
    </row>
    <row r="7" spans="1:32" x14ac:dyDescent="0.35">
      <c r="A7" s="5" t="s">
        <v>15</v>
      </c>
      <c r="B7" s="5">
        <v>1039.3</v>
      </c>
      <c r="C7" s="5">
        <v>1150.9000000000001</v>
      </c>
      <c r="D7" s="5">
        <v>1070.5</v>
      </c>
      <c r="J7" t="s">
        <v>21</v>
      </c>
      <c r="K7">
        <v>2.54</v>
      </c>
      <c r="L7">
        <v>2.16</v>
      </c>
      <c r="M7">
        <v>2.9</v>
      </c>
      <c r="S7" s="5" t="s">
        <v>34</v>
      </c>
      <c r="T7" s="5">
        <v>363</v>
      </c>
      <c r="U7" s="5">
        <v>537.45494201501185</v>
      </c>
      <c r="V7" s="5">
        <v>344.89179567761664</v>
      </c>
      <c r="W7" s="5"/>
      <c r="X7" s="6" t="s">
        <v>43</v>
      </c>
      <c r="Y7" s="5"/>
      <c r="Z7" s="5"/>
      <c r="AA7" s="5"/>
      <c r="AB7" s="5"/>
      <c r="AC7" s="5"/>
    </row>
    <row r="8" spans="1:32" x14ac:dyDescent="0.35">
      <c r="A8" s="5"/>
      <c r="B8" s="5"/>
      <c r="C8" s="5"/>
      <c r="D8" s="5"/>
      <c r="J8" t="s">
        <v>26</v>
      </c>
      <c r="K8">
        <v>8.3000000000000007</v>
      </c>
      <c r="L8">
        <v>10.8</v>
      </c>
      <c r="M8">
        <v>11.31</v>
      </c>
      <c r="N8">
        <v>8.08</v>
      </c>
      <c r="S8" s="5" t="s">
        <v>35</v>
      </c>
      <c r="T8" s="5">
        <v>3795.3047015029529</v>
      </c>
      <c r="U8" s="5">
        <v>3209.3</v>
      </c>
      <c r="V8" s="5">
        <v>2256.7016773153041</v>
      </c>
      <c r="W8" s="5"/>
      <c r="X8" s="5" t="s">
        <v>48</v>
      </c>
      <c r="Y8" s="5">
        <v>38.200000000000003</v>
      </c>
      <c r="Z8" s="5">
        <v>29</v>
      </c>
      <c r="AA8" s="5">
        <v>68.2</v>
      </c>
      <c r="AB8" s="5">
        <v>59.9</v>
      </c>
      <c r="AC8" s="5"/>
    </row>
    <row r="9" spans="1:32" x14ac:dyDescent="0.35">
      <c r="A9" s="5" t="s">
        <v>18</v>
      </c>
      <c r="B9" s="5"/>
      <c r="C9" s="5"/>
      <c r="D9" s="5"/>
      <c r="J9" t="s">
        <v>22</v>
      </c>
      <c r="K9">
        <v>1.8</v>
      </c>
      <c r="L9">
        <v>1.26</v>
      </c>
      <c r="M9">
        <v>13.6</v>
      </c>
      <c r="S9" s="6" t="s">
        <v>43</v>
      </c>
      <c r="T9" s="5"/>
      <c r="U9" s="5"/>
      <c r="V9" s="5"/>
      <c r="W9" s="5"/>
      <c r="X9" s="5" t="s">
        <v>47</v>
      </c>
      <c r="Y9" s="5">
        <v>50.1</v>
      </c>
      <c r="Z9" s="5">
        <v>39.1</v>
      </c>
      <c r="AA9" s="5">
        <v>78.8</v>
      </c>
      <c r="AB9" s="5">
        <v>70.5</v>
      </c>
      <c r="AC9" s="5"/>
    </row>
    <row r="10" spans="1:32" x14ac:dyDescent="0.35">
      <c r="A10" s="4" t="s">
        <v>13</v>
      </c>
      <c r="B10" s="5">
        <v>139.30000000000001</v>
      </c>
      <c r="C10" s="5">
        <v>106.5</v>
      </c>
      <c r="D10" s="5">
        <v>121.5</v>
      </c>
      <c r="J10" t="s">
        <v>28</v>
      </c>
      <c r="L10">
        <v>21.258973025544204</v>
      </c>
      <c r="M10">
        <v>11.31</v>
      </c>
      <c r="N10">
        <v>8.08</v>
      </c>
      <c r="S10" s="5" t="s">
        <v>32</v>
      </c>
      <c r="T10">
        <v>270.59661838371369</v>
      </c>
      <c r="U10">
        <v>304.43702144069641</v>
      </c>
      <c r="V10">
        <v>378.4</v>
      </c>
      <c r="W10" s="5"/>
      <c r="X10" s="6" t="s">
        <v>42</v>
      </c>
      <c r="Y10" s="5"/>
      <c r="Z10" s="5"/>
      <c r="AA10" s="5"/>
      <c r="AB10" s="5"/>
      <c r="AC10" s="5"/>
    </row>
    <row r="11" spans="1:32" x14ac:dyDescent="0.35">
      <c r="A11" s="5" t="s">
        <v>14</v>
      </c>
      <c r="B11" s="5">
        <v>422.1</v>
      </c>
      <c r="C11" s="5">
        <v>486.8</v>
      </c>
      <c r="D11" s="5">
        <v>438.1</v>
      </c>
      <c r="J11" t="s">
        <v>24</v>
      </c>
      <c r="K11">
        <v>7.89</v>
      </c>
      <c r="L11">
        <v>7.98</v>
      </c>
      <c r="M11">
        <v>4.5</v>
      </c>
      <c r="N11">
        <v>7.3</v>
      </c>
      <c r="S11" s="5" t="s">
        <v>33</v>
      </c>
      <c r="T11">
        <v>3929.145832756275</v>
      </c>
      <c r="U11">
        <v>2977.7357154719862</v>
      </c>
      <c r="V11">
        <v>3516.6840276490234</v>
      </c>
      <c r="W11" s="5"/>
      <c r="X11" s="5" t="s">
        <v>48</v>
      </c>
      <c r="Y11" s="5">
        <v>30.5</v>
      </c>
      <c r="Z11" s="5">
        <v>26.6</v>
      </c>
      <c r="AA11" s="5">
        <v>66</v>
      </c>
      <c r="AB11" s="5">
        <v>65.099999999999994</v>
      </c>
      <c r="AC11" s="5"/>
    </row>
    <row r="12" spans="1:32" x14ac:dyDescent="0.35">
      <c r="A12" s="5" t="s">
        <v>15</v>
      </c>
      <c r="B12" s="5">
        <v>504.3</v>
      </c>
      <c r="C12" s="5">
        <v>512.70000000000005</v>
      </c>
      <c r="D12" s="5">
        <v>574.20000000000005</v>
      </c>
      <c r="S12" s="5" t="s">
        <v>34</v>
      </c>
      <c r="T12">
        <v>427.56501474732551</v>
      </c>
      <c r="U12">
        <v>448.82212931381048</v>
      </c>
      <c r="V12">
        <v>458.3</v>
      </c>
      <c r="W12" s="5"/>
      <c r="X12" s="5" t="s">
        <v>47</v>
      </c>
      <c r="Y12" s="5">
        <v>42.1</v>
      </c>
      <c r="Z12" s="5">
        <v>43.3</v>
      </c>
      <c r="AA12" s="5">
        <v>73.2</v>
      </c>
      <c r="AB12" s="5">
        <v>83.6</v>
      </c>
      <c r="AC12" s="5"/>
    </row>
    <row r="13" spans="1:32" x14ac:dyDescent="0.35">
      <c r="A13" s="5"/>
      <c r="B13" s="5"/>
      <c r="C13" s="5"/>
      <c r="D13" s="5"/>
      <c r="J13" t="s">
        <v>18</v>
      </c>
      <c r="S13" s="5" t="s">
        <v>35</v>
      </c>
      <c r="T13">
        <v>1200.9829880134446</v>
      </c>
      <c r="U13">
        <v>5873.4806958728432</v>
      </c>
      <c r="V13">
        <v>1305.2</v>
      </c>
      <c r="W13" s="5"/>
      <c r="X13" s="6" t="s">
        <v>36</v>
      </c>
      <c r="Y13" s="5"/>
      <c r="Z13" s="5"/>
      <c r="AA13" s="5"/>
      <c r="AB13" s="5"/>
      <c r="AC13" s="5"/>
    </row>
    <row r="14" spans="1:32" x14ac:dyDescent="0.35">
      <c r="A14" t="s">
        <v>19</v>
      </c>
      <c r="J14" t="s">
        <v>25</v>
      </c>
      <c r="K14">
        <v>71.010000000000005</v>
      </c>
      <c r="L14">
        <v>34.17</v>
      </c>
      <c r="M14">
        <v>41.787513186845274</v>
      </c>
      <c r="S14" s="6" t="s">
        <v>42</v>
      </c>
      <c r="T14" s="5"/>
      <c r="U14" s="5"/>
      <c r="V14" s="5"/>
      <c r="W14" s="5"/>
      <c r="X14" s="5" t="s">
        <v>48</v>
      </c>
      <c r="Y14" s="5">
        <v>78.69</v>
      </c>
      <c r="Z14" s="5">
        <v>76.7</v>
      </c>
      <c r="AA14" s="5">
        <v>67.7</v>
      </c>
      <c r="AB14" s="5"/>
      <c r="AC14" s="5"/>
    </row>
    <row r="15" spans="1:32" x14ac:dyDescent="0.35">
      <c r="A15" s="3" t="s">
        <v>13</v>
      </c>
      <c r="B15">
        <v>85.7</v>
      </c>
      <c r="C15">
        <v>97</v>
      </c>
      <c r="D15">
        <v>119.1</v>
      </c>
      <c r="E15">
        <v>117.4</v>
      </c>
      <c r="F15">
        <v>74.2</v>
      </c>
      <c r="G15">
        <v>104.5</v>
      </c>
      <c r="J15" t="s">
        <v>27</v>
      </c>
      <c r="L15">
        <v>2.2000000000000002</v>
      </c>
      <c r="M15">
        <v>4.3169129460177107</v>
      </c>
      <c r="N15">
        <v>13.8</v>
      </c>
      <c r="S15" s="5" t="s">
        <v>32</v>
      </c>
      <c r="T15" s="5">
        <v>233.9408512587263</v>
      </c>
      <c r="U15" s="5">
        <v>184.82293702687934</v>
      </c>
      <c r="V15" s="5">
        <v>171.3</v>
      </c>
      <c r="W15" s="5"/>
      <c r="X15" s="5" t="s">
        <v>47</v>
      </c>
      <c r="Y15" s="5">
        <v>55.8</v>
      </c>
      <c r="Z15" s="5">
        <v>70.2</v>
      </c>
      <c r="AA15" s="5">
        <v>65.099999999999994</v>
      </c>
      <c r="AB15" s="5"/>
      <c r="AC15" s="5"/>
    </row>
    <row r="16" spans="1:32" x14ac:dyDescent="0.35">
      <c r="A16" t="s">
        <v>14</v>
      </c>
      <c r="B16">
        <v>80.599999999999994</v>
      </c>
      <c r="C16">
        <v>82.2</v>
      </c>
      <c r="D16">
        <v>97</v>
      </c>
      <c r="E16">
        <v>94</v>
      </c>
      <c r="F16">
        <v>77.2</v>
      </c>
      <c r="G16">
        <v>89.9</v>
      </c>
      <c r="J16" t="s">
        <v>21</v>
      </c>
      <c r="K16">
        <v>194.7</v>
      </c>
      <c r="L16">
        <v>50.562643959255979</v>
      </c>
      <c r="M16">
        <v>27.4</v>
      </c>
      <c r="S16" s="5" t="s">
        <v>33</v>
      </c>
      <c r="T16" s="5">
        <v>3541.1444994370195</v>
      </c>
      <c r="U16" s="5">
        <v>3125.7788599512287</v>
      </c>
      <c r="V16" s="5">
        <v>3516.6</v>
      </c>
      <c r="W16" s="5"/>
      <c r="X16" s="6" t="s">
        <v>37</v>
      </c>
      <c r="Y16" s="5"/>
      <c r="Z16" s="5"/>
      <c r="AA16" s="5"/>
      <c r="AB16" s="5"/>
      <c r="AC16" s="5"/>
    </row>
    <row r="17" spans="1:29" x14ac:dyDescent="0.35">
      <c r="A17" t="s">
        <v>15</v>
      </c>
      <c r="B17">
        <v>114.6</v>
      </c>
      <c r="C17">
        <v>122.3</v>
      </c>
      <c r="D17">
        <v>107.5</v>
      </c>
      <c r="E17">
        <v>86.3</v>
      </c>
      <c r="F17">
        <v>83.8</v>
      </c>
      <c r="G17">
        <v>74.5</v>
      </c>
      <c r="J17" t="s">
        <v>26</v>
      </c>
      <c r="K17">
        <v>2778.3256626128191</v>
      </c>
      <c r="L17">
        <v>1924.1425903902909</v>
      </c>
      <c r="M17">
        <v>511.99999999999721</v>
      </c>
      <c r="N17">
        <v>1082.3864735348516</v>
      </c>
      <c r="S17" s="5" t="s">
        <v>34</v>
      </c>
      <c r="T17" s="5">
        <v>221.32153121481323</v>
      </c>
      <c r="U17" s="5">
        <v>151.16706066298013</v>
      </c>
      <c r="V17" s="5">
        <v>280.89999999999998</v>
      </c>
      <c r="W17" s="5"/>
      <c r="X17" s="5" t="s">
        <v>48</v>
      </c>
      <c r="Y17" s="5">
        <v>86.1</v>
      </c>
      <c r="Z17" s="5">
        <v>57.7</v>
      </c>
      <c r="AA17" s="5">
        <v>85.4</v>
      </c>
      <c r="AB17" s="5">
        <v>57.7</v>
      </c>
      <c r="AC17" s="5"/>
    </row>
    <row r="18" spans="1:29" x14ac:dyDescent="0.35">
      <c r="J18" t="s">
        <v>22</v>
      </c>
      <c r="K18">
        <v>1.2</v>
      </c>
      <c r="L18">
        <v>1.1000000000000001</v>
      </c>
      <c r="M18">
        <v>0.9</v>
      </c>
      <c r="N18">
        <v>1.4</v>
      </c>
      <c r="S18" s="5" t="s">
        <v>35</v>
      </c>
      <c r="T18" s="5">
        <v>1278.2904820752467</v>
      </c>
      <c r="U18" s="5">
        <v>1820.3498110291323</v>
      </c>
      <c r="V18" s="5">
        <v>3795.3</v>
      </c>
      <c r="W18" s="5"/>
      <c r="X18" s="5" t="s">
        <v>47</v>
      </c>
      <c r="Y18" s="5">
        <v>28.1</v>
      </c>
      <c r="Z18" s="5">
        <v>52.6</v>
      </c>
      <c r="AA18" s="5">
        <v>23.5</v>
      </c>
      <c r="AB18" s="5">
        <v>23.5</v>
      </c>
      <c r="AC18" s="5"/>
    </row>
    <row r="19" spans="1:29" x14ac:dyDescent="0.35">
      <c r="J19" t="s">
        <v>28</v>
      </c>
      <c r="K19">
        <v>749.6</v>
      </c>
      <c r="L19">
        <v>499.72826151742584</v>
      </c>
      <c r="M19">
        <v>436.5</v>
      </c>
      <c r="S19" s="6" t="s">
        <v>36</v>
      </c>
      <c r="T19" s="5"/>
      <c r="U19" s="5"/>
      <c r="V19" s="5"/>
      <c r="W19" s="5"/>
      <c r="X19" s="6" t="s">
        <v>38</v>
      </c>
      <c r="Y19" s="5"/>
      <c r="Z19" s="5"/>
      <c r="AA19" s="5"/>
      <c r="AB19" s="5"/>
      <c r="AC19" s="5"/>
    </row>
    <row r="20" spans="1:29" x14ac:dyDescent="0.35">
      <c r="J20" t="s">
        <v>24</v>
      </c>
      <c r="K20">
        <v>33.59093387593807</v>
      </c>
      <c r="L20">
        <v>38.854236300641539</v>
      </c>
      <c r="M20">
        <v>13.45</v>
      </c>
      <c r="O20" s="5"/>
      <c r="P20" s="5"/>
      <c r="Q20" s="5"/>
      <c r="R20" s="5"/>
      <c r="S20" s="5" t="s">
        <v>32</v>
      </c>
      <c r="T20" s="5">
        <v>572.05101469297756</v>
      </c>
      <c r="U20" s="5">
        <v>855.13002949465067</v>
      </c>
      <c r="V20" s="5">
        <v>724</v>
      </c>
      <c r="W20" s="5"/>
      <c r="X20" s="5" t="s">
        <v>48</v>
      </c>
      <c r="Y20" s="5">
        <v>51.53</v>
      </c>
      <c r="Z20" s="5">
        <v>57.7</v>
      </c>
      <c r="AA20" s="5">
        <v>61.6</v>
      </c>
      <c r="AB20" s="5"/>
      <c r="AC20" s="5"/>
    </row>
    <row r="21" spans="1:29" x14ac:dyDescent="0.35">
      <c r="O21" s="5"/>
      <c r="P21" s="5"/>
      <c r="Q21" s="5"/>
      <c r="R21" s="5"/>
      <c r="S21" s="5" t="s">
        <v>33</v>
      </c>
      <c r="T21" s="5">
        <v>3875.0521209880412</v>
      </c>
      <c r="U21" s="5">
        <v>3492.3925166815461</v>
      </c>
      <c r="V21" s="5">
        <v>2904</v>
      </c>
      <c r="W21" s="5"/>
      <c r="X21" s="5" t="s">
        <v>47</v>
      </c>
      <c r="Y21" s="5">
        <v>38.6</v>
      </c>
      <c r="Z21" s="5">
        <v>23.3</v>
      </c>
      <c r="AA21" s="5">
        <v>56.1</v>
      </c>
      <c r="AB21" s="5"/>
      <c r="AC21" s="5"/>
    </row>
    <row r="22" spans="1:29" x14ac:dyDescent="0.35">
      <c r="J22" t="s">
        <v>19</v>
      </c>
      <c r="O22" s="5"/>
      <c r="P22" s="5"/>
      <c r="Q22" s="5"/>
      <c r="R22" s="5"/>
      <c r="S22" s="5" t="s">
        <v>34</v>
      </c>
      <c r="T22" s="5">
        <v>147.03338943962046</v>
      </c>
      <c r="U22" s="5">
        <v>124.49983326877259</v>
      </c>
      <c r="V22" s="5">
        <v>119</v>
      </c>
      <c r="W22" s="5"/>
      <c r="X22" s="6" t="s">
        <v>39</v>
      </c>
      <c r="Y22" s="5"/>
      <c r="Z22" s="5"/>
      <c r="AA22" s="5"/>
      <c r="AB22" s="5"/>
      <c r="AC22" s="5"/>
    </row>
    <row r="23" spans="1:29" x14ac:dyDescent="0.35">
      <c r="J23" t="s">
        <v>25</v>
      </c>
      <c r="K23">
        <v>1105.1297141805323</v>
      </c>
      <c r="L23">
        <v>530.05564100678635</v>
      </c>
      <c r="M23">
        <v>242.19075756175263</v>
      </c>
      <c r="N23">
        <v>670.92142277548328</v>
      </c>
      <c r="O23" s="5"/>
      <c r="P23" s="5"/>
      <c r="Q23" s="5"/>
      <c r="R23" s="5"/>
      <c r="S23" s="5" t="s">
        <v>35</v>
      </c>
      <c r="T23" s="5">
        <v>467.88170251745242</v>
      </c>
      <c r="U23" s="5">
        <v>474.41308768786979</v>
      </c>
      <c r="V23" s="5">
        <v>324.02999999999997</v>
      </c>
      <c r="W23" s="5"/>
      <c r="X23" s="5" t="s">
        <v>48</v>
      </c>
      <c r="Y23" s="5">
        <v>30.9</v>
      </c>
      <c r="Z23" s="5">
        <v>32.799999999999997</v>
      </c>
      <c r="AA23" s="5">
        <v>71.599999999999994</v>
      </c>
      <c r="AB23" s="5">
        <v>76.900000000000006</v>
      </c>
      <c r="AC23" s="5"/>
    </row>
    <row r="24" spans="1:29" x14ac:dyDescent="0.35">
      <c r="J24" t="s">
        <v>27</v>
      </c>
      <c r="K24">
        <v>3.5</v>
      </c>
      <c r="L24">
        <v>4.3</v>
      </c>
      <c r="M24">
        <v>3.7</v>
      </c>
      <c r="N24">
        <v>4.5</v>
      </c>
      <c r="S24" s="6" t="s">
        <v>37</v>
      </c>
      <c r="T24" s="5"/>
      <c r="U24" s="5"/>
      <c r="V24" s="5"/>
      <c r="W24" s="5"/>
      <c r="X24" s="5" t="s">
        <v>47</v>
      </c>
      <c r="Y24" s="5">
        <v>40.700000000000003</v>
      </c>
      <c r="Z24" s="5">
        <v>53.3</v>
      </c>
      <c r="AA24" s="5">
        <v>73.3</v>
      </c>
      <c r="AB24" s="5">
        <v>83.6</v>
      </c>
      <c r="AC24" s="5"/>
    </row>
    <row r="25" spans="1:29" x14ac:dyDescent="0.35">
      <c r="J25" t="s">
        <v>21</v>
      </c>
      <c r="K25">
        <v>2272.3982787949444</v>
      </c>
      <c r="L25">
        <v>1530.7256306021752</v>
      </c>
      <c r="M25">
        <v>537.4549420150106</v>
      </c>
      <c r="N25">
        <v>1002.926384729015</v>
      </c>
      <c r="O25">
        <v>208.7</v>
      </c>
      <c r="P25">
        <v>109.1</v>
      </c>
      <c r="S25" s="5" t="s">
        <v>32</v>
      </c>
      <c r="T25" s="5">
        <v>374.80593816208034</v>
      </c>
      <c r="U25" s="5">
        <v>337.79402515786148</v>
      </c>
      <c r="V25" s="5">
        <v>341</v>
      </c>
      <c r="W25" s="5"/>
      <c r="X25" s="6" t="s">
        <v>40</v>
      </c>
      <c r="Y25" s="5"/>
      <c r="Z25" s="5"/>
      <c r="AA25" s="5"/>
      <c r="AB25" s="5"/>
      <c r="AC25" s="5"/>
    </row>
    <row r="26" spans="1:29" x14ac:dyDescent="0.35">
      <c r="J26" t="s">
        <v>26</v>
      </c>
      <c r="K26">
        <v>5.333194708364795</v>
      </c>
      <c r="L26">
        <v>13.8</v>
      </c>
      <c r="M26">
        <v>17.899999999999999</v>
      </c>
      <c r="N26">
        <v>13.8</v>
      </c>
      <c r="Q26" s="5"/>
      <c r="R26" s="5"/>
      <c r="S26" s="5" t="s">
        <v>33</v>
      </c>
      <c r="T26" s="5">
        <v>1428.2175143428158</v>
      </c>
      <c r="U26" s="5">
        <v>1910.8515666673798</v>
      </c>
      <c r="V26" s="5">
        <v>1100.4000000000001</v>
      </c>
      <c r="W26" s="5"/>
      <c r="X26" s="5" t="s">
        <v>48</v>
      </c>
      <c r="Y26" s="5">
        <v>13.17</v>
      </c>
      <c r="Z26" s="5">
        <v>49.3</v>
      </c>
      <c r="AA26" s="5">
        <v>57.2</v>
      </c>
      <c r="AB26" s="5"/>
      <c r="AC26" s="5"/>
    </row>
    <row r="27" spans="1:29" x14ac:dyDescent="0.35">
      <c r="J27" t="s">
        <v>22</v>
      </c>
      <c r="K27">
        <v>10.199999999999999</v>
      </c>
      <c r="L27">
        <v>39.1</v>
      </c>
      <c r="M27">
        <v>16.8</v>
      </c>
      <c r="N27">
        <v>18.899999999999999</v>
      </c>
      <c r="O27">
        <v>1.1000000000000001</v>
      </c>
      <c r="Q27" s="5"/>
      <c r="R27" s="5"/>
      <c r="S27" s="5" t="s">
        <v>34</v>
      </c>
      <c r="T27" s="5">
        <v>196.72002320486513</v>
      </c>
      <c r="U27" s="5">
        <v>207.93661346719662</v>
      </c>
      <c r="V27" s="5">
        <v>144</v>
      </c>
      <c r="W27" s="5"/>
      <c r="X27" s="5" t="s">
        <v>47</v>
      </c>
      <c r="Y27" s="5">
        <v>33.200000000000003</v>
      </c>
      <c r="Z27" s="5">
        <v>54.1</v>
      </c>
      <c r="AA27" s="5">
        <v>57</v>
      </c>
      <c r="AB27" s="5"/>
      <c r="AC27" s="5"/>
    </row>
    <row r="28" spans="1:29" x14ac:dyDescent="0.35">
      <c r="J28" t="s">
        <v>28</v>
      </c>
      <c r="K28">
        <v>823.14341452098404</v>
      </c>
      <c r="L28">
        <v>352.1</v>
      </c>
      <c r="M28">
        <v>726.6</v>
      </c>
      <c r="N28">
        <v>258.7</v>
      </c>
      <c r="O28">
        <v>533.70000000000005</v>
      </c>
      <c r="P28">
        <v>398.9</v>
      </c>
      <c r="Q28" s="5"/>
      <c r="R28" s="5"/>
      <c r="S28" s="5" t="s">
        <v>35</v>
      </c>
      <c r="T28" s="5">
        <v>2740.0756322019529</v>
      </c>
      <c r="U28" s="5">
        <v>2628.4562382088279</v>
      </c>
      <c r="V28" s="5">
        <v>1850.7</v>
      </c>
      <c r="W28" s="5"/>
      <c r="X28" s="6" t="s">
        <v>41</v>
      </c>
      <c r="Y28" s="5"/>
      <c r="Z28" s="5"/>
      <c r="AA28" s="5"/>
      <c r="AB28" s="5"/>
      <c r="AC28" s="5"/>
    </row>
    <row r="29" spans="1:29" x14ac:dyDescent="0.35">
      <c r="J29" t="s">
        <v>24</v>
      </c>
      <c r="K29">
        <v>2.85</v>
      </c>
      <c r="L29">
        <v>1.03</v>
      </c>
      <c r="M29">
        <v>0.19</v>
      </c>
      <c r="N29">
        <v>0.15</v>
      </c>
      <c r="S29" s="6" t="s">
        <v>38</v>
      </c>
      <c r="T29" s="5"/>
      <c r="U29" s="5"/>
      <c r="V29" s="5"/>
      <c r="W29" s="5"/>
      <c r="X29" s="5" t="s">
        <v>48</v>
      </c>
      <c r="Y29" s="5">
        <v>77.75</v>
      </c>
      <c r="Z29" s="5">
        <v>47.4</v>
      </c>
      <c r="AA29" s="5">
        <v>44.7</v>
      </c>
      <c r="AB29" s="5"/>
      <c r="AC29" s="5"/>
    </row>
    <row r="30" spans="1:29" x14ac:dyDescent="0.35">
      <c r="S30" s="5" t="s">
        <v>32</v>
      </c>
      <c r="T30" s="5">
        <v>855.13002949465067</v>
      </c>
      <c r="U30" s="5">
        <v>572.05101469297756</v>
      </c>
      <c r="V30" s="5">
        <v>873.09812917038903</v>
      </c>
      <c r="W30" s="5"/>
      <c r="X30" s="5" t="s">
        <v>47</v>
      </c>
      <c r="Y30" s="5">
        <v>55.7</v>
      </c>
      <c r="Z30" s="5">
        <v>62.7</v>
      </c>
      <c r="AA30" s="5">
        <v>68.900000000000006</v>
      </c>
      <c r="AB30" s="5"/>
      <c r="AC30" s="5"/>
    </row>
    <row r="31" spans="1:29" x14ac:dyDescent="0.35">
      <c r="S31" s="5" t="s">
        <v>33</v>
      </c>
      <c r="T31" s="5">
        <v>2019.8045788023994</v>
      </c>
      <c r="U31" s="5">
        <v>2256.7016773153041</v>
      </c>
      <c r="V31" s="5">
        <v>2904</v>
      </c>
      <c r="W31" s="5"/>
      <c r="X31" s="5"/>
      <c r="Y31" s="5"/>
      <c r="Z31" s="5"/>
      <c r="AA31" s="5"/>
      <c r="AB31" s="5"/>
      <c r="AC31" s="5"/>
    </row>
    <row r="32" spans="1:29" x14ac:dyDescent="0.35">
      <c r="S32" s="5" t="s">
        <v>34</v>
      </c>
      <c r="T32" s="5">
        <v>177.29401191819815</v>
      </c>
      <c r="U32" s="5">
        <v>168.89701257893029</v>
      </c>
      <c r="V32" s="5">
        <v>65</v>
      </c>
      <c r="W32" s="5"/>
      <c r="X32" s="5" t="s">
        <v>49</v>
      </c>
      <c r="Y32" s="5"/>
      <c r="Z32" s="5"/>
      <c r="AA32" s="5"/>
      <c r="AB32" s="5"/>
      <c r="AC32" s="5"/>
    </row>
    <row r="33" spans="19:30" x14ac:dyDescent="0.35">
      <c r="S33" s="5" t="s">
        <v>35</v>
      </c>
      <c r="T33" s="5">
        <v>1305.1500823749257</v>
      </c>
      <c r="U33" s="5">
        <v>2019.8045788023994</v>
      </c>
      <c r="V33" s="5">
        <v>1278.29</v>
      </c>
      <c r="W33" s="5"/>
      <c r="X33" s="5" t="s">
        <v>48</v>
      </c>
      <c r="Y33" s="5">
        <v>2.4500000000000002</v>
      </c>
      <c r="Z33" s="5">
        <v>1.1299999999999999</v>
      </c>
      <c r="AA33" s="5">
        <v>3.86</v>
      </c>
      <c r="AB33" s="5">
        <v>1.78</v>
      </c>
      <c r="AC33" s="5">
        <v>3.49</v>
      </c>
      <c r="AD33" s="5">
        <v>4.55</v>
      </c>
    </row>
    <row r="34" spans="19:30" x14ac:dyDescent="0.35">
      <c r="S34" s="6" t="s">
        <v>39</v>
      </c>
      <c r="T34" s="5"/>
      <c r="U34" s="5"/>
      <c r="V34" s="5"/>
      <c r="W34" s="5"/>
      <c r="X34" s="5" t="s">
        <v>47</v>
      </c>
      <c r="Y34" s="5">
        <v>95.8</v>
      </c>
      <c r="Z34" s="5">
        <v>74.599999999999994</v>
      </c>
      <c r="AA34" s="5">
        <v>49.98</v>
      </c>
      <c r="AB34" s="5">
        <v>62.1</v>
      </c>
      <c r="AC34" s="5">
        <v>97.32</v>
      </c>
      <c r="AD34" s="5">
        <v>99.9</v>
      </c>
    </row>
    <row r="35" spans="19:30" x14ac:dyDescent="0.35">
      <c r="S35" s="5" t="s">
        <v>32</v>
      </c>
      <c r="T35" s="5">
        <v>519.14725365249569</v>
      </c>
      <c r="U35" s="5">
        <v>1217.7480857627886</v>
      </c>
      <c r="V35" s="5">
        <v>1354.79</v>
      </c>
      <c r="W35" s="5"/>
      <c r="X35" s="5"/>
      <c r="Y35" s="5"/>
      <c r="Z35" s="5"/>
      <c r="AA35" s="5"/>
      <c r="AB35" s="5"/>
      <c r="AC35" s="5"/>
    </row>
    <row r="36" spans="19:30" x14ac:dyDescent="0.35">
      <c r="S36" s="5" t="s">
        <v>33</v>
      </c>
      <c r="T36" s="5">
        <v>32093.644311328328</v>
      </c>
      <c r="U36" s="5">
        <v>18101.900000000001</v>
      </c>
      <c r="V36" s="5">
        <v>16427.849999999999</v>
      </c>
      <c r="W36" s="5"/>
      <c r="X36" s="5"/>
      <c r="Y36" s="5"/>
      <c r="Z36" s="5"/>
      <c r="AA36" s="5"/>
      <c r="AB36" s="5"/>
      <c r="AC36" s="5"/>
    </row>
    <row r="37" spans="19:30" x14ac:dyDescent="0.35">
      <c r="S37" s="5" t="s">
        <v>34</v>
      </c>
      <c r="T37" s="5">
        <v>326.28752059373119</v>
      </c>
      <c r="U37" s="5">
        <v>324.03368805639184</v>
      </c>
      <c r="V37" s="5">
        <v>270.60000000000002</v>
      </c>
      <c r="W37" s="5"/>
      <c r="X37" s="5"/>
      <c r="Y37" s="5"/>
      <c r="Z37" s="5"/>
      <c r="AA37" s="5"/>
      <c r="AB37" s="5"/>
      <c r="AC37" s="5"/>
    </row>
    <row r="38" spans="19:30" x14ac:dyDescent="0.35">
      <c r="S38" s="5" t="s">
        <v>35</v>
      </c>
      <c r="T38" s="5">
        <v>1696.7805122172001</v>
      </c>
      <c r="U38" s="5">
        <v>6054.8</v>
      </c>
      <c r="V38" s="5">
        <v>6122.9</v>
      </c>
      <c r="W38" s="5"/>
      <c r="X38" s="5"/>
      <c r="Y38" s="5"/>
      <c r="Z38" s="5"/>
      <c r="AA38" s="5"/>
      <c r="AB38" s="5"/>
      <c r="AC38" s="5"/>
    </row>
    <row r="39" spans="19:30" x14ac:dyDescent="0.35">
      <c r="S39" s="6" t="s">
        <v>40</v>
      </c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9:30" x14ac:dyDescent="0.35">
      <c r="S40" s="5" t="s">
        <v>32</v>
      </c>
      <c r="T40">
        <v>1144.1020293859592</v>
      </c>
      <c r="U40">
        <v>3565.7751072609221</v>
      </c>
      <c r="V40">
        <v>2067.7600000000002</v>
      </c>
      <c r="W40" s="5"/>
      <c r="X40" s="5"/>
      <c r="Y40" s="5"/>
      <c r="Z40" s="5"/>
      <c r="AA40" s="5"/>
      <c r="AB40" s="5"/>
      <c r="AC40" s="5"/>
    </row>
    <row r="41" spans="19:30" x14ac:dyDescent="0.35">
      <c r="S41" s="5" t="s">
        <v>33</v>
      </c>
      <c r="T41">
        <v>9026.8067092612073</v>
      </c>
      <c r="U41">
        <v>16728.262667586605</v>
      </c>
      <c r="V41">
        <v>6793.7857193119007</v>
      </c>
      <c r="W41" s="5"/>
      <c r="X41" s="5"/>
      <c r="Y41" s="5"/>
      <c r="Z41" s="5"/>
      <c r="AA41" s="5"/>
      <c r="AB41" s="5"/>
      <c r="AC41" s="5"/>
    </row>
    <row r="42" spans="19:30" x14ac:dyDescent="0.35">
      <c r="S42" s="5" t="s">
        <v>34</v>
      </c>
      <c r="T42">
        <v>227.54372637864216</v>
      </c>
      <c r="U42">
        <v>265.02782050339277</v>
      </c>
      <c r="V42">
        <v>344.89</v>
      </c>
      <c r="W42" s="5"/>
      <c r="X42" s="5"/>
      <c r="Y42" s="5"/>
      <c r="Z42" s="5"/>
      <c r="AA42" s="5"/>
      <c r="AB42" s="5"/>
      <c r="AC42" s="5"/>
    </row>
    <row r="43" spans="19:30" x14ac:dyDescent="0.35">
      <c r="S43" s="5" t="s">
        <v>35</v>
      </c>
      <c r="T43">
        <v>861.07792921980376</v>
      </c>
      <c r="U43">
        <v>891.44377681523156</v>
      </c>
      <c r="V43">
        <v>739.3</v>
      </c>
      <c r="W43" s="5"/>
      <c r="X43" s="5"/>
      <c r="Y43" s="5"/>
      <c r="Z43" s="5"/>
      <c r="AA43" s="5"/>
      <c r="AB43" s="5"/>
      <c r="AC43" s="5"/>
    </row>
    <row r="44" spans="19:30" x14ac:dyDescent="0.35">
      <c r="S44" s="6" t="s">
        <v>41</v>
      </c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9:30" x14ac:dyDescent="0.35">
      <c r="S45" s="5" t="s">
        <v>32</v>
      </c>
      <c r="T45" s="5">
        <v>634.73034236876344</v>
      </c>
      <c r="U45" s="5">
        <v>458.25283631512195</v>
      </c>
      <c r="V45" s="5">
        <v>670</v>
      </c>
      <c r="W45" s="5"/>
      <c r="X45" s="5"/>
      <c r="Y45" s="5"/>
      <c r="Z45" s="5"/>
      <c r="AA45" s="5"/>
      <c r="AB45" s="5"/>
      <c r="AC45" s="5"/>
    </row>
    <row r="46" spans="19:30" x14ac:dyDescent="0.35">
      <c r="S46" s="5" t="s">
        <v>33</v>
      </c>
      <c r="T46" s="5">
        <v>6122.9025224087036</v>
      </c>
      <c r="U46" s="5">
        <v>2091.0328334483279</v>
      </c>
      <c r="V46" s="5">
        <v>2194.9920512743302</v>
      </c>
      <c r="W46" s="5"/>
      <c r="X46" s="5"/>
      <c r="Y46" s="5"/>
      <c r="Z46" s="5"/>
      <c r="AA46" s="5"/>
      <c r="AB46" s="5"/>
      <c r="AC46" s="5"/>
    </row>
    <row r="47" spans="19:30" x14ac:dyDescent="0.35">
      <c r="S47" s="5" t="s">
        <v>34</v>
      </c>
      <c r="T47" s="5">
        <v>537.45494201501185</v>
      </c>
      <c r="U47" s="5">
        <v>404.50115167405016</v>
      </c>
      <c r="V47" s="5">
        <v>822.5</v>
      </c>
      <c r="W47" s="5"/>
      <c r="X47" s="5"/>
      <c r="Y47" s="5"/>
      <c r="Z47" s="5"/>
      <c r="AA47" s="5"/>
      <c r="AB47" s="5"/>
      <c r="AC47" s="5"/>
    </row>
    <row r="48" spans="19:30" x14ac:dyDescent="0.35">
      <c r="S48" s="5" t="s">
        <v>35</v>
      </c>
      <c r="T48" s="5">
        <v>670.92142277548248</v>
      </c>
      <c r="U48" s="5">
        <v>724.0773439350246</v>
      </c>
      <c r="V48" s="5">
        <v>634.73034236876344</v>
      </c>
      <c r="W48" s="5"/>
      <c r="X48" s="5"/>
      <c r="Y48" s="5"/>
      <c r="Z48" s="5"/>
      <c r="AA48" s="5"/>
      <c r="AB48" s="5"/>
      <c r="AC48" s="5"/>
    </row>
    <row r="49" spans="20:29" x14ac:dyDescent="0.35"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20:29" x14ac:dyDescent="0.35">
      <c r="T50" s="5"/>
      <c r="U50" s="5"/>
      <c r="V50" s="5"/>
      <c r="W50" s="5"/>
      <c r="X50" s="5"/>
      <c r="Y50" s="5"/>
      <c r="Z50" s="5"/>
      <c r="AA50" s="5"/>
      <c r="AB50" s="5"/>
      <c r="AC50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404FE-E173-4648-809C-7D7EA50B652D}">
  <dimension ref="A1:U31"/>
  <sheetViews>
    <sheetView tabSelected="1" workbookViewId="0">
      <selection activeCell="M6" sqref="M6"/>
    </sheetView>
  </sheetViews>
  <sheetFormatPr defaultRowHeight="14.5" x14ac:dyDescent="0.35"/>
  <sheetData>
    <row r="1" spans="1:21" x14ac:dyDescent="0.35">
      <c r="A1" t="s">
        <v>100</v>
      </c>
      <c r="H1" t="s">
        <v>131</v>
      </c>
      <c r="O1" t="s">
        <v>157</v>
      </c>
    </row>
    <row r="2" spans="1:21" x14ac:dyDescent="0.35">
      <c r="A2" t="s">
        <v>101</v>
      </c>
      <c r="B2" t="s">
        <v>16</v>
      </c>
      <c r="C2" t="s">
        <v>102</v>
      </c>
      <c r="D2" t="s">
        <v>103</v>
      </c>
      <c r="E2" t="s">
        <v>104</v>
      </c>
      <c r="I2" t="s">
        <v>132</v>
      </c>
      <c r="J2" t="s">
        <v>133</v>
      </c>
      <c r="K2" t="s">
        <v>134</v>
      </c>
      <c r="L2" t="s">
        <v>135</v>
      </c>
      <c r="O2" t="s">
        <v>101</v>
      </c>
      <c r="P2" t="s">
        <v>31</v>
      </c>
      <c r="Q2" t="s">
        <v>43</v>
      </c>
      <c r="R2" t="s">
        <v>42</v>
      </c>
      <c r="S2" t="s">
        <v>158</v>
      </c>
      <c r="T2" t="s">
        <v>39</v>
      </c>
      <c r="U2" t="s">
        <v>159</v>
      </c>
    </row>
    <row r="3" spans="1:21" x14ac:dyDescent="0.35">
      <c r="A3" t="s">
        <v>105</v>
      </c>
      <c r="B3">
        <v>2.6231651450000002</v>
      </c>
      <c r="C3">
        <v>0.19497993699999999</v>
      </c>
      <c r="D3">
        <v>0.29026959000000002</v>
      </c>
      <c r="E3">
        <v>0.69882743700000005</v>
      </c>
      <c r="H3" t="s">
        <v>136</v>
      </c>
      <c r="I3">
        <v>1.0697182489999999</v>
      </c>
      <c r="J3">
        <v>-0.14037148699999999</v>
      </c>
      <c r="K3">
        <v>-0.44406683200000002</v>
      </c>
      <c r="L3">
        <v>0.12955551300000001</v>
      </c>
      <c r="O3" t="s">
        <v>144</v>
      </c>
      <c r="P3">
        <v>-0.65074844099999996</v>
      </c>
      <c r="Q3">
        <v>-0.35331118900000003</v>
      </c>
      <c r="R3">
        <v>0.35762532299999999</v>
      </c>
      <c r="S3">
        <v>-0.98990381299999997</v>
      </c>
      <c r="T3">
        <v>-0.176790163</v>
      </c>
      <c r="U3">
        <v>-0.26736050099999997</v>
      </c>
    </row>
    <row r="4" spans="1:21" x14ac:dyDescent="0.35">
      <c r="A4" t="s">
        <v>106</v>
      </c>
      <c r="B4">
        <v>1.5537535179999999</v>
      </c>
      <c r="C4">
        <v>-0.70867638600000005</v>
      </c>
      <c r="D4">
        <v>8.7580133000000004E-2</v>
      </c>
      <c r="E4">
        <v>0.35765724599999998</v>
      </c>
      <c r="H4" t="s">
        <v>137</v>
      </c>
      <c r="I4">
        <v>1.4</v>
      </c>
      <c r="J4">
        <v>0.33</v>
      </c>
      <c r="K4">
        <v>0.193</v>
      </c>
      <c r="L4">
        <v>0.46600000000000003</v>
      </c>
      <c r="O4" t="s">
        <v>141</v>
      </c>
      <c r="P4">
        <v>0.75702412799999996</v>
      </c>
      <c r="Q4">
        <v>1.3703516140000001</v>
      </c>
      <c r="R4">
        <v>0.51473195100000002</v>
      </c>
      <c r="S4">
        <v>0.39155035700000002</v>
      </c>
      <c r="T4">
        <v>0.26200000000000001</v>
      </c>
      <c r="U4">
        <v>0.29699999999999999</v>
      </c>
    </row>
    <row r="5" spans="1:21" x14ac:dyDescent="0.35">
      <c r="A5" t="s">
        <v>107</v>
      </c>
      <c r="B5">
        <v>0.24873532800000001</v>
      </c>
      <c r="C5">
        <v>0.25054832300000002</v>
      </c>
      <c r="D5">
        <v>0.168098</v>
      </c>
      <c r="E5">
        <v>-0.299613986</v>
      </c>
      <c r="H5" t="s">
        <v>138</v>
      </c>
      <c r="I5">
        <v>0.69208866499999999</v>
      </c>
      <c r="J5">
        <v>1.1100000000000001</v>
      </c>
      <c r="K5">
        <v>0.99547235999999995</v>
      </c>
      <c r="L5">
        <v>0.71799999999999997</v>
      </c>
      <c r="O5" t="s">
        <v>140</v>
      </c>
      <c r="P5">
        <v>0.36206322000000002</v>
      </c>
      <c r="Q5">
        <v>0.91284366900000002</v>
      </c>
      <c r="R5">
        <v>0.84353432699999997</v>
      </c>
      <c r="S5">
        <v>0.19243912599999999</v>
      </c>
      <c r="T5">
        <v>1.135806348</v>
      </c>
      <c r="U5">
        <v>0.95544452999999996</v>
      </c>
    </row>
    <row r="6" spans="1:21" x14ac:dyDescent="0.35">
      <c r="A6" t="s">
        <v>108</v>
      </c>
      <c r="B6">
        <v>0.24100976900000001</v>
      </c>
      <c r="C6">
        <v>-2.9523210000000001E-2</v>
      </c>
      <c r="D6">
        <v>-1.115788622</v>
      </c>
      <c r="E6">
        <v>-1.0380229889999999</v>
      </c>
      <c r="H6" t="s">
        <v>139</v>
      </c>
      <c r="I6">
        <v>0.36561258699999999</v>
      </c>
      <c r="J6">
        <v>0.69426501500000004</v>
      </c>
      <c r="K6">
        <v>0.66380531700000001</v>
      </c>
      <c r="L6">
        <v>0.77819052399999999</v>
      </c>
      <c r="O6" t="s">
        <v>160</v>
      </c>
      <c r="P6">
        <v>-3.2678809000000003E-2</v>
      </c>
      <c r="Q6">
        <v>0.48529898300000002</v>
      </c>
      <c r="R6">
        <v>-0.81354310200000002</v>
      </c>
      <c r="S6">
        <v>-0.40254703800000002</v>
      </c>
      <c r="T6">
        <v>-0.41914021899999998</v>
      </c>
      <c r="U6">
        <v>-1.3915166130000001</v>
      </c>
    </row>
    <row r="7" spans="1:21" x14ac:dyDescent="0.35">
      <c r="A7" t="s">
        <v>109</v>
      </c>
      <c r="B7">
        <v>0.79216576599999999</v>
      </c>
      <c r="C7">
        <v>0.102498195</v>
      </c>
      <c r="D7">
        <v>0.28440447699999999</v>
      </c>
      <c r="E7">
        <v>0.95840894399999998</v>
      </c>
      <c r="H7" t="s">
        <v>112</v>
      </c>
      <c r="I7">
        <v>0.45800000000000002</v>
      </c>
      <c r="J7">
        <v>-0.74</v>
      </c>
      <c r="K7">
        <v>0.42</v>
      </c>
      <c r="L7">
        <v>0.67600000000000005</v>
      </c>
      <c r="O7" t="s">
        <v>142</v>
      </c>
      <c r="P7">
        <v>0.38125151499999999</v>
      </c>
      <c r="Q7">
        <v>-2.2644905E-2</v>
      </c>
      <c r="R7">
        <v>0.28506740899999999</v>
      </c>
      <c r="S7">
        <v>9.2184449000000002E-2</v>
      </c>
      <c r="T7">
        <v>0.59441508399999998</v>
      </c>
      <c r="U7">
        <v>-0.20262696699999999</v>
      </c>
    </row>
    <row r="8" spans="1:21" x14ac:dyDescent="0.35">
      <c r="A8" t="s">
        <v>110</v>
      </c>
      <c r="B8">
        <v>0.788807339</v>
      </c>
      <c r="C8">
        <v>1.0936304750000001</v>
      </c>
      <c r="D8">
        <v>2.6248351E-2</v>
      </c>
      <c r="E8">
        <v>0.26211938699999998</v>
      </c>
      <c r="H8" t="s">
        <v>140</v>
      </c>
      <c r="I8">
        <v>0.33</v>
      </c>
      <c r="J8">
        <v>0.49099999999999999</v>
      </c>
      <c r="K8">
        <v>0.61599999999999999</v>
      </c>
      <c r="L8">
        <v>0.37480000000000002</v>
      </c>
      <c r="O8" t="s">
        <v>112</v>
      </c>
      <c r="P8">
        <v>1.19865975</v>
      </c>
      <c r="Q8">
        <v>-0.49141738499999998</v>
      </c>
      <c r="R8">
        <v>0.99185244900000002</v>
      </c>
      <c r="S8">
        <v>0.210556092</v>
      </c>
      <c r="T8">
        <v>0.48627768300000002</v>
      </c>
      <c r="U8">
        <v>0.48561615200000002</v>
      </c>
    </row>
    <row r="9" spans="1:21" x14ac:dyDescent="0.35">
      <c r="A9" t="s">
        <v>111</v>
      </c>
      <c r="B9">
        <v>0.80483800800000005</v>
      </c>
      <c r="C9">
        <v>1.1788587829999999</v>
      </c>
      <c r="D9">
        <v>0.35622298699999999</v>
      </c>
      <c r="E9">
        <v>0.298707793</v>
      </c>
      <c r="H9" t="s">
        <v>141</v>
      </c>
      <c r="I9">
        <v>0.2039</v>
      </c>
      <c r="J9">
        <v>0.1729</v>
      </c>
      <c r="K9">
        <v>0.33779999999999999</v>
      </c>
      <c r="L9">
        <v>4.2200000000000001E-2</v>
      </c>
      <c r="O9" t="s">
        <v>161</v>
      </c>
      <c r="P9">
        <v>-0.46291364299999999</v>
      </c>
      <c r="Q9">
        <v>6.2923066E-2</v>
      </c>
      <c r="R9">
        <v>0.681958289</v>
      </c>
      <c r="S9">
        <v>-0.77499458300000001</v>
      </c>
      <c r="T9">
        <v>-0.132824894</v>
      </c>
      <c r="U9">
        <v>0.48897767800000003</v>
      </c>
    </row>
    <row r="10" spans="1:21" x14ac:dyDescent="0.35">
      <c r="A10" t="s">
        <v>112</v>
      </c>
      <c r="B10">
        <v>1.502897994</v>
      </c>
      <c r="C10">
        <v>1.841754474</v>
      </c>
      <c r="D10">
        <v>0.60052989599999995</v>
      </c>
      <c r="E10">
        <v>4.7309056000000002E-2</v>
      </c>
      <c r="H10" t="s">
        <v>142</v>
      </c>
      <c r="I10">
        <v>0.34770000000000001</v>
      </c>
      <c r="J10">
        <v>0.30860380599999998</v>
      </c>
      <c r="K10">
        <v>0.217993149</v>
      </c>
      <c r="L10">
        <v>0.38125151499999999</v>
      </c>
      <c r="O10" t="s">
        <v>136</v>
      </c>
      <c r="P10">
        <v>0.12955551300000001</v>
      </c>
      <c r="Q10">
        <v>0.82584963199999994</v>
      </c>
      <c r="R10">
        <v>0.36194890800000001</v>
      </c>
      <c r="S10">
        <v>0.23765718499999999</v>
      </c>
      <c r="T10">
        <v>-0.12829254100000001</v>
      </c>
      <c r="U10">
        <v>-0.53805774500000003</v>
      </c>
    </row>
    <row r="11" spans="1:21" x14ac:dyDescent="0.35">
      <c r="A11" t="s">
        <v>113</v>
      </c>
      <c r="B11">
        <v>0.99664445800000001</v>
      </c>
      <c r="C11">
        <v>0.98621756999999999</v>
      </c>
      <c r="D11">
        <v>1.075293297</v>
      </c>
      <c r="E11">
        <v>0.289425239</v>
      </c>
      <c r="H11" t="s">
        <v>143</v>
      </c>
      <c r="I11">
        <v>0.17655048700000001</v>
      </c>
      <c r="J11">
        <v>-0.21796776000000001</v>
      </c>
      <c r="K11">
        <v>5.6039163000000003E-2</v>
      </c>
      <c r="L11">
        <v>-3.0157751E-2</v>
      </c>
      <c r="O11" t="s">
        <v>146</v>
      </c>
      <c r="P11">
        <v>0.52900000000000003</v>
      </c>
      <c r="Q11">
        <v>-0.34420742799999998</v>
      </c>
      <c r="R11">
        <v>-0.35335581900000002</v>
      </c>
      <c r="S11">
        <v>-0.84520447700000001</v>
      </c>
      <c r="T11">
        <v>0.78932493299999995</v>
      </c>
      <c r="U11">
        <v>0.38080223899999999</v>
      </c>
    </row>
    <row r="12" spans="1:21" x14ac:dyDescent="0.35">
      <c r="A12" t="s">
        <v>114</v>
      </c>
      <c r="B12">
        <v>0.33860098399999999</v>
      </c>
      <c r="C12">
        <v>1.329708852</v>
      </c>
      <c r="D12">
        <v>0.98426613100000004</v>
      </c>
      <c r="E12">
        <v>1.5549478859999999</v>
      </c>
      <c r="H12" t="s">
        <v>144</v>
      </c>
      <c r="I12">
        <v>-0.40229553800000001</v>
      </c>
      <c r="J12">
        <v>0.51968218499999996</v>
      </c>
      <c r="K12">
        <v>-0.65074844099999996</v>
      </c>
      <c r="L12">
        <v>-0.208719182</v>
      </c>
      <c r="O12" t="s">
        <v>153</v>
      </c>
      <c r="P12">
        <v>0.365911123</v>
      </c>
      <c r="Q12">
        <v>0.67233143900000003</v>
      </c>
      <c r="R12">
        <v>0.54854472099999996</v>
      </c>
      <c r="S12">
        <v>0.387840974</v>
      </c>
      <c r="T12">
        <v>0.41579277599999998</v>
      </c>
      <c r="U12">
        <v>0.41162141800000002</v>
      </c>
    </row>
    <row r="13" spans="1:21" x14ac:dyDescent="0.35">
      <c r="A13" t="s">
        <v>115</v>
      </c>
      <c r="B13">
        <v>0.54623481500000004</v>
      </c>
      <c r="C13">
        <v>0.74479095500000003</v>
      </c>
      <c r="D13">
        <v>0.30551533600000003</v>
      </c>
      <c r="E13">
        <v>-0.57670402399999998</v>
      </c>
      <c r="H13" t="s">
        <v>145</v>
      </c>
      <c r="I13">
        <v>0.19212182799999999</v>
      </c>
      <c r="J13">
        <v>3.7991496E-2</v>
      </c>
      <c r="K13">
        <v>1.1784519870000001</v>
      </c>
      <c r="L13">
        <v>-0.86170548999999996</v>
      </c>
      <c r="O13" t="s">
        <v>162</v>
      </c>
      <c r="P13">
        <v>-7.9203834000000001E-2</v>
      </c>
      <c r="Q13">
        <v>0.196931888</v>
      </c>
      <c r="R13">
        <v>-0.90865559799999995</v>
      </c>
      <c r="S13">
        <v>-0.48184275500000001</v>
      </c>
      <c r="T13">
        <v>-0.59437068199999998</v>
      </c>
      <c r="U13">
        <v>-0.86808088800000005</v>
      </c>
    </row>
    <row r="14" spans="1:21" x14ac:dyDescent="0.35">
      <c r="A14" t="s">
        <v>116</v>
      </c>
      <c r="B14">
        <v>-1.3186668560000001</v>
      </c>
      <c r="C14">
        <v>0.49200661899999998</v>
      </c>
      <c r="D14">
        <v>-0.60952888199999999</v>
      </c>
      <c r="E14">
        <v>-0.25968137800000002</v>
      </c>
      <c r="H14" t="s">
        <v>146</v>
      </c>
      <c r="I14">
        <v>-0.50538167099999998</v>
      </c>
      <c r="J14">
        <v>0.36899999999999999</v>
      </c>
      <c r="K14">
        <v>-0.49103340600000001</v>
      </c>
      <c r="L14">
        <v>-0.66874109599999998</v>
      </c>
      <c r="O14" t="s">
        <v>155</v>
      </c>
      <c r="P14">
        <v>0.25991713799999999</v>
      </c>
      <c r="Q14">
        <v>0.34224318799999998</v>
      </c>
      <c r="R14">
        <v>-9.1673840000000006E-2</v>
      </c>
      <c r="S14">
        <v>0.110014159</v>
      </c>
      <c r="T14">
        <v>7.3097107999999994E-2</v>
      </c>
      <c r="U14">
        <v>0.30822612300000002</v>
      </c>
    </row>
    <row r="15" spans="1:21" x14ac:dyDescent="0.35">
      <c r="A15" t="s">
        <v>23</v>
      </c>
      <c r="B15">
        <v>0.781421484</v>
      </c>
      <c r="C15">
        <v>1.506799813</v>
      </c>
      <c r="D15">
        <v>1.075321304</v>
      </c>
      <c r="E15">
        <v>0.65284213199999996</v>
      </c>
      <c r="H15" t="s">
        <v>147</v>
      </c>
      <c r="I15">
        <v>-0.70882109599999998</v>
      </c>
      <c r="J15">
        <v>0.78117207700000002</v>
      </c>
      <c r="K15">
        <v>1.008814761</v>
      </c>
      <c r="L15">
        <v>1.0811943020000001</v>
      </c>
      <c r="O15" t="s">
        <v>154</v>
      </c>
      <c r="P15">
        <v>0.100319802</v>
      </c>
      <c r="Q15">
        <v>0.51581867699999995</v>
      </c>
      <c r="R15">
        <v>0.26605768099999999</v>
      </c>
      <c r="S15">
        <v>0.24511291499999999</v>
      </c>
      <c r="T15">
        <v>0.14154461500000001</v>
      </c>
      <c r="U15">
        <v>0.29271433800000002</v>
      </c>
    </row>
    <row r="16" spans="1:21" x14ac:dyDescent="0.35">
      <c r="A16" t="s">
        <v>117</v>
      </c>
      <c r="B16">
        <v>0.245448849</v>
      </c>
      <c r="C16">
        <v>0.77399099800000004</v>
      </c>
      <c r="D16">
        <v>0.71644700500000003</v>
      </c>
      <c r="E16">
        <v>-0.34699942700000003</v>
      </c>
      <c r="H16" t="s">
        <v>148</v>
      </c>
      <c r="I16">
        <v>-1.0613910609999999</v>
      </c>
      <c r="J16">
        <v>0.15168198599999999</v>
      </c>
      <c r="K16">
        <v>-4.4662150999999997E-2</v>
      </c>
      <c r="L16">
        <v>-0.26319271999999999</v>
      </c>
      <c r="O16" t="s">
        <v>147</v>
      </c>
      <c r="P16">
        <v>1.0811943020000001</v>
      </c>
      <c r="Q16">
        <v>0.40448358499999998</v>
      </c>
      <c r="R16">
        <v>0.90608171800000004</v>
      </c>
      <c r="S16">
        <v>0.47433297200000002</v>
      </c>
      <c r="T16">
        <v>1.4419227290000001</v>
      </c>
      <c r="U16">
        <v>0.18036695999999999</v>
      </c>
    </row>
    <row r="17" spans="1:21" x14ac:dyDescent="0.35">
      <c r="A17" t="s">
        <v>118</v>
      </c>
      <c r="B17">
        <v>-6.2278794999999998E-2</v>
      </c>
      <c r="C17">
        <v>-0.191674238</v>
      </c>
      <c r="D17">
        <v>0.10193095000000001</v>
      </c>
      <c r="E17">
        <v>-0.69887217199999996</v>
      </c>
      <c r="H17" t="s">
        <v>149</v>
      </c>
      <c r="I17">
        <v>-0.42950929599999998</v>
      </c>
      <c r="J17">
        <v>0.49281668699999998</v>
      </c>
      <c r="K17">
        <v>0.506501906</v>
      </c>
      <c r="L17">
        <v>9.4328899999999993E-3</v>
      </c>
      <c r="O17" t="s">
        <v>137</v>
      </c>
      <c r="P17">
        <v>0.25334189099999999</v>
      </c>
      <c r="Q17">
        <v>0.68</v>
      </c>
      <c r="R17">
        <v>0.37429462299999999</v>
      </c>
      <c r="S17">
        <v>0.5</v>
      </c>
      <c r="T17">
        <v>1.0570217470000001</v>
      </c>
      <c r="U17">
        <v>0.33</v>
      </c>
    </row>
    <row r="18" spans="1:21" x14ac:dyDescent="0.35">
      <c r="A18" t="s">
        <v>119</v>
      </c>
      <c r="B18">
        <v>5.6045563E-2</v>
      </c>
      <c r="C18">
        <v>0.14465408599999999</v>
      </c>
      <c r="D18">
        <v>0.757766834</v>
      </c>
      <c r="E18">
        <v>-0.64602940499999995</v>
      </c>
      <c r="H18" t="s">
        <v>150</v>
      </c>
      <c r="I18">
        <v>-0.39215358900000002</v>
      </c>
      <c r="J18">
        <v>0.55556138700000002</v>
      </c>
      <c r="K18">
        <v>0.15611360899999999</v>
      </c>
      <c r="L18">
        <v>-0.172779084</v>
      </c>
      <c r="O18" t="s">
        <v>163</v>
      </c>
      <c r="P18">
        <v>-0.152190561</v>
      </c>
      <c r="Q18">
        <v>0.996487452</v>
      </c>
      <c r="R18">
        <v>1.6207883279999999</v>
      </c>
      <c r="S18">
        <v>0.106528926</v>
      </c>
      <c r="T18">
        <v>0.836073501</v>
      </c>
      <c r="U18">
        <v>1.0675890480000001</v>
      </c>
    </row>
    <row r="19" spans="1:21" x14ac:dyDescent="0.35">
      <c r="A19" t="s">
        <v>120</v>
      </c>
      <c r="B19">
        <v>-2.8238057E-2</v>
      </c>
      <c r="C19">
        <v>0.17736585899999999</v>
      </c>
      <c r="D19">
        <v>0.75423200000000001</v>
      </c>
      <c r="E19">
        <v>-0.53635936799999995</v>
      </c>
      <c r="H19" t="s">
        <v>151</v>
      </c>
      <c r="I19">
        <v>-0.44935392899999999</v>
      </c>
      <c r="J19">
        <v>0.20593705100000001</v>
      </c>
      <c r="K19">
        <v>9.2780026000000002E-2</v>
      </c>
      <c r="L19">
        <v>0.153130825</v>
      </c>
      <c r="O19" t="s">
        <v>138</v>
      </c>
      <c r="P19">
        <v>1.3109999999999999</v>
      </c>
      <c r="Q19">
        <v>1.7804185429999999</v>
      </c>
      <c r="R19">
        <v>2.1522553339999999</v>
      </c>
      <c r="S19">
        <v>1.608444642</v>
      </c>
      <c r="T19">
        <v>1.3913629869999999</v>
      </c>
      <c r="U19">
        <v>0.54700063799999998</v>
      </c>
    </row>
    <row r="20" spans="1:21" x14ac:dyDescent="0.35">
      <c r="A20" t="s">
        <v>25</v>
      </c>
      <c r="B20">
        <v>-0.610378321</v>
      </c>
      <c r="C20">
        <v>-0.28683365</v>
      </c>
      <c r="D20">
        <v>0.45701881</v>
      </c>
      <c r="E20">
        <v>-0.59765930099999998</v>
      </c>
      <c r="H20" t="s">
        <v>152</v>
      </c>
      <c r="I20">
        <v>-0.84489699900000004</v>
      </c>
      <c r="J20">
        <v>0.44779182699999998</v>
      </c>
      <c r="K20">
        <v>0.27595518800000002</v>
      </c>
      <c r="L20">
        <v>0.51807794399999996</v>
      </c>
      <c r="O20" t="s">
        <v>164</v>
      </c>
      <c r="P20">
        <v>-0.11562813600000001</v>
      </c>
      <c r="Q20">
        <v>0.71538574099999996</v>
      </c>
      <c r="R20">
        <v>1.0004021430000001</v>
      </c>
      <c r="S20">
        <v>0.422514573</v>
      </c>
      <c r="T20">
        <v>0.107803669</v>
      </c>
      <c r="U20">
        <v>0.41520807599999998</v>
      </c>
    </row>
    <row r="21" spans="1:21" x14ac:dyDescent="0.35">
      <c r="A21" t="s">
        <v>121</v>
      </c>
      <c r="B21">
        <v>-0.62881252700000001</v>
      </c>
      <c r="C21">
        <v>-0.4598083</v>
      </c>
      <c r="D21">
        <v>1.25499647</v>
      </c>
      <c r="E21">
        <v>1.7519869809999999</v>
      </c>
      <c r="H21" t="s">
        <v>153</v>
      </c>
      <c r="I21">
        <v>-0.75436764099999998</v>
      </c>
      <c r="J21">
        <v>0.20043602999999999</v>
      </c>
      <c r="K21">
        <v>0.365911123</v>
      </c>
      <c r="L21">
        <v>2.4209420999999998E-2</v>
      </c>
      <c r="O21" t="s">
        <v>165</v>
      </c>
      <c r="P21">
        <v>0.51</v>
      </c>
      <c r="Q21">
        <v>0.74329356700000004</v>
      </c>
      <c r="R21">
        <v>0.15920848900000001</v>
      </c>
      <c r="S21">
        <v>0.111578174</v>
      </c>
      <c r="T21">
        <v>0.109241777</v>
      </c>
      <c r="U21">
        <v>0.16020083299999999</v>
      </c>
    </row>
    <row r="22" spans="1:21" x14ac:dyDescent="0.35">
      <c r="A22" t="s">
        <v>22</v>
      </c>
      <c r="B22">
        <v>-0.39909117500000002</v>
      </c>
      <c r="C22">
        <v>-7.3339929999999996E-3</v>
      </c>
      <c r="D22">
        <v>1.0794383219999999</v>
      </c>
      <c r="E22">
        <v>1.8451527759999999</v>
      </c>
      <c r="H22" t="s">
        <v>123</v>
      </c>
      <c r="I22">
        <v>-0.32829949899999999</v>
      </c>
      <c r="J22">
        <v>9.4993818999999993E-2</v>
      </c>
      <c r="K22">
        <v>0.98819634700000003</v>
      </c>
      <c r="L22">
        <v>7.3108248000000001E-2</v>
      </c>
      <c r="O22" t="s">
        <v>166</v>
      </c>
      <c r="P22">
        <v>0.24819708300000001</v>
      </c>
      <c r="Q22">
        <v>0.73688128799999997</v>
      </c>
      <c r="R22">
        <v>0.30819922300000002</v>
      </c>
      <c r="S22">
        <v>-0.34758624799999999</v>
      </c>
      <c r="T22">
        <v>-0.28223644599999997</v>
      </c>
      <c r="U22">
        <v>-1.1125353469999999</v>
      </c>
    </row>
    <row r="23" spans="1:21" x14ac:dyDescent="0.35">
      <c r="A23" t="s">
        <v>122</v>
      </c>
      <c r="B23">
        <v>-0.95789897899999998</v>
      </c>
      <c r="C23">
        <v>-0.29720173999999999</v>
      </c>
      <c r="D23">
        <v>0.43763970899999999</v>
      </c>
      <c r="E23">
        <v>0.52024594499999999</v>
      </c>
      <c r="H23" t="s">
        <v>154</v>
      </c>
      <c r="I23">
        <v>-1.168290311</v>
      </c>
      <c r="J23">
        <v>-0.20337650900000001</v>
      </c>
      <c r="K23">
        <v>0.47499999999999998</v>
      </c>
      <c r="L23">
        <v>-0.90848147499999998</v>
      </c>
      <c r="O23" t="s">
        <v>47</v>
      </c>
      <c r="P23">
        <v>-0.47744641799999998</v>
      </c>
      <c r="Q23">
        <v>-0.415513937</v>
      </c>
      <c r="R23">
        <v>2.1973895E-2</v>
      </c>
      <c r="S23">
        <v>-0.30336503199999998</v>
      </c>
      <c r="T23">
        <v>-0.134868972</v>
      </c>
      <c r="U23">
        <v>-0.15014298300000001</v>
      </c>
    </row>
    <row r="24" spans="1:21" x14ac:dyDescent="0.35">
      <c r="A24" t="s">
        <v>123</v>
      </c>
      <c r="B24">
        <v>-0.399297283</v>
      </c>
      <c r="C24">
        <v>-0.72196028000000001</v>
      </c>
      <c r="D24">
        <v>0.16763500000000001</v>
      </c>
      <c r="E24">
        <v>9.4993818999999993E-2</v>
      </c>
      <c r="H24" t="s">
        <v>155</v>
      </c>
      <c r="I24">
        <v>-1.0570470759999999</v>
      </c>
      <c r="J24">
        <v>-0.425994294</v>
      </c>
      <c r="K24">
        <v>0.25991713799999999</v>
      </c>
      <c r="L24">
        <v>-0.99987342999999995</v>
      </c>
      <c r="O24" t="s">
        <v>167</v>
      </c>
      <c r="P24">
        <v>-0.173844471</v>
      </c>
      <c r="Q24">
        <v>-0.68482576799999995</v>
      </c>
      <c r="R24">
        <v>-0.35856173200000002</v>
      </c>
      <c r="S24">
        <v>-0.53262044099999994</v>
      </c>
      <c r="T24">
        <v>-0.468974585</v>
      </c>
      <c r="U24">
        <v>-0.61272263000000005</v>
      </c>
    </row>
    <row r="25" spans="1:21" x14ac:dyDescent="0.35">
      <c r="A25" t="s">
        <v>124</v>
      </c>
      <c r="B25">
        <v>-0.40766568399999997</v>
      </c>
      <c r="C25">
        <v>-1.030377632</v>
      </c>
      <c r="D25">
        <v>0.18499199999999999</v>
      </c>
      <c r="E25">
        <v>0.18916844899999999</v>
      </c>
      <c r="H25" t="s">
        <v>156</v>
      </c>
      <c r="I25">
        <v>2.7609890000000002E-3</v>
      </c>
      <c r="J25">
        <v>-0.33062248799999999</v>
      </c>
      <c r="K25">
        <v>-1.098425953</v>
      </c>
      <c r="L25">
        <v>0.36158077199999999</v>
      </c>
      <c r="O25" t="s">
        <v>139</v>
      </c>
      <c r="P25">
        <v>0.77819052399999999</v>
      </c>
      <c r="Q25">
        <v>0.67712740699999996</v>
      </c>
      <c r="R25">
        <v>0.77924129799999997</v>
      </c>
      <c r="S25">
        <v>0.67706464499999996</v>
      </c>
      <c r="T25">
        <v>0.828080343</v>
      </c>
      <c r="U25">
        <v>0.64977363700000002</v>
      </c>
    </row>
    <row r="26" spans="1:21" x14ac:dyDescent="0.35">
      <c r="A26" t="s">
        <v>125</v>
      </c>
      <c r="B26">
        <v>-0.33321779000000001</v>
      </c>
      <c r="C26">
        <v>-0.547569317</v>
      </c>
      <c r="D26">
        <v>0.14754</v>
      </c>
      <c r="E26">
        <v>-0.53021543699999996</v>
      </c>
      <c r="O26" t="s">
        <v>168</v>
      </c>
      <c r="P26">
        <v>0.71</v>
      </c>
      <c r="Q26">
        <v>0.134538782</v>
      </c>
      <c r="R26">
        <v>0.71520938999999994</v>
      </c>
      <c r="S26">
        <v>0.12953168400000001</v>
      </c>
      <c r="T26">
        <v>0.736916087</v>
      </c>
      <c r="U26">
        <v>0.64764744799999996</v>
      </c>
    </row>
    <row r="27" spans="1:21" x14ac:dyDescent="0.35">
      <c r="A27" t="s">
        <v>126</v>
      </c>
      <c r="B27">
        <v>-0.31037635699999999</v>
      </c>
      <c r="C27">
        <v>-0.16445507500000001</v>
      </c>
      <c r="D27">
        <v>0.24359700000000001</v>
      </c>
      <c r="E27">
        <v>0.39193528100000002</v>
      </c>
      <c r="O27" t="s">
        <v>169</v>
      </c>
      <c r="P27">
        <v>0.51535658500000003</v>
      </c>
      <c r="Q27">
        <v>0.33265908300000002</v>
      </c>
      <c r="R27">
        <v>0.27102835800000002</v>
      </c>
      <c r="S27">
        <v>0.120880031</v>
      </c>
      <c r="T27">
        <v>0.27183491500000001</v>
      </c>
      <c r="U27">
        <v>-1.508751E-3</v>
      </c>
    </row>
    <row r="28" spans="1:21" x14ac:dyDescent="0.35">
      <c r="A28" t="s">
        <v>127</v>
      </c>
      <c r="B28">
        <v>-0.97605741999999995</v>
      </c>
      <c r="C28">
        <v>-0.88880502100000003</v>
      </c>
      <c r="D28">
        <v>0.26587845199999999</v>
      </c>
      <c r="E28">
        <v>1.2957334149999999</v>
      </c>
      <c r="O28" t="s">
        <v>143</v>
      </c>
      <c r="P28">
        <v>5.6039163000000003E-2</v>
      </c>
      <c r="Q28">
        <v>0.14112704200000001</v>
      </c>
      <c r="R28">
        <v>-0.117149454</v>
      </c>
      <c r="S28">
        <v>-0.43537108899999999</v>
      </c>
      <c r="T28">
        <v>0.175540421</v>
      </c>
      <c r="U28">
        <v>-0.30244781799999998</v>
      </c>
    </row>
    <row r="29" spans="1:21" x14ac:dyDescent="0.35">
      <c r="A29" t="s">
        <v>128</v>
      </c>
      <c r="B29">
        <v>-0.36012174499999999</v>
      </c>
      <c r="C29">
        <v>-0.51203577499999997</v>
      </c>
      <c r="D29">
        <v>-0.159372087</v>
      </c>
      <c r="E29">
        <v>1.012279288</v>
      </c>
      <c r="O29" t="s">
        <v>156</v>
      </c>
      <c r="P29">
        <v>0.36158077199999999</v>
      </c>
      <c r="Q29">
        <v>-0.76392371699999995</v>
      </c>
      <c r="R29">
        <v>0.67813132399999998</v>
      </c>
      <c r="S29">
        <v>-0.58916542999999999</v>
      </c>
      <c r="T29">
        <v>0.55414468900000002</v>
      </c>
      <c r="U29">
        <v>-0.46687790099999998</v>
      </c>
    </row>
    <row r="30" spans="1:21" x14ac:dyDescent="0.35">
      <c r="A30" t="s">
        <v>129</v>
      </c>
      <c r="B30">
        <v>-0.41321096600000001</v>
      </c>
      <c r="C30">
        <v>-0.40644987500000002</v>
      </c>
      <c r="D30">
        <v>0.114535156</v>
      </c>
      <c r="E30">
        <v>0.97972730900000005</v>
      </c>
      <c r="O30" t="s">
        <v>148</v>
      </c>
      <c r="P30">
        <v>-4.4662150999999997E-2</v>
      </c>
      <c r="Q30">
        <v>-0.19507727399999999</v>
      </c>
      <c r="R30">
        <v>-7.0329133000000002E-2</v>
      </c>
      <c r="S30">
        <v>-0.31185831899999999</v>
      </c>
      <c r="T30">
        <v>-0.112751948</v>
      </c>
      <c r="U30">
        <v>-0.50110926600000005</v>
      </c>
    </row>
    <row r="31" spans="1:21" x14ac:dyDescent="0.35">
      <c r="A31" t="s">
        <v>130</v>
      </c>
      <c r="B31">
        <v>-1.1218614680000001</v>
      </c>
      <c r="C31">
        <v>-0.74444575199999996</v>
      </c>
      <c r="D31">
        <v>-0.30387121700000003</v>
      </c>
      <c r="E31">
        <v>0.423985418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E4C8-9A00-431B-B976-B95C0F080DD8}">
  <dimension ref="A2:W23"/>
  <sheetViews>
    <sheetView topLeftCell="E1" zoomScaleNormal="100" workbookViewId="0">
      <selection activeCell="U2" sqref="U2"/>
    </sheetView>
  </sheetViews>
  <sheetFormatPr defaultRowHeight="14.5" x14ac:dyDescent="0.35"/>
  <cols>
    <col min="19" max="19" width="13.81640625" customWidth="1"/>
  </cols>
  <sheetData>
    <row r="2" spans="1:23" x14ac:dyDescent="0.35">
      <c r="A2" t="s">
        <v>50</v>
      </c>
      <c r="C2" t="s">
        <v>98</v>
      </c>
      <c r="E2" t="s">
        <v>99</v>
      </c>
      <c r="H2" t="s">
        <v>51</v>
      </c>
      <c r="J2" t="s">
        <v>46</v>
      </c>
      <c r="S2" t="s">
        <v>52</v>
      </c>
      <c r="U2" t="s">
        <v>46</v>
      </c>
    </row>
    <row r="3" spans="1:23" x14ac:dyDescent="0.35">
      <c r="A3" s="5" t="s">
        <v>62</v>
      </c>
      <c r="B3" s="5"/>
      <c r="C3" s="5"/>
      <c r="D3" s="8">
        <v>7.2999999999999995E-2</v>
      </c>
      <c r="E3" s="5"/>
    </row>
    <row r="4" spans="1:23" x14ac:dyDescent="0.35">
      <c r="A4" s="5"/>
      <c r="B4" s="5"/>
      <c r="C4" s="5"/>
      <c r="D4" s="5"/>
      <c r="E4" s="5"/>
      <c r="H4" t="s">
        <v>53</v>
      </c>
      <c r="I4" s="5" t="s">
        <v>56</v>
      </c>
      <c r="K4" t="s">
        <v>59</v>
      </c>
      <c r="M4" t="s">
        <v>60</v>
      </c>
      <c r="O4" t="s">
        <v>61</v>
      </c>
      <c r="S4" t="s">
        <v>52</v>
      </c>
      <c r="T4" s="7">
        <v>2.5000000000000001E-2</v>
      </c>
      <c r="V4" s="7">
        <v>1.2999999999999999E-3</v>
      </c>
    </row>
    <row r="5" spans="1:23" x14ac:dyDescent="0.35">
      <c r="A5" s="5" t="s">
        <v>63</v>
      </c>
      <c r="B5" s="5" t="s">
        <v>64</v>
      </c>
      <c r="C5" s="5" t="s">
        <v>54</v>
      </c>
      <c r="D5" s="5" t="s">
        <v>55</v>
      </c>
      <c r="E5" s="5" t="s">
        <v>65</v>
      </c>
      <c r="I5" t="s">
        <v>54</v>
      </c>
      <c r="J5" t="s">
        <v>55</v>
      </c>
      <c r="K5" t="s">
        <v>54</v>
      </c>
      <c r="L5" t="s">
        <v>55</v>
      </c>
      <c r="M5" t="s">
        <v>54</v>
      </c>
      <c r="N5" t="s">
        <v>55</v>
      </c>
      <c r="O5" t="s">
        <v>54</v>
      </c>
      <c r="P5" t="s">
        <v>55</v>
      </c>
      <c r="T5" t="s">
        <v>54</v>
      </c>
      <c r="U5" t="s">
        <v>55</v>
      </c>
      <c r="V5" t="s">
        <v>54</v>
      </c>
      <c r="W5" t="s">
        <v>55</v>
      </c>
    </row>
    <row r="6" spans="1:23" x14ac:dyDescent="0.35">
      <c r="A6" s="5" t="s">
        <v>58</v>
      </c>
      <c r="B6" s="5" t="s">
        <v>66</v>
      </c>
      <c r="C6" s="5">
        <v>8.3800000000000008</v>
      </c>
      <c r="D6" s="5">
        <v>8.26</v>
      </c>
      <c r="E6" s="5">
        <v>7.3</v>
      </c>
      <c r="H6" s="5"/>
      <c r="I6">
        <v>0.37</v>
      </c>
      <c r="J6">
        <v>0.75</v>
      </c>
      <c r="K6">
        <v>2.0099999999999998</v>
      </c>
      <c r="L6">
        <v>4.75</v>
      </c>
      <c r="M6">
        <v>3.74</v>
      </c>
      <c r="N6">
        <v>4.8</v>
      </c>
      <c r="O6">
        <v>6.23</v>
      </c>
      <c r="P6">
        <v>9.56</v>
      </c>
      <c r="S6" t="s">
        <v>60</v>
      </c>
      <c r="T6">
        <v>3.19</v>
      </c>
      <c r="U6">
        <v>3.82</v>
      </c>
      <c r="V6">
        <v>22.15</v>
      </c>
      <c r="W6">
        <v>17.54</v>
      </c>
    </row>
    <row r="7" spans="1:23" x14ac:dyDescent="0.35">
      <c r="A7" s="5"/>
      <c r="B7" s="5" t="s">
        <v>67</v>
      </c>
      <c r="C7" s="5">
        <v>8.2799999999999994</v>
      </c>
      <c r="D7" s="5">
        <v>8.25</v>
      </c>
      <c r="E7" s="5"/>
      <c r="I7">
        <v>0.28000000000000003</v>
      </c>
      <c r="J7">
        <v>0.77</v>
      </c>
      <c r="K7">
        <v>2.31</v>
      </c>
      <c r="L7">
        <v>4.2300000000000004</v>
      </c>
      <c r="M7">
        <v>4.1100000000000003</v>
      </c>
      <c r="N7">
        <v>4.92</v>
      </c>
      <c r="O7">
        <v>6.27</v>
      </c>
      <c r="P7">
        <v>8.7899999999999991</v>
      </c>
      <c r="T7">
        <v>1.4</v>
      </c>
      <c r="U7">
        <v>1.29</v>
      </c>
      <c r="V7">
        <v>14.79</v>
      </c>
      <c r="W7">
        <v>10.72</v>
      </c>
    </row>
    <row r="8" spans="1:23" x14ac:dyDescent="0.35">
      <c r="A8" s="5"/>
      <c r="B8" s="5" t="s">
        <v>68</v>
      </c>
      <c r="C8" s="5">
        <v>7.91</v>
      </c>
      <c r="D8" s="5">
        <v>7.91</v>
      </c>
      <c r="E8" s="5"/>
      <c r="I8">
        <v>0.25</v>
      </c>
      <c r="J8">
        <v>0.26</v>
      </c>
      <c r="K8">
        <v>2.31</v>
      </c>
      <c r="L8">
        <v>4.07</v>
      </c>
      <c r="M8">
        <v>1.94</v>
      </c>
      <c r="N8">
        <v>2.2599999999999998</v>
      </c>
      <c r="O8">
        <v>8.17</v>
      </c>
      <c r="P8">
        <v>10.7</v>
      </c>
      <c r="T8">
        <v>1.65</v>
      </c>
      <c r="U8">
        <v>1.76</v>
      </c>
      <c r="V8">
        <v>18.46</v>
      </c>
      <c r="W8">
        <v>15.4</v>
      </c>
    </row>
    <row r="9" spans="1:23" x14ac:dyDescent="0.35">
      <c r="A9" s="5" t="s">
        <v>57</v>
      </c>
      <c r="B9" s="5" t="s">
        <v>66</v>
      </c>
      <c r="C9" s="5">
        <v>5.04</v>
      </c>
      <c r="D9" s="5">
        <v>4.68</v>
      </c>
      <c r="E9" s="5">
        <f>E6/2</f>
        <v>3.65</v>
      </c>
      <c r="I9">
        <v>0.31</v>
      </c>
      <c r="J9">
        <v>0.32</v>
      </c>
      <c r="K9">
        <v>2.12</v>
      </c>
      <c r="L9">
        <v>4.59</v>
      </c>
      <c r="M9">
        <v>3.19</v>
      </c>
      <c r="N9">
        <v>3.82</v>
      </c>
      <c r="O9">
        <v>6.06</v>
      </c>
      <c r="P9">
        <v>8.15</v>
      </c>
      <c r="T9">
        <v>2.27</v>
      </c>
      <c r="U9">
        <v>2.15</v>
      </c>
      <c r="V9">
        <v>2.06</v>
      </c>
      <c r="W9">
        <v>4.63</v>
      </c>
    </row>
    <row r="10" spans="1:23" x14ac:dyDescent="0.35">
      <c r="A10" s="5"/>
      <c r="B10" s="5" t="s">
        <v>67</v>
      </c>
      <c r="C10" s="5">
        <v>4.8</v>
      </c>
      <c r="D10" s="5">
        <v>4.8899999999999997</v>
      </c>
      <c r="E10" s="5"/>
      <c r="I10">
        <v>0.69</v>
      </c>
      <c r="J10">
        <v>1.03</v>
      </c>
      <c r="M10">
        <v>4.6500000000000004</v>
      </c>
      <c r="N10">
        <v>5.55</v>
      </c>
      <c r="O10">
        <v>7.45</v>
      </c>
      <c r="P10">
        <v>10.51</v>
      </c>
      <c r="T10">
        <v>3.01</v>
      </c>
      <c r="U10">
        <v>1.96</v>
      </c>
      <c r="V10">
        <v>4.0999999999999996</v>
      </c>
      <c r="W10">
        <v>4.5599999999999996</v>
      </c>
    </row>
    <row r="11" spans="1:23" x14ac:dyDescent="0.35">
      <c r="A11" s="5"/>
      <c r="B11" s="5" t="s">
        <v>68</v>
      </c>
      <c r="C11" s="5">
        <v>6.37</v>
      </c>
      <c r="D11" s="5">
        <v>6.17</v>
      </c>
      <c r="E11" s="5"/>
      <c r="I11">
        <v>1.04</v>
      </c>
      <c r="J11">
        <v>2.1800000000000002</v>
      </c>
      <c r="M11">
        <v>4.59</v>
      </c>
      <c r="N11">
        <v>5.25</v>
      </c>
      <c r="O11">
        <v>5.69</v>
      </c>
      <c r="P11">
        <v>7.45</v>
      </c>
      <c r="T11">
        <v>2.3199999999999998</v>
      </c>
      <c r="U11">
        <v>3.18</v>
      </c>
      <c r="V11">
        <v>3.92</v>
      </c>
      <c r="W11">
        <v>6.28</v>
      </c>
    </row>
    <row r="12" spans="1:23" x14ac:dyDescent="0.35">
      <c r="A12" s="5" t="s">
        <v>69</v>
      </c>
      <c r="B12" s="5" t="s">
        <v>66</v>
      </c>
      <c r="C12" s="5">
        <v>1.55</v>
      </c>
      <c r="D12" s="5">
        <v>1.45</v>
      </c>
      <c r="E12" s="5">
        <f>E9/2</f>
        <v>1.825</v>
      </c>
      <c r="I12">
        <v>0.32</v>
      </c>
      <c r="J12">
        <v>0.64</v>
      </c>
      <c r="M12">
        <v>4.04</v>
      </c>
      <c r="N12">
        <v>2.33</v>
      </c>
      <c r="O12" s="5"/>
      <c r="P12" s="5"/>
      <c r="T12">
        <v>3.87</v>
      </c>
      <c r="U12">
        <v>4.26</v>
      </c>
      <c r="V12">
        <v>4.7300000000000004</v>
      </c>
      <c r="W12">
        <v>5.67</v>
      </c>
    </row>
    <row r="13" spans="1:23" x14ac:dyDescent="0.35">
      <c r="A13" s="5"/>
      <c r="B13" s="5" t="s">
        <v>67</v>
      </c>
      <c r="C13" s="5">
        <v>1.63</v>
      </c>
      <c r="D13" s="5">
        <v>1.75</v>
      </c>
      <c r="E13" s="5"/>
      <c r="I13">
        <v>0.46</v>
      </c>
      <c r="J13">
        <v>0.56000000000000005</v>
      </c>
      <c r="M13">
        <v>3.56</v>
      </c>
      <c r="N13">
        <v>3.74</v>
      </c>
      <c r="O13" s="5"/>
      <c r="P13" s="5"/>
    </row>
    <row r="14" spans="1:23" x14ac:dyDescent="0.35">
      <c r="A14" s="5"/>
      <c r="B14" s="5" t="s">
        <v>68</v>
      </c>
      <c r="C14" s="5">
        <v>1.86</v>
      </c>
      <c r="D14" s="5">
        <v>1.76</v>
      </c>
      <c r="E14" s="5"/>
      <c r="S14" t="s">
        <v>61</v>
      </c>
      <c r="T14">
        <v>3.45</v>
      </c>
      <c r="U14">
        <v>5.4</v>
      </c>
      <c r="V14" s="5">
        <v>10.5</v>
      </c>
      <c r="W14" s="5">
        <v>20.75</v>
      </c>
    </row>
    <row r="15" spans="1:23" x14ac:dyDescent="0.35">
      <c r="A15" s="5" t="s">
        <v>70</v>
      </c>
      <c r="B15" s="5" t="s">
        <v>66</v>
      </c>
      <c r="C15" s="5">
        <v>0.83</v>
      </c>
      <c r="D15" s="5">
        <v>0.79</v>
      </c>
      <c r="E15" s="5">
        <v>0.7</v>
      </c>
      <c r="H15" s="5"/>
      <c r="I15" s="5"/>
      <c r="T15">
        <v>4.07</v>
      </c>
      <c r="U15">
        <v>5.62</v>
      </c>
      <c r="V15" s="5">
        <v>16.39</v>
      </c>
      <c r="W15" s="5">
        <v>25.16</v>
      </c>
    </row>
    <row r="16" spans="1:23" x14ac:dyDescent="0.35">
      <c r="A16" s="5"/>
      <c r="B16" s="5" t="s">
        <v>67</v>
      </c>
      <c r="C16" s="5">
        <v>0.97</v>
      </c>
      <c r="D16" s="5">
        <v>0.98</v>
      </c>
      <c r="E16" s="5"/>
      <c r="H16" s="5"/>
      <c r="I16" s="5"/>
      <c r="J16" s="5"/>
      <c r="K16" s="5"/>
      <c r="L16" s="5"/>
      <c r="M16" s="5"/>
      <c r="N16" s="5"/>
      <c r="O16" s="5"/>
      <c r="P16" s="5"/>
      <c r="T16">
        <v>6.23</v>
      </c>
      <c r="U16">
        <v>9.56</v>
      </c>
      <c r="V16" s="5">
        <v>48.9</v>
      </c>
      <c r="W16" s="5">
        <v>63.4</v>
      </c>
    </row>
    <row r="17" spans="1:23" x14ac:dyDescent="0.35">
      <c r="A17" s="5"/>
      <c r="B17" s="5" t="s">
        <v>68</v>
      </c>
      <c r="C17" s="5">
        <v>0.95</v>
      </c>
      <c r="D17" s="5">
        <v>0.99</v>
      </c>
      <c r="E17" s="5"/>
      <c r="H17" s="5"/>
      <c r="I17" s="5"/>
      <c r="T17">
        <v>6.27</v>
      </c>
      <c r="U17">
        <v>8.7899999999999991</v>
      </c>
      <c r="V17" s="5">
        <v>34.340000000000003</v>
      </c>
      <c r="W17" s="5">
        <v>42.81</v>
      </c>
    </row>
    <row r="18" spans="1:23" x14ac:dyDescent="0.35">
      <c r="A18" s="5" t="s">
        <v>71</v>
      </c>
      <c r="B18" s="5" t="s">
        <v>66</v>
      </c>
      <c r="C18" s="5">
        <v>0.25</v>
      </c>
      <c r="D18" s="5">
        <v>0.25</v>
      </c>
      <c r="E18" s="5">
        <v>0.36499999999999999</v>
      </c>
      <c r="H18" s="5"/>
      <c r="I18" s="5"/>
      <c r="T18">
        <v>5.64</v>
      </c>
      <c r="U18">
        <v>16.239999999999998</v>
      </c>
      <c r="V18" s="5">
        <v>48.4</v>
      </c>
      <c r="W18" s="5">
        <v>59</v>
      </c>
    </row>
    <row r="19" spans="1:23" x14ac:dyDescent="0.35">
      <c r="A19" s="5"/>
      <c r="B19" s="5" t="s">
        <v>67</v>
      </c>
      <c r="C19" s="5">
        <v>0.28999999999999998</v>
      </c>
      <c r="D19" s="5">
        <v>0.33</v>
      </c>
      <c r="E19" s="5"/>
      <c r="H19" s="5"/>
      <c r="I19" s="5"/>
      <c r="T19">
        <v>12</v>
      </c>
      <c r="U19">
        <v>19.5</v>
      </c>
      <c r="V19" s="5">
        <v>39.770000000000003</v>
      </c>
      <c r="W19" s="5">
        <v>40.450000000000003</v>
      </c>
    </row>
    <row r="20" spans="1:23" x14ac:dyDescent="0.35">
      <c r="A20" s="5"/>
      <c r="B20" s="5" t="s">
        <v>68</v>
      </c>
      <c r="C20" s="5">
        <v>0.25</v>
      </c>
      <c r="D20" s="5">
        <v>0.24</v>
      </c>
      <c r="E20" s="5"/>
      <c r="H20" s="5"/>
      <c r="I20" s="5"/>
    </row>
    <row r="21" spans="1:23" x14ac:dyDescent="0.35">
      <c r="A21" s="5" t="s">
        <v>72</v>
      </c>
      <c r="B21" s="5" t="s">
        <v>66</v>
      </c>
      <c r="C21" s="5">
        <v>0.28000000000000003</v>
      </c>
      <c r="D21" s="5">
        <v>0.4</v>
      </c>
      <c r="E21" s="5">
        <v>7.0999999999999994E-2</v>
      </c>
    </row>
    <row r="22" spans="1:23" x14ac:dyDescent="0.35">
      <c r="A22" s="5"/>
      <c r="B22" s="5" t="s">
        <v>67</v>
      </c>
      <c r="C22" s="5">
        <v>0.2</v>
      </c>
      <c r="D22" s="5">
        <v>0.23</v>
      </c>
      <c r="E22" s="5"/>
    </row>
    <row r="23" spans="1:23" x14ac:dyDescent="0.35">
      <c r="A23" s="5"/>
      <c r="B23" s="5" t="s">
        <v>68</v>
      </c>
      <c r="C23" s="5">
        <v>0.13</v>
      </c>
      <c r="D23" s="5">
        <v>0.3</v>
      </c>
      <c r="E2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6EDA-ADE6-4027-BD11-2F7089DAA9B5}">
  <dimension ref="A2:S41"/>
  <sheetViews>
    <sheetView topLeftCell="B1" workbookViewId="0">
      <selection activeCell="J19" sqref="J19"/>
    </sheetView>
  </sheetViews>
  <sheetFormatPr defaultRowHeight="14.5" x14ac:dyDescent="0.35"/>
  <sheetData>
    <row r="2" spans="1:19" x14ac:dyDescent="0.35">
      <c r="A2" t="s">
        <v>73</v>
      </c>
      <c r="F2" t="s">
        <v>46</v>
      </c>
    </row>
    <row r="3" spans="1:19" x14ac:dyDescent="0.35">
      <c r="A3" t="s">
        <v>74</v>
      </c>
      <c r="K3" t="s">
        <v>75</v>
      </c>
    </row>
    <row r="4" spans="1:19" x14ac:dyDescent="0.35">
      <c r="A4" t="s">
        <v>31</v>
      </c>
      <c r="B4" t="s">
        <v>43</v>
      </c>
      <c r="C4" t="s">
        <v>42</v>
      </c>
      <c r="D4" t="s">
        <v>37</v>
      </c>
      <c r="E4" t="s">
        <v>36</v>
      </c>
      <c r="F4" t="s">
        <v>39</v>
      </c>
      <c r="G4" t="s">
        <v>38</v>
      </c>
      <c r="H4" t="s">
        <v>41</v>
      </c>
      <c r="I4" t="s">
        <v>40</v>
      </c>
      <c r="K4" t="s">
        <v>31</v>
      </c>
      <c r="L4" t="s">
        <v>43</v>
      </c>
      <c r="M4" t="s">
        <v>42</v>
      </c>
      <c r="N4" t="s">
        <v>37</v>
      </c>
      <c r="O4" t="s">
        <v>36</v>
      </c>
      <c r="P4" t="s">
        <v>39</v>
      </c>
      <c r="Q4" t="s">
        <v>38</v>
      </c>
      <c r="R4" t="s">
        <v>41</v>
      </c>
      <c r="S4" t="s">
        <v>40</v>
      </c>
    </row>
    <row r="5" spans="1:19" x14ac:dyDescent="0.35">
      <c r="A5">
        <v>4.4800000000000004</v>
      </c>
      <c r="B5">
        <v>6.62</v>
      </c>
      <c r="C5">
        <v>5.29</v>
      </c>
      <c r="D5">
        <v>7.84</v>
      </c>
      <c r="E5">
        <v>5.2</v>
      </c>
      <c r="F5">
        <v>7.01</v>
      </c>
      <c r="G5">
        <v>4.78</v>
      </c>
      <c r="H5">
        <v>4.16</v>
      </c>
      <c r="I5">
        <v>6.13</v>
      </c>
      <c r="K5">
        <v>5.8</v>
      </c>
      <c r="L5">
        <v>10.95</v>
      </c>
      <c r="M5">
        <v>6.19</v>
      </c>
      <c r="N5">
        <v>5.17</v>
      </c>
      <c r="O5">
        <v>6.06</v>
      </c>
      <c r="P5">
        <v>10.35</v>
      </c>
      <c r="Q5">
        <v>5.35</v>
      </c>
      <c r="R5">
        <v>7.24</v>
      </c>
      <c r="S5">
        <v>8.5399999999999991</v>
      </c>
    </row>
    <row r="6" spans="1:19" x14ac:dyDescent="0.35">
      <c r="A6">
        <v>3.83</v>
      </c>
      <c r="B6">
        <f>11.64/2</f>
        <v>5.82</v>
      </c>
      <c r="C6">
        <v>7.55</v>
      </c>
      <c r="D6">
        <v>3.12</v>
      </c>
      <c r="E6">
        <v>2.93</v>
      </c>
      <c r="F6">
        <v>9.15</v>
      </c>
      <c r="G6">
        <v>8.94</v>
      </c>
      <c r="H6">
        <v>6.23</v>
      </c>
      <c r="I6">
        <v>3.86</v>
      </c>
      <c r="K6">
        <v>6.78</v>
      </c>
      <c r="L6">
        <f>19.58/2</f>
        <v>9.7899999999999991</v>
      </c>
      <c r="M6">
        <v>11.18</v>
      </c>
      <c r="N6">
        <v>4.6100000000000003</v>
      </c>
      <c r="O6">
        <v>7.32</v>
      </c>
      <c r="P6">
        <v>13.07</v>
      </c>
      <c r="Q6">
        <v>9.99</v>
      </c>
      <c r="R6">
        <v>6.4</v>
      </c>
      <c r="S6">
        <v>9.57</v>
      </c>
    </row>
    <row r="7" spans="1:19" x14ac:dyDescent="0.35">
      <c r="A7">
        <v>7.01</v>
      </c>
      <c r="B7">
        <v>4.93</v>
      </c>
      <c r="C7">
        <v>12.63</v>
      </c>
      <c r="D7">
        <v>3.06</v>
      </c>
      <c r="E7">
        <f>15.27/2</f>
        <v>7.6349999999999998</v>
      </c>
      <c r="F7">
        <v>6.58</v>
      </c>
      <c r="G7">
        <v>7.44</v>
      </c>
      <c r="H7">
        <v>7.56</v>
      </c>
      <c r="I7">
        <f>17.57/2</f>
        <v>8.7850000000000001</v>
      </c>
      <c r="K7">
        <v>5.09</v>
      </c>
      <c r="L7">
        <v>7.63</v>
      </c>
      <c r="M7">
        <v>15.6</v>
      </c>
      <c r="N7">
        <v>5.45</v>
      </c>
      <c r="O7">
        <f>20.28/2</f>
        <v>10.14</v>
      </c>
      <c r="P7">
        <v>9.57</v>
      </c>
      <c r="Q7">
        <v>7.39</v>
      </c>
      <c r="R7">
        <v>11.96</v>
      </c>
      <c r="S7">
        <f>23.43/2</f>
        <v>11.715</v>
      </c>
    </row>
    <row r="8" spans="1:19" x14ac:dyDescent="0.35">
      <c r="A8">
        <v>3.35</v>
      </c>
      <c r="B8">
        <v>10.81</v>
      </c>
      <c r="C8">
        <v>10.3</v>
      </c>
      <c r="D8">
        <v>6.83</v>
      </c>
      <c r="F8">
        <v>10.44</v>
      </c>
      <c r="G8">
        <v>10.26</v>
      </c>
      <c r="I8">
        <v>5.62</v>
      </c>
      <c r="K8">
        <v>8.3699999999999992</v>
      </c>
      <c r="L8">
        <v>8.58</v>
      </c>
      <c r="M8">
        <v>11.52</v>
      </c>
      <c r="N8">
        <v>8.9700000000000006</v>
      </c>
      <c r="P8">
        <v>11.74</v>
      </c>
      <c r="Q8">
        <v>9.56</v>
      </c>
      <c r="S8">
        <v>8.0399999999999991</v>
      </c>
    </row>
    <row r="9" spans="1:19" x14ac:dyDescent="0.35">
      <c r="A9">
        <v>5</v>
      </c>
      <c r="C9">
        <v>4.75</v>
      </c>
      <c r="D9">
        <v>2.8</v>
      </c>
      <c r="F9">
        <v>4.8</v>
      </c>
      <c r="G9">
        <v>3.81</v>
      </c>
      <c r="I9">
        <v>9.75</v>
      </c>
      <c r="K9">
        <v>5.25</v>
      </c>
      <c r="M9">
        <v>6.44</v>
      </c>
      <c r="N9">
        <v>6.1</v>
      </c>
      <c r="P9">
        <v>5.04</v>
      </c>
      <c r="Q9">
        <v>8.15</v>
      </c>
      <c r="S9">
        <v>12.97</v>
      </c>
    </row>
    <row r="10" spans="1:19" x14ac:dyDescent="0.35">
      <c r="A10">
        <v>9.65</v>
      </c>
      <c r="C10">
        <v>9.77</v>
      </c>
      <c r="D10">
        <v>4.82</v>
      </c>
      <c r="G10">
        <v>5.0999999999999996</v>
      </c>
      <c r="K10">
        <v>6.89</v>
      </c>
      <c r="M10">
        <v>11.09</v>
      </c>
      <c r="N10">
        <v>9.14</v>
      </c>
      <c r="Q10">
        <v>9.0399999999999991</v>
      </c>
    </row>
    <row r="11" spans="1:19" x14ac:dyDescent="0.35">
      <c r="A11">
        <v>8.6199999999999992</v>
      </c>
      <c r="C11">
        <v>7.21</v>
      </c>
      <c r="D11">
        <v>5.58</v>
      </c>
      <c r="K11">
        <v>14.4</v>
      </c>
      <c r="M11">
        <v>7.36</v>
      </c>
      <c r="N11">
        <v>7.45</v>
      </c>
    </row>
    <row r="12" spans="1:19" x14ac:dyDescent="0.35">
      <c r="A12">
        <v>5.9</v>
      </c>
      <c r="C12">
        <v>11.36</v>
      </c>
      <c r="K12">
        <v>11.86</v>
      </c>
      <c r="M12">
        <v>12.72</v>
      </c>
    </row>
    <row r="13" spans="1:19" x14ac:dyDescent="0.35">
      <c r="A13">
        <v>10.59</v>
      </c>
      <c r="C13">
        <v>6.91</v>
      </c>
      <c r="K13">
        <v>5.62</v>
      </c>
      <c r="M13">
        <v>8.08</v>
      </c>
    </row>
    <row r="14" spans="1:19" x14ac:dyDescent="0.35">
      <c r="A14">
        <v>5.3</v>
      </c>
      <c r="C14">
        <v>11.74</v>
      </c>
      <c r="K14">
        <v>6.41</v>
      </c>
      <c r="M14">
        <v>14.7</v>
      </c>
    </row>
    <row r="15" spans="1:19" x14ac:dyDescent="0.35">
      <c r="A15">
        <v>3.27</v>
      </c>
      <c r="C15">
        <v>6.81</v>
      </c>
      <c r="K15">
        <v>7.23</v>
      </c>
      <c r="M15">
        <v>8.86</v>
      </c>
    </row>
    <row r="16" spans="1:19" x14ac:dyDescent="0.35">
      <c r="A16">
        <v>9.7799999999999994</v>
      </c>
      <c r="K16">
        <v>5.64</v>
      </c>
    </row>
    <row r="17" spans="1:11" x14ac:dyDescent="0.35">
      <c r="A17">
        <v>6.45</v>
      </c>
      <c r="K17">
        <v>8.56</v>
      </c>
    </row>
    <row r="18" spans="1:11" x14ac:dyDescent="0.35">
      <c r="A18">
        <v>5.7</v>
      </c>
      <c r="K18">
        <v>4.97</v>
      </c>
    </row>
    <row r="19" spans="1:11" x14ac:dyDescent="0.35">
      <c r="A19">
        <v>4.3899999999999997</v>
      </c>
      <c r="K19">
        <v>6.6</v>
      </c>
    </row>
    <row r="20" spans="1:11" x14ac:dyDescent="0.35">
      <c r="A20">
        <v>5.91</v>
      </c>
      <c r="K20">
        <v>6.96</v>
      </c>
    </row>
    <row r="22" spans="1:11" x14ac:dyDescent="0.35">
      <c r="A22" t="s">
        <v>77</v>
      </c>
    </row>
    <row r="23" spans="1:11" x14ac:dyDescent="0.35">
      <c r="A23" t="s">
        <v>76</v>
      </c>
    </row>
    <row r="24" spans="1:11" x14ac:dyDescent="0.35">
      <c r="A24" t="s">
        <v>31</v>
      </c>
      <c r="B24" t="s">
        <v>43</v>
      </c>
      <c r="C24" t="s">
        <v>42</v>
      </c>
      <c r="D24" t="s">
        <v>37</v>
      </c>
      <c r="E24" t="s">
        <v>36</v>
      </c>
      <c r="F24" t="s">
        <v>39</v>
      </c>
      <c r="G24" t="s">
        <v>38</v>
      </c>
      <c r="H24" t="s">
        <v>41</v>
      </c>
      <c r="I24" t="s">
        <v>40</v>
      </c>
    </row>
    <row r="25" spans="1:11" x14ac:dyDescent="0.35">
      <c r="A25" s="5">
        <v>37</v>
      </c>
      <c r="B25" s="5">
        <v>51.32</v>
      </c>
      <c r="C25" s="5">
        <v>66.040000000000006</v>
      </c>
      <c r="D25" s="5">
        <v>53.87</v>
      </c>
      <c r="E25" s="5">
        <v>64.08</v>
      </c>
      <c r="F25" s="5">
        <v>82.08</v>
      </c>
      <c r="G25" s="5">
        <v>79.319999999999993</v>
      </c>
      <c r="H25" s="5">
        <v>72.36</v>
      </c>
      <c r="I25" s="5">
        <v>78.260000000000005</v>
      </c>
      <c r="J25" s="5"/>
      <c r="K25" s="5"/>
    </row>
    <row r="26" spans="1:11" x14ac:dyDescent="0.35">
      <c r="A26" s="5">
        <v>29.61</v>
      </c>
      <c r="B26" s="5">
        <v>75.569999999999993</v>
      </c>
      <c r="C26" s="5">
        <v>68.28</v>
      </c>
      <c r="D26" s="5">
        <v>46.91</v>
      </c>
      <c r="E26" s="5">
        <v>64.150000000000006</v>
      </c>
      <c r="F26" s="5">
        <v>81.03</v>
      </c>
      <c r="G26" s="5">
        <v>74.06</v>
      </c>
      <c r="H26" s="5">
        <v>59.82</v>
      </c>
      <c r="I26" s="5">
        <v>51.79</v>
      </c>
      <c r="J26" s="5"/>
      <c r="K26" s="5"/>
    </row>
    <row r="27" spans="1:11" x14ac:dyDescent="0.35">
      <c r="A27" s="5">
        <v>24.73</v>
      </c>
      <c r="B27" s="5">
        <v>96.26</v>
      </c>
      <c r="C27" s="5">
        <v>58.13</v>
      </c>
      <c r="D27" s="5">
        <v>71.17</v>
      </c>
      <c r="E27" s="5">
        <v>78.540000000000006</v>
      </c>
      <c r="F27" s="5">
        <v>82.05</v>
      </c>
      <c r="G27" s="5">
        <v>60.55</v>
      </c>
      <c r="H27" s="5">
        <v>56.48</v>
      </c>
      <c r="I27" s="5">
        <v>76.37</v>
      </c>
      <c r="J27" s="5"/>
      <c r="K27" s="5"/>
    </row>
    <row r="28" spans="1:11" x14ac:dyDescent="0.35">
      <c r="A28" s="5">
        <v>71.2</v>
      </c>
      <c r="B28" s="5">
        <v>84.95</v>
      </c>
      <c r="C28" s="5">
        <v>65.41</v>
      </c>
      <c r="D28" s="5">
        <v>71.31</v>
      </c>
      <c r="E28" s="5"/>
      <c r="F28" s="5">
        <v>84.51</v>
      </c>
      <c r="G28" s="5">
        <v>63.87</v>
      </c>
      <c r="H28" s="5"/>
      <c r="I28" s="5">
        <v>72.44</v>
      </c>
      <c r="J28" s="5"/>
      <c r="K28" s="5"/>
    </row>
    <row r="29" spans="1:11" x14ac:dyDescent="0.35">
      <c r="A29" s="5">
        <v>58.1</v>
      </c>
      <c r="B29" s="5"/>
      <c r="C29" s="5">
        <v>59.55</v>
      </c>
      <c r="D29" s="5">
        <v>70.010000000000005</v>
      </c>
      <c r="E29" s="5"/>
      <c r="F29" s="5">
        <v>81.78</v>
      </c>
      <c r="G29" s="5">
        <v>60.42</v>
      </c>
      <c r="H29" s="5"/>
      <c r="I29" s="5">
        <v>86.55</v>
      </c>
      <c r="J29" s="5"/>
      <c r="K29" s="5"/>
    </row>
    <row r="30" spans="1:11" x14ac:dyDescent="0.35">
      <c r="A30" s="5">
        <v>60.58</v>
      </c>
      <c r="B30" s="5"/>
      <c r="C30" s="5">
        <v>59.94</v>
      </c>
      <c r="D30" s="5">
        <v>89.96</v>
      </c>
      <c r="E30" s="5"/>
      <c r="F30" s="5"/>
      <c r="G30" s="5">
        <v>51.92</v>
      </c>
      <c r="H30" s="5"/>
      <c r="I30" s="5"/>
      <c r="J30" s="5"/>
      <c r="K30" s="5"/>
    </row>
    <row r="31" spans="1:11" x14ac:dyDescent="0.35">
      <c r="A31" s="5">
        <v>91.34</v>
      </c>
      <c r="B31" s="5"/>
      <c r="C31" s="5">
        <v>59.49</v>
      </c>
      <c r="D31" s="5">
        <v>86.79</v>
      </c>
      <c r="E31" s="5"/>
      <c r="F31" s="5"/>
      <c r="G31" s="5"/>
      <c r="H31" s="5"/>
      <c r="I31" s="5"/>
      <c r="J31" s="5"/>
      <c r="K31" s="5"/>
    </row>
    <row r="32" spans="1:11" x14ac:dyDescent="0.35">
      <c r="A32" s="5">
        <v>88.82</v>
      </c>
      <c r="B32" s="5"/>
      <c r="C32" s="5">
        <v>63.22</v>
      </c>
      <c r="D32" s="5"/>
      <c r="E32" s="5"/>
      <c r="F32" s="5"/>
      <c r="G32" s="5"/>
      <c r="H32" s="5"/>
      <c r="I32" s="5"/>
      <c r="J32" s="5"/>
      <c r="K32" s="5"/>
    </row>
    <row r="33" spans="1:11" x14ac:dyDescent="0.35">
      <c r="A33" s="5">
        <v>90.7</v>
      </c>
      <c r="B33" s="5"/>
      <c r="C33" s="5">
        <v>61.31</v>
      </c>
      <c r="D33" s="5"/>
      <c r="E33" s="5"/>
      <c r="F33" s="5"/>
      <c r="G33" s="5"/>
      <c r="H33" s="5"/>
      <c r="I33" s="5"/>
      <c r="J33" s="5"/>
      <c r="K33" s="5"/>
    </row>
    <row r="34" spans="1:11" x14ac:dyDescent="0.35">
      <c r="A34" s="5">
        <v>50.49</v>
      </c>
      <c r="B34" s="5"/>
      <c r="C34" s="5">
        <v>64.989999999999995</v>
      </c>
      <c r="D34" s="5"/>
      <c r="E34" s="5"/>
      <c r="F34" s="5"/>
      <c r="G34" s="5"/>
      <c r="H34" s="5"/>
      <c r="I34" s="5"/>
      <c r="J34" s="5"/>
      <c r="K34" s="5"/>
    </row>
    <row r="35" spans="1:11" x14ac:dyDescent="0.35">
      <c r="A35" s="5">
        <v>92.04</v>
      </c>
      <c r="B35" s="5"/>
      <c r="C35" s="5">
        <v>56.94</v>
      </c>
      <c r="D35" s="5"/>
      <c r="E35" s="5"/>
      <c r="F35" s="5"/>
      <c r="G35" s="5"/>
      <c r="H35" s="5"/>
      <c r="I35" s="5"/>
      <c r="J35" s="5"/>
      <c r="K35" s="5"/>
    </row>
    <row r="36" spans="1:11" x14ac:dyDescent="0.35">
      <c r="A36" s="5">
        <v>93.2</v>
      </c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x14ac:dyDescent="0.35">
      <c r="A37" s="5">
        <v>78.510000000000005</v>
      </c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35">
      <c r="A38" s="5">
        <v>75.59</v>
      </c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35">
      <c r="A39">
        <v>22.46</v>
      </c>
    </row>
    <row r="40" spans="1:11" x14ac:dyDescent="0.35">
      <c r="A40">
        <v>60.21</v>
      </c>
    </row>
    <row r="41" spans="1:11" x14ac:dyDescent="0.35">
      <c r="A41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6956-8696-4CE4-8C20-A9055670948E}">
  <dimension ref="A1:Q32"/>
  <sheetViews>
    <sheetView workbookViewId="0">
      <selection activeCell="R9" sqref="R9"/>
    </sheetView>
  </sheetViews>
  <sheetFormatPr defaultRowHeight="14.5" x14ac:dyDescent="0.35"/>
  <sheetData>
    <row r="1" spans="1:17" x14ac:dyDescent="0.35">
      <c r="A1" t="s">
        <v>0</v>
      </c>
      <c r="B1" t="s">
        <v>46</v>
      </c>
      <c r="I1" t="s">
        <v>7</v>
      </c>
      <c r="J1" t="s">
        <v>97</v>
      </c>
      <c r="N1" t="s">
        <v>95</v>
      </c>
      <c r="P1" t="s">
        <v>94</v>
      </c>
    </row>
    <row r="2" spans="1:17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I2" s="2" t="s">
        <v>8</v>
      </c>
      <c r="J2" s="2" t="s">
        <v>9</v>
      </c>
      <c r="K2" s="2" t="s">
        <v>10</v>
      </c>
      <c r="N2" s="2" t="s">
        <v>8</v>
      </c>
      <c r="P2" t="s">
        <v>96</v>
      </c>
    </row>
    <row r="3" spans="1:17" x14ac:dyDescent="0.35">
      <c r="A3" s="1">
        <v>4.4800000000000004</v>
      </c>
      <c r="B3" s="1">
        <v>6.78</v>
      </c>
      <c r="C3" s="1">
        <v>2.3199999999999998</v>
      </c>
      <c r="D3" s="1">
        <v>4.01</v>
      </c>
      <c r="E3" s="1">
        <v>6.2</v>
      </c>
      <c r="F3" s="1">
        <v>6.98</v>
      </c>
      <c r="I3" s="1">
        <v>72.44</v>
      </c>
      <c r="J3" s="1">
        <v>85.38</v>
      </c>
      <c r="K3" s="1">
        <v>84.09</v>
      </c>
      <c r="N3" t="s">
        <v>17</v>
      </c>
      <c r="O3" t="s">
        <v>91</v>
      </c>
      <c r="P3" t="s">
        <v>17</v>
      </c>
      <c r="Q3" t="s">
        <v>91</v>
      </c>
    </row>
    <row r="4" spans="1:17" x14ac:dyDescent="0.35">
      <c r="A4" s="1">
        <v>5.62</v>
      </c>
      <c r="B4" s="1">
        <v>8.0399999999999991</v>
      </c>
      <c r="C4" s="1">
        <v>8.4</v>
      </c>
      <c r="D4" s="1">
        <v>9.16</v>
      </c>
      <c r="E4" s="1">
        <v>6.2350000000000003</v>
      </c>
      <c r="F4" s="1">
        <v>8.1999999999999993</v>
      </c>
      <c r="I4" s="1">
        <v>64.08</v>
      </c>
      <c r="J4" s="1">
        <v>50.18</v>
      </c>
      <c r="K4" s="1">
        <v>69.56</v>
      </c>
      <c r="N4" s="1">
        <v>1.8660000000000001</v>
      </c>
      <c r="O4" s="1">
        <v>2.08</v>
      </c>
      <c r="P4" s="1">
        <v>0.45700000000000002</v>
      </c>
      <c r="Q4" s="1">
        <v>0.14000000000000001</v>
      </c>
    </row>
    <row r="5" spans="1:17" x14ac:dyDescent="0.35">
      <c r="A5" s="1">
        <v>6.62</v>
      </c>
      <c r="B5" s="1">
        <v>10.95</v>
      </c>
      <c r="C5" s="1">
        <v>5.19</v>
      </c>
      <c r="D5" s="1">
        <v>6.8</v>
      </c>
      <c r="E5" s="1">
        <v>3.3</v>
      </c>
      <c r="F5" s="1">
        <v>5.57</v>
      </c>
      <c r="I5" s="1">
        <v>58.1</v>
      </c>
      <c r="J5" s="1">
        <v>86.66</v>
      </c>
      <c r="K5" s="1">
        <v>80.739999999999995</v>
      </c>
      <c r="N5" s="1">
        <v>1.85</v>
      </c>
      <c r="O5" s="1">
        <v>1.71</v>
      </c>
      <c r="P5" s="1">
        <v>0.443</v>
      </c>
      <c r="Q5" s="1">
        <v>0.10100000000000001</v>
      </c>
    </row>
    <row r="6" spans="1:17" x14ac:dyDescent="0.35">
      <c r="A6" s="1">
        <v>5</v>
      </c>
      <c r="B6" s="1">
        <v>6.89</v>
      </c>
      <c r="C6" s="1">
        <v>9.39</v>
      </c>
      <c r="D6" s="1">
        <v>11.12</v>
      </c>
      <c r="E6" s="1">
        <v>10.210000000000001</v>
      </c>
      <c r="F6" s="1">
        <v>12.42</v>
      </c>
      <c r="I6" s="1">
        <v>75.569999999999993</v>
      </c>
      <c r="J6" s="1">
        <v>79.47</v>
      </c>
      <c r="K6" s="1">
        <v>83.72</v>
      </c>
      <c r="N6" s="1">
        <v>1.7849999999999999</v>
      </c>
      <c r="O6" s="1">
        <v>1.075</v>
      </c>
      <c r="P6" s="1">
        <v>0.436</v>
      </c>
      <c r="Q6" s="1">
        <v>3.7999999999999999E-2</v>
      </c>
    </row>
    <row r="7" spans="1:17" x14ac:dyDescent="0.35">
      <c r="A7" s="1">
        <v>5.82</v>
      </c>
      <c r="B7" s="1">
        <v>9.7899999999999991</v>
      </c>
      <c r="C7" s="1">
        <v>6.08</v>
      </c>
      <c r="D7" s="1">
        <v>10.49</v>
      </c>
      <c r="E7" s="1">
        <v>7.78</v>
      </c>
      <c r="F7" s="1">
        <v>7.69</v>
      </c>
      <c r="I7" s="1">
        <v>88.82</v>
      </c>
      <c r="J7" s="1">
        <v>84.59</v>
      </c>
      <c r="K7" s="1">
        <v>77.95</v>
      </c>
      <c r="N7" s="1">
        <v>2.3959999999999999</v>
      </c>
      <c r="O7" s="1">
        <v>1.4039999999999999</v>
      </c>
      <c r="P7" s="1">
        <v>0.308</v>
      </c>
      <c r="Q7" s="1">
        <v>0.214</v>
      </c>
    </row>
    <row r="8" spans="1:17" x14ac:dyDescent="0.35">
      <c r="A8" s="1">
        <v>9.65</v>
      </c>
      <c r="B8" s="1">
        <v>14.4</v>
      </c>
      <c r="C8" s="1">
        <v>2.81</v>
      </c>
      <c r="D8" s="1">
        <v>3.75</v>
      </c>
      <c r="E8" s="1">
        <v>4.0599999999999996</v>
      </c>
      <c r="F8" s="1">
        <v>5.29</v>
      </c>
      <c r="I8" s="1">
        <v>81.78</v>
      </c>
      <c r="J8" s="1">
        <v>84.71</v>
      </c>
      <c r="N8" s="1">
        <v>2.0179999999999998</v>
      </c>
      <c r="O8" s="1">
        <v>1.173</v>
      </c>
      <c r="P8" s="1">
        <v>0.17299999999999999</v>
      </c>
      <c r="Q8" s="1">
        <v>0.223</v>
      </c>
    </row>
    <row r="9" spans="1:17" x14ac:dyDescent="0.35">
      <c r="A9" s="1">
        <v>8.6199999999999992</v>
      </c>
      <c r="B9" s="1">
        <v>11.86</v>
      </c>
      <c r="C9" s="1">
        <v>4.92</v>
      </c>
      <c r="D9" s="1">
        <v>7.31</v>
      </c>
      <c r="I9" s="1">
        <v>86.55</v>
      </c>
      <c r="J9" s="1">
        <v>48.58</v>
      </c>
      <c r="N9" s="1">
        <v>2.14</v>
      </c>
      <c r="O9" s="1">
        <v>1.351</v>
      </c>
      <c r="P9" s="1">
        <v>0.307</v>
      </c>
      <c r="Q9" s="1">
        <v>8.1000000000000003E-2</v>
      </c>
    </row>
    <row r="10" spans="1:17" x14ac:dyDescent="0.35">
      <c r="A10" s="1">
        <v>9.75</v>
      </c>
      <c r="B10" s="1">
        <v>12.97</v>
      </c>
      <c r="C10" s="1">
        <v>10</v>
      </c>
      <c r="D10" s="1">
        <v>9.43</v>
      </c>
      <c r="E10" s="1"/>
      <c r="F10" s="1"/>
      <c r="I10" s="1">
        <v>78.510000000000005</v>
      </c>
      <c r="J10" s="1">
        <v>61.39</v>
      </c>
      <c r="N10" s="1">
        <v>1.9650000000000001</v>
      </c>
      <c r="O10" s="1">
        <v>2.0539999999999998</v>
      </c>
      <c r="Q10" s="1">
        <v>0.314</v>
      </c>
    </row>
    <row r="11" spans="1:17" x14ac:dyDescent="0.35">
      <c r="A11" s="1">
        <v>4.93</v>
      </c>
      <c r="B11" s="1">
        <v>7.63</v>
      </c>
      <c r="C11" s="1">
        <v>6.72</v>
      </c>
      <c r="D11" s="1">
        <v>6.73</v>
      </c>
      <c r="I11" s="1">
        <v>77.67</v>
      </c>
      <c r="N11" s="1">
        <v>2.1800000000000002</v>
      </c>
      <c r="O11" s="1">
        <v>1.9730000000000001</v>
      </c>
      <c r="Q11" s="1">
        <v>0.5</v>
      </c>
    </row>
    <row r="12" spans="1:17" x14ac:dyDescent="0.35">
      <c r="A12" s="1">
        <v>9.7799999999999994</v>
      </c>
      <c r="B12" s="1">
        <v>8.56</v>
      </c>
      <c r="C12" s="1">
        <v>2.76</v>
      </c>
      <c r="D12" s="1">
        <v>4.79</v>
      </c>
      <c r="I12" s="1">
        <v>75.59</v>
      </c>
      <c r="O12" s="1">
        <v>2.165</v>
      </c>
      <c r="Q12" s="1">
        <v>0.53</v>
      </c>
    </row>
    <row r="13" spans="1:17" x14ac:dyDescent="0.35">
      <c r="A13" s="1">
        <v>10.81</v>
      </c>
      <c r="B13" s="1">
        <v>8.58</v>
      </c>
      <c r="C13" s="1">
        <v>4.62</v>
      </c>
      <c r="D13" s="1">
        <v>5.01</v>
      </c>
      <c r="I13" s="1">
        <v>84.95</v>
      </c>
      <c r="O13" s="1"/>
      <c r="Q13" s="1">
        <v>0.33600000000000002</v>
      </c>
    </row>
    <row r="14" spans="1:17" x14ac:dyDescent="0.35">
      <c r="A14" s="1">
        <v>6.45</v>
      </c>
      <c r="B14" s="1">
        <v>4.97</v>
      </c>
      <c r="C14" s="1">
        <v>3.03</v>
      </c>
      <c r="D14" s="1">
        <v>4.92</v>
      </c>
      <c r="I14" s="1">
        <v>60.21</v>
      </c>
      <c r="J14" s="1"/>
      <c r="K14" s="1"/>
      <c r="O14" s="1"/>
      <c r="Q14" s="1">
        <v>0.247</v>
      </c>
    </row>
    <row r="15" spans="1:17" x14ac:dyDescent="0.35">
      <c r="A15" s="1">
        <v>5.7</v>
      </c>
      <c r="B15" s="1">
        <v>4.46</v>
      </c>
      <c r="C15" s="1">
        <v>3.48</v>
      </c>
      <c r="D15" s="1">
        <v>4.87</v>
      </c>
      <c r="J15" s="1"/>
      <c r="K15" s="1"/>
      <c r="O15" s="1"/>
    </row>
    <row r="16" spans="1:17" x14ac:dyDescent="0.35">
      <c r="A16" s="1">
        <v>4.3899999999999997</v>
      </c>
      <c r="B16" s="1">
        <v>6.6</v>
      </c>
      <c r="E16" s="1"/>
      <c r="F16" s="1"/>
      <c r="I16" s="1"/>
      <c r="K16" s="1"/>
    </row>
    <row r="17" spans="1:11" x14ac:dyDescent="0.35">
      <c r="A17" s="1">
        <v>5.91</v>
      </c>
      <c r="B17" s="1">
        <v>6.96</v>
      </c>
      <c r="E17" s="1"/>
      <c r="F17" s="1"/>
      <c r="I17" s="1"/>
      <c r="K17" s="1"/>
    </row>
    <row r="18" spans="1:11" x14ac:dyDescent="0.35">
      <c r="I18" s="1"/>
      <c r="K18" s="1"/>
    </row>
    <row r="19" spans="1:11" x14ac:dyDescent="0.35">
      <c r="A19" s="1"/>
      <c r="B19" s="1"/>
      <c r="C19" s="1"/>
      <c r="D19" s="1"/>
      <c r="I19" s="1"/>
      <c r="J19" s="1"/>
      <c r="K19" s="1"/>
    </row>
    <row r="20" spans="1:11" x14ac:dyDescent="0.35">
      <c r="J20" s="1"/>
      <c r="K20" s="1"/>
    </row>
    <row r="21" spans="1:11" x14ac:dyDescent="0.35">
      <c r="K21" s="1"/>
    </row>
    <row r="22" spans="1:11" x14ac:dyDescent="0.35">
      <c r="K22" s="1"/>
    </row>
    <row r="23" spans="1:11" x14ac:dyDescent="0.35">
      <c r="A23" s="1"/>
      <c r="B23" s="1"/>
      <c r="C23" s="1"/>
      <c r="D23" s="1"/>
      <c r="E23" s="1"/>
      <c r="F23" s="1"/>
      <c r="K23" s="1"/>
    </row>
    <row r="24" spans="1:11" x14ac:dyDescent="0.35">
      <c r="A24" s="1"/>
      <c r="B24" s="1"/>
      <c r="C24" s="1"/>
      <c r="D24" s="1"/>
      <c r="E24" s="1"/>
      <c r="F24" s="1"/>
      <c r="K24" s="1"/>
    </row>
    <row r="25" spans="1:11" x14ac:dyDescent="0.35">
      <c r="E25" s="1"/>
      <c r="F25" s="1"/>
      <c r="K25" s="1"/>
    </row>
    <row r="26" spans="1:11" x14ac:dyDescent="0.35">
      <c r="E26" s="1"/>
      <c r="F26" s="1"/>
    </row>
    <row r="27" spans="1:11" x14ac:dyDescent="0.35">
      <c r="E27" s="1"/>
      <c r="F27" s="1"/>
    </row>
    <row r="28" spans="1:11" x14ac:dyDescent="0.35">
      <c r="E28" s="1"/>
      <c r="F28" s="1"/>
    </row>
    <row r="29" spans="1:11" x14ac:dyDescent="0.35">
      <c r="E29" s="1"/>
      <c r="F29" s="1"/>
    </row>
    <row r="30" spans="1:11" x14ac:dyDescent="0.35">
      <c r="E30" s="1"/>
      <c r="F30" s="1"/>
    </row>
    <row r="31" spans="1:11" x14ac:dyDescent="0.35">
      <c r="A31" s="1"/>
      <c r="B31" s="1"/>
      <c r="C31" s="1"/>
      <c r="D31" s="1"/>
      <c r="E31" s="1"/>
      <c r="F31" s="1"/>
    </row>
    <row r="32" spans="1:11" x14ac:dyDescent="0.35">
      <c r="A32" s="1"/>
      <c r="B32" s="1"/>
      <c r="C32" s="1"/>
      <c r="D32" s="1"/>
      <c r="E32" s="1"/>
      <c r="F32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32C70-7210-4345-991E-51CEEAB07D73}">
  <dimension ref="A1:Q50"/>
  <sheetViews>
    <sheetView workbookViewId="0">
      <selection activeCell="N3" sqref="N3:Q15"/>
    </sheetView>
  </sheetViews>
  <sheetFormatPr defaultRowHeight="14.5" x14ac:dyDescent="0.35"/>
  <cols>
    <col min="14" max="14" width="14.36328125" customWidth="1"/>
    <col min="15" max="15" width="12.7265625" customWidth="1"/>
  </cols>
  <sheetData>
    <row r="1" spans="1:17" x14ac:dyDescent="0.35">
      <c r="A1" t="s">
        <v>0</v>
      </c>
      <c r="B1" t="s">
        <v>46</v>
      </c>
      <c r="I1" t="s">
        <v>7</v>
      </c>
      <c r="J1" t="s">
        <v>46</v>
      </c>
      <c r="N1" t="s">
        <v>93</v>
      </c>
      <c r="O1" t="s">
        <v>94</v>
      </c>
    </row>
    <row r="2" spans="1:17" x14ac:dyDescent="0.35">
      <c r="A2" s="2" t="s">
        <v>1</v>
      </c>
      <c r="B2" s="2" t="s">
        <v>2</v>
      </c>
      <c r="C2" s="2" t="s">
        <v>85</v>
      </c>
      <c r="D2" s="2" t="s">
        <v>86</v>
      </c>
      <c r="E2" s="2" t="s">
        <v>87</v>
      </c>
      <c r="F2" s="2" t="s">
        <v>88</v>
      </c>
      <c r="I2" s="2" t="s">
        <v>8</v>
      </c>
      <c r="J2" s="2" t="s">
        <v>89</v>
      </c>
      <c r="K2" s="2" t="s">
        <v>90</v>
      </c>
      <c r="N2" s="2" t="s">
        <v>8</v>
      </c>
      <c r="P2" t="s">
        <v>92</v>
      </c>
    </row>
    <row r="3" spans="1:17" x14ac:dyDescent="0.35">
      <c r="A3" s="1">
        <v>4.4800000000000004</v>
      </c>
      <c r="B3" s="1">
        <v>5.8</v>
      </c>
      <c r="C3" s="1">
        <v>2.09</v>
      </c>
      <c r="D3" s="1">
        <v>1.98</v>
      </c>
      <c r="E3" s="1">
        <v>1.83</v>
      </c>
      <c r="F3" s="1">
        <v>4.22</v>
      </c>
      <c r="I3" s="1">
        <v>72.44</v>
      </c>
      <c r="J3" s="1">
        <v>78.02</v>
      </c>
      <c r="K3" s="1">
        <v>84.05</v>
      </c>
      <c r="N3" t="s">
        <v>17</v>
      </c>
      <c r="O3" t="s">
        <v>91</v>
      </c>
      <c r="P3" t="s">
        <v>17</v>
      </c>
      <c r="Q3" t="s">
        <v>91</v>
      </c>
    </row>
    <row r="4" spans="1:17" x14ac:dyDescent="0.35">
      <c r="A4" s="1">
        <v>3.83</v>
      </c>
      <c r="B4" s="1">
        <v>6.78</v>
      </c>
      <c r="C4" s="1">
        <v>3.25</v>
      </c>
      <c r="D4" s="1">
        <v>6.97</v>
      </c>
      <c r="E4" s="1">
        <v>0.95</v>
      </c>
      <c r="F4" s="1">
        <v>1.67</v>
      </c>
      <c r="I4" s="1">
        <v>64.08</v>
      </c>
      <c r="J4" s="1">
        <v>73.45</v>
      </c>
      <c r="K4" s="1">
        <v>55.4</v>
      </c>
      <c r="N4" s="1">
        <v>1.1020000000000001</v>
      </c>
      <c r="O4" s="1">
        <v>1.379</v>
      </c>
      <c r="P4" s="1">
        <v>3.7999999999999999E-2</v>
      </c>
      <c r="Q4" s="1">
        <v>3.6999999999999998E-2</v>
      </c>
    </row>
    <row r="5" spans="1:17" x14ac:dyDescent="0.35">
      <c r="A5" s="1">
        <v>2.95</v>
      </c>
      <c r="B5" s="1">
        <v>5.09</v>
      </c>
      <c r="C5" s="1">
        <v>1.54</v>
      </c>
      <c r="D5" s="1">
        <v>2.4500000000000002</v>
      </c>
      <c r="E5" s="1">
        <v>4.0999999999999996</v>
      </c>
      <c r="F5" s="1">
        <v>5.2</v>
      </c>
      <c r="I5" s="1">
        <v>64.150000000000006</v>
      </c>
      <c r="J5" s="1">
        <v>69.38</v>
      </c>
      <c r="K5" s="1">
        <v>86.88</v>
      </c>
      <c r="N5" s="1">
        <v>1.0980000000000001</v>
      </c>
      <c r="O5" s="1">
        <v>1.244</v>
      </c>
      <c r="P5" s="1">
        <v>1.7999999999999999E-2</v>
      </c>
      <c r="Q5" s="1">
        <v>1.9E-2</v>
      </c>
    </row>
    <row r="6" spans="1:17" x14ac:dyDescent="0.35">
      <c r="A6" s="1">
        <v>5.62</v>
      </c>
      <c r="B6" s="1">
        <v>8.0399999999999991</v>
      </c>
      <c r="C6" s="1">
        <v>1.05</v>
      </c>
      <c r="D6" s="1">
        <v>1.62</v>
      </c>
      <c r="E6" s="1">
        <v>1.89</v>
      </c>
      <c r="F6" s="1">
        <v>2.98</v>
      </c>
      <c r="I6" s="1">
        <v>78.540000000000006</v>
      </c>
      <c r="J6" s="1">
        <v>75.72</v>
      </c>
      <c r="K6" s="1">
        <v>61.36</v>
      </c>
      <c r="N6" s="1">
        <v>1.153</v>
      </c>
      <c r="O6" s="1">
        <v>1.3740000000000001</v>
      </c>
      <c r="P6" s="1">
        <v>3.7999999999999999E-2</v>
      </c>
      <c r="Q6" s="1">
        <v>7.5999999999999998E-2</v>
      </c>
    </row>
    <row r="7" spans="1:17" x14ac:dyDescent="0.35">
      <c r="A7" s="1">
        <v>5.2</v>
      </c>
      <c r="B7" s="1">
        <v>6.06</v>
      </c>
      <c r="C7" s="1">
        <v>2.0099999999999998</v>
      </c>
      <c r="D7" s="1">
        <v>2.97</v>
      </c>
      <c r="E7" s="1">
        <v>3.53</v>
      </c>
      <c r="F7" s="1">
        <v>3.56</v>
      </c>
      <c r="I7" s="1">
        <v>76.37</v>
      </c>
      <c r="J7" s="1">
        <v>71.05</v>
      </c>
      <c r="K7" s="1">
        <v>69.91</v>
      </c>
      <c r="N7" s="1">
        <v>1.113</v>
      </c>
      <c r="O7" s="1">
        <v>1.204</v>
      </c>
      <c r="Q7" s="1">
        <v>5.6000000000000001E-2</v>
      </c>
    </row>
    <row r="8" spans="1:17" x14ac:dyDescent="0.35">
      <c r="A8" s="1">
        <v>2.93</v>
      </c>
      <c r="B8" s="1">
        <v>7.32</v>
      </c>
      <c r="C8" s="1">
        <v>0.25</v>
      </c>
      <c r="D8" s="1">
        <v>0.22</v>
      </c>
      <c r="E8" s="1">
        <v>2.2799999999999998</v>
      </c>
      <c r="F8" s="1">
        <v>4.42</v>
      </c>
      <c r="I8" s="1">
        <v>58.1</v>
      </c>
      <c r="J8" s="1">
        <v>82.91</v>
      </c>
      <c r="K8" s="1">
        <v>53.91</v>
      </c>
      <c r="N8" s="1">
        <v>1.1399999999999999</v>
      </c>
      <c r="O8" s="1">
        <v>1.232</v>
      </c>
    </row>
    <row r="9" spans="1:17" x14ac:dyDescent="0.35">
      <c r="A9" s="1">
        <v>7.6</v>
      </c>
      <c r="B9" s="1">
        <v>10.14</v>
      </c>
      <c r="C9" s="1">
        <v>2.14</v>
      </c>
      <c r="D9" s="1">
        <v>2.38</v>
      </c>
      <c r="E9" s="1"/>
      <c r="F9" s="1"/>
      <c r="I9" s="1">
        <v>56.92</v>
      </c>
      <c r="J9" s="1">
        <v>77.66</v>
      </c>
      <c r="K9" s="1">
        <v>78.790000000000006</v>
      </c>
      <c r="O9" s="1">
        <v>1.327</v>
      </c>
    </row>
    <row r="10" spans="1:17" x14ac:dyDescent="0.35">
      <c r="A10" s="1">
        <v>8.7799999999999994</v>
      </c>
      <c r="B10" s="1">
        <v>11.71</v>
      </c>
      <c r="C10" s="1">
        <v>2.08</v>
      </c>
      <c r="D10" s="1">
        <v>3.53</v>
      </c>
      <c r="I10" s="1">
        <v>60.58</v>
      </c>
      <c r="O10" s="1">
        <v>1.371</v>
      </c>
    </row>
    <row r="11" spans="1:17" x14ac:dyDescent="0.35">
      <c r="A11" s="1">
        <v>6.62</v>
      </c>
      <c r="B11" s="1">
        <v>10.95</v>
      </c>
      <c r="C11" s="1">
        <v>4.4400000000000004</v>
      </c>
      <c r="D11" s="1">
        <v>5.7</v>
      </c>
      <c r="I11" s="1">
        <v>75.569999999999993</v>
      </c>
      <c r="J11" s="1"/>
      <c r="O11" s="1">
        <v>1.6439999999999999</v>
      </c>
    </row>
    <row r="12" spans="1:17" x14ac:dyDescent="0.35">
      <c r="A12" s="1">
        <v>5</v>
      </c>
      <c r="B12" s="1">
        <v>6.89</v>
      </c>
      <c r="C12" s="1"/>
      <c r="D12" s="1"/>
      <c r="I12" s="1">
        <v>88.82</v>
      </c>
      <c r="O12" s="1">
        <v>1.581</v>
      </c>
    </row>
    <row r="13" spans="1:17" x14ac:dyDescent="0.35">
      <c r="A13" s="1">
        <v>9.65</v>
      </c>
      <c r="B13" s="1">
        <v>14.4</v>
      </c>
      <c r="C13" s="1"/>
      <c r="D13" s="1"/>
      <c r="I13" s="1">
        <v>81.78</v>
      </c>
      <c r="J13" s="1"/>
      <c r="O13" s="1">
        <v>1.419</v>
      </c>
    </row>
    <row r="14" spans="1:17" x14ac:dyDescent="0.35">
      <c r="A14" s="1">
        <v>8.6199999999999992</v>
      </c>
      <c r="B14" s="1">
        <v>11.86</v>
      </c>
      <c r="C14" s="1"/>
      <c r="D14" s="1"/>
      <c r="I14" s="1">
        <v>79.61</v>
      </c>
      <c r="J14" s="1"/>
      <c r="O14" s="1">
        <v>1.3260000000000001</v>
      </c>
    </row>
    <row r="15" spans="1:17" x14ac:dyDescent="0.35">
      <c r="A15" s="1">
        <v>4.8</v>
      </c>
      <c r="B15" s="1">
        <v>5.04</v>
      </c>
      <c r="C15" s="1"/>
      <c r="D15" s="1"/>
      <c r="I15" s="1">
        <v>86.55</v>
      </c>
      <c r="J15" s="1"/>
      <c r="O15" s="1">
        <v>1.18</v>
      </c>
    </row>
    <row r="16" spans="1:17" x14ac:dyDescent="0.35">
      <c r="A16" s="1">
        <v>9.75</v>
      </c>
      <c r="B16" s="1">
        <v>12.97</v>
      </c>
      <c r="C16" s="1"/>
      <c r="D16" s="1"/>
      <c r="E16" s="1"/>
      <c r="F16" s="1"/>
      <c r="I16" s="1">
        <v>78.510000000000005</v>
      </c>
      <c r="J16" s="1"/>
    </row>
    <row r="17" spans="1:11" x14ac:dyDescent="0.35">
      <c r="A17" s="1">
        <v>5.9</v>
      </c>
      <c r="B17" s="1">
        <v>5.62</v>
      </c>
      <c r="C17" s="1"/>
      <c r="D17" s="1"/>
      <c r="E17" s="1"/>
      <c r="F17" s="1"/>
      <c r="I17" s="1">
        <v>77.67</v>
      </c>
      <c r="J17" s="1"/>
    </row>
    <row r="18" spans="1:11" x14ac:dyDescent="0.35">
      <c r="A18" s="1">
        <v>11.64</v>
      </c>
      <c r="B18" s="1">
        <v>8.3000000000000007</v>
      </c>
      <c r="C18" s="1"/>
      <c r="D18" s="1"/>
      <c r="E18" s="1"/>
      <c r="F18" s="1"/>
      <c r="I18" s="1">
        <v>75.59</v>
      </c>
      <c r="J18" s="1"/>
    </row>
    <row r="19" spans="1:11" x14ac:dyDescent="0.35">
      <c r="A19" s="1">
        <v>5.3</v>
      </c>
      <c r="B19" s="1">
        <v>7.23</v>
      </c>
      <c r="C19" s="1"/>
      <c r="D19" s="1"/>
      <c r="E19" s="1"/>
      <c r="F19" s="1"/>
      <c r="I19" s="1">
        <v>84.95</v>
      </c>
      <c r="J19" s="1"/>
      <c r="K19" s="1"/>
    </row>
    <row r="20" spans="1:11" x14ac:dyDescent="0.35">
      <c r="A20" s="1">
        <v>4.93</v>
      </c>
      <c r="B20" s="1">
        <v>7.63</v>
      </c>
      <c r="C20" s="1"/>
      <c r="D20" s="1"/>
      <c r="E20" s="1"/>
      <c r="F20" s="1"/>
      <c r="I20" s="1">
        <v>60.68</v>
      </c>
      <c r="J20" s="1"/>
      <c r="K20" s="1"/>
    </row>
    <row r="21" spans="1:11" x14ac:dyDescent="0.35">
      <c r="A21" s="1">
        <v>9.7799999999999994</v>
      </c>
      <c r="B21" s="1">
        <v>8.56</v>
      </c>
      <c r="C21" s="1"/>
      <c r="D21" s="1"/>
      <c r="E21" s="1"/>
      <c r="F21" s="1"/>
      <c r="I21" s="1">
        <v>60.21</v>
      </c>
      <c r="J21" s="1"/>
      <c r="K21" s="1"/>
    </row>
    <row r="22" spans="1:11" x14ac:dyDescent="0.35">
      <c r="A22" s="1">
        <v>6.45</v>
      </c>
      <c r="B22" s="1">
        <v>4.97</v>
      </c>
      <c r="C22" s="1"/>
      <c r="D22" s="1"/>
      <c r="E22" s="1"/>
      <c r="F22" s="1"/>
      <c r="I22" s="1"/>
      <c r="J22" s="1"/>
      <c r="K22" s="1"/>
    </row>
    <row r="23" spans="1:11" x14ac:dyDescent="0.35">
      <c r="A23" s="1">
        <v>10.81</v>
      </c>
      <c r="B23" s="1">
        <v>8.58</v>
      </c>
      <c r="C23" s="1"/>
      <c r="D23" s="1"/>
      <c r="E23" s="1"/>
      <c r="F23" s="1"/>
      <c r="I23" s="1"/>
      <c r="J23" s="1"/>
      <c r="K23" s="1"/>
    </row>
    <row r="24" spans="1:11" x14ac:dyDescent="0.35">
      <c r="A24" s="1">
        <v>4.3899999999999997</v>
      </c>
      <c r="B24" s="1">
        <v>6.6</v>
      </c>
      <c r="C24" s="1"/>
      <c r="D24" s="1"/>
      <c r="E24" s="1"/>
      <c r="F24" s="1"/>
      <c r="I24" s="1"/>
      <c r="J24" s="1"/>
      <c r="K24" s="1"/>
    </row>
    <row r="25" spans="1:11" x14ac:dyDescent="0.35">
      <c r="A25" s="1">
        <v>5.91</v>
      </c>
      <c r="B25" s="1">
        <v>6.96</v>
      </c>
      <c r="C25" s="1"/>
      <c r="D25" s="1"/>
      <c r="E25" s="1"/>
      <c r="F25" s="1"/>
      <c r="I25" s="1"/>
      <c r="J25" s="1"/>
      <c r="K25" s="1"/>
    </row>
    <row r="26" spans="1:11" x14ac:dyDescent="0.35">
      <c r="C26" s="1"/>
      <c r="D26" s="1"/>
      <c r="E26" s="1"/>
      <c r="F26" s="1"/>
      <c r="J26" s="1"/>
      <c r="K26" s="1"/>
    </row>
    <row r="27" spans="1:11" x14ac:dyDescent="0.35">
      <c r="C27" s="1"/>
      <c r="D27" s="1"/>
      <c r="E27" s="1"/>
      <c r="F27" s="1"/>
      <c r="J27" s="1"/>
      <c r="K27" s="1"/>
    </row>
    <row r="28" spans="1:11" x14ac:dyDescent="0.35">
      <c r="C28" s="1"/>
      <c r="D28" s="1"/>
      <c r="E28" s="1"/>
      <c r="F28" s="1"/>
      <c r="I28" s="1"/>
      <c r="J28" s="1"/>
      <c r="K28" s="1"/>
    </row>
    <row r="29" spans="1:11" x14ac:dyDescent="0.35">
      <c r="C29" s="1"/>
      <c r="D29" s="1"/>
      <c r="E29" s="1"/>
      <c r="F29" s="1"/>
      <c r="J29" s="1"/>
      <c r="K29" s="1"/>
    </row>
    <row r="30" spans="1:11" x14ac:dyDescent="0.35">
      <c r="C30" s="1"/>
      <c r="D30" s="1"/>
      <c r="E30" s="1"/>
      <c r="F30" s="1"/>
      <c r="J30" s="1"/>
      <c r="K30" s="1"/>
    </row>
    <row r="31" spans="1:11" x14ac:dyDescent="0.35">
      <c r="C31" s="1"/>
      <c r="D31" s="1"/>
      <c r="E31" s="1"/>
      <c r="F31" s="1"/>
      <c r="J31" s="1"/>
      <c r="K31" s="1"/>
    </row>
    <row r="32" spans="1:11" x14ac:dyDescent="0.35">
      <c r="A32" s="1"/>
      <c r="B32" s="1"/>
      <c r="C32" s="1"/>
      <c r="D32" s="1"/>
      <c r="E32" s="1"/>
      <c r="F32" s="1"/>
      <c r="J32" s="1"/>
      <c r="K32" s="1"/>
    </row>
    <row r="33" spans="1:11" x14ac:dyDescent="0.35">
      <c r="A33" s="1"/>
      <c r="B33" s="1"/>
      <c r="C33" s="1"/>
      <c r="D33" s="1"/>
      <c r="E33" s="1"/>
      <c r="F33" s="1"/>
      <c r="J33" s="1"/>
      <c r="K33" s="1"/>
    </row>
    <row r="34" spans="1:11" x14ac:dyDescent="0.35">
      <c r="A34" s="1"/>
      <c r="B34" s="1"/>
      <c r="C34" s="1"/>
      <c r="D34" s="1"/>
      <c r="E34" s="1"/>
      <c r="F34" s="1"/>
      <c r="J34" s="1"/>
      <c r="K34" s="1"/>
    </row>
    <row r="35" spans="1:11" x14ac:dyDescent="0.35">
      <c r="A35" s="1"/>
      <c r="B35" s="1"/>
      <c r="C35" s="1"/>
      <c r="D35" s="1"/>
      <c r="E35" s="1"/>
      <c r="F35" s="1"/>
      <c r="J35" s="1"/>
      <c r="K35" s="1"/>
    </row>
    <row r="36" spans="1:11" x14ac:dyDescent="0.35">
      <c r="A36" s="1"/>
      <c r="B36" s="1"/>
      <c r="C36" s="1"/>
      <c r="D36" s="1"/>
      <c r="E36" s="1"/>
      <c r="F36" s="1"/>
      <c r="J36" s="1"/>
      <c r="K36" s="1"/>
    </row>
    <row r="37" spans="1:11" x14ac:dyDescent="0.35">
      <c r="C37" s="1"/>
      <c r="D37" s="1"/>
      <c r="E37" s="1"/>
      <c r="F37" s="1"/>
      <c r="J37" s="1"/>
      <c r="K37" s="1"/>
    </row>
    <row r="38" spans="1:11" x14ac:dyDescent="0.35">
      <c r="C38" s="1"/>
      <c r="D38" s="1"/>
      <c r="E38" s="1"/>
      <c r="F38" s="1"/>
      <c r="I38" s="1"/>
      <c r="J38" s="1"/>
      <c r="K38" s="1"/>
    </row>
    <row r="39" spans="1:11" x14ac:dyDescent="0.35">
      <c r="C39" s="1"/>
      <c r="D39" s="1"/>
      <c r="E39" s="1"/>
      <c r="F39" s="1"/>
      <c r="J39" s="1"/>
      <c r="K39" s="1"/>
    </row>
    <row r="40" spans="1:11" x14ac:dyDescent="0.35">
      <c r="A40" s="1"/>
      <c r="B40" s="1"/>
      <c r="C40" s="1"/>
      <c r="D40" s="1"/>
      <c r="E40" s="1"/>
      <c r="F40" s="1"/>
      <c r="J40" s="1"/>
      <c r="K40" s="1"/>
    </row>
    <row r="41" spans="1:11" x14ac:dyDescent="0.35">
      <c r="A41" s="1"/>
      <c r="B41" s="1"/>
      <c r="C41" s="1"/>
      <c r="D41" s="1"/>
      <c r="E41" s="1"/>
      <c r="F41" s="1"/>
      <c r="J41" s="1"/>
      <c r="K41" s="1"/>
    </row>
    <row r="42" spans="1:11" x14ac:dyDescent="0.35">
      <c r="A42" s="1"/>
      <c r="B42" s="1"/>
      <c r="C42" s="1"/>
      <c r="D42" s="1"/>
      <c r="E42" s="1"/>
      <c r="F42" s="1"/>
      <c r="J42" s="1"/>
      <c r="K42" s="1"/>
    </row>
    <row r="43" spans="1:11" x14ac:dyDescent="0.35">
      <c r="A43" s="1"/>
      <c r="B43" s="1"/>
      <c r="C43" s="1"/>
      <c r="D43" s="1"/>
      <c r="E43" s="1"/>
      <c r="F43" s="1"/>
      <c r="J43" s="1"/>
      <c r="K43" s="1"/>
    </row>
    <row r="44" spans="1:11" x14ac:dyDescent="0.35">
      <c r="C44" s="1"/>
      <c r="D44" s="1"/>
      <c r="E44" s="1"/>
      <c r="F44" s="1"/>
      <c r="J44" s="1"/>
      <c r="K44" s="1"/>
    </row>
    <row r="45" spans="1:11" x14ac:dyDescent="0.35">
      <c r="C45" s="1"/>
      <c r="D45" s="1"/>
      <c r="E45" s="1"/>
      <c r="F45" s="1"/>
      <c r="J45" s="1"/>
      <c r="K45" s="1"/>
    </row>
    <row r="46" spans="1:11" x14ac:dyDescent="0.35">
      <c r="C46" s="1"/>
      <c r="D46" s="1"/>
      <c r="E46" s="1"/>
      <c r="F46" s="1"/>
      <c r="J46" s="1"/>
      <c r="K46" s="1"/>
    </row>
    <row r="47" spans="1:11" x14ac:dyDescent="0.35">
      <c r="C47" s="1"/>
      <c r="D47" s="1"/>
      <c r="E47" s="1"/>
      <c r="F47" s="1"/>
      <c r="J47" s="1"/>
      <c r="K47" s="1"/>
    </row>
    <row r="48" spans="1:11" x14ac:dyDescent="0.35">
      <c r="C48" s="1"/>
      <c r="D48" s="1"/>
      <c r="E48" s="1"/>
      <c r="F48" s="1"/>
      <c r="J48" s="1"/>
      <c r="K48" s="1"/>
    </row>
    <row r="49" spans="3:11" x14ac:dyDescent="0.35">
      <c r="C49" s="1"/>
      <c r="D49" s="1"/>
      <c r="E49" s="1"/>
      <c r="F49" s="1"/>
      <c r="J49" s="1"/>
      <c r="K49" s="1"/>
    </row>
    <row r="50" spans="3:11" x14ac:dyDescent="0.35">
      <c r="E50" s="1"/>
      <c r="F50" s="1"/>
      <c r="J50" s="1"/>
      <c r="K50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F113B-3CE6-4D58-B7DB-B45F6204B761}">
  <dimension ref="A1:K17"/>
  <sheetViews>
    <sheetView workbookViewId="0">
      <selection activeCell="M11" sqref="M11"/>
    </sheetView>
  </sheetViews>
  <sheetFormatPr defaultRowHeight="14.5" x14ac:dyDescent="0.35"/>
  <sheetData>
    <row r="1" spans="1:11" x14ac:dyDescent="0.35">
      <c r="A1" t="s">
        <v>0</v>
      </c>
      <c r="D1" t="s">
        <v>46</v>
      </c>
      <c r="I1" t="s">
        <v>82</v>
      </c>
      <c r="J1" t="s">
        <v>77</v>
      </c>
    </row>
    <row r="3" spans="1:11" x14ac:dyDescent="0.35">
      <c r="A3" s="2" t="s">
        <v>1</v>
      </c>
      <c r="B3" s="2" t="s">
        <v>2</v>
      </c>
      <c r="C3" s="2" t="s">
        <v>78</v>
      </c>
      <c r="D3" s="2" t="s">
        <v>79</v>
      </c>
      <c r="E3" s="2" t="s">
        <v>80</v>
      </c>
      <c r="F3" s="2" t="s">
        <v>81</v>
      </c>
      <c r="I3" s="2" t="s">
        <v>8</v>
      </c>
      <c r="J3" s="2" t="s">
        <v>83</v>
      </c>
      <c r="K3" s="2" t="s">
        <v>84</v>
      </c>
    </row>
    <row r="4" spans="1:11" x14ac:dyDescent="0.35">
      <c r="A4" s="1">
        <v>3.49</v>
      </c>
      <c r="B4" s="1">
        <v>6.1</v>
      </c>
      <c r="C4" s="1">
        <v>4.92</v>
      </c>
      <c r="D4" s="1">
        <v>5.91</v>
      </c>
      <c r="E4" s="1">
        <v>1.81</v>
      </c>
      <c r="F4" s="1">
        <v>3.57</v>
      </c>
      <c r="I4" s="1">
        <v>71.2</v>
      </c>
      <c r="J4" s="1">
        <v>62.28</v>
      </c>
      <c r="K4" s="1">
        <v>59.21</v>
      </c>
    </row>
    <row r="5" spans="1:11" x14ac:dyDescent="0.35">
      <c r="A5" s="1">
        <v>7.01</v>
      </c>
      <c r="B5" s="1">
        <v>8.3699999999999992</v>
      </c>
      <c r="C5" s="1">
        <v>2.91</v>
      </c>
      <c r="D5" s="1">
        <v>5.0199999999999996</v>
      </c>
      <c r="E5" s="1">
        <v>2.72</v>
      </c>
      <c r="F5" s="1">
        <v>4.05</v>
      </c>
      <c r="I5" s="1">
        <v>82.08</v>
      </c>
      <c r="J5" s="1">
        <v>78.14</v>
      </c>
      <c r="K5" s="1">
        <v>64.19</v>
      </c>
    </row>
    <row r="6" spans="1:11" x14ac:dyDescent="0.35">
      <c r="A6" s="1">
        <v>4.51</v>
      </c>
      <c r="B6" s="1">
        <v>7.5</v>
      </c>
      <c r="C6" s="1">
        <v>4.54</v>
      </c>
      <c r="D6" s="1">
        <v>5.19</v>
      </c>
      <c r="E6" s="1">
        <v>2.61</v>
      </c>
      <c r="F6" s="1">
        <v>4.58</v>
      </c>
      <c r="I6" s="1">
        <v>81.03</v>
      </c>
      <c r="J6" s="1">
        <v>76.430000000000007</v>
      </c>
      <c r="K6" s="1">
        <v>78.81</v>
      </c>
    </row>
    <row r="7" spans="1:11" x14ac:dyDescent="0.35">
      <c r="A7" s="1">
        <v>6.58</v>
      </c>
      <c r="B7" s="1">
        <v>9.57</v>
      </c>
      <c r="C7" s="1">
        <v>5.13</v>
      </c>
      <c r="D7" s="1">
        <v>6.33</v>
      </c>
      <c r="E7" s="1">
        <v>3.53</v>
      </c>
      <c r="F7" s="1">
        <v>3.71</v>
      </c>
      <c r="I7" s="1">
        <v>83.67</v>
      </c>
      <c r="J7" s="1">
        <v>78.45</v>
      </c>
      <c r="K7" s="1">
        <v>85.98</v>
      </c>
    </row>
    <row r="8" spans="1:11" x14ac:dyDescent="0.35">
      <c r="A8" s="1">
        <v>10.44</v>
      </c>
      <c r="B8" s="1">
        <v>11.74</v>
      </c>
      <c r="C8" s="1">
        <v>5.58</v>
      </c>
      <c r="D8" s="1">
        <v>7.57</v>
      </c>
      <c r="E8" s="1">
        <v>5.32</v>
      </c>
      <c r="F8" s="1">
        <v>9.25</v>
      </c>
      <c r="I8" s="1">
        <v>82.05</v>
      </c>
      <c r="J8" s="1">
        <v>75.44</v>
      </c>
      <c r="K8" s="1">
        <v>82.09</v>
      </c>
    </row>
    <row r="9" spans="1:11" x14ac:dyDescent="0.35">
      <c r="A9" s="1">
        <v>9.65</v>
      </c>
      <c r="B9" s="1">
        <v>14.4</v>
      </c>
      <c r="C9" s="1"/>
      <c r="D9" s="1"/>
      <c r="E9" s="1">
        <v>2.16</v>
      </c>
      <c r="F9" s="1">
        <v>4.4400000000000004</v>
      </c>
      <c r="I9" s="1">
        <v>84.51</v>
      </c>
    </row>
    <row r="10" spans="1:11" x14ac:dyDescent="0.35">
      <c r="A10" s="1">
        <v>8.6199999999999992</v>
      </c>
      <c r="B10" s="1">
        <v>11.86</v>
      </c>
      <c r="C10" s="1"/>
      <c r="D10" s="1"/>
      <c r="I10" s="1">
        <v>81.78</v>
      </c>
      <c r="J10" s="1"/>
    </row>
    <row r="11" spans="1:11" x14ac:dyDescent="0.35">
      <c r="A11" s="1">
        <v>4.8</v>
      </c>
      <c r="B11" s="1">
        <v>5.04</v>
      </c>
      <c r="C11" s="1"/>
      <c r="D11" s="1"/>
      <c r="K11" s="1"/>
    </row>
    <row r="12" spans="1:11" x14ac:dyDescent="0.35">
      <c r="E12" s="1"/>
      <c r="F12" s="1"/>
    </row>
    <row r="13" spans="1:11" x14ac:dyDescent="0.35">
      <c r="J13" s="1"/>
      <c r="K13" s="1"/>
    </row>
    <row r="14" spans="1:11" x14ac:dyDescent="0.35">
      <c r="A14" s="1"/>
      <c r="B14" s="1"/>
      <c r="C14" s="1"/>
      <c r="D14" s="1"/>
      <c r="E14" s="1"/>
      <c r="F14" s="1"/>
      <c r="I14" s="1"/>
      <c r="J14" s="1"/>
      <c r="K14" s="1"/>
    </row>
    <row r="15" spans="1:11" x14ac:dyDescent="0.35">
      <c r="A15" s="1"/>
      <c r="B15" s="1"/>
      <c r="C15" s="1"/>
      <c r="D15" s="1"/>
      <c r="E15" s="1"/>
      <c r="F15" s="1"/>
      <c r="I15" s="1"/>
      <c r="J15" s="1"/>
      <c r="K15" s="1"/>
    </row>
    <row r="16" spans="1:11" x14ac:dyDescent="0.35">
      <c r="A16" s="1"/>
      <c r="B16" s="1"/>
      <c r="C16" s="1"/>
      <c r="D16" s="1"/>
      <c r="E16" s="1"/>
      <c r="F16" s="1"/>
      <c r="I16" s="1"/>
      <c r="J16" s="1"/>
      <c r="K16" s="1"/>
    </row>
    <row r="17" spans="1:11" x14ac:dyDescent="0.35">
      <c r="A17" s="1"/>
      <c r="B17" s="1"/>
      <c r="C17" s="1"/>
      <c r="D17" s="1"/>
      <c r="E17" s="1"/>
      <c r="F17" s="1"/>
      <c r="I17" s="1"/>
      <c r="J17" s="1"/>
      <c r="K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Differentiation</vt:lpstr>
      <vt:lpstr>heatmap data</vt:lpstr>
      <vt:lpstr>Haemozoin assay</vt:lpstr>
      <vt:lpstr>Invasion</vt:lpstr>
      <vt:lpstr>ATP2B4 KO</vt:lpstr>
      <vt:lpstr>BSG KO</vt:lpstr>
      <vt:lpstr>Haemoglobinopathies</vt:lpstr>
    </vt:vector>
  </TitlesOfParts>
  <Company>University of Hertfordshire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Pance, Alena</dc:creator>
  <cp:lastModifiedBy>Pance, Alena</cp:lastModifiedBy>
  <dcterms:created xsi:type="dcterms:W3CDTF">2023-06-29T12:02:47Z</dcterms:created>
  <dcterms:modified xsi:type="dcterms:W3CDTF">2023-07-05T03:28:01Z</dcterms:modified>
</cp:coreProperties>
</file>