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1570" windowHeight="7995" activeTab="5"/>
  </bookViews>
  <sheets>
    <sheet name="Table 1" sheetId="2" r:id="rId1"/>
    <sheet name="Table 2" sheetId="3" r:id="rId2"/>
    <sheet name="Table 3" sheetId="8" r:id="rId3"/>
    <sheet name="Table 4" sheetId="5" r:id="rId4"/>
    <sheet name="Table 5" sheetId="10" r:id="rId5"/>
    <sheet name="Table 6" sheetId="12" r:id="rId6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5" i="12" l="1"/>
  <c r="AE6" i="12"/>
  <c r="AE7" i="12"/>
  <c r="AE8" i="12"/>
  <c r="AE9" i="12"/>
  <c r="AE10" i="12"/>
  <c r="AE4" i="12"/>
  <c r="F171" i="3"/>
  <c r="R5" i="12"/>
  <c r="R6" i="12"/>
  <c r="R8" i="12"/>
  <c r="R9" i="12"/>
  <c r="R10" i="12"/>
  <c r="R4" i="12"/>
  <c r="V8" i="12"/>
  <c r="W8" i="12"/>
  <c r="N8" i="12"/>
  <c r="M8" i="12"/>
  <c r="I208" i="3"/>
  <c r="H208" i="3"/>
  <c r="I207" i="3"/>
  <c r="H207" i="3"/>
  <c r="I206" i="3"/>
  <c r="H206" i="3"/>
  <c r="I205" i="3"/>
  <c r="H205" i="3"/>
  <c r="I204" i="3"/>
  <c r="H204" i="3"/>
  <c r="I203" i="3"/>
  <c r="H203" i="3"/>
  <c r="I202" i="3"/>
  <c r="H202" i="3"/>
  <c r="I201" i="3"/>
  <c r="H201" i="3"/>
  <c r="I200" i="3"/>
  <c r="H200" i="3"/>
  <c r="I199" i="3"/>
  <c r="H199" i="3"/>
  <c r="I198" i="3"/>
  <c r="H198" i="3"/>
  <c r="I197" i="3"/>
  <c r="H197" i="3"/>
  <c r="I196" i="3"/>
  <c r="H196" i="3"/>
  <c r="I195" i="3"/>
  <c r="H195" i="3"/>
  <c r="I194" i="3"/>
  <c r="H194" i="3"/>
  <c r="I192" i="3"/>
  <c r="H192" i="3"/>
  <c r="I191" i="3"/>
  <c r="H191" i="3"/>
  <c r="I190" i="3"/>
  <c r="H190" i="3"/>
  <c r="I189" i="3"/>
  <c r="H189" i="3"/>
  <c r="I188" i="3"/>
  <c r="H188" i="3"/>
  <c r="I187" i="3"/>
  <c r="H187" i="3"/>
  <c r="I186" i="3"/>
  <c r="H186" i="3"/>
  <c r="I185" i="3"/>
  <c r="H185" i="3"/>
  <c r="I184" i="3"/>
  <c r="H184" i="3"/>
  <c r="I183" i="3"/>
  <c r="H183" i="3"/>
  <c r="I182" i="3"/>
  <c r="H182" i="3"/>
  <c r="I181" i="3"/>
  <c r="H181" i="3"/>
  <c r="I180" i="3"/>
  <c r="H180" i="3"/>
  <c r="I179" i="3"/>
  <c r="H179" i="3"/>
  <c r="I178" i="3"/>
  <c r="H178" i="3"/>
  <c r="I177" i="3"/>
  <c r="H177" i="3"/>
  <c r="I176" i="3"/>
  <c r="H176" i="3"/>
  <c r="I175" i="3"/>
  <c r="H175" i="3"/>
  <c r="W5" i="12"/>
  <c r="W6" i="12"/>
  <c r="W9" i="12"/>
  <c r="W10" i="12"/>
  <c r="W4" i="12"/>
  <c r="V5" i="12"/>
  <c r="V6" i="12"/>
  <c r="V9" i="12"/>
  <c r="V10" i="12"/>
  <c r="V4" i="12"/>
  <c r="N10" i="12"/>
  <c r="M10" i="12"/>
  <c r="N9" i="12"/>
  <c r="M9" i="12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U31" i="10"/>
  <c r="U32" i="10"/>
  <c r="U33" i="10"/>
  <c r="M16" i="10"/>
  <c r="M17" i="10"/>
  <c r="E16" i="10"/>
  <c r="R9" i="10"/>
  <c r="S9" i="10"/>
  <c r="S11" i="10"/>
  <c r="U7" i="10"/>
  <c r="U8" i="10"/>
  <c r="U9" i="10"/>
  <c r="U10" i="10"/>
  <c r="U11" i="10"/>
  <c r="U12" i="10"/>
  <c r="U13" i="10"/>
  <c r="U14" i="10"/>
  <c r="U15" i="10"/>
  <c r="M7" i="10"/>
  <c r="O7" i="10"/>
  <c r="E7" i="10"/>
  <c r="E8" i="10"/>
  <c r="S6" i="10"/>
  <c r="O6" i="10"/>
  <c r="N6" i="10"/>
  <c r="K6" i="10"/>
  <c r="B6" i="10"/>
  <c r="S12" i="10"/>
  <c r="V16" i="10"/>
  <c r="O16" i="10"/>
  <c r="N16" i="10"/>
  <c r="W23" i="10"/>
  <c r="V9" i="10"/>
  <c r="O17" i="10"/>
  <c r="M18" i="10"/>
  <c r="E9" i="10"/>
  <c r="N17" i="10"/>
  <c r="C6" i="10"/>
  <c r="F8" i="10"/>
  <c r="E17" i="10"/>
  <c r="M8" i="10"/>
  <c r="N7" i="10"/>
  <c r="W19" i="10"/>
  <c r="W12" i="10"/>
  <c r="X12" i="10"/>
  <c r="V20" i="10"/>
  <c r="V24" i="10"/>
  <c r="V22" i="10"/>
  <c r="Y22" i="10"/>
  <c r="W27" i="10"/>
  <c r="W14" i="10"/>
  <c r="V6" i="10"/>
  <c r="W22" i="10"/>
  <c r="V27" i="10"/>
  <c r="W15" i="10"/>
  <c r="X15" i="10"/>
  <c r="W10" i="10"/>
  <c r="X10" i="10"/>
  <c r="V29" i="10"/>
  <c r="W32" i="10"/>
  <c r="X32" i="10"/>
  <c r="V28" i="10"/>
  <c r="V7" i="10"/>
  <c r="W25" i="10"/>
  <c r="X25" i="10"/>
  <c r="V15" i="10"/>
  <c r="V33" i="10"/>
  <c r="W21" i="10"/>
  <c r="W8" i="10"/>
  <c r="X8" i="10"/>
  <c r="V10" i="10"/>
  <c r="V26" i="10"/>
  <c r="V12" i="10"/>
  <c r="V30" i="10"/>
  <c r="W11" i="10"/>
  <c r="X11" i="10"/>
  <c r="W17" i="10"/>
  <c r="W7" i="10"/>
  <c r="X7" i="10"/>
  <c r="W24" i="10"/>
  <c r="W18" i="10"/>
  <c r="W9" i="10"/>
  <c r="Y9" i="10"/>
  <c r="W29" i="10"/>
  <c r="X29" i="10"/>
  <c r="V13" i="10"/>
  <c r="W16" i="10"/>
  <c r="Y16" i="10"/>
  <c r="V25" i="10"/>
  <c r="W20" i="10"/>
  <c r="W6" i="10"/>
  <c r="X6" i="10"/>
  <c r="V23" i="10"/>
  <c r="Y23" i="10"/>
  <c r="W30" i="10"/>
  <c r="W13" i="10"/>
  <c r="X13" i="10"/>
  <c r="W31" i="10"/>
  <c r="X31" i="10"/>
  <c r="V21" i="10"/>
  <c r="V8" i="10"/>
  <c r="V19" i="10"/>
  <c r="Y19" i="10"/>
  <c r="W33" i="10"/>
  <c r="Y33" i="10"/>
  <c r="W28" i="10"/>
  <c r="X28" i="10"/>
  <c r="V11" i="10"/>
  <c r="V17" i="10"/>
  <c r="V14" i="10"/>
  <c r="V32" i="10"/>
  <c r="W26" i="10"/>
  <c r="V18" i="10"/>
  <c r="V31" i="10"/>
  <c r="E18" i="10"/>
  <c r="G18" i="10"/>
  <c r="F17" i="10"/>
  <c r="F16" i="10"/>
  <c r="M9" i="10"/>
  <c r="N8" i="10"/>
  <c r="O8" i="10"/>
  <c r="N18" i="10"/>
  <c r="M19" i="10"/>
  <c r="O18" i="10"/>
  <c r="F7" i="10"/>
  <c r="X17" i="10"/>
  <c r="G17" i="10"/>
  <c r="G9" i="10"/>
  <c r="G16" i="10"/>
  <c r="G8" i="10"/>
  <c r="G6" i="10"/>
  <c r="G7" i="10"/>
  <c r="F6" i="10"/>
  <c r="E10" i="10"/>
  <c r="G10" i="10"/>
  <c r="F9" i="10"/>
  <c r="X22" i="10"/>
  <c r="X19" i="10"/>
  <c r="X23" i="10"/>
  <c r="Y28" i="10"/>
  <c r="Y24" i="10"/>
  <c r="X16" i="10"/>
  <c r="Y13" i="10"/>
  <c r="X33" i="10"/>
  <c r="Y14" i="10"/>
  <c r="X14" i="10"/>
  <c r="Y20" i="10"/>
  <c r="Y27" i="10"/>
  <c r="Y18" i="10"/>
  <c r="Y15" i="10"/>
  <c r="X9" i="10"/>
  <c r="X27" i="10"/>
  <c r="X18" i="10"/>
  <c r="Y26" i="10"/>
  <c r="Y21" i="10"/>
  <c r="Y32" i="10"/>
  <c r="Y6" i="10"/>
  <c r="Y12" i="10"/>
  <c r="X20" i="10"/>
  <c r="Y11" i="10"/>
  <c r="Y29" i="10"/>
  <c r="Y10" i="10"/>
  <c r="X21" i="10"/>
  <c r="Y30" i="10"/>
  <c r="Y17" i="10"/>
  <c r="Y8" i="10"/>
  <c r="X24" i="10"/>
  <c r="Y25" i="10"/>
  <c r="X26" i="10"/>
  <c r="Y31" i="10"/>
  <c r="X30" i="10"/>
  <c r="Y7" i="10"/>
  <c r="M10" i="10"/>
  <c r="O9" i="10"/>
  <c r="N9" i="10"/>
  <c r="E11" i="10"/>
  <c r="E12" i="10"/>
  <c r="F10" i="10"/>
  <c r="M20" i="10"/>
  <c r="N19" i="10"/>
  <c r="O19" i="10"/>
  <c r="E19" i="10"/>
  <c r="F18" i="10"/>
  <c r="F19" i="10"/>
  <c r="E20" i="10"/>
  <c r="G19" i="10"/>
  <c r="O20" i="10"/>
  <c r="M21" i="10"/>
  <c r="N20" i="10"/>
  <c r="F11" i="10"/>
  <c r="G11" i="10"/>
  <c r="O10" i="10"/>
  <c r="N10" i="10"/>
  <c r="M11" i="10"/>
  <c r="M22" i="10"/>
  <c r="N21" i="10"/>
  <c r="O21" i="10"/>
  <c r="E13" i="10"/>
  <c r="F12" i="10"/>
  <c r="G12" i="10"/>
  <c r="M12" i="10"/>
  <c r="N11" i="10"/>
  <c r="O11" i="10"/>
  <c r="E21" i="10"/>
  <c r="F20" i="10"/>
  <c r="G20" i="10"/>
  <c r="O12" i="10"/>
  <c r="N12" i="10"/>
  <c r="M13" i="10"/>
  <c r="F13" i="10"/>
  <c r="E14" i="10"/>
  <c r="G13" i="10"/>
  <c r="M23" i="10"/>
  <c r="N22" i="10"/>
  <c r="O22" i="10"/>
  <c r="F21" i="10"/>
  <c r="E22" i="10"/>
  <c r="G21" i="10"/>
  <c r="F22" i="10"/>
  <c r="E23" i="10"/>
  <c r="G22" i="10"/>
  <c r="M14" i="10"/>
  <c r="N13" i="10"/>
  <c r="O13" i="10"/>
  <c r="O23" i="10"/>
  <c r="N23" i="10"/>
  <c r="M24" i="10"/>
  <c r="E15" i="10"/>
  <c r="F14" i="10"/>
  <c r="G14" i="10"/>
  <c r="M25" i="10"/>
  <c r="O24" i="10"/>
  <c r="N24" i="10"/>
  <c r="O14" i="10"/>
  <c r="M15" i="10"/>
  <c r="N14" i="10"/>
  <c r="E24" i="10"/>
  <c r="F23" i="10"/>
  <c r="G23" i="10"/>
  <c r="F15" i="10"/>
  <c r="G15" i="10"/>
  <c r="N15" i="10"/>
  <c r="O15" i="10"/>
  <c r="M26" i="10"/>
  <c r="N25" i="10"/>
  <c r="O25" i="10"/>
  <c r="F24" i="10"/>
  <c r="E25" i="10"/>
  <c r="G24" i="10"/>
  <c r="O26" i="10"/>
  <c r="N26" i="10"/>
  <c r="M27" i="10"/>
  <c r="F25" i="10"/>
  <c r="E26" i="10"/>
  <c r="G25" i="10"/>
  <c r="M28" i="10"/>
  <c r="N27" i="10"/>
  <c r="O27" i="10"/>
  <c r="E27" i="10"/>
  <c r="F26" i="10"/>
  <c r="G26" i="10"/>
  <c r="M29" i="10"/>
  <c r="N28" i="10"/>
  <c r="O28" i="10"/>
  <c r="F27" i="10"/>
  <c r="E28" i="10"/>
  <c r="G27" i="10"/>
  <c r="F28" i="10"/>
  <c r="E29" i="10"/>
  <c r="G28" i="10"/>
  <c r="O29" i="10"/>
  <c r="M30" i="10"/>
  <c r="N29" i="10"/>
  <c r="N30" i="10"/>
  <c r="M31" i="10"/>
  <c r="O30" i="10"/>
  <c r="E30" i="10"/>
  <c r="F29" i="10"/>
  <c r="G29" i="10"/>
  <c r="M32" i="10"/>
  <c r="N31" i="10"/>
  <c r="O31" i="10"/>
  <c r="E31" i="10"/>
  <c r="F30" i="10"/>
  <c r="G30" i="10"/>
  <c r="O32" i="10"/>
  <c r="M33" i="10"/>
  <c r="N32" i="10"/>
  <c r="F31" i="10"/>
  <c r="E32" i="10"/>
  <c r="G31" i="10"/>
  <c r="N33" i="10"/>
  <c r="O33" i="10"/>
  <c r="E33" i="10"/>
  <c r="F32" i="10"/>
  <c r="G32" i="10"/>
  <c r="F33" i="10"/>
  <c r="G33" i="10"/>
  <c r="E24" i="3"/>
  <c r="D24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29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23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56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15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89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27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29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23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56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15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98" i="3"/>
  <c r="H90" i="3"/>
  <c r="H91" i="3"/>
  <c r="H92" i="3"/>
  <c r="H93" i="3"/>
  <c r="H94" i="3"/>
  <c r="H95" i="3"/>
  <c r="H96" i="3"/>
  <c r="H97" i="3"/>
  <c r="H8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29" i="3"/>
  <c r="H28" i="3"/>
  <c r="H27" i="3"/>
  <c r="F18" i="2"/>
  <c r="G18" i="2"/>
  <c r="H18" i="2"/>
  <c r="H17" i="2"/>
  <c r="E18" i="2"/>
  <c r="D18" i="2"/>
  <c r="C18" i="2"/>
  <c r="B18" i="2"/>
  <c r="D17" i="2"/>
  <c r="B17" i="2"/>
</calcChain>
</file>

<file path=xl/sharedStrings.xml><?xml version="1.0" encoding="utf-8"?>
<sst xmlns="http://schemas.openxmlformats.org/spreadsheetml/2006/main" count="1181" uniqueCount="476">
  <si>
    <t>Rock type</t>
    <phoneticPr fontId="3" type="noConversion"/>
  </si>
  <si>
    <t>Source</t>
    <phoneticPr fontId="3" type="noConversion"/>
  </si>
  <si>
    <t>16LB55-2</t>
    <phoneticPr fontId="3" type="noConversion"/>
  </si>
  <si>
    <t>High-K granite</t>
    <phoneticPr fontId="3" type="noConversion"/>
  </si>
  <si>
    <t>Magmatic age (Ma)</t>
    <phoneticPr fontId="3" type="noConversion"/>
  </si>
  <si>
    <t>16BA02</t>
    <phoneticPr fontId="3" type="noConversion"/>
  </si>
  <si>
    <t>16BA03</t>
    <phoneticPr fontId="3" type="noConversion"/>
  </si>
  <si>
    <t>16BA16</t>
    <phoneticPr fontId="3" type="noConversion"/>
  </si>
  <si>
    <t>Lingbao</t>
    <phoneticPr fontId="3" type="noConversion"/>
  </si>
  <si>
    <t>Barberton</t>
    <phoneticPr fontId="3" type="noConversion"/>
  </si>
  <si>
    <t>Sodic TTG</t>
    <phoneticPr fontId="3" type="noConversion"/>
  </si>
  <si>
    <t>2655 ± 12</t>
    <phoneticPr fontId="3" type="noConversion"/>
  </si>
  <si>
    <t>Method</t>
    <phoneticPr fontId="3" type="noConversion"/>
  </si>
  <si>
    <t>LA-ICPMS</t>
    <phoneticPr fontId="3" type="noConversion"/>
  </si>
  <si>
    <t>CAMECA</t>
    <phoneticPr fontId="3" type="noConversion"/>
  </si>
  <si>
    <t>MnO</t>
  </si>
  <si>
    <t>MgO</t>
  </si>
  <si>
    <t>CaO</t>
  </si>
  <si>
    <t>K2O</t>
  </si>
  <si>
    <t>Ig</t>
  </si>
  <si>
    <t>Total</t>
  </si>
  <si>
    <t>Zr (ppm)</t>
    <phoneticPr fontId="3" type="noConversion"/>
  </si>
  <si>
    <t>M</t>
    <phoneticPr fontId="3" type="noConversion"/>
  </si>
  <si>
    <t>Sodic TTG</t>
    <phoneticPr fontId="3" type="noConversion"/>
  </si>
  <si>
    <t>High-K granite</t>
    <phoneticPr fontId="3" type="noConversion"/>
  </si>
  <si>
    <t>Sodic TTG</t>
    <phoneticPr fontId="3" type="noConversion"/>
  </si>
  <si>
    <t>Sample</t>
    <phoneticPr fontId="3" type="noConversion"/>
  </si>
  <si>
    <r>
      <t>TiO</t>
    </r>
    <r>
      <rPr>
        <vertAlign val="subscript"/>
        <sz val="10.5"/>
        <color theme="1"/>
        <rFont val="Times New Roman"/>
        <family val="1"/>
      </rPr>
      <t>2</t>
    </r>
  </si>
  <si>
    <r>
      <t>Al</t>
    </r>
    <r>
      <rPr>
        <vertAlign val="subscript"/>
        <sz val="10.5"/>
        <color theme="1"/>
        <rFont val="Times New Roman"/>
        <family val="1"/>
      </rPr>
      <t>2</t>
    </r>
    <r>
      <rPr>
        <sz val="10.5"/>
        <color theme="1"/>
        <rFont val="Times New Roman"/>
        <family val="1"/>
      </rPr>
      <t>O</t>
    </r>
    <r>
      <rPr>
        <vertAlign val="subscript"/>
        <sz val="10.5"/>
        <color theme="1"/>
        <rFont val="Times New Roman"/>
        <family val="1"/>
      </rPr>
      <t>3</t>
    </r>
  </si>
  <si>
    <r>
      <t>Fe</t>
    </r>
    <r>
      <rPr>
        <vertAlign val="subscript"/>
        <sz val="10.5"/>
        <color theme="1"/>
        <rFont val="Times New Roman"/>
        <family val="1"/>
      </rPr>
      <t>2</t>
    </r>
    <r>
      <rPr>
        <sz val="10.5"/>
        <color theme="1"/>
        <rFont val="Times New Roman"/>
        <family val="1"/>
      </rPr>
      <t>O</t>
    </r>
    <r>
      <rPr>
        <vertAlign val="subscript"/>
        <sz val="10.5"/>
        <color theme="1"/>
        <rFont val="Times New Roman"/>
        <family val="1"/>
      </rPr>
      <t>3</t>
    </r>
  </si>
  <si>
    <r>
      <t>Na</t>
    </r>
    <r>
      <rPr>
        <vertAlign val="subscript"/>
        <sz val="10.5"/>
        <color theme="1"/>
        <rFont val="Times New Roman"/>
        <family val="1"/>
      </rPr>
      <t>2</t>
    </r>
    <r>
      <rPr>
        <sz val="10.5"/>
        <color theme="1"/>
        <rFont val="Times New Roman"/>
        <family val="1"/>
      </rPr>
      <t>O</t>
    </r>
  </si>
  <si>
    <r>
      <t>P</t>
    </r>
    <r>
      <rPr>
        <vertAlign val="subscript"/>
        <sz val="10.5"/>
        <color theme="1"/>
        <rFont val="Times New Roman"/>
        <family val="1"/>
      </rPr>
      <t>2</t>
    </r>
    <r>
      <rPr>
        <sz val="10.5"/>
        <color theme="1"/>
        <rFont val="Times New Roman"/>
        <family val="1"/>
      </rPr>
      <t>O</t>
    </r>
    <r>
      <rPr>
        <vertAlign val="subscript"/>
        <sz val="10.5"/>
        <color theme="1"/>
        <rFont val="Times New Roman"/>
        <family val="1"/>
      </rPr>
      <t>5</t>
    </r>
  </si>
  <si>
    <r>
      <t>K</t>
    </r>
    <r>
      <rPr>
        <vertAlign val="subscript"/>
        <sz val="10.5"/>
        <color theme="1"/>
        <rFont val="Times New Roman"/>
        <family val="1"/>
      </rPr>
      <t>2</t>
    </r>
    <r>
      <rPr>
        <sz val="10.5"/>
        <color theme="1"/>
        <rFont val="Times New Roman"/>
        <family val="1"/>
      </rPr>
      <t>O/Na</t>
    </r>
    <r>
      <rPr>
        <vertAlign val="subscript"/>
        <sz val="10.5"/>
        <color theme="1"/>
        <rFont val="Times New Roman"/>
        <family val="1"/>
      </rPr>
      <t>2</t>
    </r>
    <r>
      <rPr>
        <sz val="10.5"/>
        <color theme="1"/>
        <rFont val="Times New Roman"/>
        <family val="1"/>
      </rPr>
      <t>O</t>
    </r>
  </si>
  <si>
    <t>Remarks</t>
  </si>
  <si>
    <t>Hf (ppm)</t>
  </si>
  <si>
    <t>Samples</t>
    <phoneticPr fontId="3" type="noConversion"/>
  </si>
  <si>
    <t>16LB11-1</t>
  </si>
  <si>
    <t>16LB11-3</t>
  </si>
  <si>
    <t>16LB11-4</t>
  </si>
  <si>
    <t>16LB11-5</t>
  </si>
  <si>
    <t>16LB11-6</t>
  </si>
  <si>
    <t>16LB11-7</t>
  </si>
  <si>
    <t>16LB11-8</t>
  </si>
  <si>
    <t>16LB11-9</t>
  </si>
  <si>
    <t>16LB11-10</t>
  </si>
  <si>
    <t>16LB11-12</t>
  </si>
  <si>
    <t>16LB11-13</t>
  </si>
  <si>
    <t>16LB11-14</t>
  </si>
  <si>
    <t>16LB11-15</t>
  </si>
  <si>
    <t>16LB11-16</t>
  </si>
  <si>
    <t>16LB11-17</t>
  </si>
  <si>
    <t>16LB11-18</t>
  </si>
  <si>
    <t>16LB11-19</t>
  </si>
  <si>
    <t>16LB11-2</t>
  </si>
  <si>
    <t>16LB12-1</t>
  </si>
  <si>
    <t>16LB12-2</t>
  </si>
  <si>
    <t>16LB12-3</t>
  </si>
  <si>
    <t>16LB12-4</t>
  </si>
  <si>
    <t>16LB12-5</t>
  </si>
  <si>
    <t>16LB12-6</t>
  </si>
  <si>
    <t>16LB12-7</t>
  </si>
  <si>
    <t>16LB12-8</t>
  </si>
  <si>
    <t>16LB12-9</t>
  </si>
  <si>
    <t>16LB12-12</t>
  </si>
  <si>
    <t>16LB12-18</t>
  </si>
  <si>
    <t>16LB12-19</t>
  </si>
  <si>
    <t>16LB12-21</t>
  </si>
  <si>
    <t>16LB12-22</t>
  </si>
  <si>
    <t>16LB12-10</t>
  </si>
  <si>
    <t>16LB12-11</t>
  </si>
  <si>
    <t>16LB12-13</t>
  </si>
  <si>
    <t>16LB12-14</t>
  </si>
  <si>
    <t>16LB12-15</t>
  </si>
  <si>
    <t>16LB12-16</t>
  </si>
  <si>
    <t>16LB12-17</t>
  </si>
  <si>
    <t>16LB12-20</t>
  </si>
  <si>
    <t>16LB12-23</t>
  </si>
  <si>
    <t>16LB12-24</t>
  </si>
  <si>
    <t>16LB12-25</t>
  </si>
  <si>
    <t>16LB12-26</t>
  </si>
  <si>
    <t>16LB12-27</t>
  </si>
  <si>
    <t>16LB12-28</t>
  </si>
  <si>
    <t>16LB16-1</t>
  </si>
  <si>
    <t>16LB16-2</t>
  </si>
  <si>
    <t>16LB16-3</t>
  </si>
  <si>
    <t>16LB16-4</t>
  </si>
  <si>
    <t>16LB16-5</t>
  </si>
  <si>
    <t>16LB16-6</t>
  </si>
  <si>
    <t>16LB16-7</t>
  </si>
  <si>
    <t>16LB16-8</t>
  </si>
  <si>
    <t>16LB16-9</t>
  </si>
  <si>
    <t>16LB16-10</t>
  </si>
  <si>
    <t>16LB16-11</t>
    <phoneticPr fontId="3" type="noConversion"/>
  </si>
  <si>
    <t>16LB16-12</t>
  </si>
  <si>
    <t>16LB16-13</t>
  </si>
  <si>
    <t>16LB16-14</t>
  </si>
  <si>
    <t>16LB16-15</t>
  </si>
  <si>
    <t>16LB16-16</t>
  </si>
  <si>
    <t>16LB16-17</t>
  </si>
  <si>
    <t>16LB16-18</t>
  </si>
  <si>
    <t>16LB16-19</t>
  </si>
  <si>
    <t>16LB16-20</t>
  </si>
  <si>
    <t>16LB16-21</t>
  </si>
  <si>
    <t>16LB16-22</t>
  </si>
  <si>
    <t>16LB16-23</t>
  </si>
  <si>
    <t>16LB16-24</t>
  </si>
  <si>
    <t>16LB16-25</t>
  </si>
  <si>
    <t>16LB16-26</t>
  </si>
  <si>
    <t>16LB16-27</t>
  </si>
  <si>
    <t>16LB16-28</t>
  </si>
  <si>
    <t>16LB16-29</t>
  </si>
  <si>
    <t>16LB16-30</t>
  </si>
  <si>
    <t>16LB16-31</t>
  </si>
  <si>
    <t>16LB16-32</t>
  </si>
  <si>
    <t>16LB16-33</t>
  </si>
  <si>
    <t>16LB55-2-1</t>
  </si>
  <si>
    <t>16LB55-2-2</t>
  </si>
  <si>
    <t>16LB55-2-3</t>
  </si>
  <si>
    <t>16LB55-2-4</t>
  </si>
  <si>
    <t>16LB55-2-5</t>
  </si>
  <si>
    <t>16LB55-2-6</t>
  </si>
  <si>
    <t>16LB55-2-7</t>
  </si>
  <si>
    <t>16LB55-2-9</t>
  </si>
  <si>
    <t>16LB55-2-10</t>
  </si>
  <si>
    <t>16LB55-2-11</t>
  </si>
  <si>
    <t>16LB55-2-13</t>
  </si>
  <si>
    <t>16LB55-2-14</t>
  </si>
  <si>
    <t>16LB55-2-15</t>
  </si>
  <si>
    <t>16LB55-2-16</t>
  </si>
  <si>
    <t>16LB55-2-20</t>
  </si>
  <si>
    <t>16LB55-2-21</t>
  </si>
  <si>
    <t>16LB55-2-22</t>
  </si>
  <si>
    <t>16LB55-2-12</t>
  </si>
  <si>
    <t>16LB55-2-17</t>
  </si>
  <si>
    <t>16LB55-2-18</t>
  </si>
  <si>
    <t>16LB55-2-19</t>
  </si>
  <si>
    <t>16LB55-2-8</t>
  </si>
  <si>
    <t>Inherited zircon</t>
    <phoneticPr fontId="3" type="noConversion"/>
  </si>
  <si>
    <t>16BA02-1</t>
  </si>
  <si>
    <t>16BA02-2</t>
  </si>
  <si>
    <t>16BA02-3</t>
  </si>
  <si>
    <t>16BA02-4</t>
  </si>
  <si>
    <t>16BA02-5</t>
  </si>
  <si>
    <t>16BA02-6</t>
  </si>
  <si>
    <t>16BA02-7</t>
  </si>
  <si>
    <t>16BA02-8</t>
  </si>
  <si>
    <t>16BA02-9</t>
  </si>
  <si>
    <t>16BA02-10</t>
  </si>
  <si>
    <t>16BA02-11</t>
  </si>
  <si>
    <t>16BA02-12</t>
  </si>
  <si>
    <t>16BA02-13</t>
  </si>
  <si>
    <t>16BA02-14</t>
  </si>
  <si>
    <t>16BA02-15</t>
  </si>
  <si>
    <t>16BA02-16</t>
  </si>
  <si>
    <t>16BA02-17</t>
  </si>
  <si>
    <t>16BA02-18</t>
  </si>
  <si>
    <t>16BA03-1</t>
  </si>
  <si>
    <t>16BA03-2</t>
  </si>
  <si>
    <t>16BA03-3</t>
  </si>
  <si>
    <t>16BA03-4</t>
  </si>
  <si>
    <t>16BA03-5</t>
  </si>
  <si>
    <t>16BA03-6</t>
  </si>
  <si>
    <t>16BA03-7</t>
  </si>
  <si>
    <t>16BA03-8</t>
  </si>
  <si>
    <t>16BA03-9</t>
  </si>
  <si>
    <t>16BA03-10</t>
  </si>
  <si>
    <t>16BA03-11</t>
  </si>
  <si>
    <t>16BA03-12</t>
  </si>
  <si>
    <t>16BA03-13</t>
  </si>
  <si>
    <t>16BA16-1</t>
  </si>
  <si>
    <t>16BA16-2</t>
  </si>
  <si>
    <t>16BA16-3</t>
  </si>
  <si>
    <t>16BA16-4</t>
  </si>
  <si>
    <t>16BA16-5</t>
  </si>
  <si>
    <t>16BA16-6</t>
  </si>
  <si>
    <t>16BA16-7</t>
  </si>
  <si>
    <t>16BA16-8</t>
  </si>
  <si>
    <t>16BA16-9</t>
  </si>
  <si>
    <t>16BA16-10</t>
  </si>
  <si>
    <t>16BA16-11</t>
  </si>
  <si>
    <t>16BA16-12</t>
  </si>
  <si>
    <t>16BA16-13</t>
  </si>
  <si>
    <t>16BA16-14</t>
  </si>
  <si>
    <t>16BA16-15</t>
  </si>
  <si>
    <t>16BA16-16</t>
  </si>
  <si>
    <t>Metamorphic rim</t>
    <phoneticPr fontId="3" type="noConversion"/>
  </si>
  <si>
    <t>Low signal</t>
    <phoneticPr fontId="3" type="noConversion"/>
  </si>
  <si>
    <t>Rock</t>
    <phoneticPr fontId="3" type="noConversion"/>
  </si>
  <si>
    <t>P (kbar)</t>
    <phoneticPr fontId="3" type="noConversion"/>
  </si>
  <si>
    <t>DAT</t>
    <phoneticPr fontId="3" type="noConversion"/>
  </si>
  <si>
    <t>Kmean</t>
    <phoneticPr fontId="3" type="noConversion"/>
  </si>
  <si>
    <t>Kmax</t>
    <phoneticPr fontId="3" type="noConversion"/>
  </si>
  <si>
    <t>Kmin</t>
    <phoneticPr fontId="3" type="noConversion"/>
  </si>
  <si>
    <t>EAT</t>
    <phoneticPr fontId="3" type="noConversion"/>
  </si>
  <si>
    <r>
      <t>T/P (</t>
    </r>
    <r>
      <rPr>
        <b/>
        <sz val="10.5"/>
        <color theme="1"/>
        <rFont val="宋体"/>
        <family val="3"/>
        <charset val="134"/>
      </rPr>
      <t>℃</t>
    </r>
    <r>
      <rPr>
        <b/>
        <sz val="10.5"/>
        <color theme="1"/>
        <rFont val="Times New Roman"/>
        <family val="1"/>
      </rPr>
      <t>/Gpa)</t>
    </r>
    <phoneticPr fontId="3" type="noConversion"/>
  </si>
  <si>
    <r>
      <t>T (</t>
    </r>
    <r>
      <rPr>
        <b/>
        <sz val="10.5"/>
        <color theme="1"/>
        <rFont val="宋体"/>
        <family val="3"/>
        <charset val="134"/>
      </rPr>
      <t>℃</t>
    </r>
    <r>
      <rPr>
        <b/>
        <sz val="10.5"/>
        <color theme="1"/>
        <rFont val="Times New Roman"/>
        <family val="1"/>
      </rPr>
      <t>)</t>
    </r>
    <phoneticPr fontId="3" type="noConversion"/>
  </si>
  <si>
    <t>f, melt fraction (%)</t>
    <phoneticPr fontId="3" type="noConversion"/>
  </si>
  <si>
    <t>2513 ± 12</t>
    <phoneticPr fontId="3" type="noConversion"/>
  </si>
  <si>
    <t>1847 ± 11</t>
    <phoneticPr fontId="3" type="noConversion"/>
  </si>
  <si>
    <t>Location</t>
    <phoneticPr fontId="3" type="noConversion"/>
  </si>
  <si>
    <t>2677 ± 6</t>
    <phoneticPr fontId="3" type="noConversion"/>
  </si>
  <si>
    <t>2526 ± 13</t>
    <phoneticPr fontId="3" type="noConversion"/>
  </si>
  <si>
    <t>3280-2655</t>
    <phoneticPr fontId="3" type="noConversion"/>
  </si>
  <si>
    <t>M</t>
    <phoneticPr fontId="3" type="noConversion"/>
  </si>
  <si>
    <t>Zr in melt required to saturation (ppm)</t>
    <phoneticPr fontId="3" type="noConversion"/>
  </si>
  <si>
    <t>16LB16</t>
    <phoneticPr fontId="3" type="noConversion"/>
  </si>
  <si>
    <t>Zr concentrations in melt</t>
    <phoneticPr fontId="3" type="noConversion"/>
  </si>
  <si>
    <t>Kmean</t>
    <phoneticPr fontId="3" type="noConversion"/>
  </si>
  <si>
    <t>Kmax</t>
    <phoneticPr fontId="3" type="noConversion"/>
  </si>
  <si>
    <t>Kmin</t>
    <phoneticPr fontId="3" type="noConversion"/>
  </si>
  <si>
    <t>S</t>
    <phoneticPr fontId="3" type="noConversion"/>
  </si>
  <si>
    <t>16LB12</t>
    <phoneticPr fontId="3" type="noConversion"/>
  </si>
  <si>
    <t>16BA03</t>
    <phoneticPr fontId="3" type="noConversion"/>
  </si>
  <si>
    <r>
      <t>δ</t>
    </r>
    <r>
      <rPr>
        <b/>
        <vertAlign val="superscript"/>
        <sz val="10.5"/>
        <color theme="1"/>
        <rFont val="Times New Roman"/>
        <family val="1"/>
      </rPr>
      <t>94</t>
    </r>
    <r>
      <rPr>
        <b/>
        <sz val="10.5"/>
        <color theme="1"/>
        <rFont val="Times New Roman"/>
        <family val="1"/>
      </rPr>
      <t>Zr (‰)</t>
    </r>
    <phoneticPr fontId="3" type="noConversion"/>
  </si>
  <si>
    <t>Zr/Hf</t>
    <phoneticPr fontId="3" type="noConversion"/>
  </si>
  <si>
    <t>2σ</t>
    <phoneticPr fontId="3" type="noConversion"/>
  </si>
  <si>
    <t>2σ</t>
    <phoneticPr fontId="3" type="noConversion"/>
  </si>
  <si>
    <t>16LB12-30</t>
  </si>
  <si>
    <t>16LB12-31</t>
  </si>
  <si>
    <t>16LB12-32</t>
  </si>
  <si>
    <t>16LB12-33</t>
  </si>
  <si>
    <t>16LB12-34</t>
  </si>
  <si>
    <t>16LB12-35</t>
  </si>
  <si>
    <t>16LB12-36</t>
  </si>
  <si>
    <t>16LB12-37</t>
  </si>
  <si>
    <t>16LB12-38</t>
  </si>
  <si>
    <t>16LB12-39</t>
  </si>
  <si>
    <t>16LB12-40</t>
  </si>
  <si>
    <t>16LB12-41</t>
  </si>
  <si>
    <t>16LB12-42</t>
  </si>
  <si>
    <t>16LB12-43</t>
  </si>
  <si>
    <t>16LB12-44</t>
  </si>
  <si>
    <t>16LB12-45</t>
  </si>
  <si>
    <t>16LB12-46</t>
  </si>
  <si>
    <t>16LB12-47</t>
  </si>
  <si>
    <t>16LB12-48</t>
  </si>
  <si>
    <t>16LB12-49</t>
  </si>
  <si>
    <t>16LB12-50</t>
  </si>
  <si>
    <t>16LB12-51</t>
  </si>
  <si>
    <t>16LB12-52</t>
  </si>
  <si>
    <t>16LB12-53</t>
  </si>
  <si>
    <t>16LB12-54</t>
  </si>
  <si>
    <t>16LB12-55</t>
  </si>
  <si>
    <t>16LB12-56</t>
  </si>
  <si>
    <t>16LB12-57</t>
  </si>
  <si>
    <t>16LB12-29</t>
  </si>
  <si>
    <t>16LB16-35</t>
  </si>
  <si>
    <t>16LB16-36</t>
  </si>
  <si>
    <t>16LB16-37</t>
  </si>
  <si>
    <t>16LB16-38</t>
  </si>
  <si>
    <t>16LB16-39</t>
  </si>
  <si>
    <t>16LB16-40</t>
  </si>
  <si>
    <t>16LB16-41</t>
  </si>
  <si>
    <t>16LB16-42</t>
  </si>
  <si>
    <t>16LB16-43</t>
  </si>
  <si>
    <t>16LB16-44</t>
  </si>
  <si>
    <t>16LB16-45</t>
  </si>
  <si>
    <t>16LB16-46</t>
  </si>
  <si>
    <t>16LB16-47</t>
  </si>
  <si>
    <t>16LB16-48</t>
  </si>
  <si>
    <t>16LB16-49</t>
  </si>
  <si>
    <t>16LB16-50</t>
  </si>
  <si>
    <t>16LB16-51</t>
  </si>
  <si>
    <t>16LB16-52</t>
  </si>
  <si>
    <t>16LB16-53</t>
  </si>
  <si>
    <t>16LB16-55</t>
  </si>
  <si>
    <t>16LB16-56</t>
  </si>
  <si>
    <t>16LB16-34</t>
  </si>
  <si>
    <t>16BA03-15</t>
  </si>
  <si>
    <t>16BA03-16</t>
  </si>
  <si>
    <t>16BA03-17</t>
  </si>
  <si>
    <t>16BA03-18</t>
  </si>
  <si>
    <t>16BA03-19</t>
  </si>
  <si>
    <t>16BA03-20</t>
  </si>
  <si>
    <t>16BA03-21</t>
  </si>
  <si>
    <t>16BA03-22</t>
  </si>
  <si>
    <t>16BA03-23</t>
  </si>
  <si>
    <t>16BA03-24</t>
  </si>
  <si>
    <t>16BA03-25</t>
  </si>
  <si>
    <t>16BA03-26</t>
  </si>
  <si>
    <t>16BA03-27</t>
  </si>
  <si>
    <t>16BA03-28</t>
  </si>
  <si>
    <t>16BA03-29</t>
  </si>
  <si>
    <t>16BA03-30</t>
  </si>
  <si>
    <t>16BA03-31</t>
  </si>
  <si>
    <t>16BA03-32</t>
  </si>
  <si>
    <t>16BA03-33</t>
  </si>
  <si>
    <t>16BA03-34</t>
  </si>
  <si>
    <t>16BA03-35</t>
  </si>
  <si>
    <t>16BA03-36</t>
  </si>
  <si>
    <t>16BA03-37</t>
  </si>
  <si>
    <t>16BA03-38</t>
  </si>
  <si>
    <t>16BA03-39</t>
  </si>
  <si>
    <t>16BA03-40</t>
  </si>
  <si>
    <t>16BA03-41</t>
  </si>
  <si>
    <t>16BA03-42</t>
  </si>
  <si>
    <t>16BA03-43</t>
  </si>
  <si>
    <t>16BA03-44</t>
  </si>
  <si>
    <t>16BA03-14</t>
  </si>
  <si>
    <t>16BA16-18</t>
  </si>
  <si>
    <t>16BA16-19</t>
  </si>
  <si>
    <t>16BA16-20</t>
  </si>
  <si>
    <t>16BA16-21</t>
  </si>
  <si>
    <t>16BA16-22</t>
  </si>
  <si>
    <t>16BA16-23</t>
  </si>
  <si>
    <t>16BA16-24</t>
  </si>
  <si>
    <t>16BA16-25</t>
  </si>
  <si>
    <t>16BA16-26</t>
  </si>
  <si>
    <t>16BA16-27</t>
  </si>
  <si>
    <t>16BA16-28</t>
  </si>
  <si>
    <t>16BA16-29</t>
  </si>
  <si>
    <t>16BA16-30</t>
  </si>
  <si>
    <t>16BA16-31</t>
  </si>
  <si>
    <t>16BA16-32</t>
  </si>
  <si>
    <t>16BA16-33</t>
  </si>
  <si>
    <t>16BA16-34</t>
  </si>
  <si>
    <t>16BA16-35</t>
  </si>
  <si>
    <t>16BA16-36</t>
  </si>
  <si>
    <t>16BA16-17</t>
  </si>
  <si>
    <t>16BA16-37</t>
  </si>
  <si>
    <t>16BA16-38</t>
  </si>
  <si>
    <t>16BA16-39</t>
  </si>
  <si>
    <t>16BA16-40</t>
  </si>
  <si>
    <t>16BA16-41</t>
  </si>
  <si>
    <t>16BA16-42</t>
  </si>
  <si>
    <t>·</t>
  </si>
  <si>
    <t>εHf(t)</t>
  </si>
  <si>
    <t>2σ</t>
  </si>
  <si>
    <r>
      <t>δ</t>
    </r>
    <r>
      <rPr>
        <b/>
        <vertAlign val="superscript"/>
        <sz val="11"/>
        <color theme="1"/>
        <rFont val="Times New Roman"/>
        <family val="1"/>
      </rPr>
      <t>94</t>
    </r>
    <r>
      <rPr>
        <b/>
        <sz val="11"/>
        <color theme="1"/>
        <rFont val="Times New Roman"/>
        <family val="1"/>
      </rPr>
      <t>Zr (‰)</t>
    </r>
    <phoneticPr fontId="3" type="noConversion"/>
  </si>
  <si>
    <t>Magmatic zircon</t>
  </si>
  <si>
    <t>Metamorphic zircon</t>
  </si>
  <si>
    <t xml:space="preserve">Low signal </t>
    <phoneticPr fontId="3" type="noConversion"/>
  </si>
  <si>
    <t>Unpublished data</t>
    <phoneticPr fontId="3" type="noConversion"/>
  </si>
  <si>
    <t>3424 ± 14</t>
    <phoneticPr fontId="3" type="noConversion"/>
  </si>
  <si>
    <t>3255 ± 46</t>
    <phoneticPr fontId="3" type="noConversion"/>
  </si>
  <si>
    <t>16LB11-11</t>
    <phoneticPr fontId="3" type="noConversion"/>
  </si>
  <si>
    <t>Magmatic zircon</t>
    <phoneticPr fontId="3" type="noConversion"/>
  </si>
  <si>
    <t>Profile 2</t>
  </si>
  <si>
    <t>Profile 1</t>
  </si>
  <si>
    <t>Profile  1, low signal</t>
  </si>
  <si>
    <t>Profile  2</t>
  </si>
  <si>
    <t>Profile  3</t>
  </si>
  <si>
    <t>Profile  4</t>
  </si>
  <si>
    <t>Profile  5</t>
  </si>
  <si>
    <t>Profile  1</t>
  </si>
  <si>
    <t>Profile  1, inclusion</t>
  </si>
  <si>
    <t>Profile  5</t>
    <phoneticPr fontId="3" type="noConversion"/>
  </si>
  <si>
    <t>16LB16-54</t>
    <phoneticPr fontId="3" type="noConversion"/>
  </si>
  <si>
    <t>Mean (Metamorphic zircon)</t>
    <phoneticPr fontId="3" type="noConversion"/>
  </si>
  <si>
    <t>Mean (Magmatic zircon)</t>
    <phoneticPr fontId="3" type="noConversion"/>
  </si>
  <si>
    <t>Mean</t>
    <phoneticPr fontId="3" type="noConversion"/>
  </si>
  <si>
    <t>Mean (Magmatic zircon)</t>
    <phoneticPr fontId="3" type="noConversion"/>
  </si>
  <si>
    <t>Mean (Metamorphic zircon)</t>
    <phoneticPr fontId="3" type="noConversion"/>
  </si>
  <si>
    <t>Mean</t>
    <phoneticPr fontId="3" type="noConversion"/>
  </si>
  <si>
    <t>Mean</t>
    <phoneticPr fontId="3" type="noConversion"/>
  </si>
  <si>
    <t>Mean</t>
    <phoneticPr fontId="3" type="noConversion"/>
  </si>
  <si>
    <t>Mean (Inherited zircon)</t>
    <phoneticPr fontId="3" type="noConversion"/>
  </si>
  <si>
    <t>Metamorphic zircon</t>
    <phoneticPr fontId="3" type="noConversion"/>
  </si>
  <si>
    <t>Inclusion</t>
    <phoneticPr fontId="3" type="noConversion"/>
  </si>
  <si>
    <t>16LB11-20</t>
    <phoneticPr fontId="3" type="noConversion"/>
  </si>
  <si>
    <t>16LB11</t>
    <phoneticPr fontId="3" type="noConversion"/>
  </si>
  <si>
    <t>16LB16</t>
    <phoneticPr fontId="3" type="noConversion"/>
  </si>
  <si>
    <t>16BA03</t>
    <phoneticPr fontId="3" type="noConversion"/>
  </si>
  <si>
    <t>16BA16</t>
    <phoneticPr fontId="3" type="noConversion"/>
  </si>
  <si>
    <t>K-rich granitoid</t>
    <phoneticPr fontId="3" type="noConversion"/>
  </si>
  <si>
    <t>Mean (‰)</t>
    <phoneticPr fontId="3" type="noConversion"/>
  </si>
  <si>
    <t>Max (‰)</t>
    <phoneticPr fontId="3" type="noConversion"/>
  </si>
  <si>
    <t>Min (‰)</t>
    <phoneticPr fontId="3" type="noConversion"/>
  </si>
  <si>
    <t>Step increment</t>
    <phoneticPr fontId="3" type="noConversion"/>
  </si>
  <si>
    <t>f (remaining)</t>
    <phoneticPr fontId="3" type="noConversion"/>
  </si>
  <si>
    <t>αzircon-melt</t>
    <phoneticPr fontId="3" type="noConversion"/>
  </si>
  <si>
    <t>f (remaining)</t>
    <phoneticPr fontId="3" type="noConversion"/>
  </si>
  <si>
    <t>Step increment</t>
    <phoneticPr fontId="3" type="noConversion"/>
  </si>
  <si>
    <t>f (remaining)</t>
    <phoneticPr fontId="3" type="noConversion"/>
  </si>
  <si>
    <t>a</t>
    <phoneticPr fontId="3" type="noConversion"/>
  </si>
  <si>
    <t>b</t>
    <phoneticPr fontId="3" type="noConversion"/>
  </si>
  <si>
    <r>
      <t>T (</t>
    </r>
    <r>
      <rPr>
        <b/>
        <sz val="10.5"/>
        <color theme="1"/>
        <rFont val="宋体"/>
        <family val="3"/>
        <charset val="134"/>
      </rPr>
      <t>℃</t>
    </r>
    <r>
      <rPr>
        <b/>
        <sz val="10.5"/>
        <color theme="1"/>
        <rFont val="Times New Roman"/>
        <family val="1"/>
      </rPr>
      <t>)</t>
    </r>
    <phoneticPr fontId="3" type="noConversion"/>
  </si>
  <si>
    <r>
      <rPr>
        <b/>
        <i/>
        <sz val="10.5"/>
        <color theme="1"/>
        <rFont val="Times New Roman"/>
        <family val="1"/>
      </rPr>
      <t>f</t>
    </r>
    <r>
      <rPr>
        <b/>
        <i/>
        <vertAlign val="subscript"/>
        <sz val="10.5"/>
        <color theme="1"/>
        <rFont val="Times New Roman"/>
        <family val="1"/>
      </rPr>
      <t>zr</t>
    </r>
    <r>
      <rPr>
        <b/>
        <sz val="10.5"/>
        <color theme="1"/>
        <rFont val="Times New Roman"/>
        <family val="1"/>
      </rPr>
      <t xml:space="preserve"> in mineral</t>
    </r>
    <phoneticPr fontId="3" type="noConversion"/>
  </si>
  <si>
    <r>
      <t>Δ</t>
    </r>
    <r>
      <rPr>
        <b/>
        <vertAlign val="superscript"/>
        <sz val="10.5"/>
        <color theme="1"/>
        <rFont val="Times New Roman"/>
        <family val="1"/>
      </rPr>
      <t>94</t>
    </r>
    <r>
      <rPr>
        <b/>
        <sz val="10.5"/>
        <color theme="1"/>
        <rFont val="Times New Roman"/>
        <family val="1"/>
      </rPr>
      <t xml:space="preserve">Zr </t>
    </r>
    <r>
      <rPr>
        <b/>
        <vertAlign val="subscript"/>
        <sz val="10.5"/>
        <color theme="1"/>
        <rFont val="Times New Roman"/>
        <family val="1"/>
      </rPr>
      <t>mineral-melt</t>
    </r>
    <r>
      <rPr>
        <b/>
        <sz val="10.5"/>
        <color theme="1"/>
        <rFont val="Times New Roman"/>
        <family val="1"/>
      </rPr>
      <t xml:space="preserve"> (‰)</t>
    </r>
    <phoneticPr fontId="3" type="noConversion"/>
  </si>
  <si>
    <r>
      <t>δ</t>
    </r>
    <r>
      <rPr>
        <b/>
        <vertAlign val="superscript"/>
        <sz val="10.5"/>
        <color theme="1"/>
        <rFont val="Times New Roman"/>
        <family val="1"/>
      </rPr>
      <t>94</t>
    </r>
    <r>
      <rPr>
        <b/>
        <sz val="10.5"/>
        <color theme="1"/>
        <rFont val="Times New Roman"/>
        <family val="1"/>
      </rPr>
      <t>Zr</t>
    </r>
    <r>
      <rPr>
        <b/>
        <vertAlign val="subscript"/>
        <sz val="10.5"/>
        <color theme="1"/>
        <rFont val="Times New Roman"/>
        <family val="1"/>
      </rPr>
      <t>melt</t>
    </r>
    <r>
      <rPr>
        <b/>
        <sz val="10.5"/>
        <color theme="1"/>
        <rFont val="Times New Roman"/>
        <family val="1"/>
      </rPr>
      <t xml:space="preserve"> (‰)</t>
    </r>
    <phoneticPr fontId="3" type="noConversion"/>
  </si>
  <si>
    <r>
      <t>Metamorphic age (Ma</t>
    </r>
    <r>
      <rPr>
        <b/>
        <sz val="10.5"/>
        <color theme="1"/>
        <rFont val="等线"/>
        <family val="2"/>
      </rPr>
      <t>）</t>
    </r>
    <phoneticPr fontId="3" type="noConversion"/>
  </si>
  <si>
    <r>
      <t>Inherited zircon age (Ma</t>
    </r>
    <r>
      <rPr>
        <b/>
        <sz val="10.5"/>
        <color theme="1"/>
        <rFont val="等线"/>
        <family val="2"/>
      </rPr>
      <t>）</t>
    </r>
    <phoneticPr fontId="3" type="noConversion"/>
  </si>
  <si>
    <t>Rayleigh fractionation  modelling using linear varaition of fractionation factor from kinetic to equilibrium</t>
    <phoneticPr fontId="3" type="noConversion"/>
  </si>
  <si>
    <t>Rayleigh fractionation modelling of kinetic effect</t>
    <phoneticPr fontId="3" type="noConversion"/>
  </si>
  <si>
    <t>Rayleigh fractionation modelling using equilibrium factor</t>
    <phoneticPr fontId="3" type="noConversion"/>
  </si>
  <si>
    <t>δ94Zr melt initial/‰</t>
    <phoneticPr fontId="3" type="noConversion"/>
  </si>
  <si>
    <r>
      <t>Temperature/</t>
    </r>
    <r>
      <rPr>
        <b/>
        <sz val="11"/>
        <color theme="1"/>
        <rFont val="等线"/>
        <family val="2"/>
      </rPr>
      <t>℃</t>
    </r>
    <phoneticPr fontId="3" type="noConversion"/>
  </si>
  <si>
    <r>
      <t>αzircon-melt(inst</t>
    </r>
    <r>
      <rPr>
        <b/>
        <sz val="11"/>
        <color theme="1"/>
        <rFont val="等线"/>
        <family val="2"/>
      </rPr>
      <t>）</t>
    </r>
    <phoneticPr fontId="3" type="noConversion"/>
  </si>
  <si>
    <r>
      <t>Temperature/</t>
    </r>
    <r>
      <rPr>
        <b/>
        <sz val="11"/>
        <color theme="1"/>
        <rFont val="等线"/>
        <family val="2"/>
      </rPr>
      <t>℃</t>
    </r>
    <phoneticPr fontId="3" type="noConversion"/>
  </si>
  <si>
    <r>
      <rPr>
        <b/>
        <sz val="11"/>
        <color theme="1"/>
        <rFont val="等线"/>
        <family val="2"/>
      </rPr>
      <t>△</t>
    </r>
    <r>
      <rPr>
        <b/>
        <vertAlign val="superscript"/>
        <sz val="11"/>
        <color theme="1"/>
        <rFont val="Times New Roman"/>
        <family val="1"/>
      </rPr>
      <t>94</t>
    </r>
    <r>
      <rPr>
        <b/>
        <sz val="11"/>
        <color theme="1"/>
        <rFont val="Times New Roman"/>
        <family val="1"/>
      </rPr>
      <t>Zr eq(zircon-melt)/‰</t>
    </r>
    <phoneticPr fontId="3" type="noConversion"/>
  </si>
  <si>
    <r>
      <t>α</t>
    </r>
    <r>
      <rPr>
        <b/>
        <vertAlign val="subscript"/>
        <sz val="11"/>
        <color theme="1"/>
        <rFont val="Times New Roman"/>
        <family val="1"/>
      </rPr>
      <t>zircon-melt</t>
    </r>
    <r>
      <rPr>
        <b/>
        <sz val="11"/>
        <color rgb="FF0000CC"/>
        <rFont val="Times New Roman"/>
        <family val="1"/>
      </rPr>
      <t>(a+b)</t>
    </r>
    <phoneticPr fontId="3" type="noConversion"/>
  </si>
  <si>
    <r>
      <t>α</t>
    </r>
    <r>
      <rPr>
        <b/>
        <vertAlign val="subscript"/>
        <sz val="11"/>
        <color theme="1"/>
        <rFont val="Times New Roman"/>
        <family val="1"/>
      </rPr>
      <t>zircon-melt</t>
    </r>
    <r>
      <rPr>
        <b/>
        <sz val="11"/>
        <color rgb="FF0000CC"/>
        <rFont val="Times New Roman"/>
        <family val="1"/>
      </rPr>
      <t>(a)</t>
    </r>
    <phoneticPr fontId="3" type="noConversion"/>
  </si>
  <si>
    <t>δ94Zr melt initial/‰</t>
    <phoneticPr fontId="3" type="noConversion"/>
  </si>
  <si>
    <r>
      <rPr>
        <b/>
        <sz val="11"/>
        <color theme="1"/>
        <rFont val="等线"/>
        <family val="2"/>
      </rPr>
      <t>△</t>
    </r>
    <r>
      <rPr>
        <b/>
        <vertAlign val="superscript"/>
        <sz val="11"/>
        <color theme="1"/>
        <rFont val="Times New Roman"/>
        <family val="1"/>
      </rPr>
      <t>94</t>
    </r>
    <r>
      <rPr>
        <b/>
        <sz val="11"/>
        <color theme="1"/>
        <rFont val="Times New Roman"/>
        <family val="1"/>
      </rPr>
      <t>Zr eq(zircon-melt)/‰</t>
    </r>
    <phoneticPr fontId="3" type="noConversion"/>
  </si>
  <si>
    <r>
      <t>δ</t>
    </r>
    <r>
      <rPr>
        <b/>
        <vertAlign val="superscript"/>
        <sz val="11"/>
        <color theme="1"/>
        <rFont val="Times New Roman"/>
        <family val="1"/>
      </rPr>
      <t>94</t>
    </r>
    <r>
      <rPr>
        <b/>
        <sz val="11"/>
        <color theme="1"/>
        <rFont val="Times New Roman"/>
        <family val="1"/>
      </rPr>
      <t>Zr melt initial/‰</t>
    </r>
    <phoneticPr fontId="3" type="noConversion"/>
  </si>
  <si>
    <r>
      <rPr>
        <b/>
        <sz val="11"/>
        <color theme="1"/>
        <rFont val="等线"/>
        <family val="2"/>
      </rPr>
      <t>△</t>
    </r>
    <r>
      <rPr>
        <b/>
        <vertAlign val="superscript"/>
        <sz val="11"/>
        <color theme="1"/>
        <rFont val="Times New Roman"/>
        <family val="1"/>
      </rPr>
      <t>94</t>
    </r>
    <r>
      <rPr>
        <b/>
        <sz val="11"/>
        <color theme="1"/>
        <rFont val="Times New Roman"/>
        <family val="1"/>
      </rPr>
      <t>Zr eq(zircon-melt)/‰</t>
    </r>
    <phoneticPr fontId="3" type="noConversion"/>
  </si>
  <si>
    <r>
      <t>α</t>
    </r>
    <r>
      <rPr>
        <b/>
        <vertAlign val="subscript"/>
        <sz val="11"/>
        <color theme="1"/>
        <rFont val="Times New Roman"/>
        <family val="1"/>
      </rPr>
      <t>zircon-melt</t>
    </r>
    <phoneticPr fontId="3" type="noConversion"/>
  </si>
  <si>
    <r>
      <rPr>
        <b/>
        <sz val="9"/>
        <color rgb="FF006100"/>
        <rFont val="Times New Roman"/>
        <family val="1"/>
      </rPr>
      <t>δ</t>
    </r>
    <r>
      <rPr>
        <b/>
        <vertAlign val="superscript"/>
        <sz val="9"/>
        <color rgb="FF006100"/>
        <rFont val="Times New Roman"/>
        <family val="1"/>
      </rPr>
      <t>94</t>
    </r>
    <r>
      <rPr>
        <b/>
        <sz val="9"/>
        <color rgb="FF006100"/>
        <rFont val="Times New Roman"/>
        <family val="1"/>
      </rPr>
      <t>Zr melt/‰</t>
    </r>
    <phoneticPr fontId="3" type="noConversion"/>
  </si>
  <si>
    <r>
      <rPr>
        <b/>
        <sz val="9"/>
        <color rgb="FF006100"/>
        <rFont val="Times New Roman"/>
        <family val="1"/>
      </rPr>
      <t>δ</t>
    </r>
    <r>
      <rPr>
        <b/>
        <vertAlign val="superscript"/>
        <sz val="9"/>
        <color rgb="FF006100"/>
        <rFont val="Times New Roman"/>
        <family val="1"/>
      </rPr>
      <t>94</t>
    </r>
    <r>
      <rPr>
        <b/>
        <sz val="9"/>
        <color rgb="FF006100"/>
        <rFont val="Times New Roman"/>
        <family val="1"/>
      </rPr>
      <t xml:space="preserve">Zr zircon(inst)/‰ </t>
    </r>
    <phoneticPr fontId="3" type="noConversion"/>
  </si>
  <si>
    <t>BL=200 μm</t>
    <phoneticPr fontId="3" type="noConversion"/>
  </si>
  <si>
    <t>Year (yr)</t>
    <phoneticPr fontId="3" type="noConversion"/>
  </si>
  <si>
    <t>Sample</t>
    <phoneticPr fontId="3" type="noConversion"/>
  </si>
  <si>
    <t>The first session</t>
    <phoneticPr fontId="3" type="noConversion"/>
  </si>
  <si>
    <t>The second session</t>
    <phoneticPr fontId="3" type="noConversion"/>
  </si>
  <si>
    <t>The firstsession</t>
    <phoneticPr fontId="3" type="noConversion"/>
  </si>
  <si>
    <t>16LB11*</t>
    <phoneticPr fontId="3" type="noConversion"/>
  </si>
  <si>
    <t>16LB12*</t>
    <phoneticPr fontId="3" type="noConversion"/>
  </si>
  <si>
    <t>16LB16*</t>
    <phoneticPr fontId="3" type="noConversion"/>
  </si>
  <si>
    <t>16LB55-2*</t>
    <phoneticPr fontId="3" type="noConversion"/>
  </si>
  <si>
    <r>
      <rPr>
        <b/>
        <vertAlign val="superscript"/>
        <sz val="11"/>
        <color theme="1"/>
        <rFont val="Times New Roman"/>
        <family val="1"/>
      </rPr>
      <t>90</t>
    </r>
    <r>
      <rPr>
        <b/>
        <sz val="11"/>
        <color theme="1"/>
        <rFont val="Times New Roman"/>
        <family val="1"/>
      </rPr>
      <t>Zr Intensity</t>
    </r>
    <phoneticPr fontId="3" type="noConversion"/>
  </si>
  <si>
    <t>Li et al., 2021</t>
    <phoneticPr fontId="3" type="noConversion"/>
  </si>
  <si>
    <t>Zircon length (μm)</t>
    <phoneticPr fontId="3" type="noConversion"/>
  </si>
  <si>
    <t>BL=100 μm</t>
    <phoneticPr fontId="3" type="noConversion"/>
  </si>
  <si>
    <t>BL=200 μm</t>
    <phoneticPr fontId="3" type="noConversion"/>
  </si>
  <si>
    <t>Note: samples with asterisk are from Li et al. (2021)</t>
    <phoneticPr fontId="3" type="noConversion"/>
  </si>
  <si>
    <t>16BA02-20</t>
  </si>
  <si>
    <t>16BA02-21</t>
  </si>
  <si>
    <t>16BA02-22</t>
  </si>
  <si>
    <t>16BA02-23</t>
  </si>
  <si>
    <t>16BA02-24</t>
  </si>
  <si>
    <t>16BA02-25</t>
  </si>
  <si>
    <t>16BA02-26</t>
  </si>
  <si>
    <t>16BA02-27</t>
  </si>
  <si>
    <t>16BA02-28</t>
  </si>
  <si>
    <t>16BA02-29</t>
  </si>
  <si>
    <t>16BA02-30</t>
  </si>
  <si>
    <t>16BA02-31</t>
  </si>
  <si>
    <t>16BA02-32</t>
  </si>
  <si>
    <t>16BA02-33</t>
  </si>
  <si>
    <t>16BA02-34</t>
  </si>
  <si>
    <t>16BA02-35</t>
  </si>
  <si>
    <t>16BA02-19</t>
  </si>
  <si>
    <t>Magmatic zircon, profile 1</t>
    <phoneticPr fontId="3" type="noConversion"/>
  </si>
  <si>
    <t>Magmatic zircon, profile 1</t>
    <phoneticPr fontId="3" type="noConversion"/>
  </si>
  <si>
    <t>Magmatic zircon, profile 1</t>
    <phoneticPr fontId="3" type="noConversion"/>
  </si>
  <si>
    <t>Magmatic zircon, profile 2</t>
  </si>
  <si>
    <t>3355 ± 26</t>
    <phoneticPr fontId="3" type="noConversion"/>
  </si>
  <si>
    <t>3417 ± 18</t>
    <phoneticPr fontId="3" type="noConversion"/>
  </si>
  <si>
    <t>Whole rock Zr contents (ppm)</t>
    <phoneticPr fontId="3" type="noConversion"/>
  </si>
  <si>
    <t>K</t>
    <phoneticPr fontId="3" type="noConversion"/>
  </si>
  <si>
    <t>BL=100 μm</t>
    <phoneticPr fontId="3" type="noConversion"/>
  </si>
  <si>
    <t>Growth rates (μm/yr)</t>
    <phoneticPr fontId="3" type="noConversion"/>
  </si>
  <si>
    <t>Reference</t>
    <phoneticPr fontId="3" type="noConversion"/>
  </si>
  <si>
    <r>
      <t xml:space="preserve">Li, Z.-X. et al. Crustal thickening and continental formation in the Neoarchean: Geochemical records by granitoids from the Taihua Complex in the North China Craton. </t>
    </r>
    <r>
      <rPr>
        <i/>
        <sz val="10.5"/>
        <color theme="1"/>
        <rFont val="Times New Roman"/>
        <family val="1"/>
      </rPr>
      <t>Precambrian Res.</t>
    </r>
    <r>
      <rPr>
        <sz val="10.5"/>
        <color theme="1"/>
        <rFont val="Times New Roman"/>
        <family val="1"/>
      </rPr>
      <t xml:space="preserve"> </t>
    </r>
    <r>
      <rPr>
        <b/>
        <sz val="10.5"/>
        <color theme="1"/>
        <rFont val="Times New Roman"/>
        <family val="1"/>
      </rPr>
      <t>367</t>
    </r>
    <r>
      <rPr>
        <sz val="10.5"/>
        <color theme="1"/>
        <rFont val="Times New Roman"/>
        <family val="1"/>
      </rPr>
      <t>, 106446 (2021).</t>
    </r>
  </si>
  <si>
    <t>16BA02</t>
    <phoneticPr fontId="3" type="noConversion"/>
  </si>
  <si>
    <t>Table 1. Major elements (wt.%) and trace elements (ppm) for studied samples.</t>
    <phoneticPr fontId="3" type="noConversion"/>
  </si>
  <si>
    <t>Table 2.  In-situ Zr isotope and trace element compositions of zircons from studied samples.</t>
    <phoneticPr fontId="3" type="noConversion"/>
  </si>
  <si>
    <t>Table 3. Phase-equilibrium modelling of partial melting under different thermal gradients and the corresponding Zr isotope fractionation.</t>
    <phoneticPr fontId="3" type="noConversion"/>
  </si>
  <si>
    <t>Table 4. Calcualtion results of fractional crystallization before zircon saturation.</t>
    <phoneticPr fontId="3" type="noConversion"/>
  </si>
  <si>
    <t>Table 5.  Results of Rayleight modelling under different conditions.</t>
    <phoneticPr fontId="3" type="noConversion"/>
  </si>
  <si>
    <t>Table 6. Summary of fractionations of Zr isotope compositions and storage time under different parameters.</t>
    <phoneticPr fontId="3" type="noConversion"/>
  </si>
  <si>
    <r>
      <t>e</t>
    </r>
    <r>
      <rPr>
        <b/>
        <vertAlign val="superscript"/>
        <sz val="11"/>
        <color theme="1"/>
        <rFont val="Times New Roman"/>
        <family val="1"/>
      </rPr>
      <t>{(a-1)lnf+b(f-1)}</t>
    </r>
    <phoneticPr fontId="3" type="noConversion"/>
  </si>
  <si>
    <t>Number of analysis points</t>
    <phoneticPr fontId="3" type="noConversion"/>
  </si>
  <si>
    <t>Max-Min (‰)</t>
    <phoneticPr fontId="3" type="noConversion"/>
  </si>
  <si>
    <t>Min-Mean (‰)</t>
    <phoneticPr fontId="3" type="noConversion"/>
  </si>
  <si>
    <r>
      <t>T (</t>
    </r>
    <r>
      <rPr>
        <b/>
        <sz val="10.5"/>
        <color theme="1"/>
        <rFont val="宋体"/>
        <family val="3"/>
        <charset val="134"/>
      </rPr>
      <t>℃</t>
    </r>
    <r>
      <rPr>
        <b/>
        <sz val="10.5"/>
        <color theme="1"/>
        <rFont val="Times New Roman"/>
        <family val="1"/>
      </rPr>
      <t>)</t>
    </r>
    <phoneticPr fontId="3" type="noConversion"/>
  </si>
  <si>
    <r>
      <t>T</t>
    </r>
    <r>
      <rPr>
        <vertAlign val="subscript"/>
        <sz val="10.5"/>
        <color theme="1"/>
        <rFont val="Times New Roman"/>
        <family val="1"/>
      </rPr>
      <t xml:space="preserve">Zr </t>
    </r>
    <r>
      <rPr>
        <sz val="10.5"/>
        <color theme="1"/>
        <rFont val="Times New Roman"/>
        <family val="1"/>
      </rPr>
      <t>(</t>
    </r>
    <r>
      <rPr>
        <sz val="10.5"/>
        <color theme="1"/>
        <rFont val="宋体"/>
        <family val="3"/>
        <charset val="134"/>
      </rPr>
      <t>℃</t>
    </r>
    <r>
      <rPr>
        <sz val="10.5"/>
        <color theme="1"/>
        <rFont val="Times New Roman"/>
        <family val="1"/>
      </rPr>
      <t>) (Boehnke et al., 2013)</t>
    </r>
    <phoneticPr fontId="3" type="noConversion"/>
  </si>
  <si>
    <r>
      <t>T</t>
    </r>
    <r>
      <rPr>
        <b/>
        <vertAlign val="subscript"/>
        <sz val="10.5"/>
        <color theme="1"/>
        <rFont val="Times New Roman"/>
        <family val="1"/>
      </rPr>
      <t xml:space="preserve">Zr </t>
    </r>
    <r>
      <rPr>
        <b/>
        <sz val="10.5"/>
        <color theme="1"/>
        <rFont val="Times New Roman"/>
        <family val="1"/>
      </rPr>
      <t>(</t>
    </r>
    <r>
      <rPr>
        <b/>
        <sz val="10.5"/>
        <color theme="1"/>
        <rFont val="宋体"/>
        <family val="3"/>
        <charset val="134"/>
      </rPr>
      <t>℃</t>
    </r>
    <r>
      <rPr>
        <b/>
        <sz val="10.5"/>
        <color theme="1"/>
        <rFont val="Times New Roman"/>
        <family val="1"/>
      </rPr>
      <t>) (Boehnke et al., 2013)</t>
    </r>
    <phoneticPr fontId="3" type="noConversion"/>
  </si>
  <si>
    <r>
      <t>T</t>
    </r>
    <r>
      <rPr>
        <vertAlign val="subscript"/>
        <sz val="10.5"/>
        <color theme="1"/>
        <rFont val="Times New Roman"/>
        <family val="1"/>
      </rPr>
      <t xml:space="preserve">Zr </t>
    </r>
    <r>
      <rPr>
        <sz val="10.5"/>
        <color theme="1"/>
        <rFont val="Times New Roman"/>
        <family val="1"/>
      </rPr>
      <t>(</t>
    </r>
    <r>
      <rPr>
        <sz val="10.5"/>
        <color theme="1"/>
        <rFont val="宋体"/>
        <family val="3"/>
        <charset val="134"/>
      </rPr>
      <t>℃</t>
    </r>
    <r>
      <rPr>
        <sz val="10.5"/>
        <color theme="1"/>
        <rFont val="Times New Roman"/>
        <family val="1"/>
      </rPr>
      <t>) (Watson and Harrison, 1993)</t>
    </r>
    <phoneticPr fontId="3" type="noConversion"/>
  </si>
  <si>
    <r>
      <t>T</t>
    </r>
    <r>
      <rPr>
        <b/>
        <vertAlign val="subscript"/>
        <sz val="10.5"/>
        <color theme="1"/>
        <rFont val="Times New Roman"/>
        <family val="1"/>
      </rPr>
      <t xml:space="preserve">Zr </t>
    </r>
    <r>
      <rPr>
        <b/>
        <sz val="10.5"/>
        <color theme="1"/>
        <rFont val="Times New Roman"/>
        <family val="1"/>
      </rPr>
      <t>(</t>
    </r>
    <r>
      <rPr>
        <b/>
        <sz val="10.5"/>
        <color theme="1"/>
        <rFont val="宋体"/>
        <family val="3"/>
        <charset val="134"/>
      </rPr>
      <t>℃</t>
    </r>
    <r>
      <rPr>
        <b/>
        <sz val="10.5"/>
        <color theme="1"/>
        <rFont val="Times New Roman"/>
        <family val="1"/>
      </rPr>
      <t>) (Watson and Harrison, 1993)</t>
    </r>
    <phoneticPr fontId="3" type="noConversion"/>
  </si>
  <si>
    <r>
      <t>D</t>
    </r>
    <r>
      <rPr>
        <b/>
        <vertAlign val="subscript"/>
        <sz val="10.5"/>
        <color theme="1"/>
        <rFont val="Times New Roman"/>
        <family val="1"/>
      </rPr>
      <t>Zr</t>
    </r>
    <r>
      <rPr>
        <b/>
        <sz val="10.5"/>
        <color theme="1"/>
        <rFont val="Times New Roman"/>
        <family val="1"/>
      </rPr>
      <t xml:space="preserve"> (μm</t>
    </r>
    <r>
      <rPr>
        <b/>
        <vertAlign val="superscript"/>
        <sz val="10.5"/>
        <color theme="1"/>
        <rFont val="Times New Roman"/>
        <family val="1"/>
      </rPr>
      <t>2</t>
    </r>
    <r>
      <rPr>
        <b/>
        <sz val="10.5"/>
        <color theme="1"/>
        <rFont val="Times New Roman"/>
        <family val="1"/>
      </rPr>
      <t>/yr)</t>
    </r>
    <phoneticPr fontId="3" type="noConversion"/>
  </si>
  <si>
    <t>Step increment</t>
    <phoneticPr fontId="3" type="noConversion"/>
  </si>
  <si>
    <r>
      <rPr>
        <b/>
        <sz val="11"/>
        <color theme="1"/>
        <rFont val="等线"/>
        <family val="2"/>
      </rPr>
      <t>△</t>
    </r>
    <r>
      <rPr>
        <b/>
        <vertAlign val="superscript"/>
        <sz val="11"/>
        <color theme="1"/>
        <rFont val="Times New Roman"/>
        <family val="1"/>
      </rPr>
      <t>94</t>
    </r>
    <r>
      <rPr>
        <b/>
        <sz val="11"/>
        <color theme="1"/>
        <rFont val="Times New Roman"/>
        <family val="1"/>
      </rPr>
      <t>Zr eq(zircon-melt)/‰</t>
    </r>
    <phoneticPr fontId="3" type="noConversion"/>
  </si>
  <si>
    <r>
      <t>δ</t>
    </r>
    <r>
      <rPr>
        <b/>
        <vertAlign val="superscript"/>
        <sz val="11"/>
        <rFont val="Times New Roman"/>
        <family val="1"/>
      </rPr>
      <t>94</t>
    </r>
    <r>
      <rPr>
        <b/>
        <sz val="11"/>
        <rFont val="Times New Roman"/>
        <family val="1"/>
      </rPr>
      <t>Zr melt/‰</t>
    </r>
    <phoneticPr fontId="3" type="noConversion"/>
  </si>
  <si>
    <r>
      <t>δ</t>
    </r>
    <r>
      <rPr>
        <b/>
        <vertAlign val="superscript"/>
        <sz val="11"/>
        <color theme="1"/>
        <rFont val="Times New Roman"/>
        <family val="1"/>
      </rPr>
      <t>94</t>
    </r>
    <r>
      <rPr>
        <b/>
        <sz val="11"/>
        <color theme="1"/>
        <rFont val="Times New Roman"/>
        <family val="1"/>
      </rPr>
      <t xml:space="preserve">Zr zircon(inst)/‰ </t>
    </r>
    <phoneticPr fontId="3" type="noConversion"/>
  </si>
  <si>
    <r>
      <t>δ</t>
    </r>
    <r>
      <rPr>
        <b/>
        <vertAlign val="superscript"/>
        <sz val="9"/>
        <color rgb="FF006100"/>
        <rFont val="Times New Roman"/>
        <family val="1"/>
      </rPr>
      <t>94</t>
    </r>
    <r>
      <rPr>
        <b/>
        <sz val="9"/>
        <color rgb="FF006100"/>
        <rFont val="Times New Roman"/>
        <family val="1"/>
      </rPr>
      <t xml:space="preserve">Zr zircon(inst)/‰ </t>
    </r>
    <phoneticPr fontId="3" type="noConversion"/>
  </si>
  <si>
    <r>
      <t>δ</t>
    </r>
    <r>
      <rPr>
        <b/>
        <vertAlign val="superscript"/>
        <sz val="9"/>
        <color rgb="FF006100"/>
        <rFont val="Times New Roman"/>
        <family val="1"/>
      </rPr>
      <t>94</t>
    </r>
    <r>
      <rPr>
        <b/>
        <sz val="9"/>
        <color rgb="FF006100"/>
        <rFont val="Times New Roman"/>
        <family val="1"/>
      </rPr>
      <t>Zr melt/‰</t>
    </r>
    <phoneticPr fontId="3" type="noConversion"/>
  </si>
  <si>
    <r>
      <t>Ti in zircon with the lowest δ</t>
    </r>
    <r>
      <rPr>
        <b/>
        <vertAlign val="superscript"/>
        <sz val="10.5"/>
        <color theme="1"/>
        <rFont val="Times New Roman"/>
        <family val="1"/>
      </rPr>
      <t>94</t>
    </r>
    <r>
      <rPr>
        <b/>
        <sz val="10.5"/>
        <color theme="1"/>
        <rFont val="Times New Roman"/>
        <family val="1"/>
      </rPr>
      <t>Zr value (ppm)</t>
    </r>
    <phoneticPr fontId="3" type="noConversion"/>
  </si>
  <si>
    <r>
      <t xml:space="preserve">Harrison, T.M., &amp; Watson, E.B. 1983. Kinetics of zircon dissolution and zirconium diffusion in granitic melts of variable water content. </t>
    </r>
    <r>
      <rPr>
        <i/>
        <sz val="10.5"/>
        <color theme="1"/>
        <rFont val="Times New Roman"/>
        <family val="1"/>
      </rPr>
      <t>Contrib. to Mineral. Petrol.</t>
    </r>
    <r>
      <rPr>
        <sz val="10.5"/>
        <color theme="1"/>
        <rFont val="Times New Roman"/>
        <family val="1"/>
      </rPr>
      <t xml:space="preserve"> </t>
    </r>
    <r>
      <rPr>
        <b/>
        <sz val="10.5"/>
        <color theme="1"/>
        <rFont val="Times New Roman"/>
        <family val="1"/>
      </rPr>
      <t>84</t>
    </r>
    <r>
      <rPr>
        <sz val="10.5"/>
        <color theme="1"/>
        <rFont val="Times New Roman"/>
        <family val="1"/>
      </rPr>
      <t>, 66–72 (2003).</t>
    </r>
  </si>
  <si>
    <r>
      <t>Boehnke, P., Watson, E. B., Trail, D., Harrison, T. M. &amp; Schmitt, A. K. Zircon saturation re-revisited.</t>
    </r>
    <r>
      <rPr>
        <i/>
        <sz val="10.5"/>
        <color theme="1"/>
        <rFont val="Times New Roman"/>
        <family val="1"/>
      </rPr>
      <t xml:space="preserve"> Chem. Geol.</t>
    </r>
    <r>
      <rPr>
        <sz val="10.5"/>
        <color theme="1"/>
        <rFont val="Times New Roman"/>
        <family val="1"/>
      </rPr>
      <t xml:space="preserve"> </t>
    </r>
    <r>
      <rPr>
        <b/>
        <sz val="10.5"/>
        <color theme="1"/>
        <rFont val="Times New Roman"/>
        <family val="1"/>
      </rPr>
      <t>351</t>
    </r>
    <r>
      <rPr>
        <sz val="10.5"/>
        <color theme="1"/>
        <rFont val="Times New Roman"/>
        <family val="1"/>
      </rPr>
      <t>, 324-334 (2013).</t>
    </r>
    <phoneticPr fontId="3" type="noConversion"/>
  </si>
  <si>
    <r>
      <t xml:space="preserve">Harrison, T.M., &amp; Watson, E.B. 1983. Kinetics of zircon dissolution and zirconium diffusion in granitic melts of variable water content. </t>
    </r>
    <r>
      <rPr>
        <i/>
        <sz val="10.5"/>
        <color theme="1"/>
        <rFont val="Times New Roman"/>
        <family val="1"/>
      </rPr>
      <t>Contrib. to Mineral. Petrol.</t>
    </r>
    <r>
      <rPr>
        <sz val="10.5"/>
        <color theme="1"/>
        <rFont val="Times New Roman"/>
        <family val="1"/>
      </rPr>
      <t xml:space="preserve"> </t>
    </r>
    <r>
      <rPr>
        <b/>
        <sz val="10.5"/>
        <color theme="1"/>
        <rFont val="Times New Roman"/>
        <family val="1"/>
      </rPr>
      <t>84</t>
    </r>
    <r>
      <rPr>
        <sz val="10.5"/>
        <color theme="1"/>
        <rFont val="Times New Roman"/>
        <family val="1"/>
      </rPr>
      <t>, 66–72 (2003).</t>
    </r>
    <phoneticPr fontId="3" type="noConversion"/>
  </si>
  <si>
    <r>
      <t xml:space="preserve">Ferry, J.M. &amp; Watson, E.B. New thermodynamic models and revised calibrations for the Ti-in-zircon and Zr-in-rutile thermometers. </t>
    </r>
    <r>
      <rPr>
        <i/>
        <sz val="10.5"/>
        <color theme="1"/>
        <rFont val="Times New Roman"/>
        <family val="1"/>
      </rPr>
      <t>Contrib. to Mineral. Petrol.</t>
    </r>
    <r>
      <rPr>
        <sz val="10.5"/>
        <color theme="1"/>
        <rFont val="Times New Roman"/>
        <family val="1"/>
      </rPr>
      <t xml:space="preserve"> </t>
    </r>
    <r>
      <rPr>
        <b/>
        <sz val="10.5"/>
        <color theme="1"/>
        <rFont val="Times New Roman"/>
        <family val="1"/>
      </rPr>
      <t>154</t>
    </r>
    <r>
      <rPr>
        <sz val="10.5"/>
        <color theme="1"/>
        <rFont val="Times New Roman"/>
        <family val="1"/>
      </rPr>
      <t>, 429-437 (2007).</t>
    </r>
    <phoneticPr fontId="3" type="noConversion"/>
  </si>
  <si>
    <r>
      <t>T</t>
    </r>
    <r>
      <rPr>
        <b/>
        <vertAlign val="subscript"/>
        <sz val="10.5"/>
        <color theme="1"/>
        <rFont val="Times New Roman"/>
        <family val="1"/>
      </rPr>
      <t xml:space="preserve">Ti </t>
    </r>
    <r>
      <rPr>
        <b/>
        <sz val="10.5"/>
        <color theme="1"/>
        <rFont val="Times New Roman"/>
        <family val="1"/>
      </rPr>
      <t>(</t>
    </r>
    <r>
      <rPr>
        <b/>
        <sz val="10.5"/>
        <color theme="1"/>
        <rFont val="宋体"/>
        <family val="3"/>
        <charset val="134"/>
      </rPr>
      <t>℃</t>
    </r>
    <r>
      <rPr>
        <b/>
        <sz val="10.5"/>
        <color theme="1"/>
        <rFont val="Times New Roman"/>
        <family val="1"/>
      </rPr>
      <t>) (α</t>
    </r>
    <r>
      <rPr>
        <b/>
        <vertAlign val="subscript"/>
        <sz val="10.5"/>
        <color theme="1"/>
        <rFont val="Times New Roman"/>
        <family val="1"/>
      </rPr>
      <t xml:space="preserve">TiO2 </t>
    </r>
    <r>
      <rPr>
        <b/>
        <sz val="10.5"/>
        <color theme="1"/>
        <rFont val="Times New Roman"/>
        <family val="1"/>
      </rPr>
      <t>= 0.5, Ferry and Watson, 2007)</t>
    </r>
    <phoneticPr fontId="3" type="noConversion"/>
  </si>
  <si>
    <t>Magmatic age (Ma)</t>
  </si>
  <si>
    <t>Metamorphic age (Ma）</t>
  </si>
  <si>
    <r>
      <t>SiO</t>
    </r>
    <r>
      <rPr>
        <vertAlign val="subscript"/>
        <sz val="10.5"/>
        <color theme="1"/>
        <rFont val="Times New Roman"/>
        <family val="1"/>
      </rPr>
      <t>2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</si>
</sst>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6" formatCode="0.0_ "/>
    <numFmt numFmtId="177" formatCode="0.00_ "/>
    <numFmt numFmtId="178" formatCode="0_ "/>
    <numFmt numFmtId="179" formatCode="0.0"/>
    <numFmt numFmtId="180" formatCode="0.0000"/>
    <numFmt numFmtId="181" formatCode="0.000_ "/>
    <numFmt numFmtId="182" formatCode="0.0000000"/>
    <numFmt numFmtId="183" formatCode="0.000000"/>
    <numFmt numFmtId="184" formatCode="0.000"/>
    <numFmt numFmtId="185" formatCode="0.00000000"/>
    <numFmt numFmtId="186" formatCode="0.0000000000000_ "/>
  </numFmts>
  <fonts count="4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0.5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1"/>
      <name val="等线"/>
      <family val="2"/>
      <scheme val="minor"/>
    </font>
    <font>
      <b/>
      <sz val="10.5"/>
      <name val="Times New Roman"/>
      <family val="1"/>
    </font>
    <font>
      <sz val="10.5"/>
      <color theme="1"/>
      <name val="等线"/>
      <family val="2"/>
      <scheme val="minor"/>
    </font>
    <font>
      <sz val="10.5"/>
      <name val="Times New Roman"/>
      <family val="1"/>
    </font>
    <font>
      <vertAlign val="subscript"/>
      <sz val="10.5"/>
      <color theme="1"/>
      <name val="Times New Roman"/>
      <family val="1"/>
    </font>
    <font>
      <sz val="10.5"/>
      <name val="等线"/>
      <family val="2"/>
      <scheme val="minor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9"/>
      <color theme="1"/>
      <name val="Times New Roman"/>
      <family val="2"/>
      <charset val="134"/>
    </font>
    <font>
      <b/>
      <vertAlign val="superscript"/>
      <sz val="11"/>
      <color theme="1"/>
      <name val="Times New Roman"/>
      <family val="1"/>
    </font>
    <font>
      <sz val="11"/>
      <name val="Times New Roman"/>
      <family val="1"/>
    </font>
    <font>
      <strike/>
      <sz val="11"/>
      <color theme="1"/>
      <name val="Times New Roman"/>
      <family val="1"/>
    </font>
    <font>
      <strike/>
      <sz val="11"/>
      <name val="Times New Roman"/>
      <family val="1"/>
    </font>
    <font>
      <b/>
      <sz val="10.5"/>
      <color theme="1"/>
      <name val="Times New Roman"/>
      <family val="1"/>
    </font>
    <font>
      <b/>
      <vertAlign val="superscript"/>
      <sz val="10.5"/>
      <color theme="1"/>
      <name val="Times New Roman"/>
      <family val="1"/>
    </font>
    <font>
      <b/>
      <sz val="10.5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b/>
      <vertAlign val="subscript"/>
      <sz val="10.5"/>
      <color theme="1"/>
      <name val="Times New Roman"/>
      <family val="1"/>
    </font>
    <font>
      <sz val="11"/>
      <color rgb="FF0061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i/>
      <sz val="10.5"/>
      <color theme="1"/>
      <name val="Times New Roman"/>
      <family val="1"/>
    </font>
    <font>
      <b/>
      <i/>
      <vertAlign val="subscript"/>
      <sz val="10.5"/>
      <color theme="1"/>
      <name val="Times New Roman"/>
      <family val="1"/>
    </font>
    <font>
      <b/>
      <sz val="10.5"/>
      <color theme="1"/>
      <name val="等线"/>
      <family val="2"/>
    </font>
    <font>
      <b/>
      <sz val="11"/>
      <color rgb="FFFF0000"/>
      <name val="Times New Roman"/>
      <family val="1"/>
    </font>
    <font>
      <b/>
      <sz val="11"/>
      <color rgb="FF0000CC"/>
      <name val="Times New Roman"/>
      <family val="1"/>
    </font>
    <font>
      <sz val="11"/>
      <color rgb="FF3F3F76"/>
      <name val="Times New Roman"/>
      <family val="1"/>
    </font>
    <font>
      <b/>
      <sz val="11"/>
      <color theme="1"/>
      <name val="等线"/>
      <family val="2"/>
    </font>
    <font>
      <b/>
      <sz val="9"/>
      <color rgb="FF006100"/>
      <name val="Times New Roman"/>
      <family val="1"/>
    </font>
    <font>
      <b/>
      <vertAlign val="subscript"/>
      <sz val="11"/>
      <color theme="1"/>
      <name val="Times New Roman"/>
      <family val="1"/>
    </font>
    <font>
      <b/>
      <vertAlign val="superscript"/>
      <sz val="9"/>
      <color rgb="FF006100"/>
      <name val="Times New Roman"/>
      <family val="1"/>
    </font>
    <font>
      <sz val="11"/>
      <color rgb="FFFF0000"/>
      <name val="Times New Roman"/>
      <family val="1"/>
    </font>
    <font>
      <i/>
      <sz val="10.5"/>
      <color theme="1"/>
      <name val="Times New Roman"/>
      <family val="1"/>
    </font>
    <font>
      <b/>
      <vertAlign val="superscript"/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theme="4" tint="0.59999389629810485"/>
        <bgColor indexed="65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">
    <xf numFmtId="0" fontId="0" fillId="0" borderId="0"/>
    <xf numFmtId="0" fontId="2" fillId="0" borderId="0">
      <alignment vertical="center"/>
    </xf>
    <xf numFmtId="0" fontId="16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27" fillId="3" borderId="4" applyNumberFormat="0" applyAlignment="0" applyProtection="0">
      <alignment vertical="center"/>
    </xf>
    <xf numFmtId="0" fontId="1" fillId="4" borderId="0" applyNumberFormat="0" applyBorder="0" applyAlignment="0" applyProtection="0">
      <alignment vertical="center"/>
    </xf>
  </cellStyleXfs>
  <cellXfs count="146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" fontId="7" fillId="0" borderId="0" xfId="0" applyNumberFormat="1" applyFont="1" applyBorder="1" applyAlignment="1">
      <alignment horizontal="center" vertical="center"/>
    </xf>
    <xf numFmtId="0" fontId="8" fillId="0" borderId="0" xfId="0" applyFont="1"/>
    <xf numFmtId="0" fontId="4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/>
    <xf numFmtId="176" fontId="11" fillId="0" borderId="0" xfId="0" applyNumberFormat="1" applyFont="1" applyAlignment="1">
      <alignment horizontal="center" vertical="center"/>
    </xf>
    <xf numFmtId="177" fontId="11" fillId="0" borderId="0" xfId="0" applyNumberFormat="1" applyFont="1" applyAlignment="1">
      <alignment horizontal="center" vertical="center"/>
    </xf>
    <xf numFmtId="178" fontId="11" fillId="0" borderId="0" xfId="0" applyNumberFormat="1" applyFont="1" applyAlignment="1">
      <alignment horizontal="center"/>
    </xf>
    <xf numFmtId="178" fontId="11" fillId="0" borderId="0" xfId="0" applyNumberFormat="1" applyFont="1" applyAlignment="1">
      <alignment horizontal="center" vertical="center"/>
    </xf>
    <xf numFmtId="177" fontId="11" fillId="0" borderId="0" xfId="0" applyNumberFormat="1" applyFont="1" applyAlignment="1">
      <alignment horizontal="center"/>
    </xf>
    <xf numFmtId="0" fontId="13" fillId="0" borderId="0" xfId="0" applyFont="1"/>
    <xf numFmtId="176" fontId="11" fillId="0" borderId="0" xfId="0" applyNumberFormat="1" applyFont="1" applyAlignment="1">
      <alignment horizontal="center"/>
    </xf>
    <xf numFmtId="1" fontId="11" fillId="0" borderId="2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14" fillId="0" borderId="3" xfId="0" applyFont="1" applyBorder="1" applyAlignment="1">
      <alignment horizontal="center" vertical="center"/>
    </xf>
    <xf numFmtId="0" fontId="10" fillId="0" borderId="0" xfId="0" applyFont="1" applyBorder="1"/>
    <xf numFmtId="0" fontId="1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78" fontId="18" fillId="0" borderId="0" xfId="0" applyNumberFormat="1" applyFont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177" fontId="19" fillId="0" borderId="0" xfId="0" applyNumberFormat="1" applyFont="1" applyFill="1" applyBorder="1" applyAlignment="1">
      <alignment horizontal="center" vertical="center"/>
    </xf>
    <xf numFmtId="178" fontId="18" fillId="0" borderId="0" xfId="0" applyNumberFormat="1" applyFont="1" applyBorder="1" applyAlignment="1">
      <alignment horizontal="center" vertical="center"/>
    </xf>
    <xf numFmtId="177" fontId="5" fillId="0" borderId="0" xfId="0" applyNumberFormat="1" applyFont="1" applyFill="1" applyBorder="1" applyAlignment="1">
      <alignment horizontal="center" vertical="center"/>
    </xf>
    <xf numFmtId="178" fontId="18" fillId="0" borderId="0" xfId="0" applyNumberFormat="1" applyFont="1" applyFill="1" applyAlignment="1">
      <alignment horizontal="center" vertical="center"/>
    </xf>
    <xf numFmtId="178" fontId="18" fillId="0" borderId="0" xfId="2" applyNumberFormat="1" applyFont="1" applyBorder="1" applyAlignment="1">
      <alignment horizontal="center" vertical="center"/>
    </xf>
    <xf numFmtId="176" fontId="19" fillId="0" borderId="0" xfId="0" applyNumberFormat="1" applyFont="1" applyFill="1" applyBorder="1" applyAlignment="1">
      <alignment horizontal="center" vertical="center"/>
    </xf>
    <xf numFmtId="178" fontId="19" fillId="0" borderId="0" xfId="0" applyNumberFormat="1" applyFont="1" applyFill="1" applyBorder="1" applyAlignment="1">
      <alignment horizontal="center" vertical="center"/>
    </xf>
    <xf numFmtId="178" fontId="20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1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79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179" fontId="4" fillId="0" borderId="0" xfId="0" applyNumberFormat="1" applyFont="1" applyFill="1" applyAlignment="1">
      <alignment horizontal="center" vertical="center"/>
    </xf>
    <xf numFmtId="2" fontId="4" fillId="0" borderId="0" xfId="0" applyNumberFormat="1" applyFont="1" applyFill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179" fontId="4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78" fontId="15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178" fontId="4" fillId="0" borderId="0" xfId="0" applyNumberFormat="1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2" fontId="21" fillId="0" borderId="3" xfId="0" applyNumberFormat="1" applyFont="1" applyBorder="1" applyAlignment="1">
      <alignment vertical="center"/>
    </xf>
    <xf numFmtId="0" fontId="15" fillId="0" borderId="0" xfId="0" applyFont="1" applyFill="1" applyAlignment="1">
      <alignment horizontal="left" vertical="center"/>
    </xf>
    <xf numFmtId="178" fontId="4" fillId="0" borderId="2" xfId="0" applyNumberFormat="1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180" fontId="4" fillId="0" borderId="0" xfId="0" applyNumberFormat="1" applyFont="1" applyFill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2" fontId="5" fillId="0" borderId="0" xfId="0" applyNumberFormat="1" applyFont="1" applyAlignment="1">
      <alignment horizontal="center"/>
    </xf>
    <xf numFmtId="2" fontId="0" fillId="0" borderId="0" xfId="0" applyNumberFormat="1"/>
    <xf numFmtId="0" fontId="5" fillId="0" borderId="2" xfId="0" applyFont="1" applyBorder="1" applyAlignment="1">
      <alignment horizontal="center" vertical="center"/>
    </xf>
    <xf numFmtId="2" fontId="15" fillId="0" borderId="3" xfId="0" applyNumberFormat="1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2" fontId="5" fillId="0" borderId="2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2" fontId="19" fillId="0" borderId="0" xfId="0" applyNumberFormat="1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177" fontId="18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178" fontId="5" fillId="0" borderId="0" xfId="0" applyNumberFormat="1" applyFont="1" applyFill="1" applyBorder="1" applyAlignment="1">
      <alignment horizontal="center" vertical="center"/>
    </xf>
    <xf numFmtId="178" fontId="5" fillId="0" borderId="2" xfId="0" applyNumberFormat="1" applyFont="1" applyFill="1" applyBorder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179" fontId="5" fillId="0" borderId="0" xfId="0" applyNumberFormat="1" applyFont="1" applyFill="1" applyBorder="1" applyAlignment="1">
      <alignment horizontal="center" vertical="center"/>
    </xf>
    <xf numFmtId="179" fontId="19" fillId="0" borderId="0" xfId="0" applyNumberFormat="1" applyFont="1" applyFill="1" applyBorder="1" applyAlignment="1">
      <alignment horizontal="center" vertical="center"/>
    </xf>
    <xf numFmtId="179" fontId="5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center"/>
    </xf>
    <xf numFmtId="178" fontId="21" fillId="0" borderId="3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178" fontId="21" fillId="0" borderId="2" xfId="0" applyNumberFormat="1" applyFont="1" applyFill="1" applyBorder="1" applyAlignment="1">
      <alignment horizontal="center" vertical="center"/>
    </xf>
    <xf numFmtId="178" fontId="21" fillId="0" borderId="0" xfId="0" applyNumberFormat="1" applyFont="1" applyFill="1" applyAlignment="1">
      <alignment horizontal="center" vertical="center"/>
    </xf>
    <xf numFmtId="0" fontId="0" fillId="0" borderId="0" xfId="0" applyBorder="1"/>
    <xf numFmtId="1" fontId="4" fillId="0" borderId="2" xfId="0" applyNumberFormat="1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15" fillId="0" borderId="0" xfId="0" applyFont="1"/>
    <xf numFmtId="0" fontId="21" fillId="0" borderId="2" xfId="0" applyFont="1" applyFill="1" applyBorder="1" applyAlignment="1">
      <alignment horizontal="center" vertical="center"/>
    </xf>
    <xf numFmtId="0" fontId="15" fillId="4" borderId="5" xfId="5" applyFont="1" applyBorder="1" applyAlignment="1"/>
    <xf numFmtId="0" fontId="31" fillId="0" borderId="0" xfId="0" applyFont="1"/>
    <xf numFmtId="0" fontId="5" fillId="0" borderId="0" xfId="0" applyFont="1"/>
    <xf numFmtId="0" fontId="5" fillId="4" borderId="5" xfId="5" applyFont="1" applyBorder="1" applyAlignment="1"/>
    <xf numFmtId="0" fontId="33" fillId="3" borderId="4" xfId="4" applyFont="1" applyAlignment="1"/>
    <xf numFmtId="182" fontId="5" fillId="0" borderId="0" xfId="0" applyNumberFormat="1" applyFont="1"/>
    <xf numFmtId="183" fontId="5" fillId="0" borderId="0" xfId="0" applyNumberFormat="1" applyFont="1"/>
    <xf numFmtId="184" fontId="5" fillId="0" borderId="0" xfId="0" applyNumberFormat="1" applyFont="1"/>
    <xf numFmtId="180" fontId="5" fillId="0" borderId="0" xfId="0" applyNumberFormat="1" applyFont="1"/>
    <xf numFmtId="185" fontId="5" fillId="0" borderId="0" xfId="0" applyNumberFormat="1" applyFont="1"/>
    <xf numFmtId="181" fontId="5" fillId="0" borderId="0" xfId="0" applyNumberFormat="1" applyFont="1"/>
    <xf numFmtId="2" fontId="21" fillId="5" borderId="0" xfId="0" applyNumberFormat="1" applyFont="1" applyFill="1" applyAlignment="1">
      <alignment horizontal="center" vertical="center"/>
    </xf>
    <xf numFmtId="0" fontId="14" fillId="0" borderId="0" xfId="0" applyFont="1"/>
    <xf numFmtId="0" fontId="35" fillId="2" borderId="0" xfId="3" applyFont="1" applyAlignment="1"/>
    <xf numFmtId="181" fontId="18" fillId="0" borderId="0" xfId="0" applyNumberFormat="1" applyFont="1" applyFill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177" fontId="38" fillId="0" borderId="0" xfId="0" applyNumberFormat="1" applyFont="1" applyFill="1" applyBorder="1" applyAlignment="1">
      <alignment horizontal="center" vertical="center"/>
    </xf>
    <xf numFmtId="178" fontId="38" fillId="0" borderId="0" xfId="0" applyNumberFormat="1" applyFont="1" applyFill="1" applyAlignment="1">
      <alignment horizontal="center" vertical="center"/>
    </xf>
    <xf numFmtId="179" fontId="38" fillId="0" borderId="0" xfId="0" applyNumberFormat="1" applyFont="1" applyFill="1" applyBorder="1" applyAlignment="1">
      <alignment horizontal="center" vertical="center"/>
    </xf>
    <xf numFmtId="2" fontId="38" fillId="0" borderId="0" xfId="0" applyNumberFormat="1" applyFont="1" applyFill="1" applyBorder="1" applyAlignment="1">
      <alignment horizontal="center" vertical="center"/>
    </xf>
    <xf numFmtId="178" fontId="38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176" fontId="18" fillId="0" borderId="0" xfId="0" applyNumberFormat="1" applyFont="1" applyFill="1" applyBorder="1" applyAlignment="1">
      <alignment horizontal="center" vertical="center"/>
    </xf>
    <xf numFmtId="176" fontId="38" fillId="0" borderId="0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178" fontId="11" fillId="0" borderId="2" xfId="0" applyNumberFormat="1" applyFont="1" applyBorder="1" applyAlignment="1">
      <alignment horizontal="center" vertical="center"/>
    </xf>
    <xf numFmtId="180" fontId="4" fillId="0" borderId="2" xfId="0" applyNumberFormat="1" applyFont="1" applyFill="1" applyBorder="1" applyAlignment="1">
      <alignment horizontal="center" vertical="center"/>
    </xf>
    <xf numFmtId="0" fontId="4" fillId="0" borderId="0" xfId="0" applyFont="1"/>
    <xf numFmtId="177" fontId="18" fillId="0" borderId="0" xfId="0" applyNumberFormat="1" applyFont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186" fontId="4" fillId="0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2" fontId="21" fillId="0" borderId="3" xfId="0" applyNumberFormat="1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177" fontId="21" fillId="0" borderId="2" xfId="0" applyNumberFormat="1" applyFont="1" applyFill="1" applyBorder="1" applyAlignment="1">
      <alignment horizontal="center" vertical="center"/>
    </xf>
    <xf numFmtId="177" fontId="21" fillId="0" borderId="3" xfId="0" applyNumberFormat="1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</cellXfs>
  <cellStyles count="6">
    <cellStyle name="40% - 着色 1" xfId="5" builtinId="31"/>
    <cellStyle name="常规" xfId="0" builtinId="0"/>
    <cellStyle name="常规 2" xfId="1"/>
    <cellStyle name="常规 3" xfId="2"/>
    <cellStyle name="好" xfId="3" builtinId="26"/>
    <cellStyle name="输入" xfId="4" builtinId="2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30"/>
  <sheetViews>
    <sheetView zoomScale="145" zoomScaleNormal="145" workbookViewId="0">
      <selection activeCell="D20" sqref="D20"/>
    </sheetView>
  </sheetViews>
  <sheetFormatPr defaultRowHeight="14.25"/>
  <cols>
    <col min="1" max="1" width="30.875" bestFit="1" customWidth="1"/>
    <col min="2" max="2" width="9.625" bestFit="1" customWidth="1"/>
    <col min="3" max="4" width="11.875" style="4" bestFit="1" customWidth="1"/>
    <col min="5" max="5" width="12.5" style="4" bestFit="1" customWidth="1"/>
    <col min="6" max="8" width="9.5" bestFit="1" customWidth="1"/>
  </cols>
  <sheetData>
    <row r="1" spans="1:8" s="19" customFormat="1">
      <c r="A1" s="18" t="s">
        <v>445</v>
      </c>
    </row>
    <row r="2" spans="1:8" s="20" customFormat="1" ht="13.5">
      <c r="A2" s="136" t="s">
        <v>26</v>
      </c>
      <c r="B2" s="6" t="s">
        <v>405</v>
      </c>
      <c r="C2" s="6" t="s">
        <v>406</v>
      </c>
      <c r="D2" s="6" t="s">
        <v>407</v>
      </c>
      <c r="E2" s="6" t="s">
        <v>408</v>
      </c>
      <c r="F2" s="6" t="s">
        <v>5</v>
      </c>
      <c r="G2" s="6" t="s">
        <v>6</v>
      </c>
      <c r="H2" s="6" t="s">
        <v>7</v>
      </c>
    </row>
    <row r="3" spans="1:8" s="7" customFormat="1" ht="13.5">
      <c r="A3" s="137"/>
      <c r="B3" s="8" t="s">
        <v>23</v>
      </c>
      <c r="C3" s="1" t="s">
        <v>364</v>
      </c>
      <c r="D3" s="1" t="s">
        <v>364</v>
      </c>
      <c r="E3" s="9" t="s">
        <v>24</v>
      </c>
      <c r="F3" s="9" t="s">
        <v>25</v>
      </c>
      <c r="G3" s="1" t="s">
        <v>10</v>
      </c>
      <c r="H3" s="5" t="s">
        <v>10</v>
      </c>
    </row>
    <row r="4" spans="1:8" s="7" customFormat="1" ht="13.5">
      <c r="A4" s="134" t="s">
        <v>473</v>
      </c>
      <c r="B4" s="1" t="s">
        <v>11</v>
      </c>
      <c r="C4" s="1" t="s">
        <v>197</v>
      </c>
      <c r="D4" s="1" t="s">
        <v>200</v>
      </c>
      <c r="E4" s="1" t="s">
        <v>201</v>
      </c>
      <c r="F4" s="8" t="s">
        <v>333</v>
      </c>
      <c r="G4" s="8" t="s">
        <v>436</v>
      </c>
      <c r="H4" s="135" t="s">
        <v>437</v>
      </c>
    </row>
    <row r="5" spans="1:8" s="7" customFormat="1" ht="13.5">
      <c r="A5" s="134" t="s">
        <v>474</v>
      </c>
      <c r="B5" s="1"/>
      <c r="C5" s="1" t="s">
        <v>198</v>
      </c>
      <c r="D5" s="1"/>
      <c r="E5" s="1"/>
      <c r="F5" s="8" t="s">
        <v>334</v>
      </c>
      <c r="G5" s="8"/>
      <c r="H5" s="8"/>
    </row>
    <row r="6" spans="1:8" s="7" customFormat="1" ht="15">
      <c r="A6" s="1" t="s">
        <v>475</v>
      </c>
      <c r="B6" s="10">
        <v>68.17</v>
      </c>
      <c r="C6" s="10">
        <v>73.28</v>
      </c>
      <c r="D6" s="10">
        <v>67.760000000000005</v>
      </c>
      <c r="E6" s="10">
        <v>76.650000000000006</v>
      </c>
      <c r="F6" s="10">
        <v>67.989999999999995</v>
      </c>
      <c r="G6" s="10">
        <v>71.459999999999994</v>
      </c>
      <c r="H6" s="10">
        <v>71.09</v>
      </c>
    </row>
    <row r="7" spans="1:8" s="7" customFormat="1" ht="15">
      <c r="A7" s="1" t="s">
        <v>27</v>
      </c>
      <c r="B7" s="11">
        <v>0.38400000000000001</v>
      </c>
      <c r="C7" s="11">
        <v>0.22</v>
      </c>
      <c r="D7" s="11">
        <v>0.55900000000000005</v>
      </c>
      <c r="E7" s="11">
        <v>0.28899999999999998</v>
      </c>
      <c r="F7" s="11">
        <v>0.41699999999999998</v>
      </c>
      <c r="G7" s="11">
        <v>0.309</v>
      </c>
      <c r="H7" s="11">
        <v>0.26300000000000001</v>
      </c>
    </row>
    <row r="8" spans="1:8" s="7" customFormat="1" ht="15">
      <c r="A8" s="1" t="s">
        <v>28</v>
      </c>
      <c r="B8" s="10">
        <v>15.34</v>
      </c>
      <c r="C8" s="10">
        <v>14.17</v>
      </c>
      <c r="D8" s="10">
        <v>13.85</v>
      </c>
      <c r="E8" s="11">
        <v>9.64</v>
      </c>
      <c r="F8" s="10">
        <v>15.38</v>
      </c>
      <c r="G8" s="10">
        <v>15.17</v>
      </c>
      <c r="H8" s="10">
        <v>14.79</v>
      </c>
    </row>
    <row r="9" spans="1:8" s="7" customFormat="1" ht="15">
      <c r="A9" s="1" t="s">
        <v>29</v>
      </c>
      <c r="B9" s="11">
        <v>3.62</v>
      </c>
      <c r="C9" s="11">
        <v>2.13</v>
      </c>
      <c r="D9" s="11">
        <v>6.19</v>
      </c>
      <c r="E9" s="11">
        <v>3.12</v>
      </c>
      <c r="F9" s="11">
        <v>3.45</v>
      </c>
      <c r="G9" s="11">
        <v>2.59</v>
      </c>
      <c r="H9" s="11">
        <v>2.13</v>
      </c>
    </row>
    <row r="10" spans="1:8" s="7" customFormat="1" ht="13.5">
      <c r="A10" s="1" t="s">
        <v>15</v>
      </c>
      <c r="B10" s="11">
        <v>0.04</v>
      </c>
      <c r="C10" s="11">
        <v>0.02</v>
      </c>
      <c r="D10" s="11">
        <v>3.7999999999999999E-2</v>
      </c>
      <c r="E10" s="11">
        <v>3.2000000000000001E-2</v>
      </c>
      <c r="F10" s="11">
        <v>5.0999999999999997E-2</v>
      </c>
      <c r="G10" s="11">
        <v>3.5999999999999997E-2</v>
      </c>
      <c r="H10" s="11">
        <v>0.03</v>
      </c>
    </row>
    <row r="11" spans="1:8" s="7" customFormat="1" ht="13.5">
      <c r="A11" s="1" t="s">
        <v>16</v>
      </c>
      <c r="B11" s="11">
        <v>1.99</v>
      </c>
      <c r="C11" s="11">
        <v>0.74</v>
      </c>
      <c r="D11" s="11">
        <v>1.0900000000000001</v>
      </c>
      <c r="E11" s="11">
        <v>2.1</v>
      </c>
      <c r="F11" s="11">
        <v>1.26</v>
      </c>
      <c r="G11" s="11">
        <v>0.89</v>
      </c>
      <c r="H11" s="11">
        <v>1.1200000000000001</v>
      </c>
    </row>
    <row r="12" spans="1:8" s="7" customFormat="1" ht="13.5">
      <c r="A12" s="1" t="s">
        <v>17</v>
      </c>
      <c r="B12" s="11">
        <v>2.94</v>
      </c>
      <c r="C12" s="11">
        <v>0.96</v>
      </c>
      <c r="D12" s="11">
        <v>2.1800000000000002</v>
      </c>
      <c r="E12" s="11">
        <v>0.99</v>
      </c>
      <c r="F12" s="11">
        <v>3.36</v>
      </c>
      <c r="G12" s="11">
        <v>3.1</v>
      </c>
      <c r="H12" s="11">
        <v>2.54</v>
      </c>
    </row>
    <row r="13" spans="1:8" s="7" customFormat="1" ht="15">
      <c r="A13" s="1" t="s">
        <v>30</v>
      </c>
      <c r="B13" s="11">
        <v>4.7300000000000004</v>
      </c>
      <c r="C13" s="11">
        <v>4.7699999999999996</v>
      </c>
      <c r="D13" s="11">
        <v>4.07</v>
      </c>
      <c r="E13" s="11">
        <v>1.01</v>
      </c>
      <c r="F13" s="11">
        <v>4.3899999999999997</v>
      </c>
      <c r="G13" s="11">
        <v>4.63</v>
      </c>
      <c r="H13" s="11">
        <v>5.42</v>
      </c>
    </row>
    <row r="14" spans="1:8" s="7" customFormat="1" ht="13.5">
      <c r="A14" s="1" t="s">
        <v>18</v>
      </c>
      <c r="B14" s="11">
        <v>1.79</v>
      </c>
      <c r="C14" s="11">
        <v>3.39</v>
      </c>
      <c r="D14" s="11">
        <v>3.28</v>
      </c>
      <c r="E14" s="11">
        <v>6.35</v>
      </c>
      <c r="F14" s="11">
        <v>1.44</v>
      </c>
      <c r="G14" s="11">
        <v>1.27</v>
      </c>
      <c r="H14" s="11">
        <v>1.51</v>
      </c>
    </row>
    <row r="15" spans="1:8" s="7" customFormat="1" ht="15">
      <c r="A15" s="1" t="s">
        <v>31</v>
      </c>
      <c r="B15" s="11">
        <v>0.13900000000000001</v>
      </c>
      <c r="C15" s="11">
        <v>2.9000000000000001E-2</v>
      </c>
      <c r="D15" s="11">
        <v>0.2</v>
      </c>
      <c r="E15" s="11">
        <v>4.4999999999999998E-2</v>
      </c>
      <c r="F15" s="11">
        <v>0.13400000000000001</v>
      </c>
      <c r="G15" s="11">
        <v>8.5000000000000006E-2</v>
      </c>
      <c r="H15" s="11">
        <v>7.0000000000000007E-2</v>
      </c>
    </row>
    <row r="16" spans="1:8" s="7" customFormat="1" ht="13.5">
      <c r="A16" s="1" t="s">
        <v>19</v>
      </c>
      <c r="B16" s="11">
        <v>0.88</v>
      </c>
      <c r="C16" s="11">
        <v>0.92</v>
      </c>
      <c r="D16" s="11">
        <v>0.88</v>
      </c>
      <c r="E16" s="11">
        <v>0.48</v>
      </c>
      <c r="F16" s="11">
        <v>0.68</v>
      </c>
      <c r="G16" s="11">
        <v>0.64</v>
      </c>
      <c r="H16" s="11">
        <v>0.746</v>
      </c>
    </row>
    <row r="17" spans="1:8" s="7" customFormat="1" ht="13.5">
      <c r="A17" s="1" t="s">
        <v>20</v>
      </c>
      <c r="B17" s="12">
        <f>SUM(B6:B16)</f>
        <v>100.02300000000001</v>
      </c>
      <c r="C17" s="13">
        <v>100.62899999999998</v>
      </c>
      <c r="D17" s="12">
        <f>SUM(D6:D16)</f>
        <v>100.09699999999999</v>
      </c>
      <c r="E17" s="13">
        <v>100.706</v>
      </c>
      <c r="F17" s="12">
        <v>98.552000000000007</v>
      </c>
      <c r="G17" s="12">
        <v>100.18</v>
      </c>
      <c r="H17" s="12">
        <f>SUM(H6:H16)</f>
        <v>99.709000000000003</v>
      </c>
    </row>
    <row r="18" spans="1:8" s="7" customFormat="1" ht="15">
      <c r="A18" s="1" t="s">
        <v>32</v>
      </c>
      <c r="B18" s="14">
        <f>B14/B13</f>
        <v>0.37843551797040165</v>
      </c>
      <c r="C18" s="14">
        <f t="shared" ref="C18" si="0">C14/C13</f>
        <v>0.71069182389937113</v>
      </c>
      <c r="D18" s="14">
        <f>D14/D13</f>
        <v>0.80589680589680579</v>
      </c>
      <c r="E18" s="14">
        <f t="shared" ref="E18:H18" si="1">E14/E13</f>
        <v>6.2871287128712865</v>
      </c>
      <c r="F18" s="14">
        <f t="shared" si="1"/>
        <v>0.32801822323462415</v>
      </c>
      <c r="G18" s="14">
        <f t="shared" si="1"/>
        <v>0.27429805615550756</v>
      </c>
      <c r="H18" s="14">
        <f t="shared" si="1"/>
        <v>0.27859778597785978</v>
      </c>
    </row>
    <row r="19" spans="1:8" s="7" customFormat="1" ht="13.5">
      <c r="C19" s="15"/>
      <c r="D19" s="15"/>
      <c r="E19" s="15"/>
    </row>
    <row r="20" spans="1:8" s="7" customFormat="1" ht="13.5">
      <c r="A20" s="1" t="s">
        <v>21</v>
      </c>
      <c r="B20" s="13">
        <v>123.97101054876914</v>
      </c>
      <c r="C20" s="16">
        <v>96.30181187174351</v>
      </c>
      <c r="D20" s="12">
        <v>330.08074657074957</v>
      </c>
      <c r="E20" s="12">
        <v>136.02220134735589</v>
      </c>
      <c r="F20" s="13">
        <v>171.66715885607113</v>
      </c>
      <c r="G20" s="13">
        <v>143.10110794779754</v>
      </c>
      <c r="H20" s="13">
        <v>124.42760101075383</v>
      </c>
    </row>
    <row r="21" spans="1:8" s="7" customFormat="1" ht="13.5">
      <c r="A21" s="1" t="s">
        <v>22</v>
      </c>
      <c r="B21" s="11">
        <v>1.539006821579058</v>
      </c>
      <c r="C21" s="16">
        <v>1.3723825061317065</v>
      </c>
      <c r="D21" s="16">
        <v>1.5928227220739304</v>
      </c>
      <c r="E21" s="16">
        <v>1.4662124671291303</v>
      </c>
      <c r="F21" s="11">
        <v>1.4930447544341587</v>
      </c>
      <c r="G21" s="11">
        <v>1.4406794717901468</v>
      </c>
      <c r="H21" s="11">
        <v>1.5458538203906769</v>
      </c>
    </row>
    <row r="22" spans="1:8" s="7" customFormat="1" ht="15">
      <c r="A22" s="1" t="s">
        <v>458</v>
      </c>
      <c r="B22" s="13">
        <v>754.6887018816069</v>
      </c>
      <c r="C22" s="12">
        <v>745.53624327325929</v>
      </c>
      <c r="D22" s="12">
        <v>837.26065638642308</v>
      </c>
      <c r="E22" s="12">
        <v>767.50771674388761</v>
      </c>
      <c r="F22" s="131">
        <v>785.28012053320106</v>
      </c>
      <c r="G22" s="131">
        <v>773.62280021558126</v>
      </c>
      <c r="H22" s="131">
        <v>754.51322587267077</v>
      </c>
    </row>
    <row r="23" spans="1:8" s="7" customFormat="1" ht="15">
      <c r="A23" s="2" t="s">
        <v>456</v>
      </c>
      <c r="B23" s="17">
        <v>698.50831987951699</v>
      </c>
      <c r="C23" s="17">
        <v>693.00308061864803</v>
      </c>
      <c r="D23" s="17">
        <v>792.42360843935046</v>
      </c>
      <c r="E23" s="17">
        <v>715.34732842804397</v>
      </c>
      <c r="F23" s="17">
        <v>735.22907716612508</v>
      </c>
      <c r="G23" s="17">
        <v>723.17632904257005</v>
      </c>
      <c r="H23" s="17">
        <v>698.11000240958936</v>
      </c>
    </row>
    <row r="24" spans="1:8">
      <c r="A24" s="123" t="s">
        <v>414</v>
      </c>
      <c r="B24" s="3"/>
      <c r="C24" s="3"/>
      <c r="D24" s="3"/>
      <c r="E24" s="3"/>
    </row>
    <row r="26" spans="1:8">
      <c r="A26" s="118" t="s">
        <v>442</v>
      </c>
    </row>
    <row r="27" spans="1:8" s="7" customFormat="1" ht="13.5">
      <c r="A27" s="127" t="s">
        <v>469</v>
      </c>
      <c r="C27" s="15"/>
      <c r="D27" s="15"/>
      <c r="E27" s="15"/>
    </row>
    <row r="28" spans="1:8">
      <c r="A28" s="133" t="s">
        <v>468</v>
      </c>
    </row>
    <row r="29" spans="1:8">
      <c r="A29" s="127" t="s">
        <v>443</v>
      </c>
    </row>
    <row r="30" spans="1:8">
      <c r="C30"/>
      <c r="D30"/>
      <c r="E30"/>
    </row>
  </sheetData>
  <mergeCells count="1">
    <mergeCell ref="A2:A3"/>
  </mergeCells>
  <phoneticPr fontId="3" type="noConversion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X308"/>
  <sheetViews>
    <sheetView zoomScale="130" zoomScaleNormal="130" workbookViewId="0">
      <pane xSplit="1" ySplit="2" topLeftCell="B288" activePane="bottomRight" state="frozen"/>
      <selection pane="topRight" activeCell="B1" sqref="B1"/>
      <selection pane="bottomLeft" activeCell="A3" sqref="A3"/>
      <selection pane="bottomRight" activeCell="B22" sqref="B22"/>
    </sheetView>
  </sheetViews>
  <sheetFormatPr defaultRowHeight="15"/>
  <cols>
    <col min="1" max="1" width="22.375" style="22" customWidth="1"/>
    <col min="2" max="2" width="28.625" style="22" bestFit="1" customWidth="1"/>
    <col min="3" max="3" width="14.375" style="22" customWidth="1"/>
    <col min="4" max="4" width="20.5" style="22" bestFit="1" customWidth="1"/>
    <col min="5" max="5" width="10.875" style="22" bestFit="1" customWidth="1"/>
    <col min="6" max="6" width="8.75" style="22" bestFit="1" customWidth="1"/>
    <col min="7" max="7" width="5.5" style="39" bestFit="1" customWidth="1"/>
    <col min="8" max="8" width="9" style="22"/>
    <col min="9" max="11" width="9" style="25"/>
    <col min="12" max="16384" width="9" style="22"/>
  </cols>
  <sheetData>
    <row r="1" spans="1:11" s="21" customFormat="1" ht="13.5" customHeight="1">
      <c r="A1" s="23" t="s">
        <v>446</v>
      </c>
      <c r="I1" s="25"/>
      <c r="J1" s="25"/>
      <c r="K1" s="25"/>
    </row>
    <row r="2" spans="1:11" s="21" customFormat="1" ht="16.5">
      <c r="A2" s="28" t="s">
        <v>35</v>
      </c>
      <c r="B2" s="28" t="s">
        <v>33</v>
      </c>
      <c r="C2" s="28" t="s">
        <v>409</v>
      </c>
      <c r="D2" s="28" t="s">
        <v>328</v>
      </c>
      <c r="E2" s="28" t="s">
        <v>216</v>
      </c>
      <c r="F2" s="28" t="s">
        <v>34</v>
      </c>
      <c r="G2" s="28" t="s">
        <v>216</v>
      </c>
      <c r="H2" s="28" t="s">
        <v>214</v>
      </c>
      <c r="I2" s="68" t="s">
        <v>215</v>
      </c>
      <c r="J2" s="68" t="s">
        <v>326</v>
      </c>
      <c r="K2" s="68" t="s">
        <v>327</v>
      </c>
    </row>
    <row r="3" spans="1:11" s="21" customFormat="1">
      <c r="A3" s="64" t="s">
        <v>404</v>
      </c>
      <c r="B3" s="64"/>
      <c r="C3" s="64"/>
      <c r="D3" s="64"/>
      <c r="E3" s="64"/>
      <c r="F3" s="64"/>
      <c r="G3" s="64"/>
      <c r="H3" s="64"/>
      <c r="I3" s="25"/>
      <c r="J3" s="25"/>
      <c r="K3" s="25"/>
    </row>
    <row r="4" spans="1:11">
      <c r="A4" s="22" t="s">
        <v>36</v>
      </c>
      <c r="B4" s="22" t="s">
        <v>338</v>
      </c>
      <c r="C4" s="25">
        <v>5.8127656202400502</v>
      </c>
      <c r="D4" s="25">
        <v>-0.14385896373347101</v>
      </c>
      <c r="E4" s="25">
        <v>7.5428325749489794E-2</v>
      </c>
      <c r="F4" s="29"/>
      <c r="G4" s="29"/>
      <c r="H4" s="26"/>
    </row>
    <row r="5" spans="1:11">
      <c r="A5" s="22" t="s">
        <v>53</v>
      </c>
      <c r="B5" s="22" t="s">
        <v>338</v>
      </c>
      <c r="C5" s="25">
        <v>5.8332400780176998</v>
      </c>
      <c r="D5" s="25">
        <v>-0.228586396382116</v>
      </c>
      <c r="E5" s="25">
        <v>9.2013270547739501E-2</v>
      </c>
      <c r="F5" s="29"/>
      <c r="G5" s="29"/>
      <c r="H5" s="26"/>
    </row>
    <row r="6" spans="1:11">
      <c r="A6" s="22" t="s">
        <v>37</v>
      </c>
      <c r="B6" s="22" t="s">
        <v>338</v>
      </c>
      <c r="C6" s="25">
        <v>5.8443743101651</v>
      </c>
      <c r="D6" s="25">
        <v>-9.7762574908003302E-2</v>
      </c>
      <c r="E6" s="25">
        <v>5.5916746315864997E-2</v>
      </c>
      <c r="F6" s="29"/>
      <c r="G6" s="29"/>
      <c r="H6" s="26"/>
    </row>
    <row r="7" spans="1:11">
      <c r="A7" s="22" t="s">
        <v>38</v>
      </c>
      <c r="B7" s="22" t="s">
        <v>338</v>
      </c>
      <c r="C7" s="25">
        <v>5.8559589840624504</v>
      </c>
      <c r="D7" s="25">
        <v>-6.8546315870268992E-2</v>
      </c>
      <c r="E7" s="25">
        <v>9.1011960065015093E-2</v>
      </c>
      <c r="F7" s="29"/>
      <c r="G7" s="29"/>
      <c r="H7" s="26"/>
    </row>
    <row r="8" spans="1:11">
      <c r="A8" s="22" t="s">
        <v>39</v>
      </c>
      <c r="B8" s="22" t="s">
        <v>338</v>
      </c>
      <c r="C8" s="25">
        <v>6.0240823799895598</v>
      </c>
      <c r="D8" s="25">
        <v>-0.26354919392523102</v>
      </c>
      <c r="E8" s="25">
        <v>6.4633136611180794E-2</v>
      </c>
      <c r="F8" s="29"/>
      <c r="G8" s="29"/>
      <c r="H8" s="26"/>
    </row>
    <row r="9" spans="1:11">
      <c r="A9" s="22" t="s">
        <v>40</v>
      </c>
      <c r="B9" s="22" t="s">
        <v>337</v>
      </c>
      <c r="C9" s="25">
        <v>5.8864981081780501</v>
      </c>
      <c r="D9" s="25">
        <v>-0.13540855456727702</v>
      </c>
      <c r="E9" s="25">
        <v>8.6310763742170601E-2</v>
      </c>
      <c r="F9" s="29"/>
      <c r="G9" s="29"/>
      <c r="H9" s="26"/>
    </row>
    <row r="10" spans="1:11">
      <c r="A10" s="22" t="s">
        <v>41</v>
      </c>
      <c r="B10" s="22" t="s">
        <v>337</v>
      </c>
      <c r="C10" s="25">
        <v>5.9735096337516902</v>
      </c>
      <c r="D10" s="25">
        <v>-0.20199394481967001</v>
      </c>
      <c r="E10" s="25">
        <v>8.5157935125406994E-2</v>
      </c>
      <c r="F10" s="29"/>
      <c r="G10" s="29"/>
      <c r="H10" s="26"/>
    </row>
    <row r="11" spans="1:11">
      <c r="A11" s="22" t="s">
        <v>42</v>
      </c>
      <c r="B11" s="22" t="s">
        <v>337</v>
      </c>
      <c r="C11" s="25">
        <v>5.9762912467831102</v>
      </c>
      <c r="D11" s="25">
        <v>-0.161652684943939</v>
      </c>
      <c r="E11" s="25">
        <v>6.6167187297693095E-2</v>
      </c>
      <c r="F11" s="29"/>
      <c r="G11" s="29"/>
      <c r="H11" s="26"/>
    </row>
    <row r="12" spans="1:11">
      <c r="A12" s="22" t="s">
        <v>43</v>
      </c>
      <c r="B12" s="22" t="s">
        <v>337</v>
      </c>
      <c r="C12" s="25">
        <v>5.8725767982071897</v>
      </c>
      <c r="D12" s="25">
        <v>-8.8716160868798993E-2</v>
      </c>
      <c r="E12" s="25">
        <v>6.2791074300743405E-2</v>
      </c>
      <c r="F12" s="29"/>
      <c r="G12" s="29"/>
      <c r="H12" s="26"/>
    </row>
    <row r="13" spans="1:11">
      <c r="A13" s="22" t="s">
        <v>44</v>
      </c>
      <c r="B13" s="22" t="s">
        <v>337</v>
      </c>
      <c r="C13" s="25">
        <v>5.8960136943658803</v>
      </c>
      <c r="D13" s="25">
        <v>-6.2199255727027697E-2</v>
      </c>
      <c r="E13" s="25">
        <v>9.6927415467166197E-2</v>
      </c>
      <c r="F13" s="29"/>
      <c r="G13" s="29"/>
      <c r="H13" s="26"/>
    </row>
    <row r="14" spans="1:11">
      <c r="A14" s="22" t="s">
        <v>335</v>
      </c>
      <c r="C14" s="25">
        <v>5.9150231144349803</v>
      </c>
      <c r="D14" s="25">
        <v>-3.9403533447438299E-2</v>
      </c>
      <c r="E14" s="25">
        <v>8.3369947035802902E-2</v>
      </c>
      <c r="F14" s="29"/>
      <c r="G14" s="29"/>
      <c r="H14" s="26"/>
      <c r="J14" s="25">
        <v>2.6193241251704098</v>
      </c>
      <c r="K14" s="25">
        <v>1.44584490287891</v>
      </c>
    </row>
    <row r="15" spans="1:11">
      <c r="A15" s="22" t="s">
        <v>45</v>
      </c>
      <c r="C15" s="25">
        <v>5.9461932444114796</v>
      </c>
      <c r="D15" s="25">
        <v>-2.66323787852993E-2</v>
      </c>
      <c r="E15" s="25">
        <v>9.1755523662153199E-2</v>
      </c>
      <c r="F15" s="29"/>
      <c r="G15" s="29"/>
      <c r="H15" s="26"/>
      <c r="J15" s="25">
        <v>2</v>
      </c>
      <c r="K15" s="25">
        <v>1.291477985449824</v>
      </c>
    </row>
    <row r="16" spans="1:11">
      <c r="A16" s="22" t="s">
        <v>46</v>
      </c>
      <c r="C16" s="25">
        <v>5.9836681063122503</v>
      </c>
      <c r="D16" s="25">
        <v>0.14956900414687399</v>
      </c>
      <c r="E16" s="25">
        <v>9.9659973786028699E-2</v>
      </c>
      <c r="F16" s="29"/>
      <c r="G16" s="29"/>
      <c r="H16" s="26"/>
      <c r="J16" s="25">
        <v>3.114633226364294</v>
      </c>
      <c r="K16" s="25">
        <v>1.2512504461805429</v>
      </c>
    </row>
    <row r="17" spans="1:11">
      <c r="A17" s="22" t="s">
        <v>47</v>
      </c>
      <c r="C17" s="25">
        <v>5.81533699851063</v>
      </c>
      <c r="D17" s="25">
        <v>0.22263885354579499</v>
      </c>
      <c r="E17" s="25">
        <v>8.1501488682229506E-2</v>
      </c>
      <c r="F17" s="29"/>
      <c r="G17" s="29"/>
      <c r="H17" s="26"/>
      <c r="J17" s="25">
        <v>2.0641094305173802</v>
      </c>
      <c r="K17" s="25">
        <v>1.1978922548553983</v>
      </c>
    </row>
    <row r="18" spans="1:11">
      <c r="A18" s="22" t="s">
        <v>48</v>
      </c>
      <c r="C18" s="25">
        <v>5.76711763282752</v>
      </c>
      <c r="D18" s="25">
        <v>3.4702648052284103E-2</v>
      </c>
      <c r="E18" s="25">
        <v>0.101642625307411</v>
      </c>
      <c r="F18" s="29"/>
      <c r="G18" s="29"/>
      <c r="H18" s="26"/>
      <c r="J18" s="25">
        <v>1.7390246866266779</v>
      </c>
      <c r="K18" s="25">
        <v>1.0821106781247198</v>
      </c>
    </row>
    <row r="19" spans="1:11">
      <c r="A19" s="22" t="s">
        <v>49</v>
      </c>
      <c r="C19" s="25">
        <v>5.9347378052186004</v>
      </c>
      <c r="D19" s="25">
        <v>1.3673303372216099E-2</v>
      </c>
      <c r="E19" s="25">
        <v>7.9881613377486602E-2</v>
      </c>
      <c r="F19" s="29"/>
      <c r="G19" s="29"/>
      <c r="H19" s="26"/>
      <c r="J19" s="25">
        <v>2.1268232104687534</v>
      </c>
      <c r="K19" s="25">
        <v>1.0303350401054172</v>
      </c>
    </row>
    <row r="20" spans="1:11">
      <c r="A20" s="22" t="s">
        <v>50</v>
      </c>
      <c r="C20" s="25">
        <v>5.8360239600471502</v>
      </c>
      <c r="D20" s="25">
        <v>-8.449212415217211E-2</v>
      </c>
      <c r="E20" s="25">
        <v>8.04264354276399E-2</v>
      </c>
      <c r="F20" s="29"/>
      <c r="G20" s="29"/>
      <c r="H20" s="26"/>
    </row>
    <row r="21" spans="1:11">
      <c r="A21" s="22" t="s">
        <v>51</v>
      </c>
      <c r="C21" s="25">
        <v>6.2015235602440404</v>
      </c>
      <c r="D21" s="25">
        <v>6.2488241039612404E-2</v>
      </c>
      <c r="E21" s="25">
        <v>6.8414072110644195E-2</v>
      </c>
      <c r="F21" s="29"/>
      <c r="G21" s="29"/>
      <c r="H21" s="26"/>
    </row>
    <row r="22" spans="1:11">
      <c r="A22" s="22" t="s">
        <v>52</v>
      </c>
      <c r="C22" s="25">
        <v>5.9498965679578397</v>
      </c>
      <c r="D22" s="25">
        <v>-0.11098559546384501</v>
      </c>
      <c r="E22" s="25">
        <v>6.9323893069806394E-2</v>
      </c>
      <c r="F22" s="29"/>
      <c r="G22" s="29"/>
      <c r="H22" s="26"/>
    </row>
    <row r="23" spans="1:11">
      <c r="A23" s="22" t="s">
        <v>359</v>
      </c>
      <c r="C23" s="25">
        <v>5.8912268210070398</v>
      </c>
      <c r="D23" s="25">
        <v>-0.11439192942985001</v>
      </c>
      <c r="E23" s="25">
        <v>8.5918860228146099E-2</v>
      </c>
      <c r="F23" s="29"/>
      <c r="G23" s="29"/>
      <c r="H23" s="26"/>
    </row>
    <row r="24" spans="1:11" s="39" customFormat="1">
      <c r="A24" s="39" t="s">
        <v>350</v>
      </c>
      <c r="C24" s="25"/>
      <c r="D24" s="25">
        <f>AVERAGE(D4:D23)</f>
        <v>-6.7255377843381314E-2</v>
      </c>
      <c r="E24" s="25">
        <f>2*STDEVP(D4:D23)</f>
        <v>0.23462427969940283</v>
      </c>
      <c r="F24" s="29"/>
      <c r="G24" s="29"/>
      <c r="H24" s="26"/>
      <c r="I24" s="25"/>
      <c r="J24" s="25"/>
      <c r="K24" s="25"/>
    </row>
    <row r="25" spans="1:11" s="39" customFormat="1">
      <c r="C25" s="25"/>
      <c r="D25" s="25"/>
      <c r="E25" s="25"/>
      <c r="F25" s="29"/>
      <c r="G25" s="29"/>
      <c r="H25" s="26"/>
      <c r="I25" s="25"/>
      <c r="J25" s="25"/>
      <c r="K25" s="25"/>
    </row>
    <row r="26" spans="1:11">
      <c r="A26" s="64" t="s">
        <v>402</v>
      </c>
      <c r="C26" s="24"/>
      <c r="D26" s="24"/>
      <c r="E26" s="24"/>
    </row>
    <row r="27" spans="1:11">
      <c r="A27" s="22" t="s">
        <v>54</v>
      </c>
      <c r="B27" s="22" t="s">
        <v>338</v>
      </c>
      <c r="C27" s="25">
        <v>6.4410569256738803</v>
      </c>
      <c r="D27" s="25">
        <v>0.28716250003136501</v>
      </c>
      <c r="E27" s="25">
        <v>7.9567201951434394E-2</v>
      </c>
      <c r="F27" s="29">
        <v>14262.963320922265</v>
      </c>
      <c r="G27" s="29">
        <v>270.26095013582608</v>
      </c>
      <c r="H27" s="81">
        <f>497640/F27</f>
        <v>34.890365263017578</v>
      </c>
      <c r="I27" s="25">
        <f>ABS((1/F27)*0+(497640/(F27)^2)*G27)</f>
        <v>0.66111810388918713</v>
      </c>
    </row>
    <row r="28" spans="1:11">
      <c r="A28" s="22" t="s">
        <v>55</v>
      </c>
      <c r="B28" s="22" t="s">
        <v>338</v>
      </c>
      <c r="C28" s="25">
        <v>6.5535433379023402</v>
      </c>
      <c r="D28" s="25">
        <v>0.26396516094063499</v>
      </c>
      <c r="E28" s="25">
        <v>6.31105064252383E-2</v>
      </c>
      <c r="F28" s="29">
        <v>14676.066002878693</v>
      </c>
      <c r="G28" s="29">
        <v>324.53414199046392</v>
      </c>
      <c r="H28" s="81">
        <f>497640/F28</f>
        <v>33.908269416503614</v>
      </c>
      <c r="I28" s="25">
        <f t="shared" ref="I28:I121" si="0">ABS((1/F28)*0+(497640/(F28)^2)*G28)</f>
        <v>0.74981886285520871</v>
      </c>
    </row>
    <row r="29" spans="1:11">
      <c r="A29" s="22" t="s">
        <v>56</v>
      </c>
      <c r="B29" s="22" t="s">
        <v>338</v>
      </c>
      <c r="C29" s="25">
        <v>6.4378915510844799</v>
      </c>
      <c r="D29" s="25">
        <v>0.24627589422033497</v>
      </c>
      <c r="E29" s="25">
        <v>6.6039611181331295E-2</v>
      </c>
      <c r="F29" s="29">
        <v>15100.662526071976</v>
      </c>
      <c r="G29" s="29">
        <v>312.05620411065354</v>
      </c>
      <c r="H29" s="81">
        <f>497640/F29</f>
        <v>32.954845467263574</v>
      </c>
      <c r="I29" s="25">
        <f t="shared" si="0"/>
        <v>0.68101409231628518</v>
      </c>
    </row>
    <row r="30" spans="1:11">
      <c r="A30" s="22" t="s">
        <v>57</v>
      </c>
      <c r="B30" s="22" t="s">
        <v>338</v>
      </c>
      <c r="C30" s="25">
        <v>6.7009978867128099</v>
      </c>
      <c r="D30" s="25">
        <v>0.30479242335235901</v>
      </c>
      <c r="E30" s="25">
        <v>5.5698830978805403E-2</v>
      </c>
      <c r="F30" s="29">
        <v>13228.630023499938</v>
      </c>
      <c r="G30" s="29">
        <v>708.40496667797868</v>
      </c>
      <c r="H30" s="81">
        <f t="shared" ref="H30:H121" si="1">497640/F30</f>
        <v>37.618407886226294</v>
      </c>
      <c r="I30" s="25">
        <f t="shared" si="0"/>
        <v>2.0144993803424946</v>
      </c>
    </row>
    <row r="31" spans="1:11">
      <c r="A31" s="22" t="s">
        <v>58</v>
      </c>
      <c r="B31" s="22" t="s">
        <v>338</v>
      </c>
      <c r="C31" s="25">
        <v>6.97210402080474</v>
      </c>
      <c r="D31" s="25">
        <v>0.26645534273251598</v>
      </c>
      <c r="E31" s="25">
        <v>5.05943572679722E-2</v>
      </c>
      <c r="F31" s="29">
        <v>11543.168562120114</v>
      </c>
      <c r="G31" s="29">
        <v>600.73734822013671</v>
      </c>
      <c r="H31" s="81">
        <f t="shared" si="1"/>
        <v>43.111213123322813</v>
      </c>
      <c r="I31" s="25">
        <f t="shared" si="0"/>
        <v>2.2436227722816318</v>
      </c>
    </row>
    <row r="32" spans="1:11">
      <c r="A32" s="22" t="s">
        <v>59</v>
      </c>
      <c r="B32" s="22" t="s">
        <v>338</v>
      </c>
      <c r="C32" s="25">
        <v>6.7727542428043703</v>
      </c>
      <c r="D32" s="25">
        <v>0.220043503460507</v>
      </c>
      <c r="E32" s="25">
        <v>5.88892976906744E-2</v>
      </c>
      <c r="F32" s="29">
        <v>12234.871634839457</v>
      </c>
      <c r="G32" s="29">
        <v>651.40989670871363</v>
      </c>
      <c r="H32" s="81">
        <f t="shared" si="1"/>
        <v>40.673904463610654</v>
      </c>
      <c r="I32" s="25">
        <f t="shared" si="0"/>
        <v>2.1655628842017163</v>
      </c>
    </row>
    <row r="33" spans="1:154">
      <c r="A33" s="22" t="s">
        <v>60</v>
      </c>
      <c r="B33" s="22" t="s">
        <v>338</v>
      </c>
      <c r="C33" s="25">
        <v>6.8819791250755404</v>
      </c>
      <c r="D33" s="25">
        <v>0.13493345934746098</v>
      </c>
      <c r="E33" s="25">
        <v>5.7250580890814098E-2</v>
      </c>
      <c r="F33" s="29">
        <v>11003.416317323195</v>
      </c>
      <c r="G33" s="29">
        <v>668.35730784389409</v>
      </c>
      <c r="H33" s="81">
        <f t="shared" si="1"/>
        <v>45.225953980905182</v>
      </c>
      <c r="I33" s="25">
        <f t="shared" si="0"/>
        <v>2.7470647275030116</v>
      </c>
    </row>
    <row r="34" spans="1:154">
      <c r="A34" s="22" t="s">
        <v>61</v>
      </c>
      <c r="C34" s="25">
        <v>6.3535087243006103</v>
      </c>
      <c r="D34" s="25">
        <v>0.38036890907978399</v>
      </c>
      <c r="E34" s="25">
        <v>5.5417196218609202E-2</v>
      </c>
      <c r="F34" s="29">
        <v>13188.387377518204</v>
      </c>
      <c r="G34" s="29">
        <v>648.71425106573668</v>
      </c>
      <c r="H34" s="81">
        <f t="shared" si="1"/>
        <v>37.733195557199814</v>
      </c>
      <c r="I34" s="25">
        <f t="shared" si="0"/>
        <v>1.8560314461139336</v>
      </c>
      <c r="J34" s="25">
        <v>6.64328346299627</v>
      </c>
      <c r="K34" s="25">
        <v>0.20195419999999997</v>
      </c>
      <c r="N34" s="65"/>
      <c r="O34" s="65"/>
      <c r="EM34" s="80"/>
      <c r="EN34" s="80"/>
      <c r="EO34" s="80"/>
      <c r="EP34" s="80"/>
      <c r="EQ34" s="80"/>
      <c r="ER34" s="80"/>
      <c r="ES34" s="80"/>
      <c r="ET34" s="80"/>
      <c r="EU34" s="80"/>
      <c r="EV34" s="80"/>
      <c r="EW34" s="80"/>
      <c r="EX34" s="80"/>
    </row>
    <row r="35" spans="1:154">
      <c r="A35" s="22" t="s">
        <v>62</v>
      </c>
      <c r="B35" s="22" t="s">
        <v>185</v>
      </c>
      <c r="C35" s="25">
        <v>6.1056963995905198</v>
      </c>
      <c r="D35" s="25">
        <v>0.21422062708099299</v>
      </c>
      <c r="E35" s="25">
        <v>6.8222669998111093E-2</v>
      </c>
      <c r="F35" s="29">
        <v>14867.381427882368</v>
      </c>
      <c r="G35" s="29">
        <v>157.27168500018874</v>
      </c>
      <c r="H35" s="81">
        <f t="shared" si="1"/>
        <v>33.47193333364833</v>
      </c>
      <c r="I35" s="25">
        <f t="shared" si="0"/>
        <v>0.35407629656452966</v>
      </c>
      <c r="J35" s="25">
        <v>6.7998763215638869</v>
      </c>
      <c r="K35" s="25">
        <v>0.29030899999999998</v>
      </c>
      <c r="N35" s="65"/>
      <c r="O35" s="65"/>
      <c r="EM35" s="80"/>
      <c r="EN35" s="80"/>
      <c r="EO35" s="80"/>
      <c r="EP35" s="80"/>
      <c r="EQ35" s="80"/>
      <c r="ER35" s="80"/>
      <c r="ES35" s="80"/>
      <c r="ET35" s="80"/>
      <c r="EU35" s="80"/>
      <c r="EV35" s="80"/>
      <c r="EW35" s="80"/>
      <c r="EX35" s="80"/>
    </row>
    <row r="36" spans="1:154">
      <c r="A36" s="22" t="s">
        <v>68</v>
      </c>
      <c r="C36" s="25">
        <v>5.9875829102794604</v>
      </c>
      <c r="D36" s="25">
        <v>0.15231828623686</v>
      </c>
      <c r="E36" s="25">
        <v>7.7584584217234007E-2</v>
      </c>
      <c r="F36" s="29">
        <v>12221.758197060051</v>
      </c>
      <c r="G36" s="29">
        <v>275.95245765898267</v>
      </c>
      <c r="H36" s="81">
        <f t="shared" si="1"/>
        <v>40.717545869931179</v>
      </c>
      <c r="I36" s="25">
        <f t="shared" si="0"/>
        <v>0.91935273726432565</v>
      </c>
      <c r="N36" s="65"/>
      <c r="O36" s="65"/>
      <c r="EM36" s="80"/>
      <c r="EN36" s="80"/>
      <c r="EO36" s="80"/>
      <c r="EP36" s="80"/>
      <c r="EQ36" s="80"/>
      <c r="ER36" s="80"/>
      <c r="ES36" s="80"/>
      <c r="ET36" s="80"/>
      <c r="EU36" s="80"/>
      <c r="EV36" s="80"/>
      <c r="EW36" s="80"/>
      <c r="EX36" s="80"/>
    </row>
    <row r="37" spans="1:154">
      <c r="A37" s="22" t="s">
        <v>69</v>
      </c>
      <c r="C37" s="25">
        <v>6.1609349807773501</v>
      </c>
      <c r="D37" s="25">
        <v>-0.127554854375314</v>
      </c>
      <c r="E37" s="25">
        <v>4.78360095603916E-2</v>
      </c>
      <c r="F37" s="29">
        <v>9688.5854078271368</v>
      </c>
      <c r="G37" s="29">
        <v>249.95316647829645</v>
      </c>
      <c r="H37" s="81">
        <f t="shared" si="1"/>
        <v>51.363535444294129</v>
      </c>
      <c r="I37" s="25">
        <f t="shared" si="0"/>
        <v>1.325113810262712</v>
      </c>
      <c r="J37" s="25">
        <v>7.7297565775191757</v>
      </c>
      <c r="K37" s="25">
        <v>0.64989391541901842</v>
      </c>
      <c r="N37" s="65"/>
      <c r="O37" s="65"/>
      <c r="P37" s="65"/>
      <c r="Q37" s="65"/>
      <c r="EM37" s="80"/>
      <c r="EN37" s="80"/>
      <c r="EO37" s="80"/>
      <c r="EP37" s="80"/>
      <c r="EQ37" s="80"/>
      <c r="ER37" s="80"/>
      <c r="ES37" s="80"/>
      <c r="ET37" s="80"/>
      <c r="EU37" s="80"/>
      <c r="EV37" s="80"/>
      <c r="EW37" s="80"/>
      <c r="EX37" s="80"/>
    </row>
    <row r="38" spans="1:154">
      <c r="A38" s="22" t="s">
        <v>63</v>
      </c>
      <c r="B38" s="22" t="s">
        <v>185</v>
      </c>
      <c r="C38" s="25">
        <v>6.5025473749304998</v>
      </c>
      <c r="D38" s="25">
        <v>0.36573579511346099</v>
      </c>
      <c r="E38" s="25">
        <v>8.3185911271042703E-2</v>
      </c>
      <c r="F38" s="29">
        <v>13910.90333393222</v>
      </c>
      <c r="G38" s="29">
        <v>357.99543012016051</v>
      </c>
      <c r="H38" s="81">
        <f t="shared" si="1"/>
        <v>35.773377763766781</v>
      </c>
      <c r="I38" s="25">
        <f t="shared" si="0"/>
        <v>0.92062358942225364</v>
      </c>
      <c r="J38" s="25">
        <v>7.6282226211849169</v>
      </c>
      <c r="K38" s="25">
        <v>0.22388160000000001</v>
      </c>
      <c r="N38" s="65"/>
      <c r="O38" s="65"/>
      <c r="P38" s="65"/>
      <c r="Q38" s="65"/>
      <c r="EM38" s="80"/>
      <c r="EN38" s="80"/>
      <c r="EO38" s="80"/>
      <c r="EP38" s="80"/>
      <c r="EQ38" s="80"/>
      <c r="ER38" s="80"/>
      <c r="ES38" s="80"/>
      <c r="ET38" s="80"/>
      <c r="EU38" s="80"/>
      <c r="EV38" s="80"/>
      <c r="EW38" s="80"/>
      <c r="EX38" s="80"/>
    </row>
    <row r="39" spans="1:154">
      <c r="A39" s="22" t="s">
        <v>70</v>
      </c>
      <c r="C39" s="25">
        <v>6.4340176275095997</v>
      </c>
      <c r="D39" s="25">
        <v>0.32053561498313898</v>
      </c>
      <c r="E39" s="25">
        <v>4.2757138449123801E-2</v>
      </c>
      <c r="F39" s="29">
        <v>11250.277609184095</v>
      </c>
      <c r="G39" s="29">
        <v>346.64393624596312</v>
      </c>
      <c r="H39" s="81">
        <f t="shared" si="1"/>
        <v>44.233575142515114</v>
      </c>
      <c r="I39" s="25">
        <f t="shared" si="0"/>
        <v>1.362926421399218</v>
      </c>
      <c r="J39" s="25">
        <v>9.3839595119415975</v>
      </c>
      <c r="K39" s="25">
        <v>0.70548881075058656</v>
      </c>
      <c r="N39" s="65"/>
      <c r="O39" s="65"/>
      <c r="P39" s="65"/>
      <c r="Q39" s="65"/>
      <c r="EM39" s="80"/>
      <c r="EN39" s="80"/>
      <c r="EO39" s="80"/>
      <c r="EP39" s="80"/>
      <c r="EQ39" s="80"/>
      <c r="ER39" s="80"/>
      <c r="ES39" s="80"/>
      <c r="ET39" s="80"/>
      <c r="EU39" s="80"/>
      <c r="EV39" s="80"/>
      <c r="EW39" s="80"/>
      <c r="EX39" s="80"/>
    </row>
    <row r="40" spans="1:154">
      <c r="A40" s="22" t="s">
        <v>71</v>
      </c>
      <c r="C40" s="25">
        <v>6.3527084003320597</v>
      </c>
      <c r="D40" s="25">
        <v>-1.8043427134065503E-2</v>
      </c>
      <c r="E40" s="25">
        <v>4.4555102185972702E-2</v>
      </c>
      <c r="F40" s="29">
        <v>11501.98136971651</v>
      </c>
      <c r="G40" s="29">
        <v>125.41946856786987</v>
      </c>
      <c r="H40" s="81">
        <f t="shared" si="1"/>
        <v>43.265589119300181</v>
      </c>
      <c r="I40" s="25">
        <f t="shared" si="0"/>
        <v>0.47177499425494068</v>
      </c>
      <c r="J40" s="25">
        <v>8.1584362766262686</v>
      </c>
      <c r="K40" s="25">
        <v>0.69282820072896834</v>
      </c>
      <c r="N40" s="65"/>
      <c r="O40" s="65"/>
      <c r="P40" s="65"/>
      <c r="Q40" s="65"/>
      <c r="EM40" s="80"/>
      <c r="EN40" s="80"/>
      <c r="EO40" s="80"/>
      <c r="EP40" s="80"/>
      <c r="EQ40" s="80"/>
      <c r="ER40" s="80"/>
      <c r="ES40" s="80"/>
      <c r="ET40" s="80"/>
      <c r="EU40" s="80"/>
      <c r="EV40" s="80"/>
      <c r="EW40" s="80"/>
      <c r="EX40" s="80"/>
    </row>
    <row r="41" spans="1:154">
      <c r="A41" s="22" t="s">
        <v>72</v>
      </c>
      <c r="C41" s="25">
        <v>6.2479793171155302</v>
      </c>
      <c r="D41" s="25">
        <v>5.6548326377478204E-2</v>
      </c>
      <c r="E41" s="25">
        <v>6.0586984837716698E-2</v>
      </c>
      <c r="F41" s="29">
        <v>13228.901743875251</v>
      </c>
      <c r="G41" s="29">
        <v>357.94992520527785</v>
      </c>
      <c r="H41" s="81">
        <f t="shared" si="1"/>
        <v>37.617635207729819</v>
      </c>
      <c r="I41" s="25">
        <f t="shared" si="0"/>
        <v>1.0178645188925437</v>
      </c>
      <c r="J41" s="25">
        <v>7.1390681239091869</v>
      </c>
      <c r="K41" s="25">
        <v>0.69527592997925891</v>
      </c>
      <c r="N41" s="65"/>
      <c r="O41" s="65"/>
      <c r="P41" s="65"/>
      <c r="Q41" s="65"/>
      <c r="EM41" s="80"/>
      <c r="EN41" s="80"/>
      <c r="EO41" s="80"/>
      <c r="EP41" s="80"/>
      <c r="EQ41" s="80"/>
      <c r="ER41" s="80"/>
      <c r="ES41" s="80"/>
      <c r="ET41" s="80"/>
      <c r="EU41" s="80"/>
      <c r="EV41" s="80"/>
      <c r="EW41" s="80"/>
      <c r="EX41" s="80"/>
    </row>
    <row r="42" spans="1:154">
      <c r="A42" s="22" t="s">
        <v>73</v>
      </c>
      <c r="C42" s="25">
        <v>6.5682509570661196</v>
      </c>
      <c r="D42" s="25">
        <v>-0.23100761712690202</v>
      </c>
      <c r="E42" s="25">
        <v>5.05987811639955E-2</v>
      </c>
      <c r="F42" s="29">
        <v>8079.0151495181135</v>
      </c>
      <c r="G42" s="29">
        <v>233.20859364550734</v>
      </c>
      <c r="H42" s="81">
        <f t="shared" si="1"/>
        <v>61.596616764567223</v>
      </c>
      <c r="I42" s="25">
        <f t="shared" si="0"/>
        <v>1.7780459750521471</v>
      </c>
      <c r="N42" s="65"/>
      <c r="O42" s="65"/>
      <c r="P42" s="65"/>
      <c r="Q42" s="65"/>
      <c r="EM42" s="80"/>
      <c r="EN42" s="80"/>
      <c r="EO42" s="80"/>
      <c r="EP42" s="80"/>
      <c r="EQ42" s="80"/>
      <c r="ER42" s="80"/>
      <c r="ES42" s="80"/>
      <c r="ET42" s="80"/>
      <c r="EU42" s="80"/>
      <c r="EV42" s="80"/>
      <c r="EW42" s="80"/>
      <c r="EX42" s="80"/>
    </row>
    <row r="43" spans="1:154">
      <c r="A43" s="22" t="s">
        <v>74</v>
      </c>
      <c r="C43" s="25">
        <v>6.5559407416878104</v>
      </c>
      <c r="D43" s="25">
        <v>-0.30032375237409098</v>
      </c>
      <c r="E43" s="25">
        <v>5.5471397991936101E-2</v>
      </c>
      <c r="F43" s="29">
        <v>9391.4741460545702</v>
      </c>
      <c r="G43" s="29">
        <v>168.68950391987508</v>
      </c>
      <c r="H43" s="81">
        <f t="shared" si="1"/>
        <v>52.988486393167825</v>
      </c>
      <c r="I43" s="25">
        <f t="shared" si="0"/>
        <v>0.9517783197948434</v>
      </c>
      <c r="N43" s="65"/>
      <c r="O43" s="65"/>
      <c r="P43" s="65"/>
      <c r="Q43" s="65"/>
      <c r="EM43" s="80"/>
      <c r="EN43" s="80"/>
      <c r="EO43" s="80"/>
      <c r="EP43" s="80"/>
      <c r="EQ43" s="80"/>
      <c r="ER43" s="80"/>
      <c r="ES43" s="80"/>
      <c r="ET43" s="80"/>
      <c r="EU43" s="80"/>
      <c r="EV43" s="80"/>
      <c r="EW43" s="80"/>
      <c r="EX43" s="80"/>
    </row>
    <row r="44" spans="1:154">
      <c r="A44" s="22" t="s">
        <v>64</v>
      </c>
      <c r="B44" s="22" t="s">
        <v>185</v>
      </c>
      <c r="C44" s="25">
        <v>7.0915000890237199</v>
      </c>
      <c r="D44" s="25">
        <v>-0.156723216386148</v>
      </c>
      <c r="E44" s="25">
        <v>6.8212083507619897E-2</v>
      </c>
      <c r="F44" s="29">
        <v>14335.070798877503</v>
      </c>
      <c r="G44" s="29">
        <v>285.55746698392153</v>
      </c>
      <c r="H44" s="81">
        <f t="shared" si="1"/>
        <v>34.71486168306663</v>
      </c>
      <c r="I44" s="25">
        <f t="shared" si="0"/>
        <v>0.69152696264952795</v>
      </c>
      <c r="N44" s="65"/>
      <c r="O44" s="65"/>
      <c r="P44" s="65"/>
      <c r="Q44" s="65"/>
      <c r="EM44" s="80"/>
      <c r="EN44" s="80"/>
      <c r="EO44" s="80"/>
      <c r="EP44" s="80"/>
      <c r="EQ44" s="80"/>
      <c r="ER44" s="80"/>
      <c r="ES44" s="80"/>
      <c r="ET44" s="80"/>
      <c r="EU44" s="80"/>
      <c r="EV44" s="80"/>
      <c r="EW44" s="80"/>
      <c r="EX44" s="80"/>
    </row>
    <row r="45" spans="1:154">
      <c r="A45" s="22" t="s">
        <v>65</v>
      </c>
      <c r="B45" s="22" t="s">
        <v>185</v>
      </c>
      <c r="C45" s="25">
        <v>6.5653205877475802</v>
      </c>
      <c r="D45" s="25">
        <v>-8.6556675525365306E-2</v>
      </c>
      <c r="E45" s="25">
        <v>5.6367556773960902E-2</v>
      </c>
      <c r="F45" s="29">
        <v>13799.691855798319</v>
      </c>
      <c r="G45" s="29">
        <v>594.5186386327473</v>
      </c>
      <c r="H45" s="81">
        <f t="shared" si="1"/>
        <v>36.061674796810983</v>
      </c>
      <c r="I45" s="25">
        <f t="shared" si="0"/>
        <v>1.5536098944128662</v>
      </c>
      <c r="J45" s="25">
        <v>7.567380809894293</v>
      </c>
      <c r="K45" s="25">
        <v>0.2157174</v>
      </c>
      <c r="N45" s="65"/>
      <c r="O45" s="65"/>
      <c r="P45" s="65"/>
      <c r="Q45" s="65"/>
      <c r="EM45" s="80"/>
      <c r="EN45" s="80"/>
      <c r="EO45" s="80"/>
      <c r="EP45" s="80"/>
      <c r="EQ45" s="80"/>
      <c r="ER45" s="80"/>
      <c r="ES45" s="80"/>
      <c r="ET45" s="80"/>
      <c r="EU45" s="80"/>
      <c r="EV45" s="80"/>
      <c r="EW45" s="80"/>
      <c r="EX45" s="80"/>
    </row>
    <row r="46" spans="1:154">
      <c r="A46" s="22" t="s">
        <v>75</v>
      </c>
      <c r="C46" s="25">
        <v>6.8688320742919</v>
      </c>
      <c r="D46" s="25">
        <v>-3.3965561586072099E-2</v>
      </c>
      <c r="E46" s="25">
        <v>5.3703070092097203E-2</v>
      </c>
      <c r="F46" s="29">
        <v>11064.988762400719</v>
      </c>
      <c r="G46" s="29">
        <v>372.38913807854965</v>
      </c>
      <c r="H46" s="81">
        <f t="shared" si="1"/>
        <v>44.974288784729808</v>
      </c>
      <c r="I46" s="25">
        <f t="shared" si="0"/>
        <v>1.5135972567049942</v>
      </c>
      <c r="J46" s="81">
        <v>10.00066968989799</v>
      </c>
      <c r="K46" s="25">
        <v>0.74419530826345937</v>
      </c>
      <c r="N46" s="65"/>
      <c r="O46" s="65"/>
      <c r="P46" s="65"/>
      <c r="Q46" s="65"/>
      <c r="EM46" s="80"/>
      <c r="EN46" s="80"/>
      <c r="EO46" s="80"/>
      <c r="EP46" s="80"/>
      <c r="EQ46" s="80"/>
      <c r="ER46" s="80"/>
      <c r="ES46" s="80"/>
      <c r="ET46" s="80"/>
      <c r="EU46" s="80"/>
      <c r="EV46" s="80"/>
      <c r="EW46" s="80"/>
      <c r="EX46" s="80"/>
    </row>
    <row r="47" spans="1:154">
      <c r="A47" s="22" t="s">
        <v>66</v>
      </c>
      <c r="B47" s="22" t="s">
        <v>185</v>
      </c>
      <c r="C47" s="25">
        <v>6.78462737179155</v>
      </c>
      <c r="D47" s="25">
        <v>-9.182089055825049E-2</v>
      </c>
      <c r="E47" s="25">
        <v>5.0834288536836802E-2</v>
      </c>
      <c r="F47" s="29">
        <v>14692.26534359206</v>
      </c>
      <c r="G47" s="29">
        <v>416.73654139895581</v>
      </c>
      <c r="H47" s="81">
        <f t="shared" si="1"/>
        <v>33.870882968843368</v>
      </c>
      <c r="I47" s="25">
        <f t="shared" si="0"/>
        <v>0.96072554452747161</v>
      </c>
      <c r="J47" s="25">
        <v>7.2975822860562767</v>
      </c>
      <c r="K47" s="25">
        <v>0.1904806</v>
      </c>
      <c r="N47" s="65"/>
      <c r="O47" s="65"/>
      <c r="EM47" s="80"/>
      <c r="EN47" s="80"/>
      <c r="EO47" s="80"/>
      <c r="EP47" s="80"/>
      <c r="EQ47" s="80"/>
      <c r="ER47" s="80"/>
      <c r="ES47" s="80"/>
      <c r="ET47" s="80"/>
      <c r="EU47" s="80"/>
      <c r="EV47" s="80"/>
      <c r="EW47" s="80"/>
      <c r="EX47" s="80"/>
    </row>
    <row r="48" spans="1:154">
      <c r="A48" s="22" t="s">
        <v>67</v>
      </c>
      <c r="B48" s="22" t="s">
        <v>185</v>
      </c>
      <c r="C48" s="25">
        <v>6.3885772188098704</v>
      </c>
      <c r="D48" s="25">
        <v>0.130513309968946</v>
      </c>
      <c r="E48" s="25">
        <v>5.1415280971760902E-2</v>
      </c>
      <c r="F48" s="29">
        <v>18601.988504129411</v>
      </c>
      <c r="G48" s="29">
        <v>514.99110103007911</v>
      </c>
      <c r="H48" s="81">
        <f t="shared" si="1"/>
        <v>26.751978687091977</v>
      </c>
      <c r="I48" s="25">
        <f t="shared" si="0"/>
        <v>0.74062141021861072</v>
      </c>
      <c r="J48" s="25">
        <v>7.9468940754038497</v>
      </c>
      <c r="K48" s="25">
        <v>0.20157999999999998</v>
      </c>
      <c r="N48" s="65"/>
      <c r="O48" s="65"/>
      <c r="EM48" s="80"/>
      <c r="EN48" s="80"/>
      <c r="EO48" s="80"/>
      <c r="EP48" s="80"/>
      <c r="EQ48" s="80"/>
      <c r="ER48" s="80"/>
      <c r="ES48" s="80"/>
      <c r="ET48" s="80"/>
      <c r="EU48" s="80"/>
      <c r="EV48" s="80"/>
      <c r="EW48" s="80"/>
      <c r="EX48" s="80"/>
    </row>
    <row r="49" spans="1:154">
      <c r="A49" s="22" t="s">
        <v>76</v>
      </c>
      <c r="C49" s="25">
        <v>6.2008799341011702</v>
      </c>
      <c r="D49" s="25">
        <v>0.12237349454969598</v>
      </c>
      <c r="E49" s="25">
        <v>5.9256743334239102E-2</v>
      </c>
      <c r="F49" s="29">
        <v>13023.907201744487</v>
      </c>
      <c r="G49" s="29">
        <v>281.45294201684163</v>
      </c>
      <c r="H49" s="81">
        <f t="shared" si="1"/>
        <v>38.209731710415106</v>
      </c>
      <c r="I49" s="25">
        <f t="shared" si="0"/>
        <v>0.82573080696782464</v>
      </c>
      <c r="EM49" s="80"/>
      <c r="EN49" s="80"/>
      <c r="EO49" s="80"/>
      <c r="EP49" s="80"/>
      <c r="EQ49" s="80"/>
      <c r="ER49" s="80"/>
      <c r="ES49" s="80"/>
      <c r="ET49" s="80"/>
      <c r="EU49" s="80"/>
      <c r="EV49" s="80"/>
      <c r="EW49" s="80"/>
      <c r="EX49" s="80"/>
    </row>
    <row r="50" spans="1:154">
      <c r="A50" s="22" t="s">
        <v>77</v>
      </c>
      <c r="C50" s="25">
        <v>6.3476772651117201</v>
      </c>
      <c r="D50" s="25">
        <v>0.18736156380794999</v>
      </c>
      <c r="E50" s="25">
        <v>5.4052750630531797E-2</v>
      </c>
      <c r="F50" s="29">
        <v>11413.600614258559</v>
      </c>
      <c r="G50" s="29">
        <v>398.07558436365832</v>
      </c>
      <c r="H50" s="81">
        <f t="shared" si="1"/>
        <v>43.600614461515157</v>
      </c>
      <c r="I50" s="25">
        <f t="shared" si="0"/>
        <v>1.5206717553003941</v>
      </c>
      <c r="EM50" s="80"/>
      <c r="EN50" s="80"/>
      <c r="EO50" s="80"/>
      <c r="EP50" s="80"/>
      <c r="EQ50" s="80"/>
      <c r="ER50" s="80"/>
      <c r="ES50" s="80"/>
      <c r="ET50" s="80"/>
      <c r="EU50" s="80"/>
      <c r="EV50" s="80"/>
      <c r="EW50" s="80"/>
      <c r="EX50" s="80"/>
    </row>
    <row r="51" spans="1:154">
      <c r="A51" s="22" t="s">
        <v>78</v>
      </c>
      <c r="C51" s="25">
        <v>6.3960004515206998</v>
      </c>
      <c r="D51" s="25">
        <v>7.8004018787111412E-2</v>
      </c>
      <c r="E51" s="25">
        <v>8.4743825203189405E-2</v>
      </c>
      <c r="F51" s="29">
        <v>18155.8486926273</v>
      </c>
      <c r="G51" s="29">
        <v>515.37795155114077</v>
      </c>
      <c r="H51" s="81">
        <f t="shared" si="1"/>
        <v>27.409349374126528</v>
      </c>
      <c r="I51" s="25">
        <f t="shared" si="0"/>
        <v>0.77805089549590745</v>
      </c>
      <c r="EM51" s="80"/>
      <c r="EN51" s="80"/>
      <c r="EO51" s="80"/>
      <c r="EP51" s="80"/>
      <c r="EQ51" s="80"/>
      <c r="ER51" s="80"/>
      <c r="ES51" s="80"/>
      <c r="ET51" s="80"/>
      <c r="EU51" s="80"/>
      <c r="EV51" s="80"/>
      <c r="EW51" s="80"/>
      <c r="EX51" s="80"/>
    </row>
    <row r="52" spans="1:154">
      <c r="A52" s="22" t="s">
        <v>79</v>
      </c>
      <c r="C52" s="25">
        <v>6.2684759046571799</v>
      </c>
      <c r="D52" s="25">
        <v>-0.15024096571668902</v>
      </c>
      <c r="E52" s="25">
        <v>5.7975985289995598E-2</v>
      </c>
      <c r="F52" s="29">
        <v>9982.5428860309585</v>
      </c>
      <c r="G52" s="29">
        <v>212.64171761907403</v>
      </c>
      <c r="H52" s="81">
        <f t="shared" si="1"/>
        <v>49.851025503368589</v>
      </c>
      <c r="I52" s="25">
        <f t="shared" si="0"/>
        <v>1.0618945301945268</v>
      </c>
      <c r="EM52" s="80"/>
      <c r="EN52" s="80"/>
      <c r="EO52" s="80"/>
      <c r="EP52" s="80"/>
      <c r="EQ52" s="80"/>
      <c r="ER52" s="80"/>
      <c r="ES52" s="80"/>
      <c r="ET52" s="80"/>
      <c r="EU52" s="80"/>
      <c r="EV52" s="80"/>
      <c r="EW52" s="80"/>
      <c r="EX52" s="80"/>
    </row>
    <row r="53" spans="1:154">
      <c r="A53" s="22" t="s">
        <v>80</v>
      </c>
      <c r="C53" s="25">
        <v>6.53798004653608</v>
      </c>
      <c r="D53" s="25">
        <v>-0.13063116685562501</v>
      </c>
      <c r="E53" s="25">
        <v>5.0415624781667299E-2</v>
      </c>
      <c r="F53" s="29">
        <v>11201.86327464044</v>
      </c>
      <c r="G53" s="29">
        <v>181.11201475917034</v>
      </c>
      <c r="H53" s="81">
        <f t="shared" si="1"/>
        <v>44.424752186236034</v>
      </c>
      <c r="I53" s="25">
        <f t="shared" si="0"/>
        <v>0.7182605408013536</v>
      </c>
      <c r="EM53" s="80"/>
      <c r="EN53" s="80"/>
      <c r="EO53" s="80"/>
      <c r="EP53" s="80"/>
      <c r="EQ53" s="80"/>
      <c r="ER53" s="80"/>
      <c r="ES53" s="80"/>
      <c r="ET53" s="80"/>
      <c r="EU53" s="80"/>
      <c r="EV53" s="80"/>
      <c r="EW53" s="80"/>
      <c r="EX53" s="80"/>
    </row>
    <row r="54" spans="1:154" ht="14.25" customHeight="1">
      <c r="A54" s="22" t="s">
        <v>81</v>
      </c>
      <c r="C54" s="25">
        <v>6.4574461063897903</v>
      </c>
      <c r="D54" s="25">
        <v>-0.117095714212581</v>
      </c>
      <c r="E54" s="25">
        <v>7.3487660058898299E-2</v>
      </c>
      <c r="F54" s="29">
        <v>10628.771058025026</v>
      </c>
      <c r="G54" s="29">
        <v>193.09260000772269</v>
      </c>
      <c r="H54" s="81">
        <f t="shared" si="1"/>
        <v>46.820088351067412</v>
      </c>
      <c r="I54" s="25">
        <f t="shared" si="0"/>
        <v>0.85057929491039097</v>
      </c>
      <c r="EM54" s="80"/>
      <c r="EN54" s="80"/>
      <c r="EO54" s="80"/>
      <c r="EP54" s="80"/>
      <c r="EQ54" s="80"/>
      <c r="ER54" s="80"/>
      <c r="ES54" s="80"/>
      <c r="ET54" s="80"/>
      <c r="EU54" s="80"/>
      <c r="EV54" s="80"/>
      <c r="EW54" s="80"/>
      <c r="EX54" s="80"/>
    </row>
    <row r="55" spans="1:154">
      <c r="A55" s="64" t="s">
        <v>403</v>
      </c>
      <c r="C55" s="80"/>
    </row>
    <row r="56" spans="1:154">
      <c r="A56" s="22" t="s">
        <v>245</v>
      </c>
      <c r="B56" s="33"/>
      <c r="C56" s="77">
        <v>10.669546680643</v>
      </c>
      <c r="D56" s="33">
        <v>9.7754297072159824E-3</v>
      </c>
      <c r="E56" s="33">
        <v>6.0704814140819199E-2</v>
      </c>
      <c r="F56" s="78">
        <v>11292.8678761191</v>
      </c>
      <c r="G56" s="78">
        <v>272.72764684544183</v>
      </c>
      <c r="H56" s="81">
        <f t="shared" ref="H56:H84" si="2">497640/F56</f>
        <v>44.066751285769811</v>
      </c>
      <c r="I56" s="25">
        <f t="shared" ref="I56:I84" si="3">ABS((1/F56)*0+(497640/(F56)^2)*G56)</f>
        <v>1.0642311159688802</v>
      </c>
    </row>
    <row r="57" spans="1:154">
      <c r="A57" s="22" t="s">
        <v>217</v>
      </c>
      <c r="B57" s="33"/>
      <c r="C57" s="77">
        <v>10.9345465239288</v>
      </c>
      <c r="D57" s="33">
        <v>-0.15026022505786199</v>
      </c>
      <c r="E57" s="33">
        <v>7.96724029641388E-2</v>
      </c>
      <c r="F57" s="78">
        <v>10116.667105394001</v>
      </c>
      <c r="G57" s="78">
        <v>212.74002581667807</v>
      </c>
      <c r="H57" s="81">
        <f t="shared" si="2"/>
        <v>49.190113188034871</v>
      </c>
      <c r="I57" s="25">
        <f t="shared" si="3"/>
        <v>1.0344025201707276</v>
      </c>
    </row>
    <row r="58" spans="1:154">
      <c r="A58" s="22" t="s">
        <v>218</v>
      </c>
      <c r="B58" s="33"/>
      <c r="C58" s="77">
        <v>10.1318314272519</v>
      </c>
      <c r="D58" s="33">
        <v>9.1109519932697988E-2</v>
      </c>
      <c r="E58" s="33">
        <v>7.5420298559315396E-2</v>
      </c>
      <c r="F58" s="78">
        <v>16072.239783656782</v>
      </c>
      <c r="G58" s="78">
        <v>520.71050185971467</v>
      </c>
      <c r="H58" s="81">
        <f t="shared" si="2"/>
        <v>30.962703810954228</v>
      </c>
      <c r="I58" s="25">
        <f t="shared" si="3"/>
        <v>1.0031336800195148</v>
      </c>
    </row>
    <row r="59" spans="1:154">
      <c r="A59" s="22" t="s">
        <v>219</v>
      </c>
      <c r="B59" s="33"/>
      <c r="C59" s="33">
        <v>9.5983702797613102</v>
      </c>
      <c r="D59" s="33">
        <v>-0.26447626347241204</v>
      </c>
      <c r="E59" s="33">
        <v>6.8296627480143701E-2</v>
      </c>
      <c r="F59" s="78">
        <v>13024.329977593668</v>
      </c>
      <c r="G59" s="78">
        <v>387.96646815300375</v>
      </c>
      <c r="H59" s="81">
        <f t="shared" si="2"/>
        <v>38.208491404633648</v>
      </c>
      <c r="I59" s="25">
        <f t="shared" si="3"/>
        <v>1.1381478731890113</v>
      </c>
    </row>
    <row r="60" spans="1:154">
      <c r="A60" s="22" t="s">
        <v>220</v>
      </c>
      <c r="B60" s="33"/>
      <c r="C60" s="33">
        <v>9.5284389192398908</v>
      </c>
      <c r="D60" s="33">
        <v>-8.7775813958790028E-3</v>
      </c>
      <c r="E60" s="33">
        <v>4.9430850660522503E-2</v>
      </c>
      <c r="F60" s="78">
        <v>9667.4815649814045</v>
      </c>
      <c r="G60" s="78">
        <v>327.90302117829947</v>
      </c>
      <c r="H60" s="81">
        <f t="shared" si="2"/>
        <v>51.475660610784644</v>
      </c>
      <c r="I60" s="25">
        <f t="shared" si="3"/>
        <v>1.7459588123308247</v>
      </c>
    </row>
    <row r="61" spans="1:154">
      <c r="A61" s="22" t="s">
        <v>221</v>
      </c>
      <c r="B61" s="33"/>
      <c r="C61" s="33">
        <v>9.30745709077563</v>
      </c>
      <c r="D61" s="33">
        <v>-7.8724606965939997E-2</v>
      </c>
      <c r="E61" s="33">
        <v>5.9954274045400303E-2</v>
      </c>
      <c r="F61" s="78">
        <v>10946.045993230169</v>
      </c>
      <c r="G61" s="78">
        <v>481.27152332389454</v>
      </c>
      <c r="H61" s="81">
        <f t="shared" si="2"/>
        <v>45.462991870103302</v>
      </c>
      <c r="I61" s="25">
        <f t="shared" si="3"/>
        <v>1.99889927063331</v>
      </c>
    </row>
    <row r="62" spans="1:154">
      <c r="A62" s="22" t="s">
        <v>222</v>
      </c>
      <c r="B62" s="33"/>
      <c r="C62" s="33">
        <v>9.1307581434555498</v>
      </c>
      <c r="D62" s="33">
        <v>1.2470107640228989E-2</v>
      </c>
      <c r="E62" s="33">
        <v>4.7095298662477497E-2</v>
      </c>
      <c r="F62" s="78">
        <v>10041.125999119889</v>
      </c>
      <c r="G62" s="78">
        <v>389.62675438025587</v>
      </c>
      <c r="H62" s="81">
        <f t="shared" si="2"/>
        <v>49.5601788129756</v>
      </c>
      <c r="I62" s="25">
        <f t="shared" si="3"/>
        <v>1.9230882690942563</v>
      </c>
    </row>
    <row r="63" spans="1:154">
      <c r="A63" s="22" t="s">
        <v>223</v>
      </c>
      <c r="B63" s="33"/>
      <c r="C63" s="33">
        <v>7.7558428090488496</v>
      </c>
      <c r="D63" s="33">
        <v>-6.0979797163339955E-3</v>
      </c>
      <c r="E63" s="33">
        <v>7.0086994429580898E-2</v>
      </c>
      <c r="F63" s="78">
        <v>10591.363056790522</v>
      </c>
      <c r="G63" s="78">
        <v>492.70304090724568</v>
      </c>
      <c r="H63" s="81">
        <f t="shared" si="2"/>
        <v>46.985453839290706</v>
      </c>
      <c r="I63" s="25">
        <f t="shared" si="3"/>
        <v>2.1857315116946436</v>
      </c>
    </row>
    <row r="64" spans="1:154">
      <c r="A64" s="22" t="s">
        <v>224</v>
      </c>
      <c r="B64" s="33"/>
      <c r="C64" s="77">
        <v>10.592818069428599</v>
      </c>
      <c r="D64" s="33">
        <v>-1.6000552074890012E-2</v>
      </c>
      <c r="E64" s="33">
        <v>5.6707618071555603E-2</v>
      </c>
      <c r="F64" s="78">
        <v>11544.413140126859</v>
      </c>
      <c r="G64" s="78">
        <v>453.86954452875523</v>
      </c>
      <c r="H64" s="81">
        <f t="shared" si="2"/>
        <v>43.10656539744484</v>
      </c>
      <c r="I64" s="25">
        <f t="shared" si="3"/>
        <v>1.6947381357249571</v>
      </c>
    </row>
    <row r="65" spans="1:9">
      <c r="A65" s="22" t="s">
        <v>225</v>
      </c>
      <c r="B65" s="33" t="s">
        <v>340</v>
      </c>
      <c r="C65" s="77">
        <v>12.421168467445099</v>
      </c>
      <c r="D65" s="33">
        <v>0.1267702923958956</v>
      </c>
      <c r="E65" s="33">
        <v>5.26506264901885E-2</v>
      </c>
      <c r="F65" s="78">
        <v>15848.135791729714</v>
      </c>
      <c r="G65" s="78">
        <v>431.50608206859243</v>
      </c>
      <c r="H65" s="81">
        <f t="shared" si="2"/>
        <v>31.400538621059233</v>
      </c>
      <c r="I65" s="25">
        <f t="shared" si="3"/>
        <v>0.8549600768998683</v>
      </c>
    </row>
    <row r="66" spans="1:9">
      <c r="A66" s="22" t="s">
        <v>226</v>
      </c>
      <c r="B66" s="33" t="s">
        <v>340</v>
      </c>
      <c r="C66" s="77">
        <v>12.237304652332901</v>
      </c>
      <c r="D66" s="33">
        <v>8.9320661138159993E-2</v>
      </c>
      <c r="E66" s="33">
        <v>3.5472407212701097E-2</v>
      </c>
      <c r="F66" s="78">
        <v>11252.753074031905</v>
      </c>
      <c r="G66" s="78">
        <v>439.02597118926417</v>
      </c>
      <c r="H66" s="81">
        <f t="shared" si="2"/>
        <v>44.22384430956803</v>
      </c>
      <c r="I66" s="25">
        <f t="shared" si="3"/>
        <v>1.7253925390521607</v>
      </c>
    </row>
    <row r="67" spans="1:9">
      <c r="A67" s="22" t="s">
        <v>227</v>
      </c>
      <c r="B67" s="33" t="s">
        <v>340</v>
      </c>
      <c r="C67" s="77">
        <v>12.569851017428499</v>
      </c>
      <c r="D67" s="33">
        <v>-0.10127141749365301</v>
      </c>
      <c r="E67" s="33">
        <v>5.7146860634896698E-2</v>
      </c>
      <c r="F67" s="78">
        <v>9597.9513024101325</v>
      </c>
      <c r="G67" s="78">
        <v>419.47186215070246</v>
      </c>
      <c r="H67" s="81">
        <f t="shared" si="2"/>
        <v>51.848564794763867</v>
      </c>
      <c r="I67" s="25">
        <f t="shared" si="3"/>
        <v>2.266005873445053</v>
      </c>
    </row>
    <row r="68" spans="1:9">
      <c r="A68" s="22" t="s">
        <v>228</v>
      </c>
      <c r="B68" s="33" t="s">
        <v>340</v>
      </c>
      <c r="C68" s="77">
        <v>12.599603521669399</v>
      </c>
      <c r="D68" s="33">
        <v>-0.11124695593671599</v>
      </c>
      <c r="E68" s="33">
        <v>4.7421027287006298E-2</v>
      </c>
      <c r="F68" s="78">
        <v>10207.626080490058</v>
      </c>
      <c r="G68" s="78">
        <v>229.66612807944767</v>
      </c>
      <c r="H68" s="81">
        <f t="shared" si="2"/>
        <v>48.751785780157498</v>
      </c>
      <c r="I68" s="25">
        <f t="shared" si="3"/>
        <v>1.0968891090640251</v>
      </c>
    </row>
    <row r="69" spans="1:9">
      <c r="A69" s="22" t="s">
        <v>229</v>
      </c>
      <c r="B69" s="33" t="s">
        <v>340</v>
      </c>
      <c r="C69" s="77">
        <v>13.1749534505228</v>
      </c>
      <c r="D69" s="33">
        <v>0.14734687262814111</v>
      </c>
      <c r="E69" s="33">
        <v>3.2283085804349597E-2</v>
      </c>
      <c r="F69" s="78">
        <v>14185.769582236919</v>
      </c>
      <c r="G69" s="78">
        <v>658.32432911288572</v>
      </c>
      <c r="H69" s="81">
        <f t="shared" si="2"/>
        <v>35.08022579353981</v>
      </c>
      <c r="I69" s="25">
        <f t="shared" si="3"/>
        <v>1.6279811945894431</v>
      </c>
    </row>
    <row r="70" spans="1:9">
      <c r="A70" s="22" t="s">
        <v>230</v>
      </c>
      <c r="B70" s="33"/>
      <c r="C70" s="77">
        <v>12.5835877414595</v>
      </c>
      <c r="D70" s="33">
        <v>-2.2852381464642996E-2</v>
      </c>
      <c r="E70" s="33">
        <v>3.7631555712330698E-2</v>
      </c>
      <c r="F70" s="78">
        <v>10250.407405374419</v>
      </c>
      <c r="G70" s="78">
        <v>346.18305947683444</v>
      </c>
      <c r="H70" s="81">
        <f t="shared" si="2"/>
        <v>48.548314259107499</v>
      </c>
      <c r="I70" s="25">
        <f t="shared" si="3"/>
        <v>1.6396035101832873</v>
      </c>
    </row>
    <row r="71" spans="1:9">
      <c r="A71" s="22" t="s">
        <v>231</v>
      </c>
      <c r="B71" s="33" t="s">
        <v>341</v>
      </c>
      <c r="C71" s="77">
        <v>13.219982310814499</v>
      </c>
      <c r="D71" s="33">
        <v>0.11003191038878679</v>
      </c>
      <c r="E71" s="33">
        <v>3.4188932897706199E-2</v>
      </c>
      <c r="F71" s="78">
        <v>12072.051192546573</v>
      </c>
      <c r="G71" s="78">
        <v>774.4012746732526</v>
      </c>
      <c r="H71" s="81">
        <f t="shared" si="2"/>
        <v>41.222489207737027</v>
      </c>
      <c r="I71" s="25">
        <f t="shared" si="3"/>
        <v>2.644351624965394</v>
      </c>
    </row>
    <row r="72" spans="1:9">
      <c r="A72" s="22" t="s">
        <v>232</v>
      </c>
      <c r="B72" s="33" t="s">
        <v>341</v>
      </c>
      <c r="C72" s="77">
        <v>14.0275459109889</v>
      </c>
      <c r="D72" s="33">
        <v>-0.17677691025657002</v>
      </c>
      <c r="E72" s="33">
        <v>5.1160718622338799E-2</v>
      </c>
      <c r="F72" s="78">
        <v>9707.7718247977318</v>
      </c>
      <c r="G72" s="78">
        <v>251.50606750448165</v>
      </c>
      <c r="H72" s="81">
        <f t="shared" si="2"/>
        <v>51.26202067593082</v>
      </c>
      <c r="I72" s="25">
        <f t="shared" si="3"/>
        <v>1.3280811977474984</v>
      </c>
    </row>
    <row r="73" spans="1:9">
      <c r="A73" s="22" t="s">
        <v>233</v>
      </c>
      <c r="B73" s="33" t="s">
        <v>341</v>
      </c>
      <c r="C73" s="77">
        <v>13.8162806797227</v>
      </c>
      <c r="D73" s="33">
        <v>-0.22566322013821602</v>
      </c>
      <c r="E73" s="33">
        <v>6.1269777905550202E-2</v>
      </c>
      <c r="F73" s="78">
        <v>10076.217351467165</v>
      </c>
      <c r="G73" s="78">
        <v>271.50935349229627</v>
      </c>
      <c r="H73" s="81">
        <f t="shared" si="2"/>
        <v>49.387580938549355</v>
      </c>
      <c r="I73" s="25">
        <f t="shared" si="3"/>
        <v>1.3307761934315083</v>
      </c>
    </row>
    <row r="74" spans="1:9">
      <c r="A74" s="22" t="s">
        <v>234</v>
      </c>
      <c r="B74" s="33" t="s">
        <v>341</v>
      </c>
      <c r="C74" s="77">
        <v>13.5581956029562</v>
      </c>
      <c r="D74" s="33">
        <v>-0.21155600949067602</v>
      </c>
      <c r="E74" s="33">
        <v>4.8806923974615397E-2</v>
      </c>
      <c r="F74" s="78">
        <v>10354.704007572798</v>
      </c>
      <c r="G74" s="78">
        <v>319.37178854626774</v>
      </c>
      <c r="H74" s="81">
        <f t="shared" si="2"/>
        <v>48.059316773908407</v>
      </c>
      <c r="I74" s="25">
        <f t="shared" si="3"/>
        <v>1.4823011785918367</v>
      </c>
    </row>
    <row r="75" spans="1:9">
      <c r="A75" s="22" t="s">
        <v>235</v>
      </c>
      <c r="B75" s="33" t="s">
        <v>341</v>
      </c>
      <c r="C75" s="77">
        <v>12.8508445245059</v>
      </c>
      <c r="D75" s="33">
        <v>2.6422358945854985E-2</v>
      </c>
      <c r="E75" s="33">
        <v>4.9422858216573502E-2</v>
      </c>
      <c r="F75" s="78">
        <v>11787.483231369042</v>
      </c>
      <c r="G75" s="78">
        <v>438.30892914326751</v>
      </c>
      <c r="H75" s="81">
        <f t="shared" si="2"/>
        <v>42.217663451318629</v>
      </c>
      <c r="I75" s="25">
        <f t="shared" si="3"/>
        <v>1.5698328892663174</v>
      </c>
    </row>
    <row r="76" spans="1:9">
      <c r="A76" s="22" t="s">
        <v>236</v>
      </c>
      <c r="B76" s="33"/>
      <c r="C76" s="77">
        <v>13.151030655870199</v>
      </c>
      <c r="D76" s="33">
        <v>-0.12152985484263804</v>
      </c>
      <c r="E76" s="33">
        <v>4.2697997659141999E-2</v>
      </c>
      <c r="F76" s="78">
        <v>9992.9579475519859</v>
      </c>
      <c r="G76" s="78">
        <v>254.10718469310891</v>
      </c>
      <c r="H76" s="81">
        <f t="shared" si="2"/>
        <v>49.79906876541083</v>
      </c>
      <c r="I76" s="25">
        <f t="shared" si="3"/>
        <v>1.2663218669320082</v>
      </c>
    </row>
    <row r="77" spans="1:9">
      <c r="A77" s="22" t="s">
        <v>237</v>
      </c>
      <c r="B77" s="33"/>
      <c r="C77" s="77">
        <v>13.0544609027906</v>
      </c>
      <c r="D77" s="33">
        <v>0.14834287722660469</v>
      </c>
      <c r="E77" s="33">
        <v>4.6209395123415598E-2</v>
      </c>
      <c r="F77" s="78">
        <v>12422.338825889598</v>
      </c>
      <c r="G77" s="78">
        <v>459.95760390657512</v>
      </c>
      <c r="H77" s="81">
        <f t="shared" si="2"/>
        <v>40.060089084260078</v>
      </c>
      <c r="I77" s="25">
        <f t="shared" si="3"/>
        <v>1.4832909362509421</v>
      </c>
    </row>
    <row r="78" spans="1:9">
      <c r="A78" s="22" t="s">
        <v>238</v>
      </c>
      <c r="B78" s="33"/>
      <c r="C78" s="77">
        <v>13.1901867861932</v>
      </c>
      <c r="D78" s="33">
        <v>-9.6418702822441998E-2</v>
      </c>
      <c r="E78" s="33">
        <v>5.0225887397571799E-2</v>
      </c>
      <c r="F78" s="78">
        <v>9310.0893057448629</v>
      </c>
      <c r="G78" s="78">
        <v>216.49668190957215</v>
      </c>
      <c r="H78" s="81">
        <f t="shared" si="2"/>
        <v>53.451689200545836</v>
      </c>
      <c r="I78" s="25">
        <f t="shared" si="3"/>
        <v>1.2429648067112764</v>
      </c>
    </row>
    <row r="79" spans="1:9">
      <c r="A79" s="22" t="s">
        <v>239</v>
      </c>
      <c r="B79" s="33"/>
      <c r="C79" s="77">
        <v>12.7997346220056</v>
      </c>
      <c r="D79" s="33">
        <v>9.0657550415774987E-2</v>
      </c>
      <c r="E79" s="33">
        <v>5.3594594819975298E-2</v>
      </c>
      <c r="F79" s="78">
        <v>13878.946167585911</v>
      </c>
      <c r="G79" s="78">
        <v>466.78945942773601</v>
      </c>
      <c r="H79" s="81">
        <f t="shared" si="2"/>
        <v>35.855748267273448</v>
      </c>
      <c r="I79" s="25">
        <f t="shared" si="3"/>
        <v>1.2059334440064902</v>
      </c>
    </row>
    <row r="80" spans="1:9">
      <c r="A80" s="22" t="s">
        <v>240</v>
      </c>
      <c r="B80" s="33"/>
      <c r="C80" s="77">
        <v>12.5136059153003</v>
      </c>
      <c r="D80" s="33">
        <v>-0.29080821260856105</v>
      </c>
      <c r="E80" s="33">
        <v>5.60772164329741E-2</v>
      </c>
      <c r="F80" s="78">
        <v>9128.6264403161604</v>
      </c>
      <c r="G80" s="78">
        <v>358.66646909159448</v>
      </c>
      <c r="H80" s="81">
        <f t="shared" si="2"/>
        <v>54.514225470131599</v>
      </c>
      <c r="I80" s="25">
        <f t="shared" si="3"/>
        <v>2.1418802590368666</v>
      </c>
    </row>
    <row r="81" spans="1:154">
      <c r="A81" s="22" t="s">
        <v>241</v>
      </c>
      <c r="B81" s="33"/>
      <c r="C81" s="77">
        <v>12.7110309053972</v>
      </c>
      <c r="D81" s="33">
        <v>-0.20519525365718602</v>
      </c>
      <c r="E81" s="33">
        <v>4.6683346524740203E-2</v>
      </c>
      <c r="F81" s="78">
        <v>9849.2422645713232</v>
      </c>
      <c r="G81" s="78">
        <v>199.80698846895746</v>
      </c>
      <c r="H81" s="81">
        <f t="shared" si="2"/>
        <v>50.525714225759195</v>
      </c>
      <c r="I81" s="25">
        <f t="shared" si="3"/>
        <v>1.0249916215388672</v>
      </c>
    </row>
    <row r="82" spans="1:154">
      <c r="A82" s="22" t="s">
        <v>242</v>
      </c>
      <c r="B82" s="33"/>
      <c r="C82" s="77">
        <v>13.108429753196299</v>
      </c>
      <c r="D82" s="33">
        <v>3.8690811233378003E-2</v>
      </c>
      <c r="E82" s="33">
        <v>3.63231226868218E-2</v>
      </c>
      <c r="F82" s="78">
        <v>10788.836671920144</v>
      </c>
      <c r="G82" s="78">
        <v>413.93673264398529</v>
      </c>
      <c r="H82" s="81">
        <f t="shared" si="2"/>
        <v>46.12545496171947</v>
      </c>
      <c r="I82" s="25">
        <f t="shared" si="3"/>
        <v>1.7697014700634424</v>
      </c>
    </row>
    <row r="83" spans="1:154">
      <c r="A83" s="22" t="s">
        <v>243</v>
      </c>
      <c r="B83" s="33"/>
      <c r="C83" s="77">
        <v>11.7467562025103</v>
      </c>
      <c r="D83" s="33">
        <v>-0.37512023359746904</v>
      </c>
      <c r="E83" s="33">
        <v>5.5157408289931001E-2</v>
      </c>
      <c r="F83" s="78">
        <v>9577.2947855274942</v>
      </c>
      <c r="G83" s="78">
        <v>211.50857957794733</v>
      </c>
      <c r="H83" s="81">
        <f t="shared" si="2"/>
        <v>51.960392902596787</v>
      </c>
      <c r="I83" s="25">
        <f t="shared" si="3"/>
        <v>1.147512856526844</v>
      </c>
    </row>
    <row r="84" spans="1:154">
      <c r="A84" s="22" t="s">
        <v>244</v>
      </c>
      <c r="B84" s="33"/>
      <c r="C84" s="77">
        <v>10.1153537693397</v>
      </c>
      <c r="D84" s="33">
        <v>4.5806851377962005E-2</v>
      </c>
      <c r="E84" s="33">
        <v>6.0272358838470298E-2</v>
      </c>
      <c r="F84" s="78">
        <v>11179.049794970531</v>
      </c>
      <c r="G84" s="78">
        <v>264.54552913288194</v>
      </c>
      <c r="H84" s="81">
        <f t="shared" si="2"/>
        <v>44.515411338796333</v>
      </c>
      <c r="I84" s="25">
        <f t="shared" si="3"/>
        <v>1.0534305923288725</v>
      </c>
    </row>
    <row r="85" spans="1:154">
      <c r="A85" s="74" t="s">
        <v>351</v>
      </c>
      <c r="C85" s="33"/>
      <c r="D85" s="25">
        <v>7.5734180502837296E-3</v>
      </c>
      <c r="E85" s="24">
        <v>0.36</v>
      </c>
    </row>
    <row r="86" spans="1:154" s="39" customFormat="1">
      <c r="A86" s="74" t="s">
        <v>352</v>
      </c>
      <c r="C86" s="33"/>
      <c r="D86" s="24">
        <v>0.06</v>
      </c>
      <c r="E86" s="24">
        <v>0.38</v>
      </c>
      <c r="I86" s="25"/>
      <c r="J86" s="25"/>
      <c r="K86" s="25"/>
    </row>
    <row r="87" spans="1:154" s="39" customFormat="1">
      <c r="C87" s="24"/>
      <c r="D87" s="24"/>
      <c r="E87" s="24"/>
      <c r="I87" s="25"/>
      <c r="J87" s="25"/>
      <c r="K87" s="25"/>
      <c r="EM87" s="80"/>
      <c r="EN87" s="80"/>
      <c r="EO87" s="80"/>
      <c r="EP87" s="80"/>
      <c r="EQ87" s="80"/>
      <c r="ER87" s="80"/>
      <c r="ES87" s="80"/>
      <c r="ET87" s="80"/>
      <c r="EU87" s="80"/>
      <c r="EV87" s="80"/>
      <c r="EW87" s="80"/>
      <c r="EX87" s="80"/>
    </row>
    <row r="88" spans="1:154" s="39" customFormat="1">
      <c r="A88" s="64" t="s">
        <v>402</v>
      </c>
      <c r="C88" s="24"/>
      <c r="D88" s="24"/>
      <c r="E88" s="24"/>
      <c r="I88" s="25"/>
      <c r="J88" s="25"/>
      <c r="K88" s="25"/>
      <c r="EM88" s="80"/>
      <c r="EN88" s="80"/>
      <c r="EO88" s="80"/>
      <c r="EP88" s="80"/>
      <c r="EQ88" s="80"/>
      <c r="ER88" s="80"/>
      <c r="ES88" s="80"/>
      <c r="ET88" s="80"/>
      <c r="EU88" s="80"/>
      <c r="EV88" s="80"/>
      <c r="EW88" s="80"/>
      <c r="EX88" s="80"/>
    </row>
    <row r="89" spans="1:154">
      <c r="A89" s="30" t="s">
        <v>82</v>
      </c>
      <c r="B89" s="30" t="s">
        <v>339</v>
      </c>
      <c r="C89" s="31">
        <v>2.8333948274204501</v>
      </c>
      <c r="D89" s="31">
        <v>0.35011496430526701</v>
      </c>
      <c r="E89" s="31">
        <v>4.6134904731040101E-2</v>
      </c>
      <c r="F89" s="38">
        <v>12657.057577775977</v>
      </c>
      <c r="G89" s="38">
        <v>458.86263851961627</v>
      </c>
      <c r="H89" s="82">
        <f t="shared" si="1"/>
        <v>39.317194927973325</v>
      </c>
      <c r="I89" s="72">
        <f t="shared" si="0"/>
        <v>1.4253859313651007</v>
      </c>
      <c r="J89" s="72"/>
      <c r="K89" s="72"/>
      <c r="EM89" s="80"/>
      <c r="EN89" s="80"/>
      <c r="EO89" s="80"/>
      <c r="EP89" s="80"/>
      <c r="EQ89" s="80"/>
      <c r="ER89" s="80"/>
      <c r="ES89" s="80"/>
      <c r="ET89" s="80"/>
      <c r="EU89" s="80"/>
      <c r="EV89" s="80"/>
      <c r="EW89" s="80"/>
      <c r="EX89" s="80"/>
    </row>
    <row r="90" spans="1:154">
      <c r="A90" s="30" t="s">
        <v>83</v>
      </c>
      <c r="B90" s="30" t="s">
        <v>339</v>
      </c>
      <c r="C90" s="31">
        <v>2.4240735199794798</v>
      </c>
      <c r="D90" s="31">
        <v>0.382511921115611</v>
      </c>
      <c r="E90" s="31">
        <v>8.1988288572348397E-2</v>
      </c>
      <c r="F90" s="38">
        <v>11174.541367608901</v>
      </c>
      <c r="G90" s="38">
        <v>126.15190536253714</v>
      </c>
      <c r="H90" s="82">
        <f t="shared" si="1"/>
        <v>44.533371315129301</v>
      </c>
      <c r="I90" s="72">
        <f t="shared" si="0"/>
        <v>0.50274722324671439</v>
      </c>
      <c r="J90" s="72"/>
      <c r="K90" s="72"/>
      <c r="EM90" s="80"/>
      <c r="EN90" s="80"/>
      <c r="EO90" s="80"/>
      <c r="EP90" s="80"/>
      <c r="EQ90" s="80"/>
      <c r="ER90" s="80"/>
      <c r="ES90" s="80"/>
      <c r="ET90" s="80"/>
      <c r="EU90" s="80"/>
      <c r="EV90" s="80"/>
      <c r="EW90" s="80"/>
      <c r="EX90" s="80"/>
    </row>
    <row r="91" spans="1:154">
      <c r="A91" s="30" t="s">
        <v>84</v>
      </c>
      <c r="B91" s="30" t="s">
        <v>339</v>
      </c>
      <c r="C91" s="31">
        <v>2.3616140124360001</v>
      </c>
      <c r="D91" s="31">
        <v>0.357565162368853</v>
      </c>
      <c r="E91" s="31">
        <v>5.3229250205328302E-2</v>
      </c>
      <c r="F91" s="38">
        <v>12982.762114886373</v>
      </c>
      <c r="G91" s="38">
        <v>311.92054713068967</v>
      </c>
      <c r="H91" s="82">
        <f t="shared" si="1"/>
        <v>38.330826336977481</v>
      </c>
      <c r="I91" s="72">
        <f t="shared" si="0"/>
        <v>0.92092670397867071</v>
      </c>
      <c r="J91" s="72"/>
      <c r="K91" s="72"/>
      <c r="EM91" s="80"/>
      <c r="EN91" s="80"/>
      <c r="EO91" s="80"/>
      <c r="EP91" s="80"/>
      <c r="EQ91" s="80"/>
      <c r="ER91" s="80"/>
      <c r="ES91" s="80"/>
      <c r="ET91" s="80"/>
      <c r="EU91" s="80"/>
      <c r="EV91" s="80"/>
      <c r="EW91" s="80"/>
      <c r="EX91" s="80"/>
    </row>
    <row r="92" spans="1:154">
      <c r="A92" s="30" t="s">
        <v>85</v>
      </c>
      <c r="B92" s="30" t="s">
        <v>339</v>
      </c>
      <c r="C92" s="31">
        <v>2.0716926964212301</v>
      </c>
      <c r="D92" s="31">
        <v>0.389908367879785</v>
      </c>
      <c r="E92" s="31">
        <v>5.3213039018030699E-2</v>
      </c>
      <c r="F92" s="38">
        <v>12046.12626922356</v>
      </c>
      <c r="G92" s="38">
        <v>394.22191376510898</v>
      </c>
      <c r="H92" s="82">
        <f t="shared" si="1"/>
        <v>41.311205683723557</v>
      </c>
      <c r="I92" s="72">
        <f t="shared" si="0"/>
        <v>1.3519518391725491</v>
      </c>
      <c r="J92" s="72"/>
      <c r="K92" s="72"/>
      <c r="EM92" s="80"/>
      <c r="EN92" s="80"/>
      <c r="EO92" s="80"/>
      <c r="EP92" s="80"/>
      <c r="EQ92" s="80"/>
      <c r="ER92" s="80"/>
      <c r="ES92" s="80"/>
      <c r="ET92" s="80"/>
      <c r="EU92" s="80"/>
      <c r="EV92" s="80"/>
      <c r="EW92" s="80"/>
      <c r="EX92" s="80"/>
    </row>
    <row r="93" spans="1:154">
      <c r="A93" s="30" t="s">
        <v>86</v>
      </c>
      <c r="B93" s="30" t="s">
        <v>339</v>
      </c>
      <c r="C93" s="31">
        <v>1.8695263707210299</v>
      </c>
      <c r="D93" s="31">
        <v>0.19859701299985399</v>
      </c>
      <c r="E93" s="31">
        <v>7.6661479701985599E-2</v>
      </c>
      <c r="F93" s="38">
        <v>10820.517096632982</v>
      </c>
      <c r="G93" s="38">
        <v>412.52553544568633</v>
      </c>
      <c r="H93" s="82">
        <f t="shared" si="1"/>
        <v>45.990408365497665</v>
      </c>
      <c r="I93" s="72">
        <f t="shared" si="0"/>
        <v>1.7533559317831746</v>
      </c>
      <c r="J93" s="72">
        <v>6.6174540739827314</v>
      </c>
      <c r="K93" s="72">
        <v>0.70147285503857804</v>
      </c>
      <c r="M93" s="66"/>
      <c r="N93" s="66"/>
      <c r="EM93" s="80"/>
      <c r="EN93" s="80"/>
      <c r="EO93" s="80"/>
      <c r="EP93" s="80"/>
      <c r="EQ93" s="80"/>
      <c r="ER93" s="80"/>
      <c r="ES93" s="80"/>
      <c r="ET93" s="80"/>
      <c r="EU93" s="80"/>
      <c r="EV93" s="80"/>
      <c r="EW93" s="80"/>
      <c r="EX93" s="80"/>
    </row>
    <row r="94" spans="1:154">
      <c r="A94" s="30" t="s">
        <v>87</v>
      </c>
      <c r="B94" s="30" t="s">
        <v>339</v>
      </c>
      <c r="C94" s="31">
        <v>1.18598231507056</v>
      </c>
      <c r="D94" s="31">
        <v>0.59569269215088094</v>
      </c>
      <c r="E94" s="31">
        <v>0.10681239373264401</v>
      </c>
      <c r="F94" s="38">
        <v>10567.567012873518</v>
      </c>
      <c r="G94" s="38">
        <v>615.31188864525654</v>
      </c>
      <c r="H94" s="82">
        <f t="shared" si="1"/>
        <v>47.091255668761775</v>
      </c>
      <c r="I94" s="72">
        <f t="shared" si="0"/>
        <v>2.7419565382385391</v>
      </c>
      <c r="J94" s="72">
        <v>3.2391099356798847</v>
      </c>
      <c r="K94" s="72">
        <v>0.73068262983059284</v>
      </c>
      <c r="M94" s="66"/>
      <c r="N94" s="66"/>
      <c r="EM94" s="80"/>
      <c r="EN94" s="80"/>
      <c r="EO94" s="80"/>
      <c r="EP94" s="80"/>
      <c r="EQ94" s="80"/>
      <c r="ER94" s="80"/>
      <c r="ES94" s="80"/>
      <c r="ET94" s="80"/>
      <c r="EU94" s="80"/>
      <c r="EV94" s="80"/>
      <c r="EW94" s="80"/>
      <c r="EX94" s="80"/>
    </row>
    <row r="95" spans="1:154">
      <c r="A95" s="30" t="s">
        <v>88</v>
      </c>
      <c r="B95" s="30" t="s">
        <v>339</v>
      </c>
      <c r="C95" s="31">
        <v>1.35781088595636</v>
      </c>
      <c r="D95" s="31">
        <v>0.24778440576801097</v>
      </c>
      <c r="E95" s="31">
        <v>8.4535241758296104E-2</v>
      </c>
      <c r="F95" s="38">
        <v>10039.054305201809</v>
      </c>
      <c r="G95" s="38">
        <v>319.89528132879479</v>
      </c>
      <c r="H95" s="82">
        <f t="shared" si="1"/>
        <v>49.570406222640337</v>
      </c>
      <c r="I95" s="72">
        <f t="shared" si="0"/>
        <v>1.5795650229681073</v>
      </c>
      <c r="J95" s="72">
        <v>4.1541150228607826</v>
      </c>
      <c r="K95" s="72">
        <v>0.85007114970841224</v>
      </c>
      <c r="M95" s="66"/>
      <c r="N95" s="66"/>
      <c r="EM95" s="80"/>
      <c r="EN95" s="80"/>
      <c r="EO95" s="80"/>
      <c r="EP95" s="80"/>
      <c r="EQ95" s="80"/>
      <c r="ER95" s="80"/>
      <c r="ES95" s="80"/>
      <c r="ET95" s="80"/>
      <c r="EU95" s="80"/>
      <c r="EV95" s="80"/>
      <c r="EW95" s="80"/>
      <c r="EX95" s="80"/>
    </row>
    <row r="96" spans="1:154">
      <c r="A96" s="30" t="s">
        <v>89</v>
      </c>
      <c r="B96" s="30" t="s">
        <v>339</v>
      </c>
      <c r="C96" s="31">
        <v>1.56981365138678</v>
      </c>
      <c r="D96" s="31">
        <v>0.45953077546512999</v>
      </c>
      <c r="E96" s="31">
        <v>9.0774062082626297E-2</v>
      </c>
      <c r="F96" s="38">
        <v>11026.451997833568</v>
      </c>
      <c r="G96" s="38">
        <v>375.58139979157539</v>
      </c>
      <c r="H96" s="82">
        <f t="shared" si="1"/>
        <v>45.131471129405384</v>
      </c>
      <c r="I96" s="72">
        <f t="shared" si="0"/>
        <v>1.5372615873869055</v>
      </c>
      <c r="J96" s="72">
        <v>4.4728702473406656</v>
      </c>
      <c r="K96" s="72">
        <v>0.81191201377277999</v>
      </c>
      <c r="M96" s="66"/>
      <c r="N96" s="66"/>
      <c r="EM96" s="80"/>
      <c r="EN96" s="80"/>
      <c r="EO96" s="80"/>
      <c r="EP96" s="80"/>
      <c r="EQ96" s="80"/>
      <c r="ER96" s="80"/>
      <c r="ES96" s="80"/>
      <c r="ET96" s="80"/>
      <c r="EU96" s="80"/>
      <c r="EV96" s="80"/>
      <c r="EW96" s="80"/>
      <c r="EX96" s="80"/>
    </row>
    <row r="97" spans="1:154">
      <c r="A97" s="30" t="s">
        <v>90</v>
      </c>
      <c r="B97" s="30" t="s">
        <v>339</v>
      </c>
      <c r="C97" s="31">
        <v>1.8281303076520801</v>
      </c>
      <c r="D97" s="31">
        <v>7.2878201583756103E-2</v>
      </c>
      <c r="E97" s="31">
        <v>9.3864472573221294E-2</v>
      </c>
      <c r="F97" s="38">
        <v>10431.983889423173</v>
      </c>
      <c r="G97" s="38">
        <v>284.48673168245125</v>
      </c>
      <c r="H97" s="82">
        <f t="shared" si="1"/>
        <v>47.703294529101939</v>
      </c>
      <c r="I97" s="72">
        <f t="shared" si="0"/>
        <v>1.3008987067962163</v>
      </c>
      <c r="J97" s="72">
        <v>3.12838949988681</v>
      </c>
      <c r="K97" s="72">
        <v>0.86276413940089958</v>
      </c>
      <c r="M97" s="66"/>
      <c r="N97" s="66"/>
      <c r="EM97" s="80"/>
      <c r="EN97" s="80"/>
      <c r="EO97" s="80"/>
      <c r="EP97" s="80"/>
      <c r="EQ97" s="80"/>
      <c r="ER97" s="80"/>
      <c r="ES97" s="80"/>
      <c r="ET97" s="80"/>
      <c r="EU97" s="80"/>
      <c r="EV97" s="80"/>
      <c r="EW97" s="80"/>
      <c r="EX97" s="80"/>
    </row>
    <row r="98" spans="1:154">
      <c r="A98" s="27" t="s">
        <v>91</v>
      </c>
      <c r="B98" s="27"/>
      <c r="C98" s="33">
        <v>4.5601122247431896</v>
      </c>
      <c r="D98" s="33">
        <v>-4.0486739609760597E-2</v>
      </c>
      <c r="E98" s="33">
        <v>5.4371471594369503E-2</v>
      </c>
      <c r="F98" s="32">
        <v>9200.2988065567624</v>
      </c>
      <c r="G98" s="32">
        <v>253.56085028843742</v>
      </c>
      <c r="H98" s="81">
        <f t="shared" si="1"/>
        <v>54.089547574840473</v>
      </c>
      <c r="I98" s="25">
        <f t="shared" si="0"/>
        <v>1.4907115478705102</v>
      </c>
      <c r="J98" s="25">
        <v>2.4982100469639335</v>
      </c>
      <c r="K98" s="25">
        <v>0.72752402183626763</v>
      </c>
      <c r="M98" s="66"/>
      <c r="N98" s="66"/>
      <c r="EM98" s="80"/>
      <c r="EN98" s="80"/>
      <c r="EO98" s="80"/>
      <c r="EP98" s="80"/>
      <c r="EQ98" s="80"/>
      <c r="ER98" s="80"/>
      <c r="ES98" s="80"/>
      <c r="ET98" s="80"/>
      <c r="EU98" s="80"/>
      <c r="EV98" s="80"/>
      <c r="EW98" s="80"/>
      <c r="EX98" s="80"/>
    </row>
    <row r="99" spans="1:154">
      <c r="A99" s="27" t="s">
        <v>92</v>
      </c>
      <c r="B99" s="27"/>
      <c r="C99" s="33">
        <v>5.34142379616023</v>
      </c>
      <c r="D99" s="33">
        <v>0.110415825798968</v>
      </c>
      <c r="E99" s="33">
        <v>4.3826801675045997E-2</v>
      </c>
      <c r="F99" s="32">
        <v>11045.348154080515</v>
      </c>
      <c r="G99" s="32">
        <v>364.52690017241997</v>
      </c>
      <c r="H99" s="81">
        <f t="shared" si="1"/>
        <v>45.054261129483315</v>
      </c>
      <c r="I99" s="25">
        <f t="shared" si="0"/>
        <v>1.4869146648874012</v>
      </c>
      <c r="J99" s="25">
        <v>1.9341888003654439</v>
      </c>
      <c r="K99" s="25">
        <v>0.81659351596661511</v>
      </c>
      <c r="M99" s="66"/>
      <c r="N99" s="66"/>
      <c r="EM99" s="80"/>
      <c r="EN99" s="80"/>
      <c r="EO99" s="80"/>
      <c r="EP99" s="80"/>
      <c r="EQ99" s="80"/>
      <c r="ER99" s="80"/>
      <c r="ES99" s="80"/>
      <c r="ET99" s="80"/>
      <c r="EU99" s="80"/>
      <c r="EV99" s="80"/>
      <c r="EW99" s="80"/>
      <c r="EX99" s="80"/>
    </row>
    <row r="100" spans="1:154">
      <c r="A100" s="27" t="s">
        <v>93</v>
      </c>
      <c r="B100" s="27"/>
      <c r="C100" s="33">
        <v>5.95468084035587</v>
      </c>
      <c r="D100" s="33">
        <v>5.1331021489583697E-2</v>
      </c>
      <c r="E100" s="33">
        <v>4.9949688507064799E-2</v>
      </c>
      <c r="F100" s="32">
        <v>8745.4371418039245</v>
      </c>
      <c r="G100" s="32">
        <v>226.72786340891651</v>
      </c>
      <c r="H100" s="81">
        <f t="shared" si="1"/>
        <v>56.902815940582201</v>
      </c>
      <c r="I100" s="25">
        <f t="shared" si="0"/>
        <v>1.4752211548681773</v>
      </c>
      <c r="J100" s="25">
        <v>6.9511547729916856</v>
      </c>
      <c r="K100" s="25">
        <v>0.89658414201304393</v>
      </c>
      <c r="M100" s="66"/>
      <c r="N100" s="66"/>
      <c r="EM100" s="80"/>
      <c r="EN100" s="80"/>
      <c r="EO100" s="80"/>
      <c r="EP100" s="80"/>
      <c r="EQ100" s="80"/>
      <c r="ER100" s="80"/>
      <c r="ES100" s="80"/>
      <c r="ET100" s="80"/>
      <c r="EU100" s="80"/>
      <c r="EV100" s="80"/>
      <c r="EW100" s="80"/>
      <c r="EX100" s="80"/>
    </row>
    <row r="101" spans="1:154">
      <c r="A101" s="27" t="s">
        <v>94</v>
      </c>
      <c r="B101" s="27"/>
      <c r="C101" s="33">
        <v>5.7860435464894202</v>
      </c>
      <c r="D101" s="33">
        <v>-0.326450452940655</v>
      </c>
      <c r="E101" s="33">
        <v>4.9350198391478299E-2</v>
      </c>
      <c r="F101" s="32">
        <v>9079.5689638106269</v>
      </c>
      <c r="G101" s="32">
        <v>299.13073729359809</v>
      </c>
      <c r="H101" s="81">
        <f t="shared" si="1"/>
        <v>54.80876922500341</v>
      </c>
      <c r="I101" s="25">
        <f t="shared" si="0"/>
        <v>1.8057010871085546</v>
      </c>
      <c r="J101" s="25">
        <v>4.6707392364431222</v>
      </c>
      <c r="K101" s="25">
        <v>0.7288329486072318</v>
      </c>
      <c r="M101" s="66"/>
      <c r="N101" s="66"/>
      <c r="EM101" s="80"/>
      <c r="EN101" s="80"/>
      <c r="EO101" s="80"/>
      <c r="EP101" s="80"/>
      <c r="EQ101" s="80"/>
      <c r="ER101" s="80"/>
      <c r="ES101" s="80"/>
      <c r="ET101" s="80"/>
      <c r="EU101" s="80"/>
      <c r="EV101" s="80"/>
      <c r="EW101" s="80"/>
      <c r="EX101" s="80"/>
    </row>
    <row r="102" spans="1:154">
      <c r="A102" s="27" t="s">
        <v>95</v>
      </c>
      <c r="B102" s="27"/>
      <c r="C102" s="33">
        <v>6.1927180727331104</v>
      </c>
      <c r="D102" s="33">
        <v>-3.6514483688235601E-2</v>
      </c>
      <c r="E102" s="33">
        <v>4.6031277523336703E-2</v>
      </c>
      <c r="F102" s="32">
        <v>8368.8389074774059</v>
      </c>
      <c r="G102" s="32">
        <v>273.13418534004074</v>
      </c>
      <c r="H102" s="81">
        <f t="shared" si="1"/>
        <v>59.463445945335103</v>
      </c>
      <c r="I102" s="25">
        <f t="shared" si="0"/>
        <v>1.9407112558086366</v>
      </c>
      <c r="J102" s="25">
        <v>4.3613068194692239</v>
      </c>
      <c r="K102" s="25">
        <v>0.83563225812453179</v>
      </c>
      <c r="M102" s="66"/>
      <c r="N102" s="66"/>
      <c r="EM102" s="80"/>
      <c r="EN102" s="80"/>
      <c r="EO102" s="80"/>
      <c r="EP102" s="80"/>
      <c r="EQ102" s="80"/>
      <c r="ER102" s="80"/>
      <c r="ES102" s="80"/>
      <c r="ET102" s="80"/>
      <c r="EU102" s="80"/>
      <c r="EV102" s="80"/>
      <c r="EW102" s="80"/>
      <c r="EX102" s="80"/>
    </row>
    <row r="103" spans="1:154">
      <c r="A103" s="27" t="s">
        <v>96</v>
      </c>
      <c r="B103" s="27"/>
      <c r="C103" s="33">
        <v>6.9579694370543397</v>
      </c>
      <c r="D103" s="33">
        <v>4.7039465341799598E-2</v>
      </c>
      <c r="E103" s="33">
        <v>3.7236012451049801E-2</v>
      </c>
      <c r="F103" s="32">
        <v>10615.437831075213</v>
      </c>
      <c r="G103" s="32">
        <v>211.76158533649237</v>
      </c>
      <c r="H103" s="81">
        <f t="shared" si="1"/>
        <v>46.878895427490363</v>
      </c>
      <c r="I103" s="25">
        <f t="shared" si="0"/>
        <v>0.93516154232363913</v>
      </c>
      <c r="J103" s="25">
        <v>5.2172988085730232</v>
      </c>
      <c r="K103" s="25">
        <v>0.79857247051786717</v>
      </c>
      <c r="M103" s="66"/>
      <c r="N103" s="66"/>
      <c r="EM103" s="80"/>
      <c r="EN103" s="80"/>
      <c r="EO103" s="80"/>
      <c r="EP103" s="80"/>
      <c r="EQ103" s="80"/>
      <c r="ER103" s="80"/>
      <c r="ES103" s="80"/>
      <c r="ET103" s="80"/>
      <c r="EU103" s="80"/>
      <c r="EV103" s="80"/>
      <c r="EW103" s="80"/>
      <c r="EX103" s="80"/>
    </row>
    <row r="104" spans="1:154">
      <c r="A104" s="27" t="s">
        <v>97</v>
      </c>
      <c r="B104" s="27"/>
      <c r="C104" s="33">
        <v>7.3758745011768703</v>
      </c>
      <c r="D104" s="33">
        <v>0.105307238584159</v>
      </c>
      <c r="E104" s="33">
        <v>4.65558041124337E-2</v>
      </c>
      <c r="F104" s="32">
        <v>12051.542543621732</v>
      </c>
      <c r="G104" s="32">
        <v>275.85010471753537</v>
      </c>
      <c r="H104" s="81">
        <f t="shared" si="1"/>
        <v>41.292639361205715</v>
      </c>
      <c r="I104" s="25">
        <f t="shared" si="0"/>
        <v>0.94515526544612116</v>
      </c>
      <c r="J104" s="25">
        <v>6.0008757883278641</v>
      </c>
      <c r="K104" s="25">
        <v>0.75056382758998308</v>
      </c>
      <c r="M104" s="66"/>
      <c r="N104" s="66"/>
      <c r="EM104" s="80"/>
      <c r="EN104" s="80"/>
      <c r="EO104" s="80"/>
      <c r="EP104" s="80"/>
      <c r="EQ104" s="80"/>
      <c r="ER104" s="80"/>
      <c r="ES104" s="80"/>
      <c r="ET104" s="80"/>
      <c r="EU104" s="80"/>
      <c r="EV104" s="80"/>
      <c r="EW104" s="80"/>
      <c r="EX104" s="80"/>
    </row>
    <row r="105" spans="1:154">
      <c r="A105" s="27" t="s">
        <v>98</v>
      </c>
      <c r="B105" s="27"/>
      <c r="C105" s="33">
        <v>7.2413424558108304</v>
      </c>
      <c r="D105" s="33">
        <v>0.23688329673411099</v>
      </c>
      <c r="E105" s="33">
        <v>4.67602462502371E-2</v>
      </c>
      <c r="F105" s="32">
        <v>10566.977453667052</v>
      </c>
      <c r="G105" s="32">
        <v>273.5264409968085</v>
      </c>
      <c r="H105" s="81">
        <f t="shared" si="1"/>
        <v>47.093883012621014</v>
      </c>
      <c r="I105" s="25">
        <f t="shared" si="0"/>
        <v>1.2190261850792585</v>
      </c>
      <c r="J105" s="25">
        <v>4.6214062044014348</v>
      </c>
      <c r="K105" s="25">
        <v>0.7840527060428103</v>
      </c>
      <c r="M105" s="66"/>
      <c r="N105" s="66"/>
      <c r="EM105" s="80"/>
      <c r="EN105" s="80"/>
      <c r="EO105" s="80"/>
      <c r="EP105" s="80"/>
      <c r="EQ105" s="80"/>
      <c r="ER105" s="80"/>
      <c r="ES105" s="80"/>
      <c r="ET105" s="80"/>
      <c r="EU105" s="80"/>
      <c r="EV105" s="80"/>
      <c r="EW105" s="80"/>
      <c r="EX105" s="80"/>
    </row>
    <row r="106" spans="1:154">
      <c r="A106" s="27" t="s">
        <v>99</v>
      </c>
      <c r="B106" s="27"/>
      <c r="C106" s="33">
        <v>6.8515292367073499</v>
      </c>
      <c r="D106" s="33">
        <v>-4.9997595583431698E-2</v>
      </c>
      <c r="E106" s="33">
        <v>5.4930124971968697E-2</v>
      </c>
      <c r="F106" s="32">
        <v>10007.645715388328</v>
      </c>
      <c r="G106" s="32">
        <v>283.44382095708107</v>
      </c>
      <c r="H106" s="81">
        <f t="shared" si="1"/>
        <v>49.725980930240198</v>
      </c>
      <c r="I106" s="25">
        <f t="shared" si="0"/>
        <v>1.4083753998239255</v>
      </c>
      <c r="J106" s="25">
        <v>2.0965400845796012</v>
      </c>
      <c r="K106" s="25">
        <v>0.8140846403491695</v>
      </c>
      <c r="M106" s="66"/>
      <c r="N106" s="66"/>
      <c r="EM106" s="80"/>
      <c r="EN106" s="80"/>
      <c r="EO106" s="80"/>
      <c r="EP106" s="80"/>
      <c r="EQ106" s="80"/>
      <c r="ER106" s="80"/>
      <c r="ES106" s="80"/>
      <c r="ET106" s="80"/>
      <c r="EU106" s="80"/>
      <c r="EV106" s="80"/>
      <c r="EW106" s="80"/>
      <c r="EX106" s="80"/>
    </row>
    <row r="107" spans="1:154">
      <c r="A107" s="27" t="s">
        <v>100</v>
      </c>
      <c r="B107" s="27"/>
      <c r="C107" s="33">
        <v>7.29141309046652</v>
      </c>
      <c r="D107" s="33">
        <v>-0.17660900582216202</v>
      </c>
      <c r="E107" s="33">
        <v>5.1615953569237899E-2</v>
      </c>
      <c r="F107" s="32">
        <v>8270.8354833178164</v>
      </c>
      <c r="G107" s="32">
        <v>208.43060433414573</v>
      </c>
      <c r="H107" s="81">
        <f t="shared" si="1"/>
        <v>60.16804481285287</v>
      </c>
      <c r="I107" s="25">
        <f t="shared" si="0"/>
        <v>1.5162751051259171</v>
      </c>
      <c r="J107" s="25">
        <v>1.9548375377409499</v>
      </c>
      <c r="K107" s="25">
        <v>0.92956267981578256</v>
      </c>
      <c r="M107" s="66"/>
      <c r="N107" s="66"/>
      <c r="EM107" s="80"/>
      <c r="EN107" s="80"/>
      <c r="EO107" s="80"/>
      <c r="EP107" s="80"/>
      <c r="EQ107" s="80"/>
      <c r="ER107" s="80"/>
      <c r="ES107" s="80"/>
      <c r="ET107" s="80"/>
      <c r="EU107" s="80"/>
      <c r="EV107" s="80"/>
      <c r="EW107" s="80"/>
      <c r="EX107" s="80"/>
    </row>
    <row r="108" spans="1:154">
      <c r="A108" s="27" t="s">
        <v>101</v>
      </c>
      <c r="B108" s="27"/>
      <c r="C108" s="33">
        <v>7.3764697515432598</v>
      </c>
      <c r="D108" s="33">
        <v>6.7935272596305801E-2</v>
      </c>
      <c r="E108" s="33">
        <v>4.4754804699887803E-2</v>
      </c>
      <c r="F108" s="32">
        <v>10163.449434524508</v>
      </c>
      <c r="G108" s="32">
        <v>298.79218612040586</v>
      </c>
      <c r="H108" s="81">
        <f t="shared" si="1"/>
        <v>48.963691235531968</v>
      </c>
      <c r="I108" s="25">
        <f t="shared" si="0"/>
        <v>1.4394687983680228</v>
      </c>
      <c r="J108" s="25">
        <v>2.9702917104135196</v>
      </c>
      <c r="K108" s="25">
        <v>0.78025067216506794</v>
      </c>
      <c r="M108" s="66"/>
      <c r="N108" s="66"/>
      <c r="EM108" s="80"/>
      <c r="EN108" s="80"/>
      <c r="EO108" s="80"/>
      <c r="EP108" s="80"/>
      <c r="EQ108" s="80"/>
      <c r="ER108" s="80"/>
      <c r="ES108" s="80"/>
      <c r="ET108" s="80"/>
      <c r="EU108" s="80"/>
      <c r="EV108" s="80"/>
      <c r="EW108" s="80"/>
      <c r="EX108" s="80"/>
    </row>
    <row r="109" spans="1:154">
      <c r="A109" s="27" t="s">
        <v>102</v>
      </c>
      <c r="B109" s="27" t="s">
        <v>340</v>
      </c>
      <c r="C109" s="33">
        <v>7.1447682568720099</v>
      </c>
      <c r="D109" s="33">
        <v>-0.16627914603583302</v>
      </c>
      <c r="E109" s="33">
        <v>4.4955152104202797E-2</v>
      </c>
      <c r="F109" s="32">
        <v>9784.9922216254345</v>
      </c>
      <c r="G109" s="32">
        <v>279.70884267851767</v>
      </c>
      <c r="H109" s="81">
        <f t="shared" si="1"/>
        <v>50.857475277311408</v>
      </c>
      <c r="I109" s="25">
        <f t="shared" si="0"/>
        <v>1.4537860868125521</v>
      </c>
      <c r="M109" s="39"/>
      <c r="N109" s="39"/>
      <c r="EM109" s="80"/>
      <c r="EN109" s="80"/>
      <c r="EO109" s="80"/>
      <c r="EP109" s="80"/>
      <c r="EQ109" s="80"/>
      <c r="ER109" s="80"/>
      <c r="ES109" s="80"/>
      <c r="ET109" s="80"/>
      <c r="EU109" s="80"/>
      <c r="EV109" s="80"/>
      <c r="EW109" s="80"/>
      <c r="EX109" s="80"/>
    </row>
    <row r="110" spans="1:154">
      <c r="A110" s="27" t="s">
        <v>103</v>
      </c>
      <c r="B110" s="27" t="s">
        <v>340</v>
      </c>
      <c r="C110" s="33">
        <v>7.0906280945903104</v>
      </c>
      <c r="D110" s="33">
        <v>-3.5325556426260896E-2</v>
      </c>
      <c r="E110" s="33">
        <v>4.9048417690341399E-2</v>
      </c>
      <c r="F110" s="32">
        <v>9542.5414505857007</v>
      </c>
      <c r="G110" s="32">
        <v>252.80619647001294</v>
      </c>
      <c r="H110" s="81">
        <f t="shared" si="1"/>
        <v>52.149629380908365</v>
      </c>
      <c r="I110" s="25">
        <f t="shared" si="0"/>
        <v>1.3815763357568742</v>
      </c>
      <c r="M110" s="39"/>
      <c r="N110" s="39"/>
      <c r="EM110" s="80"/>
      <c r="EN110" s="80"/>
      <c r="EO110" s="80"/>
      <c r="EP110" s="80"/>
      <c r="EQ110" s="80"/>
      <c r="ER110" s="80"/>
      <c r="ES110" s="80"/>
      <c r="ET110" s="80"/>
      <c r="EU110" s="80"/>
      <c r="EV110" s="80"/>
      <c r="EW110" s="80"/>
      <c r="EX110" s="80"/>
    </row>
    <row r="111" spans="1:154">
      <c r="A111" s="27" t="s">
        <v>104</v>
      </c>
      <c r="B111" s="27" t="s">
        <v>340</v>
      </c>
      <c r="C111" s="33">
        <v>7.0871312833218196</v>
      </c>
      <c r="D111" s="33">
        <v>-0.205667588789474</v>
      </c>
      <c r="E111" s="33">
        <v>5.0111623851453603E-2</v>
      </c>
      <c r="F111" s="32">
        <v>10744.700790223678</v>
      </c>
      <c r="G111" s="32">
        <v>143.01583310468834</v>
      </c>
      <c r="H111" s="81">
        <f t="shared" si="1"/>
        <v>46.314923953283987</v>
      </c>
      <c r="I111" s="25">
        <f t="shared" si="0"/>
        <v>0.61646830039101574</v>
      </c>
      <c r="M111" s="39"/>
      <c r="N111" s="39"/>
      <c r="EM111" s="80"/>
      <c r="EN111" s="80"/>
      <c r="EO111" s="80"/>
      <c r="EP111" s="80"/>
      <c r="EQ111" s="80"/>
      <c r="ER111" s="80"/>
      <c r="ES111" s="80"/>
      <c r="ET111" s="80"/>
      <c r="EU111" s="80"/>
      <c r="EV111" s="80"/>
      <c r="EW111" s="80"/>
      <c r="EX111" s="80"/>
    </row>
    <row r="112" spans="1:154">
      <c r="A112" s="27" t="s">
        <v>105</v>
      </c>
      <c r="B112" s="27" t="s">
        <v>340</v>
      </c>
      <c r="C112" s="33">
        <v>7.1913980994935196</v>
      </c>
      <c r="D112" s="33">
        <v>-4.2795932849385203E-2</v>
      </c>
      <c r="E112" s="33">
        <v>5.4941200757551198E-2</v>
      </c>
      <c r="F112" s="32">
        <v>9506.8559119346537</v>
      </c>
      <c r="G112" s="32">
        <v>208.45106002081536</v>
      </c>
      <c r="H112" s="81">
        <f t="shared" si="1"/>
        <v>52.345381544625702</v>
      </c>
      <c r="I112" s="25">
        <f t="shared" si="0"/>
        <v>1.1477454135465868</v>
      </c>
      <c r="M112" s="39"/>
      <c r="N112" s="39"/>
      <c r="EM112" s="80"/>
      <c r="EN112" s="80"/>
      <c r="EO112" s="80"/>
      <c r="EP112" s="80"/>
      <c r="EQ112" s="80"/>
      <c r="ER112" s="80"/>
      <c r="ES112" s="80"/>
      <c r="ET112" s="80"/>
      <c r="EU112" s="80"/>
      <c r="EV112" s="80"/>
      <c r="EW112" s="80"/>
      <c r="EX112" s="80"/>
    </row>
    <row r="113" spans="1:154">
      <c r="A113" s="27" t="s">
        <v>106</v>
      </c>
      <c r="B113" s="27"/>
      <c r="C113" s="33">
        <v>6.9337381698267704</v>
      </c>
      <c r="D113" s="33">
        <v>6.4946080851138004E-3</v>
      </c>
      <c r="E113" s="33">
        <v>5.1858441926969603E-2</v>
      </c>
      <c r="F113" s="32">
        <v>10159.790246230797</v>
      </c>
      <c r="G113" s="32">
        <v>262.44665399987707</v>
      </c>
      <c r="H113" s="81">
        <f t="shared" si="1"/>
        <v>48.981326182853088</v>
      </c>
      <c r="I113" s="25">
        <f t="shared" si="0"/>
        <v>1.2652805671785856</v>
      </c>
      <c r="J113" s="25">
        <v>4.0119722442333305</v>
      </c>
      <c r="K113" s="25">
        <v>0.76291726668557502</v>
      </c>
      <c r="M113" s="66"/>
      <c r="N113" s="66"/>
      <c r="EM113" s="80"/>
      <c r="EN113" s="80"/>
      <c r="EO113" s="80"/>
      <c r="EP113" s="80"/>
      <c r="EQ113" s="80"/>
      <c r="ER113" s="80"/>
      <c r="ES113" s="80"/>
      <c r="ET113" s="80"/>
      <c r="EU113" s="80"/>
      <c r="EV113" s="80"/>
      <c r="EW113" s="80"/>
      <c r="EX113" s="80"/>
    </row>
    <row r="114" spans="1:154">
      <c r="A114" s="27" t="s">
        <v>107</v>
      </c>
      <c r="B114" s="27"/>
      <c r="C114" s="33">
        <v>6.60970824153768</v>
      </c>
      <c r="D114" s="33">
        <v>-0.44628450031047101</v>
      </c>
      <c r="E114" s="33">
        <v>4.5428183695893402E-2</v>
      </c>
      <c r="F114" s="32">
        <v>8083.0481951354632</v>
      </c>
      <c r="G114" s="32">
        <v>164.66337412697857</v>
      </c>
      <c r="H114" s="81">
        <f t="shared" si="1"/>
        <v>61.565883066179104</v>
      </c>
      <c r="I114" s="25">
        <f t="shared" si="0"/>
        <v>1.254186018943336</v>
      </c>
      <c r="J114" s="25">
        <v>4.4685567276747662</v>
      </c>
      <c r="K114" s="25">
        <v>0.83464206880167902</v>
      </c>
      <c r="M114" s="66"/>
      <c r="N114" s="66"/>
      <c r="EM114" s="80"/>
      <c r="EN114" s="80"/>
      <c r="EO114" s="80"/>
      <c r="EP114" s="80"/>
      <c r="EQ114" s="80"/>
      <c r="ER114" s="80"/>
      <c r="ES114" s="80"/>
      <c r="ET114" s="80"/>
      <c r="EU114" s="80"/>
      <c r="EV114" s="80"/>
      <c r="EW114" s="80"/>
      <c r="EX114" s="80"/>
    </row>
    <row r="115" spans="1:154">
      <c r="A115" s="27" t="s">
        <v>108</v>
      </c>
      <c r="B115" s="27"/>
      <c r="C115" s="33">
        <v>6.3521292474117601</v>
      </c>
      <c r="D115" s="33">
        <v>-0.16910379678757601</v>
      </c>
      <c r="E115" s="33">
        <v>5.6830348579030902E-2</v>
      </c>
      <c r="F115" s="32">
        <v>9859.5971265422013</v>
      </c>
      <c r="G115" s="32">
        <v>154.62083607226035</v>
      </c>
      <c r="H115" s="81">
        <f t="shared" si="1"/>
        <v>50.472650516352715</v>
      </c>
      <c r="I115" s="25">
        <f t="shared" si="0"/>
        <v>0.79152558887143865</v>
      </c>
      <c r="M115" s="66"/>
      <c r="N115" s="66"/>
      <c r="EM115" s="80"/>
      <c r="EN115" s="80"/>
      <c r="EO115" s="80"/>
      <c r="EP115" s="80"/>
      <c r="EQ115" s="80"/>
      <c r="ER115" s="80"/>
      <c r="ES115" s="80"/>
      <c r="ET115" s="80"/>
      <c r="EU115" s="80"/>
      <c r="EV115" s="80"/>
      <c r="EW115" s="80"/>
      <c r="EX115" s="80"/>
    </row>
    <row r="116" spans="1:154">
      <c r="A116" s="27" t="s">
        <v>109</v>
      </c>
      <c r="B116" s="27"/>
      <c r="C116" s="33">
        <v>6.3840384007328597</v>
      </c>
      <c r="D116" s="33">
        <v>4.4719082974661498E-2</v>
      </c>
      <c r="E116" s="33">
        <v>7.2270076272399994E-2</v>
      </c>
      <c r="F116" s="32">
        <v>10888.176911146211</v>
      </c>
      <c r="G116" s="32">
        <v>342.24414332732073</v>
      </c>
      <c r="H116" s="81">
        <f t="shared" si="1"/>
        <v>45.704621082209513</v>
      </c>
      <c r="I116" s="25">
        <f t="shared" si="0"/>
        <v>1.4366168933540897</v>
      </c>
      <c r="EM116" s="80"/>
      <c r="EN116" s="80"/>
      <c r="EO116" s="80"/>
      <c r="EP116" s="80"/>
      <c r="EQ116" s="80"/>
      <c r="ER116" s="80"/>
      <c r="ES116" s="80"/>
      <c r="ET116" s="80"/>
      <c r="EU116" s="80"/>
      <c r="EV116" s="80"/>
      <c r="EW116" s="80"/>
      <c r="EX116" s="80"/>
    </row>
    <row r="117" spans="1:154">
      <c r="A117" s="27" t="s">
        <v>110</v>
      </c>
      <c r="B117" s="27" t="s">
        <v>341</v>
      </c>
      <c r="C117" s="33">
        <v>6.3769656029749502</v>
      </c>
      <c r="D117" s="33">
        <v>0.10905867008848799</v>
      </c>
      <c r="E117" s="33">
        <v>5.8541764786079802E-2</v>
      </c>
      <c r="F117" s="32">
        <v>9453.3577815864901</v>
      </c>
      <c r="G117" s="32">
        <v>371.56896255500072</v>
      </c>
      <c r="H117" s="81">
        <f t="shared" si="1"/>
        <v>52.641612800196441</v>
      </c>
      <c r="I117" s="25">
        <f t="shared" si="0"/>
        <v>2.0691049579748819</v>
      </c>
      <c r="EM117" s="80"/>
      <c r="EN117" s="80"/>
      <c r="EO117" s="80"/>
      <c r="EP117" s="80"/>
      <c r="EQ117" s="80"/>
      <c r="ER117" s="80"/>
      <c r="ES117" s="80"/>
      <c r="ET117" s="80"/>
      <c r="EU117" s="80"/>
      <c r="EV117" s="80"/>
      <c r="EW117" s="80"/>
      <c r="EX117" s="80"/>
    </row>
    <row r="118" spans="1:154">
      <c r="A118" s="27" t="s">
        <v>111</v>
      </c>
      <c r="B118" s="27" t="s">
        <v>341</v>
      </c>
      <c r="C118" s="33">
        <v>6.4476569436242599</v>
      </c>
      <c r="D118" s="33">
        <v>5.5503337689896397E-2</v>
      </c>
      <c r="E118" s="33">
        <v>4.83933564159836E-2</v>
      </c>
      <c r="F118" s="32">
        <v>9323.7801219405173</v>
      </c>
      <c r="G118" s="32">
        <v>260.08663528253453</v>
      </c>
      <c r="H118" s="81">
        <f t="shared" si="1"/>
        <v>53.373202015882413</v>
      </c>
      <c r="I118" s="25">
        <f t="shared" si="0"/>
        <v>1.4888442611275048</v>
      </c>
      <c r="EM118" s="80"/>
      <c r="EN118" s="80"/>
      <c r="EO118" s="80"/>
      <c r="EP118" s="80"/>
      <c r="EQ118" s="80"/>
      <c r="ER118" s="80"/>
      <c r="ES118" s="80"/>
      <c r="ET118" s="80"/>
      <c r="EU118" s="80"/>
      <c r="EV118" s="80"/>
      <c r="EW118" s="80"/>
      <c r="EX118" s="80"/>
    </row>
    <row r="119" spans="1:154">
      <c r="A119" s="27" t="s">
        <v>112</v>
      </c>
      <c r="B119" s="27" t="s">
        <v>341</v>
      </c>
      <c r="C119" s="33">
        <v>6.4494280898190501</v>
      </c>
      <c r="D119" s="33">
        <v>0.21603890778610599</v>
      </c>
      <c r="E119" s="33">
        <v>4.9398636831962502E-2</v>
      </c>
      <c r="F119" s="32">
        <v>10501.757753547663</v>
      </c>
      <c r="G119" s="32">
        <v>303.1731598562597</v>
      </c>
      <c r="H119" s="81">
        <f t="shared" si="1"/>
        <v>47.386352997134139</v>
      </c>
      <c r="I119" s="25">
        <f t="shared" si="0"/>
        <v>1.3679872178876096</v>
      </c>
      <c r="EM119" s="80"/>
      <c r="EN119" s="80"/>
      <c r="EO119" s="80"/>
      <c r="EP119" s="80"/>
      <c r="EQ119" s="80"/>
      <c r="ER119" s="80"/>
      <c r="ES119" s="80"/>
      <c r="ET119" s="80"/>
      <c r="EU119" s="80"/>
      <c r="EV119" s="80"/>
      <c r="EW119" s="80"/>
      <c r="EX119" s="80"/>
    </row>
    <row r="120" spans="1:154">
      <c r="A120" s="27" t="s">
        <v>113</v>
      </c>
      <c r="B120" s="27" t="s">
        <v>341</v>
      </c>
      <c r="C120" s="33">
        <v>6.4187763854643203</v>
      </c>
      <c r="D120" s="33">
        <v>0.163035395327701</v>
      </c>
      <c r="E120" s="33">
        <v>5.52965331507458E-2</v>
      </c>
      <c r="F120" s="32">
        <v>8808.6472856668734</v>
      </c>
      <c r="G120" s="32">
        <v>146.65775245271286</v>
      </c>
      <c r="H120" s="81">
        <f t="shared" si="1"/>
        <v>56.494485913829543</v>
      </c>
      <c r="I120" s="25">
        <f t="shared" si="0"/>
        <v>0.94059326720634273</v>
      </c>
      <c r="EM120" s="80"/>
      <c r="EN120" s="80"/>
      <c r="EO120" s="80"/>
      <c r="EP120" s="80"/>
      <c r="EQ120" s="80"/>
      <c r="ER120" s="80"/>
      <c r="ES120" s="80"/>
      <c r="ET120" s="80"/>
      <c r="EU120" s="80"/>
      <c r="EV120" s="80"/>
      <c r="EW120" s="80"/>
      <c r="EX120" s="80"/>
    </row>
    <row r="121" spans="1:154">
      <c r="A121" s="27" t="s">
        <v>114</v>
      </c>
      <c r="B121" s="27" t="s">
        <v>341</v>
      </c>
      <c r="C121" s="33">
        <v>6.2243044799366496</v>
      </c>
      <c r="D121" s="33">
        <v>0.106375988512494</v>
      </c>
      <c r="E121" s="33">
        <v>6.3668621436563294E-2</v>
      </c>
      <c r="F121" s="32">
        <v>9107.7509952502369</v>
      </c>
      <c r="G121" s="32">
        <v>242.55162568349058</v>
      </c>
      <c r="H121" s="81">
        <f t="shared" si="1"/>
        <v>54.639174946649632</v>
      </c>
      <c r="I121" s="25">
        <f t="shared" si="0"/>
        <v>1.4551145190756716</v>
      </c>
      <c r="EM121" s="80"/>
      <c r="EN121" s="80"/>
      <c r="EO121" s="80"/>
      <c r="EP121" s="80"/>
      <c r="EQ121" s="80"/>
      <c r="ER121" s="80"/>
      <c r="ES121" s="80"/>
      <c r="ET121" s="80"/>
      <c r="EU121" s="80"/>
      <c r="EV121" s="80"/>
      <c r="EW121" s="80"/>
      <c r="EX121" s="80"/>
    </row>
    <row r="122" spans="1:154" s="39" customFormat="1">
      <c r="A122" s="64" t="s">
        <v>403</v>
      </c>
      <c r="B122" s="27"/>
      <c r="C122" s="33"/>
      <c r="D122" s="33"/>
      <c r="E122" s="33"/>
      <c r="F122" s="32"/>
      <c r="G122" s="32"/>
      <c r="H122" s="81"/>
      <c r="I122" s="25"/>
      <c r="J122" s="25"/>
      <c r="K122" s="25"/>
      <c r="EM122" s="80"/>
      <c r="EN122" s="80"/>
      <c r="EO122" s="80"/>
      <c r="EP122" s="80"/>
      <c r="EQ122" s="80"/>
      <c r="ER122" s="80"/>
      <c r="ES122" s="80"/>
      <c r="ET122" s="80"/>
      <c r="EU122" s="80"/>
      <c r="EV122" s="80"/>
      <c r="EW122" s="80"/>
      <c r="EX122" s="80"/>
    </row>
    <row r="123" spans="1:154">
      <c r="A123" s="22" t="s">
        <v>267</v>
      </c>
      <c r="B123" s="27" t="s">
        <v>342</v>
      </c>
      <c r="C123" s="33">
        <v>7.9843714395532199</v>
      </c>
      <c r="D123" s="33">
        <v>0.11545551344645059</v>
      </c>
      <c r="E123" s="33">
        <v>6.07712355152282E-2</v>
      </c>
      <c r="F123" s="78">
        <v>11245.55745339782</v>
      </c>
      <c r="G123" s="78">
        <v>306.72077513552188</v>
      </c>
      <c r="H123" s="81">
        <f t="shared" ref="H123:H145" si="4">497640/F123</f>
        <v>44.252141528976779</v>
      </c>
      <c r="I123" s="25">
        <f t="shared" ref="I123:I145" si="5">ABS((1/F123)*0+(497640/(F123)^2)*G123)</f>
        <v>1.2069700597255417</v>
      </c>
    </row>
    <row r="124" spans="1:154">
      <c r="A124" s="22" t="s">
        <v>246</v>
      </c>
      <c r="B124" s="27" t="s">
        <v>342</v>
      </c>
      <c r="C124" s="33">
        <v>7.4095981013432599</v>
      </c>
      <c r="D124" s="33">
        <v>0.11276482754736339</v>
      </c>
      <c r="E124" s="33">
        <v>5.5447445163160802E-2</v>
      </c>
      <c r="F124" s="78">
        <v>11307.260516049473</v>
      </c>
      <c r="G124" s="78">
        <v>417.77805689232929</v>
      </c>
      <c r="H124" s="81">
        <f t="shared" si="4"/>
        <v>44.010660167743737</v>
      </c>
      <c r="I124" s="25">
        <f t="shared" si="5"/>
        <v>1.6260957339163302</v>
      </c>
    </row>
    <row r="125" spans="1:154">
      <c r="A125" s="22" t="s">
        <v>247</v>
      </c>
      <c r="B125" s="27" t="s">
        <v>342</v>
      </c>
      <c r="C125" s="33">
        <v>7.3268842365502298</v>
      </c>
      <c r="D125" s="33">
        <v>0.12943787121917438</v>
      </c>
      <c r="E125" s="33">
        <v>6.2260055466495899E-2</v>
      </c>
      <c r="F125" s="78">
        <v>11266.719348684199</v>
      </c>
      <c r="G125" s="78">
        <v>312.51782988465357</v>
      </c>
      <c r="H125" s="81">
        <f t="shared" si="4"/>
        <v>44.16902423846367</v>
      </c>
      <c r="I125" s="25">
        <f t="shared" si="5"/>
        <v>1.225166543687751</v>
      </c>
    </row>
    <row r="126" spans="1:154">
      <c r="A126" s="22" t="s">
        <v>248</v>
      </c>
      <c r="B126" s="27" t="s">
        <v>342</v>
      </c>
      <c r="C126" s="33">
        <v>7.4389350245165602</v>
      </c>
      <c r="D126" s="33">
        <v>7.5640522848319985E-2</v>
      </c>
      <c r="E126" s="33">
        <v>5.3993399281422397E-2</v>
      </c>
      <c r="F126" s="78">
        <v>11251.502275343033</v>
      </c>
      <c r="G126" s="78">
        <v>336.87482621399568</v>
      </c>
      <c r="H126" s="81">
        <f t="shared" si="4"/>
        <v>44.228760553206044</v>
      </c>
      <c r="I126" s="25">
        <f t="shared" si="5"/>
        <v>1.3242281484200704</v>
      </c>
    </row>
    <row r="127" spans="1:154">
      <c r="A127" s="22" t="s">
        <v>249</v>
      </c>
      <c r="B127" s="27" t="s">
        <v>342</v>
      </c>
      <c r="C127" s="33">
        <v>8.1073087068358003</v>
      </c>
      <c r="D127" s="33">
        <v>8.065340162462098E-2</v>
      </c>
      <c r="E127" s="33">
        <v>5.7576345443796001E-2</v>
      </c>
      <c r="F127" s="78">
        <v>11097.411366236331</v>
      </c>
      <c r="G127" s="78">
        <v>315.22386677225546</v>
      </c>
      <c r="H127" s="81">
        <f t="shared" si="4"/>
        <v>44.84289025403352</v>
      </c>
      <c r="I127" s="25">
        <f t="shared" si="5"/>
        <v>1.273769962797584</v>
      </c>
    </row>
    <row r="128" spans="1:154">
      <c r="A128" s="22" t="s">
        <v>250</v>
      </c>
      <c r="B128" s="27" t="s">
        <v>342</v>
      </c>
      <c r="C128" s="33">
        <v>8.0996597883584105</v>
      </c>
      <c r="D128" s="33">
        <v>3.6437474328310987E-2</v>
      </c>
      <c r="E128" s="33">
        <v>7.9267616864591897E-2</v>
      </c>
      <c r="F128" s="78">
        <v>11014.315338814135</v>
      </c>
      <c r="G128" s="78">
        <v>261.92645916649275</v>
      </c>
      <c r="H128" s="81">
        <f t="shared" si="4"/>
        <v>45.181201435765217</v>
      </c>
      <c r="I128" s="25">
        <f t="shared" si="5"/>
        <v>1.0744337481654285</v>
      </c>
    </row>
    <row r="129" spans="1:11">
      <c r="A129" s="22" t="s">
        <v>251</v>
      </c>
      <c r="B129" s="27" t="s">
        <v>342</v>
      </c>
      <c r="C129" s="33">
        <v>8.1824960006436402</v>
      </c>
      <c r="D129" s="33">
        <v>-1.9530682090973001E-2</v>
      </c>
      <c r="E129" s="33">
        <v>6.6934653974616801E-2</v>
      </c>
      <c r="F129" s="78">
        <v>10890.151943606494</v>
      </c>
      <c r="G129" s="78">
        <v>249.34038794352207</v>
      </c>
      <c r="H129" s="81">
        <f t="shared" si="4"/>
        <v>45.696332115196959</v>
      </c>
      <c r="I129" s="25">
        <f t="shared" si="5"/>
        <v>1.0462609921515844</v>
      </c>
    </row>
    <row r="130" spans="1:11">
      <c r="A130" s="22" t="s">
        <v>252</v>
      </c>
      <c r="B130" s="33"/>
      <c r="C130" s="33">
        <v>9.2499037454706006</v>
      </c>
      <c r="D130" s="33">
        <v>-1.4229999766011997E-2</v>
      </c>
      <c r="E130" s="33">
        <v>7.76603409666001E-2</v>
      </c>
      <c r="F130" s="78">
        <v>8817.8468856206255</v>
      </c>
      <c r="G130" s="78">
        <v>328.71246295272761</v>
      </c>
      <c r="H130" s="81">
        <f t="shared" si="4"/>
        <v>56.435545599176578</v>
      </c>
      <c r="I130" s="25">
        <f t="shared" si="5"/>
        <v>2.1038091761649613</v>
      </c>
      <c r="J130" s="25">
        <v>4.1541150228607826</v>
      </c>
      <c r="K130" s="25">
        <v>0.85007114970841202</v>
      </c>
    </row>
    <row r="131" spans="1:11">
      <c r="A131" s="22" t="s">
        <v>253</v>
      </c>
      <c r="B131" s="33"/>
      <c r="C131" s="33">
        <v>6.7666795458803097</v>
      </c>
      <c r="D131" s="33">
        <v>0.17124461368895988</v>
      </c>
      <c r="E131" s="33">
        <v>6.1461254326946803E-2</v>
      </c>
      <c r="F131" s="78">
        <v>11320.858954553367</v>
      </c>
      <c r="G131" s="78">
        <v>332.10238877017565</v>
      </c>
      <c r="H131" s="81">
        <f t="shared" si="4"/>
        <v>43.957795251909225</v>
      </c>
      <c r="I131" s="25">
        <f t="shared" si="5"/>
        <v>1.289521304596563</v>
      </c>
    </row>
    <row r="132" spans="1:11">
      <c r="A132" s="22" t="s">
        <v>254</v>
      </c>
      <c r="B132" s="33"/>
      <c r="C132" s="33">
        <v>6.2135261824320702</v>
      </c>
      <c r="D132" s="33">
        <v>-5.4248157742397024E-2</v>
      </c>
      <c r="E132" s="33">
        <v>5.93780355876775E-2</v>
      </c>
      <c r="F132" s="78">
        <v>7792.7537178327348</v>
      </c>
      <c r="G132" s="78">
        <v>298.66533431283653</v>
      </c>
      <c r="H132" s="81">
        <f t="shared" si="4"/>
        <v>63.859325986552555</v>
      </c>
      <c r="I132" s="25">
        <f t="shared" si="5"/>
        <v>2.4474746200590123</v>
      </c>
    </row>
    <row r="133" spans="1:11">
      <c r="A133" s="22" t="s">
        <v>255</v>
      </c>
      <c r="B133" s="33"/>
      <c r="C133" s="33">
        <v>6.5047565662484796</v>
      </c>
      <c r="D133" s="33">
        <v>0.124382695057391</v>
      </c>
      <c r="E133" s="33">
        <v>5.8679059966442799E-2</v>
      </c>
      <c r="F133" s="78">
        <v>10098.14677456251</v>
      </c>
      <c r="G133" s="78">
        <v>637.24177050942569</v>
      </c>
      <c r="H133" s="81">
        <f t="shared" si="4"/>
        <v>49.280329461398587</v>
      </c>
      <c r="I133" s="25">
        <f t="shared" si="5"/>
        <v>3.1098264957264861</v>
      </c>
    </row>
    <row r="134" spans="1:11">
      <c r="A134" s="22" t="s">
        <v>256</v>
      </c>
      <c r="B134" s="33"/>
      <c r="C134" s="33">
        <v>7.5501155929319204</v>
      </c>
      <c r="D134" s="33">
        <v>0.24394514979015988</v>
      </c>
      <c r="E134" s="33">
        <v>5.5783048106455999E-2</v>
      </c>
      <c r="F134" s="78">
        <v>9453.1837040429346</v>
      </c>
      <c r="G134" s="78">
        <v>390.87179505942026</v>
      </c>
      <c r="H134" s="81">
        <f t="shared" si="4"/>
        <v>52.642582179712583</v>
      </c>
      <c r="I134" s="25">
        <f t="shared" si="5"/>
        <v>2.1766741488740089</v>
      </c>
    </row>
    <row r="135" spans="1:11">
      <c r="A135" s="22" t="s">
        <v>257</v>
      </c>
      <c r="B135" s="33"/>
      <c r="C135" s="33">
        <v>6.6715074661194196</v>
      </c>
      <c r="D135" s="33">
        <v>0.32453303119735</v>
      </c>
      <c r="E135" s="33">
        <v>6.0572911127020797E-2</v>
      </c>
      <c r="F135" s="78">
        <v>11585.112788137531</v>
      </c>
      <c r="G135" s="78">
        <v>394.9626750656044</v>
      </c>
      <c r="H135" s="81">
        <f t="shared" si="4"/>
        <v>42.955127766175387</v>
      </c>
      <c r="I135" s="25">
        <f t="shared" si="5"/>
        <v>1.464437375843703</v>
      </c>
    </row>
    <row r="136" spans="1:11">
      <c r="A136" s="71" t="s">
        <v>258</v>
      </c>
      <c r="B136" s="31" t="s">
        <v>331</v>
      </c>
      <c r="C136" s="31">
        <v>3.5183857502907698</v>
      </c>
      <c r="D136" s="31">
        <v>0.41460613782691302</v>
      </c>
      <c r="E136" s="31">
        <v>6.25659673953049E-2</v>
      </c>
      <c r="F136" s="37">
        <v>9270.8796624025526</v>
      </c>
      <c r="G136" s="37">
        <v>384.56844079558738</v>
      </c>
      <c r="H136" s="82">
        <f t="shared" si="4"/>
        <v>53.677754228452187</v>
      </c>
      <c r="I136" s="72">
        <f t="shared" si="5"/>
        <v>2.2266247649357389</v>
      </c>
    </row>
    <row r="137" spans="1:11">
      <c r="A137" s="71" t="s">
        <v>259</v>
      </c>
      <c r="B137" s="31" t="s">
        <v>331</v>
      </c>
      <c r="C137" s="31">
        <v>4.3728440099970802</v>
      </c>
      <c r="D137" s="31">
        <v>0.14344132427297579</v>
      </c>
      <c r="E137" s="31">
        <v>8.1738808174659505E-2</v>
      </c>
      <c r="F137" s="37">
        <v>11651.240349213214</v>
      </c>
      <c r="G137" s="37">
        <v>205.99200673907796</v>
      </c>
      <c r="H137" s="82">
        <f t="shared" si="4"/>
        <v>42.711332449133167</v>
      </c>
      <c r="I137" s="72">
        <f t="shared" si="5"/>
        <v>0.75512930966967506</v>
      </c>
    </row>
    <row r="138" spans="1:11">
      <c r="A138" s="22" t="s">
        <v>260</v>
      </c>
      <c r="B138" s="33"/>
      <c r="C138" s="33">
        <v>8.4730540211623708</v>
      </c>
      <c r="D138" s="33">
        <v>-4.2134471099064014E-2</v>
      </c>
      <c r="E138" s="33">
        <v>6.1901052485257999E-2</v>
      </c>
      <c r="F138" s="78">
        <v>8152.3645102050587</v>
      </c>
      <c r="G138" s="78">
        <v>622.72095757787122</v>
      </c>
      <c r="H138" s="81">
        <f t="shared" si="4"/>
        <v>61.042412833363692</v>
      </c>
      <c r="I138" s="25">
        <f t="shared" si="5"/>
        <v>4.6627441308435609</v>
      </c>
    </row>
    <row r="139" spans="1:11">
      <c r="A139" s="22" t="s">
        <v>261</v>
      </c>
      <c r="B139" s="33"/>
      <c r="C139" s="77">
        <v>13.5950292818961</v>
      </c>
      <c r="D139" s="33">
        <v>0.18170477997832091</v>
      </c>
      <c r="E139" s="33">
        <v>5.1801328472150701E-2</v>
      </c>
      <c r="F139" s="78">
        <v>11240.586220270319</v>
      </c>
      <c r="G139" s="78">
        <v>549.38050101647116</v>
      </c>
      <c r="H139" s="81">
        <f t="shared" si="4"/>
        <v>44.271712368755132</v>
      </c>
      <c r="I139" s="25">
        <f t="shared" si="5"/>
        <v>2.1637675335956712</v>
      </c>
    </row>
    <row r="140" spans="1:11">
      <c r="A140" s="22" t="s">
        <v>262</v>
      </c>
      <c r="B140" s="33"/>
      <c r="C140" s="77">
        <v>13.597133262995699</v>
      </c>
      <c r="D140" s="33">
        <v>0.1680254888351671</v>
      </c>
      <c r="E140" s="33">
        <v>4.5262134481126301E-2</v>
      </c>
      <c r="F140" s="78">
        <v>10399.985861560879</v>
      </c>
      <c r="G140" s="78">
        <v>569.36348205800618</v>
      </c>
      <c r="H140" s="81">
        <f t="shared" si="4"/>
        <v>47.850065050503041</v>
      </c>
      <c r="I140" s="25">
        <f t="shared" si="5"/>
        <v>2.619626604931518</v>
      </c>
    </row>
    <row r="141" spans="1:11">
      <c r="A141" s="22" t="s">
        <v>263</v>
      </c>
      <c r="B141" s="27" t="s">
        <v>343</v>
      </c>
      <c r="C141" s="77">
        <v>12.213156532521801</v>
      </c>
      <c r="D141" s="33">
        <v>0.22964174441382298</v>
      </c>
      <c r="E141" s="33">
        <v>4.51883664572462E-2</v>
      </c>
      <c r="F141" s="78">
        <v>9709.8833765069321</v>
      </c>
      <c r="G141" s="78">
        <v>271.22414508706066</v>
      </c>
      <c r="H141" s="81">
        <f t="shared" si="4"/>
        <v>51.250873023257952</v>
      </c>
      <c r="I141" s="25">
        <f t="shared" si="5"/>
        <v>1.4315799357931367</v>
      </c>
    </row>
    <row r="142" spans="1:11">
      <c r="A142" s="22" t="s">
        <v>264</v>
      </c>
      <c r="B142" s="27" t="s">
        <v>343</v>
      </c>
      <c r="C142" s="77">
        <v>12.9356155471911</v>
      </c>
      <c r="D142" s="33">
        <v>0.16666982209197029</v>
      </c>
      <c r="E142" s="33">
        <v>3.4228768936806202E-2</v>
      </c>
      <c r="F142" s="78">
        <v>9534.3778035966334</v>
      </c>
      <c r="G142" s="78">
        <v>282.09859631893175</v>
      </c>
      <c r="H142" s="81">
        <f t="shared" si="4"/>
        <v>52.194281604015764</v>
      </c>
      <c r="I142" s="25">
        <f t="shared" si="5"/>
        <v>1.5442993638046953</v>
      </c>
    </row>
    <row r="143" spans="1:11">
      <c r="A143" s="22" t="s">
        <v>347</v>
      </c>
      <c r="B143" s="27" t="s">
        <v>346</v>
      </c>
      <c r="C143" s="33">
        <v>9.8138610760725804</v>
      </c>
      <c r="D143" s="33">
        <v>-0.14050911819467501</v>
      </c>
      <c r="E143" s="33">
        <v>0.103406483070315</v>
      </c>
      <c r="F143" s="78">
        <v>10140.661602504739</v>
      </c>
      <c r="G143" s="78">
        <v>351.69895728034936</v>
      </c>
      <c r="H143" s="81">
        <f t="shared" si="4"/>
        <v>49.073721173881118</v>
      </c>
      <c r="I143" s="25">
        <f t="shared" si="5"/>
        <v>1.7019773702395888</v>
      </c>
    </row>
    <row r="144" spans="1:11">
      <c r="A144" s="39" t="s">
        <v>265</v>
      </c>
      <c r="B144" s="27" t="s">
        <v>343</v>
      </c>
      <c r="C144" s="77">
        <v>13.3472948184647</v>
      </c>
      <c r="D144" s="33">
        <v>0.12928149090048008</v>
      </c>
      <c r="E144" s="33">
        <v>7.5277819233546497E-2</v>
      </c>
      <c r="F144" s="78">
        <v>10837.060828296568</v>
      </c>
      <c r="G144" s="78">
        <v>316.20675421308573</v>
      </c>
      <c r="H144" s="81">
        <f t="shared" si="4"/>
        <v>45.920199940247265</v>
      </c>
      <c r="I144" s="25">
        <f t="shared" si="5"/>
        <v>1.3398722777312215</v>
      </c>
    </row>
    <row r="145" spans="1:154">
      <c r="A145" s="39" t="s">
        <v>266</v>
      </c>
      <c r="B145" s="27" t="s">
        <v>343</v>
      </c>
      <c r="C145" s="77">
        <v>11.5406037351833</v>
      </c>
      <c r="D145" s="33">
        <v>2.6126738115706982E-2</v>
      </c>
      <c r="E145" s="33">
        <v>5.1410654812984097E-2</v>
      </c>
      <c r="F145" s="78">
        <v>10000.273498328166</v>
      </c>
      <c r="G145" s="78">
        <v>151.41584996256668</v>
      </c>
      <c r="H145" s="81">
        <f t="shared" si="4"/>
        <v>49.762639000142833</v>
      </c>
      <c r="I145" s="25">
        <f t="shared" si="5"/>
        <v>0.75346462092728406</v>
      </c>
    </row>
    <row r="146" spans="1:154">
      <c r="A146" s="22" t="s">
        <v>353</v>
      </c>
      <c r="C146" s="24"/>
      <c r="D146" s="25">
        <v>3.7109245519035362E-2</v>
      </c>
      <c r="E146" s="25">
        <v>0.30150520622989208</v>
      </c>
      <c r="EM146" s="80"/>
      <c r="EN146" s="80"/>
      <c r="EO146" s="80"/>
      <c r="EP146" s="80"/>
      <c r="EQ146" s="80"/>
      <c r="ER146" s="80"/>
      <c r="ES146" s="80"/>
      <c r="ET146" s="80"/>
      <c r="EU146" s="80"/>
      <c r="EV146" s="80"/>
      <c r="EW146" s="80"/>
      <c r="EX146" s="80"/>
    </row>
    <row r="147" spans="1:154" s="39" customFormat="1">
      <c r="C147" s="24"/>
      <c r="D147" s="24"/>
      <c r="E147" s="24"/>
      <c r="I147" s="25"/>
      <c r="J147" s="25"/>
      <c r="K147" s="25"/>
      <c r="EM147" s="80"/>
      <c r="EN147" s="80"/>
      <c r="EO147" s="80"/>
      <c r="EP147" s="80"/>
      <c r="EQ147" s="80"/>
      <c r="ER147" s="80"/>
      <c r="ES147" s="80"/>
      <c r="ET147" s="80"/>
      <c r="EU147" s="80"/>
      <c r="EV147" s="80"/>
      <c r="EW147" s="80"/>
      <c r="EX147" s="80"/>
    </row>
    <row r="148" spans="1:154" s="39" customFormat="1">
      <c r="A148" s="64" t="s">
        <v>402</v>
      </c>
      <c r="C148" s="24"/>
      <c r="D148" s="24"/>
      <c r="E148" s="24"/>
      <c r="I148" s="25"/>
      <c r="J148" s="25"/>
      <c r="K148" s="25"/>
      <c r="EM148" s="80"/>
      <c r="EN148" s="80"/>
      <c r="EO148" s="80"/>
      <c r="EP148" s="80"/>
      <c r="EQ148" s="80"/>
      <c r="ER148" s="80"/>
      <c r="ES148" s="80"/>
      <c r="ET148" s="80"/>
      <c r="EU148" s="80"/>
      <c r="EV148" s="80"/>
      <c r="EW148" s="80"/>
      <c r="EX148" s="80"/>
    </row>
    <row r="149" spans="1:154">
      <c r="A149" s="27" t="s">
        <v>115</v>
      </c>
      <c r="B149" s="27" t="s">
        <v>338</v>
      </c>
      <c r="C149" s="33">
        <v>6.2777417968377902</v>
      </c>
      <c r="D149" s="33">
        <v>4.7230004831985403E-2</v>
      </c>
      <c r="E149" s="33">
        <v>3.8196632831960002E-2</v>
      </c>
      <c r="F149" s="29"/>
      <c r="G149" s="29"/>
      <c r="H149" s="26"/>
      <c r="EM149" s="80"/>
      <c r="EN149" s="80"/>
      <c r="EO149" s="80"/>
      <c r="EP149" s="80"/>
      <c r="EQ149" s="80"/>
      <c r="ER149" s="80"/>
      <c r="ES149" s="80"/>
      <c r="ET149" s="80"/>
      <c r="EU149" s="80"/>
      <c r="EV149" s="80"/>
      <c r="EW149" s="80"/>
      <c r="EX149" s="80"/>
    </row>
    <row r="150" spans="1:154">
      <c r="A150" s="27" t="s">
        <v>116</v>
      </c>
      <c r="B150" s="27" t="s">
        <v>338</v>
      </c>
      <c r="C150" s="33">
        <v>6.1410631223620804</v>
      </c>
      <c r="D150" s="33">
        <v>-1.8301403414166043E-4</v>
      </c>
      <c r="E150" s="33">
        <v>6.7342921882187504E-2</v>
      </c>
      <c r="F150" s="29"/>
      <c r="G150" s="29"/>
      <c r="H150" s="26"/>
      <c r="EM150" s="80"/>
      <c r="EN150" s="80"/>
      <c r="EO150" s="80"/>
      <c r="EP150" s="80"/>
      <c r="EQ150" s="80"/>
      <c r="ER150" s="80"/>
      <c r="ES150" s="80"/>
      <c r="ET150" s="80"/>
      <c r="EU150" s="80"/>
      <c r="EV150" s="80"/>
      <c r="EW150" s="80"/>
      <c r="EX150" s="80"/>
    </row>
    <row r="151" spans="1:154">
      <c r="A151" s="27" t="s">
        <v>117</v>
      </c>
      <c r="B151" s="27" t="s">
        <v>338</v>
      </c>
      <c r="C151" s="33">
        <v>6.5124350936110504</v>
      </c>
      <c r="D151" s="33">
        <v>-8.0120357794691593E-2</v>
      </c>
      <c r="E151" s="33">
        <v>4.35545728145946E-2</v>
      </c>
      <c r="F151" s="29"/>
      <c r="G151" s="29"/>
      <c r="H151" s="26"/>
      <c r="EM151" s="80"/>
      <c r="EN151" s="80"/>
      <c r="EO151" s="80"/>
      <c r="EP151" s="80"/>
      <c r="EQ151" s="80"/>
      <c r="ER151" s="80"/>
      <c r="ES151" s="80"/>
      <c r="ET151" s="80"/>
      <c r="EU151" s="80"/>
      <c r="EV151" s="80"/>
      <c r="EW151" s="80"/>
      <c r="EX151" s="80"/>
    </row>
    <row r="152" spans="1:154">
      <c r="A152" s="27" t="s">
        <v>118</v>
      </c>
      <c r="B152" s="27" t="s">
        <v>338</v>
      </c>
      <c r="C152" s="33">
        <v>6.8209667213321801</v>
      </c>
      <c r="D152" s="33">
        <v>-3.1612064206202099E-2</v>
      </c>
      <c r="E152" s="33">
        <v>5.3079752537802498E-2</v>
      </c>
      <c r="F152" s="29"/>
      <c r="G152" s="29"/>
      <c r="H152" s="26"/>
      <c r="EM152" s="80"/>
      <c r="EN152" s="80"/>
      <c r="EO152" s="80"/>
      <c r="EP152" s="80"/>
      <c r="EQ152" s="80"/>
      <c r="ER152" s="80"/>
      <c r="ES152" s="80"/>
      <c r="ET152" s="80"/>
      <c r="EU152" s="80"/>
      <c r="EV152" s="80"/>
      <c r="EW152" s="80"/>
      <c r="EX152" s="80"/>
    </row>
    <row r="153" spans="1:154">
      <c r="A153" s="27" t="s">
        <v>119</v>
      </c>
      <c r="B153" s="27" t="s">
        <v>338</v>
      </c>
      <c r="C153" s="33">
        <v>6.5231973666734904</v>
      </c>
      <c r="D153" s="33">
        <v>-2.2996391442129298E-3</v>
      </c>
      <c r="E153" s="33">
        <v>9.3066468575938505E-2</v>
      </c>
      <c r="F153" s="29"/>
      <c r="G153" s="29"/>
      <c r="H153" s="26"/>
      <c r="EM153" s="80"/>
      <c r="EN153" s="80"/>
      <c r="EO153" s="80"/>
      <c r="EP153" s="80"/>
      <c r="EQ153" s="80"/>
      <c r="ER153" s="80"/>
      <c r="ES153" s="80"/>
      <c r="ET153" s="80"/>
      <c r="EU153" s="80"/>
      <c r="EV153" s="80"/>
      <c r="EW153" s="80"/>
      <c r="EX153" s="80"/>
    </row>
    <row r="154" spans="1:154">
      <c r="A154" s="27" t="s">
        <v>120</v>
      </c>
      <c r="B154" s="27" t="s">
        <v>338</v>
      </c>
      <c r="C154" s="33">
        <v>6.6029570339064598</v>
      </c>
      <c r="D154" s="33">
        <v>-2.2154526678411501E-2</v>
      </c>
      <c r="E154" s="33">
        <v>4.0678283751229102E-2</v>
      </c>
      <c r="F154" s="29"/>
      <c r="G154" s="29"/>
      <c r="H154" s="26"/>
      <c r="EM154" s="80"/>
      <c r="EN154" s="80"/>
      <c r="EO154" s="80"/>
      <c r="EP154" s="80"/>
      <c r="EQ154" s="80"/>
      <c r="ER154" s="80"/>
      <c r="ES154" s="80"/>
      <c r="ET154" s="80"/>
      <c r="EU154" s="80"/>
      <c r="EV154" s="80"/>
      <c r="EW154" s="80"/>
      <c r="EX154" s="80"/>
    </row>
    <row r="155" spans="1:154">
      <c r="A155" s="27" t="s">
        <v>121</v>
      </c>
      <c r="B155" s="27"/>
      <c r="C155" s="33">
        <v>6.3109366185482099</v>
      </c>
      <c r="D155" s="33">
        <v>-0.139479479798191</v>
      </c>
      <c r="E155" s="33">
        <v>4.5197294004326601E-2</v>
      </c>
      <c r="F155" s="29"/>
      <c r="G155" s="29"/>
      <c r="H155" s="26"/>
      <c r="J155" s="25">
        <v>3.6980529472807611</v>
      </c>
      <c r="K155" s="25">
        <v>1.0329560925860406</v>
      </c>
      <c r="EM155" s="80"/>
      <c r="EN155" s="80"/>
      <c r="EO155" s="80"/>
      <c r="EP155" s="80"/>
      <c r="EQ155" s="80"/>
      <c r="ER155" s="80"/>
      <c r="ES155" s="80"/>
      <c r="ET155" s="80"/>
      <c r="EU155" s="80"/>
      <c r="EV155" s="80"/>
      <c r="EW155" s="80"/>
      <c r="EX155" s="80"/>
    </row>
    <row r="156" spans="1:154">
      <c r="A156" s="30" t="s">
        <v>136</v>
      </c>
      <c r="B156" s="30" t="s">
        <v>186</v>
      </c>
      <c r="C156" s="31">
        <v>5.9799247397187498</v>
      </c>
      <c r="D156" s="31">
        <v>0.35419266193726601</v>
      </c>
      <c r="E156" s="31">
        <v>5.5981743817704897E-2</v>
      </c>
      <c r="F156" s="37"/>
      <c r="G156" s="37"/>
      <c r="H156" s="36"/>
      <c r="J156" s="25">
        <v>3.997510153346262</v>
      </c>
      <c r="K156" s="25">
        <v>0.84312524868929117</v>
      </c>
      <c r="EM156" s="80"/>
      <c r="EN156" s="80"/>
      <c r="EO156" s="80"/>
      <c r="EP156" s="80"/>
      <c r="EQ156" s="80"/>
      <c r="ER156" s="80"/>
      <c r="ES156" s="80"/>
      <c r="ET156" s="80"/>
      <c r="EU156" s="80"/>
      <c r="EV156" s="80"/>
      <c r="EW156" s="80"/>
      <c r="EX156" s="80"/>
    </row>
    <row r="157" spans="1:154">
      <c r="A157" s="27" t="s">
        <v>122</v>
      </c>
      <c r="B157" s="27"/>
      <c r="C157" s="33">
        <v>6.3748209444265997</v>
      </c>
      <c r="D157" s="33">
        <v>2.17412990968304E-2</v>
      </c>
      <c r="E157" s="33">
        <v>4.88131173314649E-2</v>
      </c>
      <c r="F157" s="29"/>
      <c r="G157" s="29"/>
      <c r="H157" s="26"/>
      <c r="J157" s="25">
        <v>6.3671520233765655</v>
      </c>
      <c r="K157" s="25">
        <v>0.9555064026603407</v>
      </c>
      <c r="EM157" s="80"/>
      <c r="EN157" s="80"/>
      <c r="EO157" s="80"/>
      <c r="EP157" s="80"/>
      <c r="EQ157" s="80"/>
      <c r="ER157" s="80"/>
      <c r="ES157" s="80"/>
      <c r="ET157" s="80"/>
      <c r="EU157" s="80"/>
      <c r="EV157" s="80"/>
      <c r="EW157" s="80"/>
      <c r="EX157" s="80"/>
    </row>
    <row r="158" spans="1:154">
      <c r="A158" s="27" t="s">
        <v>123</v>
      </c>
      <c r="B158" s="27"/>
      <c r="C158" s="33">
        <v>6.6709557349503097</v>
      </c>
      <c r="D158" s="33">
        <v>-6.0568289591103899E-2</v>
      </c>
      <c r="E158" s="33">
        <v>4.5003656339488399E-2</v>
      </c>
      <c r="F158" s="29"/>
      <c r="G158" s="29"/>
      <c r="H158" s="26"/>
      <c r="J158" s="25">
        <v>4.4476181924535396</v>
      </c>
      <c r="K158" s="25">
        <v>0.88813811025221234</v>
      </c>
      <c r="EM158" s="80"/>
      <c r="EN158" s="80"/>
      <c r="EO158" s="80"/>
      <c r="EP158" s="80"/>
      <c r="EQ158" s="80"/>
      <c r="ER158" s="80"/>
      <c r="ES158" s="80"/>
      <c r="ET158" s="80"/>
      <c r="EU158" s="80"/>
      <c r="EV158" s="80"/>
      <c r="EW158" s="80"/>
      <c r="EX158" s="80"/>
    </row>
    <row r="159" spans="1:154">
      <c r="A159" s="27" t="s">
        <v>124</v>
      </c>
      <c r="B159" s="27"/>
      <c r="C159" s="33">
        <v>6.7643654222991199</v>
      </c>
      <c r="D159" s="33">
        <v>0.15219108976172999</v>
      </c>
      <c r="E159" s="33">
        <v>4.1258054592478097E-2</v>
      </c>
      <c r="F159" s="29"/>
      <c r="G159" s="29"/>
      <c r="H159" s="26"/>
      <c r="J159" s="25">
        <v>6.3558844863043085</v>
      </c>
      <c r="K159" s="25">
        <v>1.0819702931246953</v>
      </c>
    </row>
    <row r="160" spans="1:154">
      <c r="A160" s="27" t="s">
        <v>132</v>
      </c>
      <c r="B160" s="27" t="s">
        <v>137</v>
      </c>
      <c r="C160" s="33">
        <v>7.1034143012379998</v>
      </c>
      <c r="D160" s="33">
        <v>-7.4426407196895611E-2</v>
      </c>
      <c r="E160" s="33">
        <v>5.0002052924248599E-2</v>
      </c>
      <c r="F160" s="29"/>
      <c r="G160" s="29"/>
      <c r="H160" s="26"/>
      <c r="J160" s="25">
        <v>8.0535447288365702</v>
      </c>
      <c r="K160" s="25">
        <v>0.91417516459225956</v>
      </c>
    </row>
    <row r="161" spans="1:154">
      <c r="A161" s="27" t="s">
        <v>125</v>
      </c>
      <c r="B161" s="27"/>
      <c r="C161" s="33">
        <v>7.1046777625280599</v>
      </c>
      <c r="D161" s="33">
        <v>5.3903163317333899E-2</v>
      </c>
      <c r="E161" s="33">
        <v>3.7264835211228101E-2</v>
      </c>
      <c r="F161" s="29"/>
      <c r="G161" s="29"/>
      <c r="H161" s="26"/>
      <c r="J161" s="25">
        <v>5.7532906756052604</v>
      </c>
      <c r="K161" s="25">
        <v>2.3138492529782901</v>
      </c>
    </row>
    <row r="162" spans="1:154">
      <c r="A162" s="27" t="s">
        <v>126</v>
      </c>
      <c r="B162" s="27"/>
      <c r="C162" s="33">
        <v>7.2304455864806396</v>
      </c>
      <c r="D162" s="33">
        <v>-4.20940596562644E-2</v>
      </c>
      <c r="E162" s="33">
        <v>5.4849057493127802E-2</v>
      </c>
      <c r="F162" s="29"/>
      <c r="G162" s="29"/>
      <c r="H162" s="26"/>
      <c r="J162" s="25">
        <v>3.1425436447896082</v>
      </c>
      <c r="K162" s="25">
        <v>0.96673746848133069</v>
      </c>
    </row>
    <row r="163" spans="1:154">
      <c r="A163" s="27" t="s">
        <v>127</v>
      </c>
      <c r="B163" s="27"/>
      <c r="C163" s="33">
        <v>6.7871503705653202</v>
      </c>
      <c r="D163" s="33">
        <v>-6.0421008888137201E-2</v>
      </c>
      <c r="E163" s="33">
        <v>4.2184194966266499E-2</v>
      </c>
      <c r="F163" s="29"/>
      <c r="G163" s="29"/>
      <c r="H163" s="26"/>
      <c r="J163" s="25">
        <v>3.5664296194592993</v>
      </c>
      <c r="K163" s="25">
        <v>0.85887106332696483</v>
      </c>
    </row>
    <row r="164" spans="1:154">
      <c r="A164" s="27" t="s">
        <v>128</v>
      </c>
      <c r="B164" s="27"/>
      <c r="C164" s="33">
        <v>6.85639701296917</v>
      </c>
      <c r="D164" s="33">
        <v>-3.7435376978193005E-2</v>
      </c>
      <c r="E164" s="33">
        <v>5.0996782019365403E-2</v>
      </c>
      <c r="F164" s="29"/>
      <c r="G164" s="29"/>
      <c r="H164" s="26"/>
      <c r="J164" s="25">
        <v>3.9102557355463752</v>
      </c>
      <c r="K164" s="25">
        <v>0.97228492100391228</v>
      </c>
    </row>
    <row r="165" spans="1:154">
      <c r="A165" s="27" t="s">
        <v>133</v>
      </c>
      <c r="B165" s="27" t="s">
        <v>137</v>
      </c>
      <c r="C165" s="33">
        <v>6.4468294938908901</v>
      </c>
      <c r="D165" s="33">
        <v>7.8882888010064711E-2</v>
      </c>
      <c r="E165" s="33">
        <v>4.2729312389634497E-2</v>
      </c>
      <c r="F165" s="29"/>
      <c r="G165" s="29"/>
      <c r="H165" s="26"/>
      <c r="J165" s="25">
        <v>2.3064906903225157</v>
      </c>
      <c r="K165" s="25">
        <v>1.4246020505595161</v>
      </c>
    </row>
    <row r="166" spans="1:154">
      <c r="A166" s="27" t="s">
        <v>134</v>
      </c>
      <c r="B166" s="27" t="s">
        <v>137</v>
      </c>
      <c r="C166" s="33">
        <v>6.9237288422924204</v>
      </c>
      <c r="D166" s="33">
        <v>-1.33345269971361E-2</v>
      </c>
      <c r="E166" s="33">
        <v>4.1948191905911703E-2</v>
      </c>
      <c r="F166" s="29"/>
      <c r="G166" s="29"/>
      <c r="H166" s="26"/>
      <c r="J166" s="25">
        <v>2.7268962108739636</v>
      </c>
      <c r="K166" s="25">
        <v>1.5280383876879216</v>
      </c>
    </row>
    <row r="167" spans="1:154">
      <c r="A167" s="27" t="s">
        <v>135</v>
      </c>
      <c r="B167" s="27" t="s">
        <v>137</v>
      </c>
      <c r="C167" s="33">
        <v>7.0021572994625796</v>
      </c>
      <c r="D167" s="33">
        <v>0.13042713821588001</v>
      </c>
      <c r="E167" s="33">
        <v>3.7726043115938301E-2</v>
      </c>
      <c r="F167" s="29"/>
      <c r="G167" s="29"/>
      <c r="H167" s="26"/>
      <c r="J167" s="25">
        <v>1.4095519027401693</v>
      </c>
      <c r="K167" s="25">
        <v>1.6336980732950994</v>
      </c>
    </row>
    <row r="168" spans="1:154">
      <c r="A168" s="27" t="s">
        <v>129</v>
      </c>
      <c r="B168" s="27"/>
      <c r="C168" s="33">
        <v>7.0292850011836201</v>
      </c>
      <c r="D168" s="33">
        <v>0.116177461332753</v>
      </c>
      <c r="E168" s="33">
        <v>4.2055398091748103E-2</v>
      </c>
      <c r="F168" s="29"/>
      <c r="G168" s="29"/>
      <c r="H168" s="26"/>
      <c r="J168" s="25">
        <v>5.9086972605104648</v>
      </c>
      <c r="K168" s="25">
        <v>1.0091552860033977</v>
      </c>
    </row>
    <row r="169" spans="1:154">
      <c r="A169" s="27" t="s">
        <v>130</v>
      </c>
      <c r="B169" s="27"/>
      <c r="C169" s="33">
        <v>6.8208258573681197</v>
      </c>
      <c r="D169" s="33">
        <v>6.9299359678484301E-2</v>
      </c>
      <c r="E169" s="33">
        <v>3.8510895746719301E-2</v>
      </c>
      <c r="F169" s="29"/>
      <c r="G169" s="29"/>
      <c r="H169" s="26"/>
    </row>
    <row r="170" spans="1:154">
      <c r="A170" s="27" t="s">
        <v>131</v>
      </c>
      <c r="B170" s="27"/>
      <c r="C170" s="33">
        <v>6.3482480146252103</v>
      </c>
      <c r="D170" s="33">
        <v>-0.141947944556234</v>
      </c>
      <c r="E170" s="33">
        <v>5.1866700743923501E-2</v>
      </c>
      <c r="F170" s="29"/>
      <c r="G170" s="29"/>
      <c r="H170" s="26"/>
      <c r="J170" s="25">
        <v>4.9950890293892769</v>
      </c>
      <c r="K170" s="25">
        <v>0.91807416565316258</v>
      </c>
    </row>
    <row r="171" spans="1:154" s="39" customFormat="1">
      <c r="A171" s="27" t="s">
        <v>356</v>
      </c>
      <c r="B171" s="27"/>
      <c r="C171" s="33"/>
      <c r="D171" s="33">
        <v>0.03</v>
      </c>
      <c r="E171" s="33">
        <v>0.18</v>
      </c>
      <c r="F171" s="128">
        <f>MIN(D149:D155,D157:D159,D161:D164,D168:D170)</f>
        <v>-0.141947944556234</v>
      </c>
      <c r="G171" s="29"/>
      <c r="H171" s="26"/>
      <c r="I171" s="25"/>
      <c r="J171" s="25"/>
      <c r="K171" s="25"/>
    </row>
    <row r="172" spans="1:154" s="39" customFormat="1">
      <c r="A172" s="27" t="s">
        <v>349</v>
      </c>
      <c r="B172" s="27"/>
      <c r="C172" s="33"/>
      <c r="D172" s="33">
        <v>-0.01</v>
      </c>
      <c r="E172" s="33">
        <v>0.16</v>
      </c>
      <c r="F172" s="29"/>
      <c r="G172" s="29"/>
      <c r="H172" s="26"/>
      <c r="I172" s="25"/>
      <c r="J172" s="25"/>
      <c r="K172" s="25"/>
    </row>
    <row r="173" spans="1:154">
      <c r="C173" s="33"/>
      <c r="D173" s="24"/>
      <c r="E173" s="24"/>
    </row>
    <row r="174" spans="1:154" s="39" customFormat="1">
      <c r="A174" s="64" t="s">
        <v>402</v>
      </c>
      <c r="C174" s="24"/>
      <c r="D174" s="24"/>
      <c r="E174" s="24"/>
      <c r="I174" s="25"/>
      <c r="J174" s="25"/>
      <c r="K174" s="25"/>
      <c r="EM174" s="80"/>
      <c r="EN174" s="80"/>
      <c r="EO174" s="80"/>
      <c r="EP174" s="80"/>
      <c r="EQ174" s="80"/>
      <c r="ER174" s="80"/>
      <c r="ES174" s="80"/>
      <c r="ET174" s="80"/>
      <c r="EU174" s="80"/>
      <c r="EV174" s="80"/>
      <c r="EW174" s="80"/>
      <c r="EX174" s="80"/>
    </row>
    <row r="175" spans="1:154" s="112" customFormat="1">
      <c r="A175" s="111" t="s">
        <v>138</v>
      </c>
      <c r="B175" s="112" t="s">
        <v>336</v>
      </c>
      <c r="C175" s="113">
        <v>7.4870587241836404</v>
      </c>
      <c r="D175" s="113">
        <v>0.23402439566489699</v>
      </c>
      <c r="E175" s="113">
        <v>4.9276972910343698E-2</v>
      </c>
      <c r="F175" s="114">
        <v>11586.820512502725</v>
      </c>
      <c r="G175" s="114">
        <v>328.46576213931701</v>
      </c>
      <c r="H175" s="115">
        <f t="shared" ref="H175:H191" si="6">497640/F175</f>
        <v>42.948796821614955</v>
      </c>
      <c r="I175" s="116">
        <f t="shared" ref="I175:I208" si="7">ABS((1/F175)*0+(497640/(F175)^2)*G175)</f>
        <v>1.2175220342591904</v>
      </c>
      <c r="J175" s="116">
        <v>-0.32382243729145443</v>
      </c>
      <c r="K175" s="116">
        <v>1.1541819611408879</v>
      </c>
    </row>
    <row r="176" spans="1:154" s="74" customFormat="1">
      <c r="A176" s="73" t="s">
        <v>139</v>
      </c>
      <c r="B176" s="74" t="s">
        <v>330</v>
      </c>
      <c r="C176" s="75">
        <v>7.1886623764508899</v>
      </c>
      <c r="D176" s="75">
        <v>0.39446223112916401</v>
      </c>
      <c r="E176" s="75">
        <v>5.91151870214092E-2</v>
      </c>
      <c r="F176" s="34">
        <v>11435.348319364017</v>
      </c>
      <c r="G176" s="34">
        <v>194.67704472507106</v>
      </c>
      <c r="H176" s="81">
        <f t="shared" si="6"/>
        <v>43.517694966695736</v>
      </c>
      <c r="I176" s="25">
        <f t="shared" si="7"/>
        <v>0.74085161315266301</v>
      </c>
      <c r="J176" s="76"/>
      <c r="K176" s="76"/>
    </row>
    <row r="177" spans="1:11" s="112" customFormat="1">
      <c r="A177" s="111" t="s">
        <v>140</v>
      </c>
      <c r="B177" s="112" t="s">
        <v>329</v>
      </c>
      <c r="C177" s="113">
        <v>7.0456287215899698</v>
      </c>
      <c r="D177" s="113">
        <v>0.39293911015759397</v>
      </c>
      <c r="E177" s="113">
        <v>5.2023768704795699E-2</v>
      </c>
      <c r="F177" s="114">
        <v>11302.559952503278</v>
      </c>
      <c r="G177" s="114">
        <v>496.69694728810055</v>
      </c>
      <c r="H177" s="115">
        <f t="shared" si="6"/>
        <v>44.028963534918766</v>
      </c>
      <c r="I177" s="116">
        <f t="shared" si="7"/>
        <v>1.9348759813664793</v>
      </c>
      <c r="J177" s="116"/>
      <c r="K177" s="116"/>
    </row>
    <row r="178" spans="1:11" s="74" customFormat="1" ht="14.25" customHeight="1">
      <c r="A178" s="73" t="s">
        <v>141</v>
      </c>
      <c r="B178" s="74" t="s">
        <v>330</v>
      </c>
      <c r="C178" s="75">
        <v>6.16570563758345</v>
      </c>
      <c r="D178" s="75">
        <v>0.24981910061706297</v>
      </c>
      <c r="E178" s="75">
        <v>6.5313845057751702E-2</v>
      </c>
      <c r="F178" s="34">
        <v>12550.444902142906</v>
      </c>
      <c r="G178" s="34">
        <v>122</v>
      </c>
      <c r="H178" s="81">
        <f t="shared" si="6"/>
        <v>39.651183992292673</v>
      </c>
      <c r="I178" s="25">
        <f t="shared" si="7"/>
        <v>0.38544007680825271</v>
      </c>
      <c r="J178" s="76">
        <v>-1.9977031676654544</v>
      </c>
      <c r="K178" s="76">
        <v>2.2312335012654438</v>
      </c>
    </row>
    <row r="179" spans="1:11" s="74" customFormat="1">
      <c r="A179" s="73" t="s">
        <v>142</v>
      </c>
      <c r="B179" s="74" t="s">
        <v>330</v>
      </c>
      <c r="C179" s="75">
        <v>6.2426932493937102</v>
      </c>
      <c r="D179" s="75">
        <v>0.16128035243424199</v>
      </c>
      <c r="E179" s="75">
        <v>4.6261549528606997E-2</v>
      </c>
      <c r="F179" s="34">
        <v>10498.278643384849</v>
      </c>
      <c r="G179" s="34">
        <v>309.12419353399531</v>
      </c>
      <c r="H179" s="81">
        <f t="shared" si="6"/>
        <v>47.402056747043169</v>
      </c>
      <c r="I179" s="25">
        <f t="shared" si="7"/>
        <v>1.3957643020854276</v>
      </c>
      <c r="J179" s="76"/>
      <c r="K179" s="76"/>
    </row>
    <row r="180" spans="1:11" s="74" customFormat="1">
      <c r="A180" s="73" t="s">
        <v>143</v>
      </c>
      <c r="B180" s="74" t="s">
        <v>330</v>
      </c>
      <c r="C180" s="75">
        <v>6.3443827147120402</v>
      </c>
      <c r="D180" s="75">
        <v>0.204295173386945</v>
      </c>
      <c r="E180" s="75">
        <v>4.2733756903591699E-2</v>
      </c>
      <c r="F180" s="34">
        <v>12843.720213062032</v>
      </c>
      <c r="G180" s="34">
        <v>296.92024734509175</v>
      </c>
      <c r="H180" s="81">
        <f t="shared" si="6"/>
        <v>38.745783289011648</v>
      </c>
      <c r="I180" s="25">
        <f t="shared" si="7"/>
        <v>0.8957223738066723</v>
      </c>
      <c r="J180" s="76"/>
      <c r="K180" s="76"/>
    </row>
    <row r="181" spans="1:11" s="112" customFormat="1">
      <c r="A181" s="111" t="s">
        <v>144</v>
      </c>
      <c r="B181" s="112" t="s">
        <v>329</v>
      </c>
      <c r="C181" s="113">
        <v>7.8046234584483196</v>
      </c>
      <c r="D181" s="113">
        <v>-9.8379869004508791E-2</v>
      </c>
      <c r="E181" s="113">
        <v>4.12484518874758E-2</v>
      </c>
      <c r="F181" s="114">
        <v>10867.95935413999</v>
      </c>
      <c r="G181" s="114">
        <v>452.42826545677281</v>
      </c>
      <c r="H181" s="115">
        <f t="shared" si="6"/>
        <v>45.78964493554453</v>
      </c>
      <c r="I181" s="116">
        <f t="shared" si="7"/>
        <v>1.9062023475619876</v>
      </c>
      <c r="J181" s="116">
        <v>-0.22000039872294153</v>
      </c>
      <c r="K181" s="116">
        <v>1.059834549728115</v>
      </c>
    </row>
    <row r="182" spans="1:11" s="112" customFormat="1">
      <c r="A182" s="111" t="s">
        <v>145</v>
      </c>
      <c r="B182" s="112" t="s">
        <v>329</v>
      </c>
      <c r="C182" s="113">
        <v>7.4383990467746299</v>
      </c>
      <c r="D182" s="113">
        <v>0.13689929293759498</v>
      </c>
      <c r="E182" s="113">
        <v>5.2281593556675297E-2</v>
      </c>
      <c r="F182" s="117">
        <v>12284.06650076002</v>
      </c>
      <c r="G182" s="117">
        <v>328.38885401347756</v>
      </c>
      <c r="H182" s="115">
        <f t="shared" si="6"/>
        <v>40.511014814940218</v>
      </c>
      <c r="I182" s="116">
        <f t="shared" si="7"/>
        <v>1.0829773454236953</v>
      </c>
      <c r="J182" s="116">
        <v>1.4246071082024692</v>
      </c>
      <c r="K182" s="116">
        <v>1.0722594578996554</v>
      </c>
    </row>
    <row r="183" spans="1:11" s="74" customFormat="1" ht="14.25" customHeight="1">
      <c r="A183" s="73" t="s">
        <v>146</v>
      </c>
      <c r="B183" s="74" t="s">
        <v>330</v>
      </c>
      <c r="C183" s="75">
        <v>6.5600994501821903</v>
      </c>
      <c r="D183" s="75">
        <v>-0.193208398722159</v>
      </c>
      <c r="E183" s="75">
        <v>6.6797453864122294E-2</v>
      </c>
      <c r="F183" s="34">
        <v>12659.532587809945</v>
      </c>
      <c r="G183" s="34">
        <v>429.44307914300754</v>
      </c>
      <c r="H183" s="81">
        <f t="shared" si="6"/>
        <v>39.309508194574661</v>
      </c>
      <c r="I183" s="25">
        <f t="shared" si="7"/>
        <v>1.3334770554586342</v>
      </c>
      <c r="J183" s="76">
        <v>-2.7506622535489189</v>
      </c>
      <c r="K183" s="76">
        <v>2.2089314104322506</v>
      </c>
    </row>
    <row r="184" spans="1:11" s="74" customFormat="1">
      <c r="A184" s="73" t="s">
        <v>147</v>
      </c>
      <c r="B184" s="74" t="s">
        <v>330</v>
      </c>
      <c r="C184" s="75">
        <v>6.5213188738929304</v>
      </c>
      <c r="D184" s="75">
        <v>3.2783810444936973E-4</v>
      </c>
      <c r="E184" s="75">
        <v>5.6130615623234202E-2</v>
      </c>
      <c r="F184" s="34">
        <v>12392.709986311589</v>
      </c>
      <c r="G184" s="34">
        <v>313.95081996102078</v>
      </c>
      <c r="H184" s="81">
        <f t="shared" si="6"/>
        <v>40.155865871925513</v>
      </c>
      <c r="I184" s="25">
        <f t="shared" si="7"/>
        <v>1.0172889570288384</v>
      </c>
      <c r="J184" s="76"/>
      <c r="K184" s="76"/>
    </row>
    <row r="185" spans="1:11" s="112" customFormat="1">
      <c r="A185" s="111" t="s">
        <v>148</v>
      </c>
      <c r="B185" s="112" t="s">
        <v>329</v>
      </c>
      <c r="C185" s="113">
        <v>6.4239066843883501</v>
      </c>
      <c r="D185" s="113">
        <v>-2.4333845878846499E-2</v>
      </c>
      <c r="E185" s="113">
        <v>4.3323515027827698E-2</v>
      </c>
      <c r="F185" s="114">
        <v>10707.24471618831</v>
      </c>
      <c r="G185" s="114">
        <v>128.00430080274191</v>
      </c>
      <c r="H185" s="115">
        <f t="shared" si="6"/>
        <v>46.476942779463783</v>
      </c>
      <c r="I185" s="116">
        <f t="shared" si="7"/>
        <v>0.55562833591910166</v>
      </c>
      <c r="J185" s="116"/>
      <c r="K185" s="116"/>
    </row>
    <row r="186" spans="1:11" s="74" customFormat="1">
      <c r="A186" s="73" t="s">
        <v>149</v>
      </c>
      <c r="B186" s="74" t="s">
        <v>330</v>
      </c>
      <c r="C186" s="75">
        <v>6.7197546465820901</v>
      </c>
      <c r="D186" s="75">
        <v>0.14062152647276999</v>
      </c>
      <c r="E186" s="75">
        <v>3.99952724795175E-2</v>
      </c>
      <c r="F186" s="34">
        <v>12316.470879910999</v>
      </c>
      <c r="G186" s="34">
        <v>309.6414799045321</v>
      </c>
      <c r="H186" s="81">
        <f t="shared" si="6"/>
        <v>40.404431176115928</v>
      </c>
      <c r="I186" s="25">
        <f t="shared" si="7"/>
        <v>1.0157851210836264</v>
      </c>
      <c r="J186" s="76"/>
      <c r="K186" s="76"/>
    </row>
    <row r="187" spans="1:11" s="112" customFormat="1">
      <c r="A187" s="111" t="s">
        <v>150</v>
      </c>
      <c r="B187" s="112" t="s">
        <v>329</v>
      </c>
      <c r="C187" s="113">
        <v>7.1010754140419197</v>
      </c>
      <c r="D187" s="113">
        <v>1.4639093314458201E-2</v>
      </c>
      <c r="E187" s="113">
        <v>5.2205993506511901E-2</v>
      </c>
      <c r="F187" s="114">
        <v>10294.5151360858</v>
      </c>
      <c r="G187" s="114">
        <v>115.17361024281159</v>
      </c>
      <c r="H187" s="115">
        <f t="shared" si="6"/>
        <v>48.340304853756678</v>
      </c>
      <c r="I187" s="116">
        <f t="shared" si="7"/>
        <v>0.54082463881462228</v>
      </c>
      <c r="J187" s="116"/>
      <c r="K187" s="116"/>
    </row>
    <row r="188" spans="1:11" s="74" customFormat="1">
      <c r="A188" s="73" t="s">
        <v>151</v>
      </c>
      <c r="B188" s="74" t="s">
        <v>330</v>
      </c>
      <c r="C188" s="75">
        <v>7.1663403469755496</v>
      </c>
      <c r="D188" s="75">
        <v>0.31777804941347199</v>
      </c>
      <c r="E188" s="75">
        <v>4.5751972478052197E-2</v>
      </c>
      <c r="F188" s="34">
        <v>10908.144987939264</v>
      </c>
      <c r="G188" s="34">
        <v>121.54844038931806</v>
      </c>
      <c r="H188" s="81">
        <f t="shared" si="6"/>
        <v>45.620955767476715</v>
      </c>
      <c r="I188" s="25">
        <f t="shared" si="7"/>
        <v>0.50835004748634494</v>
      </c>
      <c r="J188" s="76"/>
      <c r="K188" s="76"/>
    </row>
    <row r="189" spans="1:11" s="74" customFormat="1">
      <c r="A189" s="73" t="s">
        <v>152</v>
      </c>
      <c r="B189" s="74" t="s">
        <v>330</v>
      </c>
      <c r="C189" s="75">
        <v>6.7883901616087803</v>
      </c>
      <c r="D189" s="75">
        <v>8.150054220369099E-2</v>
      </c>
      <c r="E189" s="75">
        <v>3.8494552288983297E-2</v>
      </c>
      <c r="F189" s="32">
        <v>9983.4333538709434</v>
      </c>
      <c r="G189" s="32">
        <v>361.85995069814044</v>
      </c>
      <c r="H189" s="81">
        <f t="shared" si="6"/>
        <v>49.846579063609084</v>
      </c>
      <c r="I189" s="25">
        <f t="shared" si="7"/>
        <v>1.8067412285007893</v>
      </c>
      <c r="J189" s="76"/>
      <c r="K189" s="76"/>
    </row>
    <row r="190" spans="1:11" s="112" customFormat="1">
      <c r="A190" s="111" t="s">
        <v>153</v>
      </c>
      <c r="B190" s="112" t="s">
        <v>329</v>
      </c>
      <c r="C190" s="113">
        <v>6.6985311093795197</v>
      </c>
      <c r="D190" s="113">
        <v>0.40595158779100599</v>
      </c>
      <c r="E190" s="113">
        <v>6.4337878363675799E-2</v>
      </c>
      <c r="F190" s="114">
        <v>9758.2979631400231</v>
      </c>
      <c r="G190" s="114">
        <v>465.01568415590549</v>
      </c>
      <c r="H190" s="115">
        <f t="shared" si="6"/>
        <v>50.996598164939563</v>
      </c>
      <c r="I190" s="116">
        <f t="shared" si="7"/>
        <v>2.4301592424077212</v>
      </c>
      <c r="J190" s="116"/>
      <c r="K190" s="116"/>
    </row>
    <row r="191" spans="1:11" s="112" customFormat="1">
      <c r="A191" s="111" t="s">
        <v>154</v>
      </c>
      <c r="B191" s="112" t="s">
        <v>329</v>
      </c>
      <c r="C191" s="113">
        <v>7.2936322094429098</v>
      </c>
      <c r="D191" s="113">
        <v>0.24882404785642998</v>
      </c>
      <c r="E191" s="113">
        <v>5.7123229774710203E-2</v>
      </c>
      <c r="F191" s="114">
        <v>10940.591479193627</v>
      </c>
      <c r="G191" s="114">
        <v>402</v>
      </c>
      <c r="H191" s="115">
        <f t="shared" si="6"/>
        <v>45.485657786088765</v>
      </c>
      <c r="I191" s="116">
        <f t="shared" si="7"/>
        <v>1.6713204642346626</v>
      </c>
      <c r="J191" s="116"/>
      <c r="K191" s="116"/>
    </row>
    <row r="192" spans="1:11" s="74" customFormat="1">
      <c r="A192" s="73" t="s">
        <v>155</v>
      </c>
      <c r="B192" s="74" t="s">
        <v>357</v>
      </c>
      <c r="C192" s="75">
        <v>6.6211711214297999</v>
      </c>
      <c r="D192" s="75">
        <v>0.13256652400617999</v>
      </c>
      <c r="E192" s="75">
        <v>5.2242605229358002E-2</v>
      </c>
      <c r="F192" s="34">
        <v>10877.967485051993</v>
      </c>
      <c r="G192" s="34">
        <v>443.53266915243802</v>
      </c>
      <c r="H192" s="81">
        <f>497640/F192</f>
        <v>45.747516774970528</v>
      </c>
      <c r="I192" s="25">
        <f t="shared" si="7"/>
        <v>1.8652857944446806</v>
      </c>
      <c r="J192" s="76"/>
      <c r="K192" s="76"/>
    </row>
    <row r="193" spans="1:11" s="74" customFormat="1">
      <c r="A193" s="64" t="s">
        <v>403</v>
      </c>
      <c r="C193" s="75"/>
      <c r="D193" s="75"/>
      <c r="E193" s="75"/>
      <c r="F193" s="34"/>
      <c r="G193" s="34"/>
      <c r="H193" s="81"/>
      <c r="I193" s="25"/>
      <c r="J193" s="76"/>
      <c r="K193" s="76"/>
    </row>
    <row r="194" spans="1:11" s="74" customFormat="1">
      <c r="A194" s="73" t="s">
        <v>431</v>
      </c>
      <c r="B194" s="74" t="s">
        <v>357</v>
      </c>
      <c r="C194" s="120">
        <v>13.031934710671599</v>
      </c>
      <c r="D194" s="75">
        <v>0.25670903593351208</v>
      </c>
      <c r="E194" s="75">
        <v>5.9160567432437201E-2</v>
      </c>
      <c r="F194" s="34">
        <v>9592.0755009996155</v>
      </c>
      <c r="G194" s="34">
        <v>491.29824121275311</v>
      </c>
      <c r="H194" s="81">
        <f>497640/F194</f>
        <v>51.880325582105733</v>
      </c>
      <c r="I194" s="25">
        <f t="shared" si="7"/>
        <v>2.6572677320333122</v>
      </c>
      <c r="J194" s="76"/>
      <c r="K194" s="76"/>
    </row>
    <row r="195" spans="1:11" s="112" customFormat="1">
      <c r="A195" s="111" t="s">
        <v>415</v>
      </c>
      <c r="B195" s="112" t="s">
        <v>329</v>
      </c>
      <c r="C195" s="121">
        <v>14.354899966499699</v>
      </c>
      <c r="D195" s="113">
        <v>3.3570026105778999E-2</v>
      </c>
      <c r="E195" s="113">
        <v>6.4346630091006302E-2</v>
      </c>
      <c r="F195" s="114">
        <v>9264.1416956026005</v>
      </c>
      <c r="G195" s="114">
        <v>400.5262537095997</v>
      </c>
      <c r="H195" s="115">
        <f t="shared" ref="H195:H208" si="8">497640/F195</f>
        <v>53.716794966145024</v>
      </c>
      <c r="I195" s="116">
        <f t="shared" si="7"/>
        <v>2.3223939525114607</v>
      </c>
      <c r="J195" s="116"/>
      <c r="K195" s="116"/>
    </row>
    <row r="196" spans="1:11" s="112" customFormat="1">
      <c r="A196" s="111" t="s">
        <v>416</v>
      </c>
      <c r="B196" s="112" t="s">
        <v>329</v>
      </c>
      <c r="C196" s="121">
        <v>15.218812288038199</v>
      </c>
      <c r="D196" s="113">
        <v>0.16843559737729308</v>
      </c>
      <c r="E196" s="113">
        <v>5.2168284093985502E-2</v>
      </c>
      <c r="F196" s="114">
        <v>9911.132103673257</v>
      </c>
      <c r="G196" s="114">
        <v>525.09217451116785</v>
      </c>
      <c r="H196" s="115">
        <f t="shared" si="8"/>
        <v>50.210207551926892</v>
      </c>
      <c r="I196" s="116">
        <f t="shared" si="7"/>
        <v>2.6601388005238045</v>
      </c>
      <c r="J196" s="116"/>
      <c r="K196" s="116"/>
    </row>
    <row r="197" spans="1:11" s="112" customFormat="1">
      <c r="A197" s="111" t="s">
        <v>417</v>
      </c>
      <c r="B197" s="112" t="s">
        <v>329</v>
      </c>
      <c r="C197" s="121">
        <v>14.626293654471</v>
      </c>
      <c r="D197" s="113">
        <v>0.40058190795995197</v>
      </c>
      <c r="E197" s="113">
        <v>3.90350349771992E-2</v>
      </c>
      <c r="F197" s="114">
        <v>10298.147445839948</v>
      </c>
      <c r="G197" s="114">
        <v>739.62143894014957</v>
      </c>
      <c r="H197" s="115">
        <f t="shared" si="8"/>
        <v>48.323254509336749</v>
      </c>
      <c r="I197" s="116">
        <f t="shared" si="7"/>
        <v>3.470615974614411</v>
      </c>
      <c r="J197" s="116"/>
      <c r="K197" s="116"/>
    </row>
    <row r="198" spans="1:11" s="112" customFormat="1">
      <c r="A198" s="111" t="s">
        <v>418</v>
      </c>
      <c r="B198" s="112" t="s">
        <v>329</v>
      </c>
      <c r="C198" s="121">
        <v>13.021889809514301</v>
      </c>
      <c r="D198" s="113">
        <v>0.13193513653526701</v>
      </c>
      <c r="E198" s="113">
        <v>4.6935850413174399E-2</v>
      </c>
      <c r="F198" s="114">
        <v>9129.1380290501311</v>
      </c>
      <c r="G198" s="114">
        <v>328.16172198565511</v>
      </c>
      <c r="H198" s="115">
        <f t="shared" si="8"/>
        <v>54.511170541670346</v>
      </c>
      <c r="I198" s="116">
        <f t="shared" si="7"/>
        <v>1.9594927292680575</v>
      </c>
      <c r="J198" s="116"/>
      <c r="K198" s="116"/>
    </row>
    <row r="199" spans="1:11" s="112" customFormat="1">
      <c r="A199" s="111" t="s">
        <v>419</v>
      </c>
      <c r="B199" s="112" t="s">
        <v>433</v>
      </c>
      <c r="C199" s="121">
        <v>15.9406651935226</v>
      </c>
      <c r="D199" s="113">
        <v>-3.3252584035014021E-2</v>
      </c>
      <c r="E199" s="113">
        <v>5.6023715511594803E-2</v>
      </c>
      <c r="F199" s="114">
        <v>8258.2351354366183</v>
      </c>
      <c r="G199" s="114">
        <v>333.5299748074363</v>
      </c>
      <c r="H199" s="115">
        <f t="shared" si="8"/>
        <v>60.259848725376536</v>
      </c>
      <c r="I199" s="116">
        <f t="shared" si="7"/>
        <v>2.4337483127636981</v>
      </c>
      <c r="J199" s="116"/>
      <c r="K199" s="116"/>
    </row>
    <row r="200" spans="1:11" s="112" customFormat="1">
      <c r="A200" s="111" t="s">
        <v>420</v>
      </c>
      <c r="B200" s="112" t="s">
        <v>432</v>
      </c>
      <c r="C200" s="121">
        <v>13.850572768334301</v>
      </c>
      <c r="D200" s="113">
        <v>-9.5180208464100136E-3</v>
      </c>
      <c r="E200" s="113">
        <v>6.7126066445187094E-2</v>
      </c>
      <c r="F200" s="114">
        <v>8518.3552077585937</v>
      </c>
      <c r="G200" s="114">
        <v>408.45431709090769</v>
      </c>
      <c r="H200" s="115">
        <f>497640/F200</f>
        <v>58.419728675642105</v>
      </c>
      <c r="I200" s="116">
        <f t="shared" si="7"/>
        <v>2.8012203998152114</v>
      </c>
      <c r="J200" s="116"/>
      <c r="K200" s="116"/>
    </row>
    <row r="201" spans="1:11" s="112" customFormat="1">
      <c r="A201" s="111" t="s">
        <v>421</v>
      </c>
      <c r="B201" s="112" t="s">
        <v>434</v>
      </c>
      <c r="C201" s="121">
        <v>14.7953776849784</v>
      </c>
      <c r="D201" s="113">
        <v>6.9317766073064002E-2</v>
      </c>
      <c r="E201" s="113">
        <v>5.4724772130518302E-2</v>
      </c>
      <c r="F201" s="114">
        <v>9301.3042342367644</v>
      </c>
      <c r="G201" s="114">
        <v>543.19955484493551</v>
      </c>
      <c r="H201" s="115">
        <f t="shared" si="8"/>
        <v>53.502174261568463</v>
      </c>
      <c r="I201" s="116">
        <f t="shared" si="7"/>
        <v>3.1245464625429404</v>
      </c>
      <c r="J201" s="116"/>
      <c r="K201" s="116"/>
    </row>
    <row r="202" spans="1:11" s="112" customFormat="1">
      <c r="A202" s="111" t="s">
        <v>422</v>
      </c>
      <c r="B202" s="112" t="s">
        <v>329</v>
      </c>
      <c r="C202" s="121">
        <v>12.6326132702706</v>
      </c>
      <c r="D202" s="113">
        <v>-0.28847598712249301</v>
      </c>
      <c r="E202" s="113">
        <v>5.6542224853440903E-2</v>
      </c>
      <c r="F202" s="114">
        <v>8572.55007740361</v>
      </c>
      <c r="G202" s="114">
        <v>501.9519735633217</v>
      </c>
      <c r="H202" s="115">
        <f t="shared" si="8"/>
        <v>58.050404547852054</v>
      </c>
      <c r="I202" s="116">
        <f t="shared" si="7"/>
        <v>3.3990486921446852</v>
      </c>
      <c r="J202" s="116"/>
      <c r="K202" s="116"/>
    </row>
    <row r="203" spans="1:11" s="74" customFormat="1">
      <c r="A203" s="73" t="s">
        <v>423</v>
      </c>
      <c r="B203" s="74" t="s">
        <v>357</v>
      </c>
      <c r="C203" s="120">
        <v>14.6261542645037</v>
      </c>
      <c r="D203" s="75">
        <v>-0.38036721810656904</v>
      </c>
      <c r="E203" s="75">
        <v>5.2043076532377303E-2</v>
      </c>
      <c r="F203" s="34">
        <v>8504.5350116631471</v>
      </c>
      <c r="G203" s="34">
        <v>427.94750607061098</v>
      </c>
      <c r="H203" s="81">
        <f t="shared" si="8"/>
        <v>58.5146629789324</v>
      </c>
      <c r="I203" s="25">
        <f t="shared" si="7"/>
        <v>2.9444530542886636</v>
      </c>
      <c r="J203" s="76"/>
      <c r="K203" s="76"/>
    </row>
    <row r="204" spans="1:11" s="112" customFormat="1">
      <c r="A204" s="111" t="s">
        <v>424</v>
      </c>
      <c r="B204" s="112" t="s">
        <v>329</v>
      </c>
      <c r="C204" s="121">
        <v>15.1456787980951</v>
      </c>
      <c r="D204" s="113">
        <v>-0.25998215253035706</v>
      </c>
      <c r="E204" s="113">
        <v>4.4006683051772397E-2</v>
      </c>
      <c r="F204" s="114">
        <v>8195.2223405216628</v>
      </c>
      <c r="G204" s="114">
        <v>455.86748777736472</v>
      </c>
      <c r="H204" s="115">
        <f t="shared" si="8"/>
        <v>60.723184719393835</v>
      </c>
      <c r="I204" s="116">
        <f t="shared" si="7"/>
        <v>3.3777882426688213</v>
      </c>
      <c r="J204" s="116"/>
      <c r="K204" s="116"/>
    </row>
    <row r="205" spans="1:11" s="74" customFormat="1">
      <c r="A205" s="73" t="s">
        <v>425</v>
      </c>
      <c r="B205" s="74" t="s">
        <v>357</v>
      </c>
      <c r="C205" s="120">
        <v>15.2259182828262</v>
      </c>
      <c r="D205" s="75">
        <v>-0.32145380325159101</v>
      </c>
      <c r="E205" s="75">
        <v>6.1356873903899503E-2</v>
      </c>
      <c r="F205" s="34">
        <v>9543.4916137217569</v>
      </c>
      <c r="G205" s="34">
        <v>695.83446720062545</v>
      </c>
      <c r="H205" s="81">
        <f t="shared" si="8"/>
        <v>52.144437292163246</v>
      </c>
      <c r="I205" s="25">
        <f t="shared" si="7"/>
        <v>3.8019519699162698</v>
      </c>
      <c r="J205" s="76"/>
      <c r="K205" s="76"/>
    </row>
    <row r="206" spans="1:11" s="112" customFormat="1">
      <c r="A206" s="111" t="s">
        <v>426</v>
      </c>
      <c r="B206" s="112" t="s">
        <v>435</v>
      </c>
      <c r="C206" s="121">
        <v>19.030942504263901</v>
      </c>
      <c r="D206" s="113">
        <v>-0.21399706660822801</v>
      </c>
      <c r="E206" s="113">
        <v>6.58783291726803E-2</v>
      </c>
      <c r="F206" s="114">
        <v>8207.1686064552741</v>
      </c>
      <c r="G206" s="114">
        <v>437.2445623671216</v>
      </c>
      <c r="H206" s="115">
        <f t="shared" si="8"/>
        <v>60.634796707915292</v>
      </c>
      <c r="I206" s="116">
        <f t="shared" si="7"/>
        <v>3.2303753489259193</v>
      </c>
      <c r="J206" s="116"/>
      <c r="K206" s="116"/>
    </row>
    <row r="207" spans="1:11" s="112" customFormat="1">
      <c r="A207" s="111" t="s">
        <v>427</v>
      </c>
      <c r="B207" s="112" t="s">
        <v>435</v>
      </c>
      <c r="C207" s="121">
        <v>13.2817524547311</v>
      </c>
      <c r="D207" s="113">
        <v>-0.24723341488623798</v>
      </c>
      <c r="E207" s="113">
        <v>5.9579632722310302E-2</v>
      </c>
      <c r="F207" s="114">
        <v>9070.9792555092063</v>
      </c>
      <c r="G207" s="114">
        <v>253.80660566329354</v>
      </c>
      <c r="H207" s="115">
        <f t="shared" si="8"/>
        <v>54.86067005365063</v>
      </c>
      <c r="I207" s="116">
        <f t="shared" si="7"/>
        <v>1.5350052137176151</v>
      </c>
      <c r="J207" s="116"/>
      <c r="K207" s="116"/>
    </row>
    <row r="208" spans="1:11" s="112" customFormat="1">
      <c r="A208" s="111" t="s">
        <v>428</v>
      </c>
      <c r="B208" s="112" t="s">
        <v>435</v>
      </c>
      <c r="C208" s="121">
        <v>14.047106422528801</v>
      </c>
      <c r="D208" s="113">
        <v>-0.12380646830449801</v>
      </c>
      <c r="E208" s="113">
        <v>4.9321055567593301E-2</v>
      </c>
      <c r="F208" s="114">
        <v>8423.0612736799503</v>
      </c>
      <c r="G208" s="114">
        <v>397.55242425691904</v>
      </c>
      <c r="H208" s="115">
        <f t="shared" si="8"/>
        <v>59.08065771229824</v>
      </c>
      <c r="I208" s="116">
        <f t="shared" si="7"/>
        <v>2.7884943415537906</v>
      </c>
      <c r="J208" s="116"/>
      <c r="K208" s="116"/>
    </row>
    <row r="209" spans="1:154" s="74" customFormat="1">
      <c r="A209" s="73" t="s">
        <v>429</v>
      </c>
      <c r="B209" s="74" t="s">
        <v>357</v>
      </c>
      <c r="C209" s="120">
        <v>13.073711416290299</v>
      </c>
      <c r="D209" s="75">
        <v>0.15108348808818928</v>
      </c>
      <c r="E209" s="75">
        <v>5.6301597205808497E-2</v>
      </c>
      <c r="F209" s="34"/>
      <c r="G209" s="34"/>
      <c r="H209" s="81"/>
      <c r="I209" s="25"/>
      <c r="J209" s="76"/>
      <c r="K209" s="76"/>
    </row>
    <row r="210" spans="1:154" s="74" customFormat="1">
      <c r="A210" s="73" t="s">
        <v>430</v>
      </c>
      <c r="B210" s="74" t="s">
        <v>357</v>
      </c>
      <c r="C210" s="120">
        <v>13.8154644673003</v>
      </c>
      <c r="D210" s="75">
        <v>0.20962936288144809</v>
      </c>
      <c r="E210" s="75">
        <v>5.8753638651832397E-2</v>
      </c>
      <c r="F210" s="34"/>
      <c r="G210" s="34"/>
      <c r="H210" s="81"/>
      <c r="I210" s="25"/>
      <c r="J210" s="76"/>
      <c r="K210" s="76"/>
    </row>
    <row r="211" spans="1:154" s="74" customFormat="1">
      <c r="A211" s="27" t="s">
        <v>349</v>
      </c>
      <c r="C211" s="75"/>
      <c r="D211" s="75">
        <v>4.6906927627837075E-2</v>
      </c>
      <c r="E211" s="75">
        <v>0.42603467038994969</v>
      </c>
      <c r="F211" s="110"/>
      <c r="G211" s="34"/>
      <c r="H211" s="81"/>
      <c r="I211" s="25"/>
      <c r="J211" s="76"/>
      <c r="K211" s="76"/>
    </row>
    <row r="212" spans="1:154" s="74" customFormat="1">
      <c r="A212" s="27" t="s">
        <v>348</v>
      </c>
      <c r="C212" s="75"/>
      <c r="D212" s="75">
        <v>9.3669586972720459E-2</v>
      </c>
      <c r="E212" s="75">
        <v>0.43730481705224211</v>
      </c>
      <c r="F212" s="34"/>
      <c r="G212" s="34"/>
      <c r="H212" s="81"/>
      <c r="I212" s="25"/>
      <c r="J212" s="76"/>
      <c r="K212" s="76"/>
    </row>
    <row r="213" spans="1:154" s="39" customFormat="1">
      <c r="C213" s="33"/>
      <c r="D213" s="24"/>
      <c r="E213" s="24"/>
      <c r="I213" s="25"/>
      <c r="J213" s="25"/>
      <c r="K213" s="25"/>
    </row>
    <row r="214" spans="1:154" s="39" customFormat="1">
      <c r="A214" s="64" t="s">
        <v>402</v>
      </c>
      <c r="C214" s="24"/>
      <c r="D214" s="24"/>
      <c r="E214" s="24"/>
      <c r="I214" s="25"/>
      <c r="J214" s="25"/>
      <c r="K214" s="25"/>
      <c r="EM214" s="80"/>
      <c r="EN214" s="80"/>
      <c r="EO214" s="80"/>
      <c r="EP214" s="80"/>
      <c r="EQ214" s="80"/>
      <c r="ER214" s="80"/>
      <c r="ES214" s="80"/>
      <c r="ET214" s="80"/>
      <c r="EU214" s="80"/>
      <c r="EV214" s="80"/>
      <c r="EW214" s="80"/>
      <c r="EX214" s="80"/>
    </row>
    <row r="215" spans="1:154">
      <c r="A215" s="27" t="s">
        <v>156</v>
      </c>
      <c r="B215" s="27"/>
      <c r="C215" s="33">
        <v>7.1278174322993504</v>
      </c>
      <c r="D215" s="33">
        <v>0.31933822263786299</v>
      </c>
      <c r="E215" s="33">
        <v>7.5104635475997703E-2</v>
      </c>
      <c r="F215" s="35">
        <v>11263.450556737133</v>
      </c>
      <c r="G215" s="35">
        <v>184.02583531584693</v>
      </c>
      <c r="H215" s="81">
        <f t="shared" ref="H215:H227" si="9">497640/F215</f>
        <v>44.181842632792581</v>
      </c>
      <c r="I215" s="25">
        <f t="shared" ref="I215:I227" si="10">ABS((1/F215)*0+(497640/(F215)^2)*G215)</f>
        <v>0.72185698825922462</v>
      </c>
    </row>
    <row r="216" spans="1:154">
      <c r="A216" s="27" t="s">
        <v>157</v>
      </c>
      <c r="B216" s="27"/>
      <c r="C216" s="33">
        <v>7.3261490866041701</v>
      </c>
      <c r="D216" s="33">
        <v>-0.245945020823083</v>
      </c>
      <c r="E216" s="33">
        <v>6.1690281759796302E-2</v>
      </c>
      <c r="F216" s="35">
        <v>9863.1830568203932</v>
      </c>
      <c r="G216" s="35">
        <v>213.28474511378454</v>
      </c>
      <c r="H216" s="81">
        <f t="shared" si="9"/>
        <v>50.454300313921664</v>
      </c>
      <c r="I216" s="25">
        <f t="shared" si="10"/>
        <v>1.0910405414109998</v>
      </c>
    </row>
    <row r="217" spans="1:154">
      <c r="A217" s="27" t="s">
        <v>158</v>
      </c>
      <c r="B217" s="27"/>
      <c r="C217" s="33">
        <v>7.1737662799624697</v>
      </c>
      <c r="D217" s="33">
        <v>0.11138995432125801</v>
      </c>
      <c r="E217" s="33">
        <v>6.3045434415766696E-2</v>
      </c>
      <c r="F217" s="35">
        <v>14265.676071990871</v>
      </c>
      <c r="G217" s="35">
        <v>422.27325531458143</v>
      </c>
      <c r="H217" s="81">
        <f t="shared" si="9"/>
        <v>34.883730535355625</v>
      </c>
      <c r="I217" s="25">
        <f t="shared" si="10"/>
        <v>1.0325810270992328</v>
      </c>
    </row>
    <row r="218" spans="1:154">
      <c r="A218" s="27" t="s">
        <v>159</v>
      </c>
      <c r="B218" s="27"/>
      <c r="C218" s="33">
        <v>7.3887084577956603</v>
      </c>
      <c r="D218" s="33">
        <v>-1.7073965408279428E-2</v>
      </c>
      <c r="E218" s="33">
        <v>6.3582751154336398E-2</v>
      </c>
      <c r="F218" s="35">
        <v>13353.873106347741</v>
      </c>
      <c r="G218" s="35">
        <v>242.12382888333116</v>
      </c>
      <c r="H218" s="81">
        <f t="shared" si="9"/>
        <v>37.265592988407811</v>
      </c>
      <c r="I218" s="25">
        <f t="shared" si="10"/>
        <v>0.67567573752607424</v>
      </c>
    </row>
    <row r="219" spans="1:154">
      <c r="A219" s="27" t="s">
        <v>160</v>
      </c>
      <c r="B219" s="27"/>
      <c r="C219" s="33">
        <v>6.8675881739907698</v>
      </c>
      <c r="D219" s="33">
        <v>-0.39489278393988503</v>
      </c>
      <c r="E219" s="33">
        <v>0.105635140074922</v>
      </c>
      <c r="F219" s="35">
        <v>9381.9959862064206</v>
      </c>
      <c r="G219" s="35">
        <v>172.29826062008749</v>
      </c>
      <c r="H219" s="81">
        <f t="shared" si="9"/>
        <v>53.042018002527321</v>
      </c>
      <c r="I219" s="25">
        <f t="shared" si="10"/>
        <v>0.97410481256346892</v>
      </c>
    </row>
    <row r="220" spans="1:154">
      <c r="A220" s="27" t="s">
        <v>161</v>
      </c>
      <c r="B220" s="27"/>
      <c r="C220" s="33">
        <v>6.9949487450260603</v>
      </c>
      <c r="D220" s="33">
        <v>-0.158189622586283</v>
      </c>
      <c r="E220" s="33">
        <v>0.10711858635183701</v>
      </c>
      <c r="F220" s="35">
        <v>11445.261403505458</v>
      </c>
      <c r="G220" s="35">
        <v>204.53370235713814</v>
      </c>
      <c r="H220" s="81">
        <f t="shared" si="9"/>
        <v>43.480002986002809</v>
      </c>
      <c r="I220" s="25">
        <f t="shared" si="10"/>
        <v>0.77701379424176253</v>
      </c>
    </row>
    <row r="221" spans="1:154">
      <c r="A221" s="27" t="s">
        <v>162</v>
      </c>
      <c r="B221" s="27"/>
      <c r="C221" s="33">
        <v>7.03167603582492</v>
      </c>
      <c r="D221" s="33">
        <v>-8.5031881887901201E-2</v>
      </c>
      <c r="E221" s="33">
        <v>4.7666218978659899E-2</v>
      </c>
      <c r="F221" s="35">
        <v>9940.758720103724</v>
      </c>
      <c r="G221" s="35">
        <v>447.3508534239399</v>
      </c>
      <c r="H221" s="81">
        <f t="shared" si="9"/>
        <v>50.060565195450948</v>
      </c>
      <c r="I221" s="25">
        <f t="shared" si="10"/>
        <v>2.2528095886463779</v>
      </c>
    </row>
    <row r="222" spans="1:154">
      <c r="A222" s="27" t="s">
        <v>163</v>
      </c>
      <c r="B222" s="27"/>
      <c r="C222" s="33">
        <v>6.5028514265883199</v>
      </c>
      <c r="D222" s="33">
        <v>-0.13837133864579601</v>
      </c>
      <c r="E222" s="33">
        <v>5.54972973181889E-2</v>
      </c>
      <c r="F222" s="35">
        <v>9187.943945994979</v>
      </c>
      <c r="G222" s="35">
        <v>294.09574712764498</v>
      </c>
      <c r="H222" s="81">
        <f t="shared" si="9"/>
        <v>54.162280802433614</v>
      </c>
      <c r="I222" s="25">
        <f t="shared" si="10"/>
        <v>1.7336736632652636</v>
      </c>
    </row>
    <row r="223" spans="1:154">
      <c r="A223" s="27" t="s">
        <v>164</v>
      </c>
      <c r="B223" s="27"/>
      <c r="C223" s="33">
        <v>7.00499118831587</v>
      </c>
      <c r="D223" s="33">
        <v>-0.248701098277785</v>
      </c>
      <c r="E223" s="33">
        <v>7.31818307308605E-2</v>
      </c>
      <c r="F223" s="35">
        <v>8419.8454233085249</v>
      </c>
      <c r="G223" s="35">
        <v>332.07030010968919</v>
      </c>
      <c r="H223" s="81">
        <f t="shared" si="9"/>
        <v>59.103222800550597</v>
      </c>
      <c r="I223" s="25">
        <f t="shared" si="10"/>
        <v>2.3309721195708821</v>
      </c>
    </row>
    <row r="224" spans="1:154">
      <c r="A224" s="27" t="s">
        <v>165</v>
      </c>
      <c r="B224" s="27"/>
      <c r="C224" s="33">
        <v>7.2408227322055696</v>
      </c>
      <c r="D224" s="33">
        <v>-1.8525114191417599E-2</v>
      </c>
      <c r="E224" s="33">
        <v>5.8303880279546999E-2</v>
      </c>
      <c r="F224" s="35">
        <v>10553.09802122035</v>
      </c>
      <c r="G224" s="35">
        <v>478.30965082608031</v>
      </c>
      <c r="H224" s="81">
        <f t="shared" si="9"/>
        <v>47.155820878318096</v>
      </c>
      <c r="I224" s="25">
        <f t="shared" si="10"/>
        <v>2.1372950552881598</v>
      </c>
    </row>
    <row r="225" spans="1:11">
      <c r="A225" s="27" t="s">
        <v>166</v>
      </c>
      <c r="B225" s="27"/>
      <c r="C225" s="33">
        <v>6.7989163389176701</v>
      </c>
      <c r="D225" s="33">
        <v>0.17593553669926498</v>
      </c>
      <c r="E225" s="33">
        <v>7.2257399800968805E-2</v>
      </c>
      <c r="F225" s="35">
        <v>11736.131533703843</v>
      </c>
      <c r="G225" s="35">
        <v>856.08518630255492</v>
      </c>
      <c r="H225" s="81">
        <f t="shared" si="9"/>
        <v>42.402387751950172</v>
      </c>
      <c r="I225" s="25">
        <f t="shared" si="10"/>
        <v>3.093017142322823</v>
      </c>
    </row>
    <row r="226" spans="1:11">
      <c r="A226" s="27" t="s">
        <v>167</v>
      </c>
      <c r="B226" s="27"/>
      <c r="C226" s="33">
        <v>6.8577673933495102</v>
      </c>
      <c r="D226" s="33">
        <v>-0.19897324967698402</v>
      </c>
      <c r="E226" s="33">
        <v>7.0614902048781805E-2</v>
      </c>
      <c r="F226" s="35">
        <v>10114.339995562632</v>
      </c>
      <c r="G226" s="35">
        <v>152.18480158564196</v>
      </c>
      <c r="H226" s="81">
        <f t="shared" si="9"/>
        <v>49.201430861363654</v>
      </c>
      <c r="I226" s="25">
        <f t="shared" si="10"/>
        <v>0.74030633700778503</v>
      </c>
    </row>
    <row r="227" spans="1:11">
      <c r="A227" s="27" t="s">
        <v>168</v>
      </c>
      <c r="B227" s="27"/>
      <c r="C227" s="33">
        <v>7.2577732450878596</v>
      </c>
      <c r="D227" s="33">
        <v>1.5355591912022098E-2</v>
      </c>
      <c r="E227" s="33">
        <v>8.9525448330337806E-2</v>
      </c>
      <c r="F227" s="35">
        <v>10672.120239011956</v>
      </c>
      <c r="G227" s="35">
        <v>366.81255322838871</v>
      </c>
      <c r="H227" s="81">
        <f t="shared" si="9"/>
        <v>46.629909413958437</v>
      </c>
      <c r="I227" s="25">
        <f t="shared" si="10"/>
        <v>1.6027214598292543</v>
      </c>
    </row>
    <row r="228" spans="1:11" s="39" customFormat="1">
      <c r="A228" s="64" t="s">
        <v>403</v>
      </c>
      <c r="B228" s="27"/>
      <c r="C228" s="33"/>
      <c r="D228" s="33"/>
      <c r="E228" s="33"/>
      <c r="F228" s="35"/>
      <c r="G228" s="35"/>
      <c r="H228" s="81"/>
      <c r="I228" s="25"/>
      <c r="J228" s="25"/>
      <c r="K228" s="25"/>
    </row>
    <row r="229" spans="1:11">
      <c r="A229" s="22" t="s">
        <v>298</v>
      </c>
      <c r="B229" s="33"/>
      <c r="C229" s="77">
        <v>17.291086785769298</v>
      </c>
      <c r="D229" s="33">
        <v>1.6859373532640998E-2</v>
      </c>
      <c r="E229" s="33">
        <v>3.9603984572580499E-2</v>
      </c>
      <c r="F229" s="78">
        <v>9809.5840312881937</v>
      </c>
      <c r="G229" s="78">
        <v>186.29792487670889</v>
      </c>
      <c r="H229" s="81">
        <f t="shared" ref="H229:H237" si="11">497640/F229</f>
        <v>50.729979825112927</v>
      </c>
      <c r="I229" s="25">
        <f t="shared" ref="I229:I237" si="12">ABS((1/F229)*0+(497640/(F229)^2)*G229)</f>
        <v>0.96343432507553073</v>
      </c>
    </row>
    <row r="230" spans="1:11">
      <c r="A230" s="22" t="s">
        <v>268</v>
      </c>
      <c r="B230" s="33"/>
      <c r="C230" s="77">
        <v>24.303844270325801</v>
      </c>
      <c r="D230" s="33">
        <v>0.13206983094777949</v>
      </c>
      <c r="E230" s="33">
        <v>3.525111995125E-2</v>
      </c>
      <c r="F230" s="78">
        <v>10359.19486948932</v>
      </c>
      <c r="G230" s="78">
        <v>413.18577827963031</v>
      </c>
      <c r="H230" s="81">
        <f t="shared" si="11"/>
        <v>48.038482359829601</v>
      </c>
      <c r="I230" s="25">
        <f t="shared" si="12"/>
        <v>1.9160579534688278</v>
      </c>
    </row>
    <row r="231" spans="1:11">
      <c r="A231" s="22" t="s">
        <v>269</v>
      </c>
      <c r="B231" s="33"/>
      <c r="C231" s="77">
        <v>16.298268654767501</v>
      </c>
      <c r="D231" s="33">
        <v>0.16567477627345101</v>
      </c>
      <c r="E231" s="33">
        <v>3.51570420801956E-2</v>
      </c>
      <c r="F231" s="78">
        <v>10696.903757929427</v>
      </c>
      <c r="G231" s="78">
        <v>282.24722752243827</v>
      </c>
      <c r="H231" s="81">
        <f t="shared" si="11"/>
        <v>46.521873175787732</v>
      </c>
      <c r="I231" s="25">
        <f t="shared" si="12"/>
        <v>1.2275206003684049</v>
      </c>
    </row>
    <row r="232" spans="1:11">
      <c r="A232" s="22" t="s">
        <v>270</v>
      </c>
      <c r="B232" s="27" t="s">
        <v>344</v>
      </c>
      <c r="C232" s="77">
        <v>17.304562091663001</v>
      </c>
      <c r="D232" s="33">
        <v>-3.4730133164728005E-2</v>
      </c>
      <c r="E232" s="33">
        <v>2.9742966853155899E-2</v>
      </c>
      <c r="F232" s="78">
        <v>10095.1439040267</v>
      </c>
      <c r="G232" s="78">
        <v>208.97361128559041</v>
      </c>
      <c r="H232" s="81">
        <f t="shared" si="11"/>
        <v>49.294988237017989</v>
      </c>
      <c r="I232" s="25">
        <f t="shared" si="12"/>
        <v>1.0204264355321766</v>
      </c>
    </row>
    <row r="233" spans="1:11">
      <c r="A233" s="22" t="s">
        <v>271</v>
      </c>
      <c r="B233" s="27" t="s">
        <v>344</v>
      </c>
      <c r="C233" s="77">
        <v>17.818898696862998</v>
      </c>
      <c r="D233" s="33">
        <v>-0.12910766447942099</v>
      </c>
      <c r="E233" s="33">
        <v>3.8876582096147902E-2</v>
      </c>
      <c r="F233" s="78">
        <v>9876.979893717682</v>
      </c>
      <c r="G233" s="78">
        <v>240.26441499766381</v>
      </c>
      <c r="H233" s="81">
        <f t="shared" si="11"/>
        <v>50.383822317642583</v>
      </c>
      <c r="I233" s="25">
        <f t="shared" si="12"/>
        <v>1.2256215690177095</v>
      </c>
    </row>
    <row r="234" spans="1:11">
      <c r="A234" s="22" t="s">
        <v>272</v>
      </c>
      <c r="B234" s="27" t="s">
        <v>344</v>
      </c>
      <c r="C234" s="77">
        <v>14.663227305342801</v>
      </c>
      <c r="D234" s="33">
        <v>0.24206330073335369</v>
      </c>
      <c r="E234" s="33">
        <v>9.8107790503775702E-2</v>
      </c>
      <c r="F234" s="78">
        <v>11723.707512771996</v>
      </c>
      <c r="G234" s="78">
        <v>446.51147091292279</v>
      </c>
      <c r="H234" s="81">
        <f t="shared" si="11"/>
        <v>42.447323038199556</v>
      </c>
      <c r="I234" s="25">
        <f t="shared" si="12"/>
        <v>1.6166572413594027</v>
      </c>
    </row>
    <row r="235" spans="1:11">
      <c r="A235" s="71" t="s">
        <v>273</v>
      </c>
      <c r="B235" s="31" t="s">
        <v>345</v>
      </c>
      <c r="C235" s="36">
        <v>16.354328821720301</v>
      </c>
      <c r="D235" s="31">
        <v>-0.154982614657561</v>
      </c>
      <c r="E235" s="31">
        <v>6.89778254779808E-2</v>
      </c>
      <c r="F235" s="37">
        <v>9741.9399916796574</v>
      </c>
      <c r="G235" s="37">
        <v>672.01949834027948</v>
      </c>
      <c r="H235" s="82">
        <f t="shared" si="11"/>
        <v>51.08222801875413</v>
      </c>
      <c r="I235" s="72">
        <f t="shared" si="12"/>
        <v>3.5237594643968047</v>
      </c>
      <c r="J235" s="72"/>
      <c r="K235" s="72"/>
    </row>
    <row r="236" spans="1:11">
      <c r="A236" s="22" t="s">
        <v>274</v>
      </c>
      <c r="B236" s="33"/>
      <c r="C236" s="77">
        <v>16.512976148299799</v>
      </c>
      <c r="D236" s="33">
        <v>-6.5709461263650987E-2</v>
      </c>
      <c r="E236" s="33">
        <v>5.1884860808658402E-2</v>
      </c>
      <c r="F236" s="78">
        <v>10320.20935659038</v>
      </c>
      <c r="G236" s="78">
        <v>233.24146072433456</v>
      </c>
      <c r="H236" s="81">
        <f t="shared" si="11"/>
        <v>48.219952018920253</v>
      </c>
      <c r="I236" s="25">
        <f t="shared" si="12"/>
        <v>1.0897930125582322</v>
      </c>
    </row>
    <row r="237" spans="1:11">
      <c r="A237" s="22" t="s">
        <v>275</v>
      </c>
      <c r="B237" s="33"/>
      <c r="C237" s="77">
        <v>17.111178772274499</v>
      </c>
      <c r="D237" s="33">
        <v>-4.3189482476380103E-3</v>
      </c>
      <c r="E237" s="33">
        <v>3.0276734790533499E-2</v>
      </c>
      <c r="F237" s="78">
        <v>8924.6164433333797</v>
      </c>
      <c r="G237" s="78">
        <v>398.56853322145014</v>
      </c>
      <c r="H237" s="81">
        <f t="shared" si="11"/>
        <v>55.760379525523845</v>
      </c>
      <c r="I237" s="25">
        <f t="shared" si="12"/>
        <v>2.4902283275110189</v>
      </c>
    </row>
    <row r="238" spans="1:11">
      <c r="A238" s="22" t="s">
        <v>276</v>
      </c>
      <c r="B238" s="33"/>
      <c r="C238" s="77">
        <v>18.323982953251299</v>
      </c>
      <c r="D238" s="33">
        <v>5.8639228884389827E-3</v>
      </c>
      <c r="E238" s="33">
        <v>5.6813819114586397E-2</v>
      </c>
      <c r="F238" s="78">
        <v>9936.1989447913147</v>
      </c>
      <c r="G238" s="78">
        <v>370.31737497112874</v>
      </c>
      <c r="H238" s="81">
        <f t="shared" ref="H238:H259" si="13">497640/F238</f>
        <v>50.083538258950561</v>
      </c>
      <c r="I238" s="25">
        <f t="shared" ref="I238:I259" si="14">ABS((1/F238)*0+(497640/(F238)^2)*G238)</f>
        <v>1.8665894795759039</v>
      </c>
    </row>
    <row r="239" spans="1:11">
      <c r="A239" s="22" t="s">
        <v>277</v>
      </c>
      <c r="B239" s="33"/>
      <c r="C239" s="77">
        <v>17.275916330299399</v>
      </c>
      <c r="D239" s="33">
        <v>-1.4163772640339994E-2</v>
      </c>
      <c r="E239" s="33">
        <v>4.1275034887695898E-2</v>
      </c>
      <c r="F239" s="78">
        <v>10460.252614591707</v>
      </c>
      <c r="G239" s="78">
        <v>361.60198393974986</v>
      </c>
      <c r="H239" s="81">
        <f t="shared" si="13"/>
        <v>47.574376865985876</v>
      </c>
      <c r="I239" s="25">
        <f t="shared" si="14"/>
        <v>1.6446055074654917</v>
      </c>
    </row>
    <row r="240" spans="1:11">
      <c r="A240" s="22" t="s">
        <v>278</v>
      </c>
      <c r="B240" s="33"/>
      <c r="C240" s="77">
        <v>15.9206174607463</v>
      </c>
      <c r="D240" s="33">
        <v>1.5345213607139974E-3</v>
      </c>
      <c r="E240" s="33">
        <v>4.7325213247511599E-2</v>
      </c>
      <c r="F240" s="78">
        <v>9571.3369280800653</v>
      </c>
      <c r="G240" s="78">
        <v>457.12341647411881</v>
      </c>
      <c r="H240" s="81">
        <f t="shared" si="13"/>
        <v>51.992736619692131</v>
      </c>
      <c r="I240" s="25">
        <f t="shared" si="14"/>
        <v>2.4831533540215882</v>
      </c>
    </row>
    <row r="241" spans="1:9">
      <c r="A241" s="22" t="s">
        <v>279</v>
      </c>
      <c r="B241" s="33"/>
      <c r="C241" s="77">
        <v>16.706877161396399</v>
      </c>
      <c r="D241" s="33">
        <v>-0.27780359311473302</v>
      </c>
      <c r="E241" s="33">
        <v>4.7986353351267601E-2</v>
      </c>
      <c r="F241" s="78">
        <v>9018.8995751478706</v>
      </c>
      <c r="G241" s="78">
        <v>301.23110418431628</v>
      </c>
      <c r="H241" s="81">
        <f t="shared" si="13"/>
        <v>55.177463265172335</v>
      </c>
      <c r="I241" s="25">
        <f t="shared" si="14"/>
        <v>1.8429264065937776</v>
      </c>
    </row>
    <row r="242" spans="1:9">
      <c r="A242" s="22" t="s">
        <v>280</v>
      </c>
      <c r="B242" s="33"/>
      <c r="C242" s="77">
        <v>17.279083821365901</v>
      </c>
      <c r="D242" s="33">
        <v>-2.3418423997933008E-2</v>
      </c>
      <c r="E242" s="33">
        <v>3.5720385403352997E-2</v>
      </c>
      <c r="F242" s="78">
        <v>10758.871911332681</v>
      </c>
      <c r="G242" s="78">
        <v>275.99314035004267</v>
      </c>
      <c r="H242" s="81">
        <f t="shared" si="13"/>
        <v>46.253919937072503</v>
      </c>
      <c r="I242" s="25">
        <f t="shared" si="14"/>
        <v>1.1865337483463745</v>
      </c>
    </row>
    <row r="243" spans="1:9">
      <c r="A243" s="22" t="s">
        <v>281</v>
      </c>
      <c r="B243" s="33"/>
      <c r="C243" s="77">
        <v>16.297971456132</v>
      </c>
      <c r="D243" s="33">
        <v>-1.8839990242480009E-2</v>
      </c>
      <c r="E243" s="33">
        <v>6.0477424569713001E-2</v>
      </c>
      <c r="F243" s="78">
        <v>9294.1195674401934</v>
      </c>
      <c r="G243" s="78">
        <v>221.34821311629796</v>
      </c>
      <c r="H243" s="81">
        <f t="shared" si="13"/>
        <v>53.543533240455297</v>
      </c>
      <c r="I243" s="25">
        <f t="shared" si="14"/>
        <v>1.2751896853390838</v>
      </c>
    </row>
    <row r="244" spans="1:9">
      <c r="A244" s="22" t="s">
        <v>282</v>
      </c>
      <c r="B244" s="33"/>
      <c r="C244" s="77">
        <v>16.5662114783546</v>
      </c>
      <c r="D244" s="33">
        <v>-1.2706878999723004E-2</v>
      </c>
      <c r="E244" s="33">
        <v>8.4458208987428798E-2</v>
      </c>
      <c r="F244" s="78">
        <v>9033.3109288491178</v>
      </c>
      <c r="G244" s="78">
        <v>164.83102224238993</v>
      </c>
      <c r="H244" s="81">
        <f t="shared" si="13"/>
        <v>55.089435525873284</v>
      </c>
      <c r="I244" s="25">
        <f t="shared" si="14"/>
        <v>1.0052181358538506</v>
      </c>
    </row>
    <row r="245" spans="1:9">
      <c r="A245" s="22" t="s">
        <v>283</v>
      </c>
      <c r="B245" s="27" t="s">
        <v>340</v>
      </c>
      <c r="C245" s="77">
        <v>16.108380977040898</v>
      </c>
      <c r="D245" s="33">
        <v>0.14989418804185559</v>
      </c>
      <c r="E245" s="33">
        <v>3.5856990569835101E-2</v>
      </c>
      <c r="F245" s="78">
        <v>11622.597593729917</v>
      </c>
      <c r="G245" s="78">
        <v>416.35178554086457</v>
      </c>
      <c r="H245" s="81">
        <f t="shared" si="13"/>
        <v>42.816590352268889</v>
      </c>
      <c r="I245" s="25">
        <f t="shared" si="14"/>
        <v>1.5338020352314337</v>
      </c>
    </row>
    <row r="246" spans="1:9">
      <c r="A246" s="22" t="s">
        <v>284</v>
      </c>
      <c r="B246" s="27" t="s">
        <v>340</v>
      </c>
      <c r="C246" s="77">
        <v>16.2668387143312</v>
      </c>
      <c r="D246" s="33">
        <v>6.6958660815697985E-2</v>
      </c>
      <c r="E246" s="33">
        <v>3.6801593857231099E-2</v>
      </c>
      <c r="F246" s="78">
        <v>10654.050142029339</v>
      </c>
      <c r="G246" s="78">
        <v>421.7267461542902</v>
      </c>
      <c r="H246" s="81">
        <f t="shared" si="13"/>
        <v>46.708997364002606</v>
      </c>
      <c r="I246" s="25">
        <f t="shared" si="14"/>
        <v>1.8489150334239053</v>
      </c>
    </row>
    <row r="247" spans="1:9">
      <c r="A247" s="22" t="s">
        <v>285</v>
      </c>
      <c r="B247" s="27" t="s">
        <v>340</v>
      </c>
      <c r="C247" s="77">
        <v>14.550800772619001</v>
      </c>
      <c r="D247" s="33">
        <v>0.20182877391501466</v>
      </c>
      <c r="E247" s="33">
        <v>4.2417106865931899E-2</v>
      </c>
      <c r="F247" s="78">
        <v>11431.072482995198</v>
      </c>
      <c r="G247" s="78">
        <v>186.40785372052477</v>
      </c>
      <c r="H247" s="81">
        <f t="shared" si="13"/>
        <v>43.533972926887358</v>
      </c>
      <c r="I247" s="25">
        <f t="shared" si="14"/>
        <v>0.70991365589715627</v>
      </c>
    </row>
    <row r="248" spans="1:9">
      <c r="A248" s="22" t="s">
        <v>286</v>
      </c>
      <c r="B248" s="27" t="s">
        <v>340</v>
      </c>
      <c r="C248" s="77">
        <v>20.168866661267099</v>
      </c>
      <c r="D248" s="33">
        <v>0.19675962397509658</v>
      </c>
      <c r="E248" s="33">
        <v>5.6104561554026697E-2</v>
      </c>
      <c r="F248" s="78">
        <v>11183.023601918136</v>
      </c>
      <c r="G248" s="78">
        <v>479.68434433475937</v>
      </c>
      <c r="H248" s="81">
        <f t="shared" si="13"/>
        <v>44.499593107774871</v>
      </c>
      <c r="I248" s="25">
        <f t="shared" si="14"/>
        <v>1.9087644721956325</v>
      </c>
    </row>
    <row r="249" spans="1:9">
      <c r="A249" s="22" t="s">
        <v>287</v>
      </c>
      <c r="B249" s="27" t="s">
        <v>341</v>
      </c>
      <c r="C249" s="77">
        <v>14.250348812877</v>
      </c>
      <c r="D249" s="33">
        <v>0.16795126592523779</v>
      </c>
      <c r="E249" s="33">
        <v>4.0089751313103397E-2</v>
      </c>
      <c r="F249" s="78">
        <v>11734.363050672069</v>
      </c>
      <c r="G249" s="78">
        <v>379.10285977355193</v>
      </c>
      <c r="H249" s="81">
        <f t="shared" si="13"/>
        <v>42.408778205605152</v>
      </c>
      <c r="I249" s="25">
        <f t="shared" si="14"/>
        <v>1.3701032623433611</v>
      </c>
    </row>
    <row r="250" spans="1:9">
      <c r="A250" s="22" t="s">
        <v>288</v>
      </c>
      <c r="B250" s="27" t="s">
        <v>341</v>
      </c>
      <c r="C250" s="77">
        <v>14.694946802428699</v>
      </c>
      <c r="D250" s="33">
        <v>5.6415615555760995E-2</v>
      </c>
      <c r="E250" s="33">
        <v>3.7735812249966798E-2</v>
      </c>
      <c r="F250" s="78">
        <v>7531.8492899383218</v>
      </c>
      <c r="G250" s="78">
        <v>328.78188137472483</v>
      </c>
      <c r="H250" s="81">
        <f t="shared" si="13"/>
        <v>66.0714229458613</v>
      </c>
      <c r="I250" s="25">
        <f t="shared" si="14"/>
        <v>2.8841637564714646</v>
      </c>
    </row>
    <row r="251" spans="1:9">
      <c r="A251" s="22" t="s">
        <v>289</v>
      </c>
      <c r="B251" s="27" t="s">
        <v>341</v>
      </c>
      <c r="C251" s="77">
        <v>14.226548561768899</v>
      </c>
      <c r="D251" s="33">
        <v>-8.3369540246834989E-2</v>
      </c>
      <c r="E251" s="33">
        <v>4.6570621372657703E-2</v>
      </c>
      <c r="F251" s="78">
        <v>9995.8462074475392</v>
      </c>
      <c r="G251" s="78">
        <v>520.8755655162156</v>
      </c>
      <c r="H251" s="81">
        <f t="shared" si="13"/>
        <v>49.784679523102973</v>
      </c>
      <c r="I251" s="25">
        <f t="shared" si="14"/>
        <v>2.5942399035030288</v>
      </c>
    </row>
    <row r="252" spans="1:9">
      <c r="A252" s="22" t="s">
        <v>290</v>
      </c>
      <c r="B252" s="27" t="s">
        <v>341</v>
      </c>
      <c r="C252" s="77">
        <v>14.651269904556999</v>
      </c>
      <c r="D252" s="33">
        <v>3.3395180648443989E-2</v>
      </c>
      <c r="E252" s="33">
        <v>3.95611113106413E-2</v>
      </c>
      <c r="F252" s="78">
        <v>9868.7912962988485</v>
      </c>
      <c r="G252" s="78">
        <v>663.7634168963092</v>
      </c>
      <c r="H252" s="81">
        <f t="shared" si="13"/>
        <v>50.4256281300257</v>
      </c>
      <c r="I252" s="25">
        <f t="shared" si="14"/>
        <v>3.3915690606691835</v>
      </c>
    </row>
    <row r="253" spans="1:9">
      <c r="A253" s="22" t="s">
        <v>291</v>
      </c>
      <c r="B253" s="27" t="s">
        <v>341</v>
      </c>
      <c r="C253" s="77">
        <v>17.191879904478601</v>
      </c>
      <c r="D253" s="33">
        <v>2.9940298269482996E-2</v>
      </c>
      <c r="E253" s="33">
        <v>4.1459049439622198E-2</v>
      </c>
      <c r="F253" s="78">
        <v>9479.1339374357667</v>
      </c>
      <c r="G253" s="78">
        <v>533.3746290372568</v>
      </c>
      <c r="H253" s="81">
        <f t="shared" si="13"/>
        <v>52.498466978579089</v>
      </c>
      <c r="I253" s="25">
        <f t="shared" si="14"/>
        <v>2.9539988077538486</v>
      </c>
    </row>
    <row r="254" spans="1:9">
      <c r="A254" s="22" t="s">
        <v>292</v>
      </c>
      <c r="B254" s="33"/>
      <c r="C254" s="77">
        <v>14.6272725165536</v>
      </c>
      <c r="D254" s="33">
        <v>-6.5780449284224024E-2</v>
      </c>
      <c r="E254" s="33">
        <v>0.124913534336084</v>
      </c>
      <c r="F254" s="78">
        <v>8715.0274521539704</v>
      </c>
      <c r="G254" s="78">
        <v>321.76888258067294</v>
      </c>
      <c r="H254" s="81">
        <f t="shared" si="13"/>
        <v>57.101369184672542</v>
      </c>
      <c r="I254" s="25">
        <f t="shared" si="14"/>
        <v>2.1082485232834753</v>
      </c>
    </row>
    <row r="255" spans="1:9">
      <c r="A255" s="22" t="s">
        <v>293</v>
      </c>
      <c r="B255" s="33"/>
      <c r="C255" s="77">
        <v>12.840833313912301</v>
      </c>
      <c r="D255" s="33">
        <v>-7.3145704862764033E-2</v>
      </c>
      <c r="E255" s="33">
        <v>3.1953422215265703E-2</v>
      </c>
      <c r="F255" s="78">
        <v>10332.417333253614</v>
      </c>
      <c r="G255" s="78">
        <v>443.80070003271169</v>
      </c>
      <c r="H255" s="81">
        <f t="shared" si="13"/>
        <v>48.162979092840828</v>
      </c>
      <c r="I255" s="25">
        <f t="shared" si="14"/>
        <v>2.0687089136703345</v>
      </c>
    </row>
    <row r="256" spans="1:9">
      <c r="A256" s="22" t="s">
        <v>294</v>
      </c>
      <c r="B256" s="33"/>
      <c r="C256" s="77">
        <v>13.1794099469118</v>
      </c>
      <c r="D256" s="33">
        <v>-0.33501141637997001</v>
      </c>
      <c r="E256" s="33">
        <v>4.67516735830786E-2</v>
      </c>
      <c r="F256" s="78">
        <v>8069.0550181517392</v>
      </c>
      <c r="G256" s="78">
        <v>289.24028492768514</v>
      </c>
      <c r="H256" s="81">
        <f t="shared" si="13"/>
        <v>61.672649260729308</v>
      </c>
      <c r="I256" s="25">
        <f t="shared" si="14"/>
        <v>2.2106943879166256</v>
      </c>
    </row>
    <row r="257" spans="1:154">
      <c r="A257" s="22" t="s">
        <v>295</v>
      </c>
      <c r="B257" s="33"/>
      <c r="C257" s="77">
        <v>12.6637039577562</v>
      </c>
      <c r="D257" s="33">
        <v>2.0870340070100996E-2</v>
      </c>
      <c r="E257" s="33">
        <v>4.8149734670951197E-2</v>
      </c>
      <c r="F257" s="78">
        <v>10360.326451873278</v>
      </c>
      <c r="G257" s="78">
        <v>213.94884693493765</v>
      </c>
      <c r="H257" s="81">
        <f t="shared" si="13"/>
        <v>48.033235469141076</v>
      </c>
      <c r="I257" s="25">
        <f t="shared" si="14"/>
        <v>0.99192389264133018</v>
      </c>
    </row>
    <row r="258" spans="1:154">
      <c r="A258" s="22" t="s">
        <v>296</v>
      </c>
      <c r="B258" s="33"/>
      <c r="C258" s="77">
        <v>14.351768662955999</v>
      </c>
      <c r="D258" s="33">
        <v>8.6161457886879955E-3</v>
      </c>
      <c r="E258" s="33">
        <v>4.0968082069332702E-2</v>
      </c>
      <c r="F258" s="78">
        <v>8858.1676188282145</v>
      </c>
      <c r="G258" s="78">
        <v>297.84036373662599</v>
      </c>
      <c r="H258" s="81">
        <f t="shared" si="13"/>
        <v>56.178661480988019</v>
      </c>
      <c r="I258" s="25">
        <f t="shared" si="14"/>
        <v>1.8889090486580391</v>
      </c>
    </row>
    <row r="259" spans="1:154">
      <c r="A259" s="22" t="s">
        <v>297</v>
      </c>
      <c r="B259" s="33"/>
      <c r="C259" s="77">
        <v>14.0239599418897</v>
      </c>
      <c r="D259" s="33">
        <v>0.1381206230496988</v>
      </c>
      <c r="E259" s="33">
        <v>4.8458740538040702E-2</v>
      </c>
      <c r="F259" s="78">
        <v>9275.5031459877337</v>
      </c>
      <c r="G259" s="78">
        <v>304.12648303821805</v>
      </c>
      <c r="H259" s="81">
        <f t="shared" si="13"/>
        <v>53.650997920825688</v>
      </c>
      <c r="I259" s="25">
        <f t="shared" si="14"/>
        <v>1.7591163576079976</v>
      </c>
    </row>
    <row r="260" spans="1:154">
      <c r="A260" s="22" t="s">
        <v>354</v>
      </c>
      <c r="C260" s="33"/>
      <c r="D260" s="25">
        <v>-8.9994024418602273E-3</v>
      </c>
      <c r="E260" s="25">
        <v>0.30571412882047427</v>
      </c>
    </row>
    <row r="261" spans="1:154" s="39" customFormat="1">
      <c r="C261" s="33"/>
      <c r="D261" s="24"/>
      <c r="E261" s="24"/>
      <c r="I261" s="25"/>
      <c r="J261" s="25"/>
      <c r="K261" s="25"/>
    </row>
    <row r="262" spans="1:154" s="39" customFormat="1">
      <c r="A262" s="64" t="s">
        <v>402</v>
      </c>
      <c r="C262" s="24"/>
      <c r="D262" s="24"/>
      <c r="E262" s="24"/>
      <c r="I262" s="25"/>
      <c r="J262" s="25"/>
      <c r="K262" s="25"/>
      <c r="EM262" s="80"/>
      <c r="EN262" s="80"/>
      <c r="EO262" s="80"/>
      <c r="EP262" s="80"/>
      <c r="EQ262" s="80"/>
      <c r="ER262" s="80"/>
      <c r="ES262" s="80"/>
      <c r="ET262" s="80"/>
      <c r="EU262" s="80"/>
      <c r="EV262" s="80"/>
      <c r="EW262" s="80"/>
      <c r="EX262" s="80"/>
    </row>
    <row r="263" spans="1:154">
      <c r="A263" s="27" t="s">
        <v>169</v>
      </c>
      <c r="B263" s="27"/>
      <c r="C263" s="33">
        <v>7.6398520404839303</v>
      </c>
      <c r="D263" s="33">
        <v>-0.15552958098807101</v>
      </c>
      <c r="E263" s="33">
        <v>7.3959719311513003E-2</v>
      </c>
      <c r="F263" s="32"/>
      <c r="G263" s="32"/>
      <c r="H263" s="81"/>
    </row>
    <row r="264" spans="1:154">
      <c r="A264" s="27" t="s">
        <v>170</v>
      </c>
      <c r="B264" s="27"/>
      <c r="C264" s="33">
        <v>7.6044843519721299</v>
      </c>
      <c r="D264" s="33">
        <v>-0.16115557683759402</v>
      </c>
      <c r="E264" s="33">
        <v>5.9861378761505699E-2</v>
      </c>
      <c r="F264" s="32"/>
      <c r="G264" s="32"/>
      <c r="H264" s="81"/>
    </row>
    <row r="265" spans="1:154">
      <c r="A265" s="27" t="s">
        <v>171</v>
      </c>
      <c r="B265" s="27"/>
      <c r="C265" s="33">
        <v>7.9381480530528998</v>
      </c>
      <c r="D265" s="33">
        <v>-0.23805941511755602</v>
      </c>
      <c r="E265" s="33">
        <v>5.6044322674486197E-2</v>
      </c>
      <c r="F265" s="32"/>
      <c r="G265" s="32"/>
      <c r="H265" s="81"/>
    </row>
    <row r="266" spans="1:154">
      <c r="A266" s="27" t="s">
        <v>172</v>
      </c>
      <c r="B266" s="27"/>
      <c r="C266" s="33">
        <v>7.2514089423036596</v>
      </c>
      <c r="D266" s="33">
        <v>-0.20480720924064602</v>
      </c>
      <c r="E266" s="33">
        <v>4.8830683158803199E-2</v>
      </c>
      <c r="F266" s="32"/>
      <c r="G266" s="32"/>
      <c r="H266" s="81"/>
    </row>
    <row r="267" spans="1:154">
      <c r="A267" s="27" t="s">
        <v>173</v>
      </c>
      <c r="B267" s="27"/>
      <c r="C267" s="33">
        <v>7.2138934342686403</v>
      </c>
      <c r="D267" s="33">
        <v>-5.8314517455962701E-2</v>
      </c>
      <c r="E267" s="33">
        <v>5.4881922793560099E-2</v>
      </c>
      <c r="F267" s="32"/>
      <c r="G267" s="32"/>
      <c r="H267" s="81"/>
    </row>
    <row r="268" spans="1:154">
      <c r="A268" s="27" t="s">
        <v>174</v>
      </c>
      <c r="B268" s="27"/>
      <c r="C268" s="33">
        <v>7.2767932436542599</v>
      </c>
      <c r="D268" s="33">
        <v>-0.22906945872402101</v>
      </c>
      <c r="E268" s="33">
        <v>5.1589472776540697E-2</v>
      </c>
      <c r="F268" s="32"/>
      <c r="G268" s="32"/>
      <c r="H268" s="81"/>
    </row>
    <row r="269" spans="1:154">
      <c r="A269" s="27" t="s">
        <v>175</v>
      </c>
      <c r="B269" s="27"/>
      <c r="C269" s="33">
        <v>7.5696977156877496</v>
      </c>
      <c r="D269" s="33">
        <v>-0.21565462693894702</v>
      </c>
      <c r="E269" s="33">
        <v>4.8136311259647298E-2</v>
      </c>
      <c r="F269" s="32"/>
      <c r="G269" s="32"/>
      <c r="H269" s="81"/>
    </row>
    <row r="270" spans="1:154">
      <c r="A270" s="27" t="s">
        <v>176</v>
      </c>
      <c r="B270" s="27"/>
      <c r="C270" s="33">
        <v>7.8855478523069804</v>
      </c>
      <c r="D270" s="33">
        <v>9.0877862916069113E-2</v>
      </c>
      <c r="E270" s="33">
        <v>4.9651542571522198E-2</v>
      </c>
      <c r="F270" s="32"/>
      <c r="G270" s="32"/>
      <c r="H270" s="81"/>
    </row>
    <row r="271" spans="1:154">
      <c r="A271" s="27" t="s">
        <v>177</v>
      </c>
      <c r="B271" s="27"/>
      <c r="C271" s="33">
        <v>7.4554858912128497</v>
      </c>
      <c r="D271" s="33">
        <v>-5.5668928726318803E-2</v>
      </c>
      <c r="E271" s="33">
        <v>4.7426623351017799E-2</v>
      </c>
      <c r="F271" s="32"/>
      <c r="G271" s="32"/>
      <c r="H271" s="81"/>
    </row>
    <row r="272" spans="1:154">
      <c r="A272" s="27" t="s">
        <v>178</v>
      </c>
      <c r="B272" s="27"/>
      <c r="C272" s="33">
        <v>7.4266961609923099</v>
      </c>
      <c r="D272" s="33">
        <v>-0.14460729224662699</v>
      </c>
      <c r="E272" s="33">
        <v>6.6384940544036999E-2</v>
      </c>
      <c r="F272" s="32"/>
      <c r="G272" s="32"/>
      <c r="H272" s="81"/>
    </row>
    <row r="273" spans="1:11">
      <c r="A273" s="27" t="s">
        <v>179</v>
      </c>
      <c r="B273" s="27"/>
      <c r="C273" s="33">
        <v>7.0659993876101801</v>
      </c>
      <c r="D273" s="33">
        <v>-0.32825269200664003</v>
      </c>
      <c r="E273" s="33">
        <v>5.1199080651398103E-2</v>
      </c>
      <c r="F273" s="32"/>
      <c r="G273" s="32"/>
      <c r="H273" s="81"/>
    </row>
    <row r="274" spans="1:11">
      <c r="A274" s="27" t="s">
        <v>180</v>
      </c>
      <c r="B274" s="27"/>
      <c r="C274" s="33">
        <v>7.3647532146761803</v>
      </c>
      <c r="D274" s="33">
        <v>-0.15177896184436501</v>
      </c>
      <c r="E274" s="33">
        <v>6.5710859890653006E-2</v>
      </c>
      <c r="F274" s="32"/>
      <c r="G274" s="32"/>
      <c r="H274" s="81"/>
    </row>
    <row r="275" spans="1:11">
      <c r="A275" s="27" t="s">
        <v>181</v>
      </c>
      <c r="B275" s="27"/>
      <c r="C275" s="33">
        <v>7.3135708603060703</v>
      </c>
      <c r="D275" s="33">
        <v>-0.18510516076985301</v>
      </c>
      <c r="E275" s="33">
        <v>5.4530222886473703E-2</v>
      </c>
      <c r="F275" s="32"/>
      <c r="G275" s="32"/>
      <c r="H275" s="81"/>
    </row>
    <row r="276" spans="1:11">
      <c r="A276" s="27" t="s">
        <v>182</v>
      </c>
      <c r="B276" s="27"/>
      <c r="C276" s="33">
        <v>7.3218624947607198</v>
      </c>
      <c r="D276" s="33">
        <v>-0.37184403568434599</v>
      </c>
      <c r="E276" s="33">
        <v>8.0893931142718298E-2</v>
      </c>
      <c r="F276" s="32"/>
      <c r="G276" s="32"/>
      <c r="H276" s="81"/>
    </row>
    <row r="277" spans="1:11">
      <c r="A277" s="27" t="s">
        <v>183</v>
      </c>
      <c r="B277" s="27"/>
      <c r="C277" s="33">
        <v>7.3550323724835298</v>
      </c>
      <c r="D277" s="33">
        <v>-0.21942151132735901</v>
      </c>
      <c r="E277" s="33">
        <v>8.7739534777268299E-2</v>
      </c>
      <c r="F277" s="32"/>
      <c r="G277" s="32"/>
      <c r="H277" s="81"/>
    </row>
    <row r="278" spans="1:11" s="27" customFormat="1">
      <c r="A278" s="27" t="s">
        <v>184</v>
      </c>
      <c r="C278" s="33">
        <v>7.6824382917574603</v>
      </c>
      <c r="D278" s="33">
        <v>0.205790309613993</v>
      </c>
      <c r="E278" s="33">
        <v>5.5437944570390703E-2</v>
      </c>
      <c r="F278" s="32"/>
      <c r="G278" s="32"/>
      <c r="H278" s="81"/>
      <c r="I278" s="25"/>
      <c r="J278" s="25"/>
      <c r="K278" s="25"/>
    </row>
    <row r="279" spans="1:11" s="39" customFormat="1">
      <c r="A279" s="64" t="s">
        <v>403</v>
      </c>
      <c r="B279" s="27"/>
      <c r="C279" s="33"/>
      <c r="D279" s="33"/>
      <c r="E279" s="33"/>
      <c r="F279" s="35"/>
      <c r="G279" s="35"/>
      <c r="H279" s="81"/>
      <c r="I279" s="25"/>
      <c r="J279" s="25"/>
      <c r="K279" s="25"/>
    </row>
    <row r="280" spans="1:11">
      <c r="A280" s="22" t="s">
        <v>318</v>
      </c>
      <c r="B280" s="33" t="s">
        <v>325</v>
      </c>
      <c r="C280" s="77">
        <v>15.7384686563888</v>
      </c>
      <c r="D280" s="33">
        <v>-0.34184571837652</v>
      </c>
      <c r="E280" s="33">
        <v>4.5124779542937803E-2</v>
      </c>
      <c r="F280" s="78"/>
      <c r="G280" s="78"/>
      <c r="H280" s="81"/>
    </row>
    <row r="281" spans="1:11">
      <c r="A281" s="22" t="s">
        <v>299</v>
      </c>
      <c r="B281" s="27" t="s">
        <v>344</v>
      </c>
      <c r="C281" s="77">
        <v>17.943678543234501</v>
      </c>
      <c r="D281" s="33">
        <v>-0.26854005277459003</v>
      </c>
      <c r="E281" s="33">
        <v>6.3491198523685205E-2</v>
      </c>
      <c r="F281" s="78"/>
      <c r="G281" s="78"/>
      <c r="H281" s="81"/>
    </row>
    <row r="282" spans="1:11">
      <c r="A282" s="22" t="s">
        <v>300</v>
      </c>
      <c r="B282" s="27" t="s">
        <v>344</v>
      </c>
      <c r="C282" s="77">
        <v>14.331656042383701</v>
      </c>
      <c r="D282" s="33">
        <v>-0.51336887962931599</v>
      </c>
      <c r="E282" s="33">
        <v>4.2710383687968499E-2</v>
      </c>
      <c r="F282" s="78"/>
      <c r="G282" s="78"/>
      <c r="H282" s="81"/>
    </row>
    <row r="283" spans="1:11">
      <c r="A283" s="22" t="s">
        <v>301</v>
      </c>
      <c r="B283" s="27" t="s">
        <v>344</v>
      </c>
      <c r="C283" s="77">
        <v>15.462593241462899</v>
      </c>
      <c r="D283" s="33">
        <v>-0.63240329551865704</v>
      </c>
      <c r="E283" s="33">
        <v>5.9224507159068698E-2</v>
      </c>
      <c r="F283" s="78"/>
      <c r="G283" s="78"/>
      <c r="H283" s="81"/>
    </row>
    <row r="284" spans="1:11">
      <c r="A284" s="22" t="s">
        <v>302</v>
      </c>
      <c r="B284" s="27" t="s">
        <v>344</v>
      </c>
      <c r="C284" s="77">
        <v>15.3815935768699</v>
      </c>
      <c r="D284" s="33">
        <v>-0.39377637642672303</v>
      </c>
      <c r="E284" s="33">
        <v>5.84590552925199E-2</v>
      </c>
      <c r="F284" s="78"/>
      <c r="G284" s="78"/>
      <c r="H284" s="81"/>
    </row>
    <row r="285" spans="1:11">
      <c r="A285" s="71" t="s">
        <v>303</v>
      </c>
      <c r="B285" s="31" t="s">
        <v>345</v>
      </c>
      <c r="C285" s="36">
        <v>19.610504015666301</v>
      </c>
      <c r="D285" s="31">
        <v>0.2327389286042712</v>
      </c>
      <c r="E285" s="31">
        <v>5.7004637818155297E-2</v>
      </c>
      <c r="F285" s="37"/>
      <c r="G285" s="37"/>
      <c r="H285" s="82"/>
      <c r="I285" s="72"/>
      <c r="J285" s="72"/>
      <c r="K285" s="72"/>
    </row>
    <row r="286" spans="1:11">
      <c r="A286" s="22" t="s">
        <v>304</v>
      </c>
      <c r="B286" s="33"/>
      <c r="C286" s="77">
        <v>14.842870808810201</v>
      </c>
      <c r="D286" s="33">
        <v>-8.855149622637401E-2</v>
      </c>
      <c r="E286" s="33">
        <v>4.5787732507286398E-2</v>
      </c>
      <c r="F286" s="78"/>
      <c r="G286" s="78"/>
      <c r="H286" s="81"/>
    </row>
    <row r="287" spans="1:11">
      <c r="A287" s="22" t="s">
        <v>305</v>
      </c>
      <c r="B287" s="27" t="s">
        <v>340</v>
      </c>
      <c r="C287" s="77">
        <v>14.9613463755617</v>
      </c>
      <c r="D287" s="33">
        <v>-3.6047378820502018E-2</v>
      </c>
      <c r="E287" s="33">
        <v>3.7881512721487598E-2</v>
      </c>
      <c r="F287" s="78"/>
      <c r="G287" s="78"/>
      <c r="H287" s="81"/>
    </row>
    <row r="288" spans="1:11">
      <c r="A288" s="22" t="s">
        <v>306</v>
      </c>
      <c r="B288" s="27" t="s">
        <v>340</v>
      </c>
      <c r="C288" s="77">
        <v>15.7900822149139</v>
      </c>
      <c r="D288" s="33">
        <v>-5.0388592313919983E-2</v>
      </c>
      <c r="E288" s="33">
        <v>4.3629969064966301E-2</v>
      </c>
      <c r="F288" s="78"/>
      <c r="G288" s="78"/>
      <c r="H288" s="81"/>
    </row>
    <row r="289" spans="1:9">
      <c r="A289" s="22" t="s">
        <v>307</v>
      </c>
      <c r="B289" s="27" t="s">
        <v>340</v>
      </c>
      <c r="C289" s="77">
        <v>15.4000724868707</v>
      </c>
      <c r="D289" s="33">
        <v>-7.5016177782871035E-2</v>
      </c>
      <c r="E289" s="33">
        <v>3.9129933026259799E-2</v>
      </c>
      <c r="F289" s="78"/>
      <c r="G289" s="78"/>
      <c r="H289" s="81"/>
    </row>
    <row r="290" spans="1:9">
      <c r="A290" s="22" t="s">
        <v>308</v>
      </c>
      <c r="B290" s="27" t="s">
        <v>340</v>
      </c>
      <c r="C290" s="77">
        <v>14.188417499340201</v>
      </c>
      <c r="D290" s="33">
        <v>-9.2067132146865988E-2</v>
      </c>
      <c r="E290" s="33">
        <v>4.73514263040484E-2</v>
      </c>
      <c r="F290" s="78"/>
      <c r="G290" s="78"/>
      <c r="H290" s="81"/>
    </row>
    <row r="291" spans="1:9">
      <c r="A291" s="22" t="s">
        <v>309</v>
      </c>
      <c r="B291" s="27" t="s">
        <v>340</v>
      </c>
      <c r="C291" s="77">
        <v>15.9247213304934</v>
      </c>
      <c r="D291" s="33">
        <v>0.108771115387164</v>
      </c>
      <c r="E291" s="33">
        <v>8.8541782317029499E-2</v>
      </c>
      <c r="F291" s="78"/>
      <c r="G291" s="78"/>
      <c r="H291" s="81"/>
    </row>
    <row r="292" spans="1:9">
      <c r="A292" s="22" t="s">
        <v>310</v>
      </c>
      <c r="B292" s="33"/>
      <c r="C292" s="77">
        <v>14.4609386604757</v>
      </c>
      <c r="D292" s="33">
        <v>4.1847392760097996E-2</v>
      </c>
      <c r="E292" s="33">
        <v>6.70103403183515E-2</v>
      </c>
      <c r="F292" s="78"/>
      <c r="G292" s="78"/>
      <c r="H292" s="81"/>
    </row>
    <row r="293" spans="1:9">
      <c r="A293" s="22" t="s">
        <v>311</v>
      </c>
      <c r="B293" s="33"/>
      <c r="C293" s="77">
        <v>15.159164509906599</v>
      </c>
      <c r="D293" s="33">
        <v>-9.3756670400945014E-2</v>
      </c>
      <c r="E293" s="33">
        <v>6.1316499557354701E-2</v>
      </c>
      <c r="F293" s="78"/>
      <c r="G293" s="78"/>
      <c r="H293" s="81"/>
    </row>
    <row r="294" spans="1:9">
      <c r="A294" s="22" t="s">
        <v>312</v>
      </c>
      <c r="B294" s="27" t="s">
        <v>341</v>
      </c>
      <c r="C294" s="77">
        <v>15.109737355952801</v>
      </c>
      <c r="D294" s="33">
        <v>-3.7491347345980086E-3</v>
      </c>
      <c r="E294" s="33">
        <v>5.5994804134294397E-2</v>
      </c>
      <c r="F294" s="78"/>
      <c r="G294" s="78"/>
      <c r="H294" s="81"/>
    </row>
    <row r="295" spans="1:9">
      <c r="A295" s="22" t="s">
        <v>313</v>
      </c>
      <c r="B295" s="27" t="s">
        <v>341</v>
      </c>
      <c r="C295" s="77">
        <v>16.539176905648901</v>
      </c>
      <c r="D295" s="33">
        <v>-0.19539616268775403</v>
      </c>
      <c r="E295" s="33">
        <v>5.2501321860371798E-2</v>
      </c>
      <c r="F295" s="78"/>
      <c r="G295" s="78"/>
      <c r="H295" s="81"/>
    </row>
    <row r="296" spans="1:9">
      <c r="A296" s="22" t="s">
        <v>314</v>
      </c>
      <c r="B296" s="27" t="s">
        <v>341</v>
      </c>
      <c r="C296" s="77">
        <v>15.1715706575591</v>
      </c>
      <c r="D296" s="33">
        <v>-0.11282892043866702</v>
      </c>
      <c r="E296" s="33">
        <v>4.2261973551784897E-2</v>
      </c>
      <c r="F296" s="78"/>
      <c r="G296" s="78"/>
      <c r="H296" s="81"/>
    </row>
    <row r="297" spans="1:9">
      <c r="A297" s="22" t="s">
        <v>315</v>
      </c>
      <c r="B297" s="27" t="s">
        <v>341</v>
      </c>
      <c r="C297" s="77">
        <v>13.731301620143199</v>
      </c>
      <c r="D297" s="33">
        <v>-7.410753263474798E-2</v>
      </c>
      <c r="E297" s="33">
        <v>4.9859932546238599E-2</v>
      </c>
      <c r="F297" s="78"/>
      <c r="G297" s="78"/>
      <c r="H297" s="81"/>
    </row>
    <row r="298" spans="1:9">
      <c r="A298" s="22" t="s">
        <v>316</v>
      </c>
      <c r="B298" s="33"/>
      <c r="C298" s="77">
        <v>15.554531779672899</v>
      </c>
      <c r="D298" s="33">
        <v>-0.27341368907600705</v>
      </c>
      <c r="E298" s="33">
        <v>3.9716774141281698E-2</v>
      </c>
      <c r="F298" s="78"/>
      <c r="G298" s="78"/>
      <c r="H298" s="81"/>
    </row>
    <row r="299" spans="1:9">
      <c r="A299" s="22" t="s">
        <v>317</v>
      </c>
      <c r="B299" s="33"/>
      <c r="C299" s="77">
        <v>15.520492347996001</v>
      </c>
      <c r="D299" s="33">
        <v>1.5314347366857994E-2</v>
      </c>
      <c r="E299" s="33">
        <v>3.3255401716380403E-2</v>
      </c>
      <c r="F299" s="78"/>
      <c r="G299" s="78"/>
      <c r="H299" s="81"/>
    </row>
    <row r="300" spans="1:9">
      <c r="A300" s="22" t="s">
        <v>319</v>
      </c>
      <c r="B300" s="33"/>
      <c r="C300" s="77">
        <v>16.846947252625998</v>
      </c>
      <c r="D300" s="33">
        <v>-0.11346561699525501</v>
      </c>
      <c r="E300" s="33">
        <v>7.2295724985355095E-2</v>
      </c>
      <c r="F300" s="78"/>
      <c r="G300" s="78"/>
      <c r="H300" s="81"/>
    </row>
    <row r="301" spans="1:9">
      <c r="A301" s="22" t="s">
        <v>320</v>
      </c>
      <c r="B301" s="33"/>
      <c r="C301" s="77">
        <v>15.780837228823</v>
      </c>
      <c r="D301" s="33">
        <v>-0.19778888792003499</v>
      </c>
      <c r="E301" s="33">
        <v>5.2645904530729197E-2</v>
      </c>
      <c r="F301" s="78"/>
      <c r="G301" s="78"/>
      <c r="H301" s="81"/>
    </row>
    <row r="302" spans="1:9">
      <c r="A302" s="22" t="s">
        <v>321</v>
      </c>
      <c r="B302" s="33"/>
      <c r="C302" s="77">
        <v>16.6789347106508</v>
      </c>
      <c r="D302" s="33">
        <v>-0.10550386357626099</v>
      </c>
      <c r="E302" s="33">
        <v>6.1232745717067501E-2</v>
      </c>
      <c r="F302" s="78"/>
      <c r="G302" s="78"/>
      <c r="H302" s="81"/>
    </row>
    <row r="303" spans="1:9">
      <c r="A303" s="22" t="s">
        <v>322</v>
      </c>
      <c r="B303" s="33"/>
      <c r="C303" s="77">
        <v>18.521306038660398</v>
      </c>
      <c r="D303" s="33">
        <v>-3.9138970561336001E-2</v>
      </c>
      <c r="E303" s="33">
        <v>6.5789265414281303E-2</v>
      </c>
      <c r="F303" s="78"/>
      <c r="G303" s="78"/>
      <c r="H303" s="81"/>
    </row>
    <row r="304" spans="1:9">
      <c r="A304" s="71" t="s">
        <v>323</v>
      </c>
      <c r="B304" s="31" t="s">
        <v>358</v>
      </c>
      <c r="C304" s="36">
        <v>16.5739748296219</v>
      </c>
      <c r="D304" s="31">
        <v>-8.0818005004412025E-2</v>
      </c>
      <c r="E304" s="31">
        <v>4.1283721629168803E-2</v>
      </c>
      <c r="F304" s="37"/>
      <c r="G304" s="37"/>
      <c r="H304" s="82"/>
      <c r="I304" s="72"/>
    </row>
    <row r="305" spans="1:11" s="27" customFormat="1">
      <c r="A305" s="27" t="s">
        <v>324</v>
      </c>
      <c r="B305" s="33"/>
      <c r="C305" s="77">
        <v>15.6610094182724</v>
      </c>
      <c r="D305" s="33">
        <v>-0.27141682095159703</v>
      </c>
      <c r="E305" s="33">
        <v>4.3941625819322198E-2</v>
      </c>
      <c r="F305" s="78"/>
      <c r="G305" s="78"/>
      <c r="H305" s="81"/>
      <c r="I305" s="25"/>
      <c r="J305" s="25"/>
      <c r="K305" s="25"/>
    </row>
    <row r="306" spans="1:11" s="39" customFormat="1">
      <c r="A306" s="67" t="s">
        <v>355</v>
      </c>
      <c r="B306" s="69"/>
      <c r="C306" s="69">
        <v>-0.15573098274644157</v>
      </c>
      <c r="D306" s="69">
        <v>0.31823172585303189</v>
      </c>
      <c r="E306" s="69"/>
      <c r="F306" s="79"/>
      <c r="G306" s="79"/>
      <c r="H306" s="83"/>
      <c r="I306" s="70"/>
      <c r="J306" s="70"/>
      <c r="K306" s="70"/>
    </row>
    <row r="307" spans="1:11">
      <c r="D307" s="33"/>
      <c r="E307" s="33"/>
      <c r="F307" s="33"/>
      <c r="G307" s="33"/>
      <c r="H307" s="33"/>
    </row>
    <row r="308" spans="1:11">
      <c r="D308" s="33"/>
      <c r="E308" s="33"/>
      <c r="F308" s="33"/>
      <c r="G308" s="33"/>
      <c r="H308" s="33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Q274"/>
  <sheetViews>
    <sheetView zoomScale="115" zoomScaleNormal="115" workbookViewId="0">
      <selection activeCell="B2" sqref="B2:B3"/>
    </sheetView>
  </sheetViews>
  <sheetFormatPr defaultRowHeight="15"/>
  <cols>
    <col min="1" max="1" width="5.375" style="1" bestFit="1" customWidth="1"/>
    <col min="2" max="2" width="11.875" style="1" bestFit="1" customWidth="1"/>
    <col min="3" max="3" width="6.75" style="1" bestFit="1" customWidth="1"/>
    <col min="4" max="4" width="10.875" style="1" bestFit="1" customWidth="1"/>
    <col min="5" max="5" width="17.5" style="1" bestFit="1" customWidth="1"/>
    <col min="6" max="8" width="11.875" style="1" bestFit="1" customWidth="1"/>
    <col min="9" max="9" width="9" style="1"/>
    <col min="10" max="10" width="5.375" style="1" bestFit="1" customWidth="1"/>
    <col min="11" max="11" width="11.875" style="1" bestFit="1" customWidth="1"/>
    <col min="12" max="12" width="6.75" style="1" bestFit="1" customWidth="1"/>
    <col min="13" max="13" width="8.125" style="1" bestFit="1" customWidth="1"/>
    <col min="14" max="14" width="17.5" style="1" bestFit="1" customWidth="1"/>
    <col min="15" max="17" width="11.875" style="1" bestFit="1" customWidth="1"/>
    <col min="18" max="16384" width="9" style="39"/>
  </cols>
  <sheetData>
    <row r="1" spans="1:17" s="21" customFormat="1" ht="14.25">
      <c r="A1" s="23" t="s">
        <v>447</v>
      </c>
    </row>
    <row r="2" spans="1:17" ht="15.75">
      <c r="A2" s="139" t="s">
        <v>187</v>
      </c>
      <c r="B2" s="139" t="s">
        <v>194</v>
      </c>
      <c r="C2" s="139" t="s">
        <v>455</v>
      </c>
      <c r="D2" s="139" t="s">
        <v>188</v>
      </c>
      <c r="E2" s="139" t="s">
        <v>196</v>
      </c>
      <c r="F2" s="138" t="s">
        <v>213</v>
      </c>
      <c r="G2" s="138"/>
      <c r="H2" s="138"/>
      <c r="I2" s="50"/>
      <c r="J2" s="139" t="s">
        <v>187</v>
      </c>
      <c r="K2" s="139" t="s">
        <v>194</v>
      </c>
      <c r="L2" s="139" t="s">
        <v>195</v>
      </c>
      <c r="M2" s="139" t="s">
        <v>188</v>
      </c>
      <c r="N2" s="139" t="s">
        <v>196</v>
      </c>
      <c r="O2" s="138" t="s">
        <v>213</v>
      </c>
      <c r="P2" s="138"/>
      <c r="Q2" s="138"/>
    </row>
    <row r="3" spans="1:17">
      <c r="A3" s="140"/>
      <c r="B3" s="140"/>
      <c r="C3" s="140"/>
      <c r="D3" s="140"/>
      <c r="E3" s="140"/>
      <c r="F3" s="49" t="s">
        <v>190</v>
      </c>
      <c r="G3" s="49" t="s">
        <v>191</v>
      </c>
      <c r="H3" s="49" t="s">
        <v>192</v>
      </c>
      <c r="I3" s="41"/>
      <c r="J3" s="140"/>
      <c r="K3" s="140"/>
      <c r="L3" s="140"/>
      <c r="M3" s="140"/>
      <c r="N3" s="140"/>
      <c r="O3" s="49" t="s">
        <v>190</v>
      </c>
      <c r="P3" s="49" t="s">
        <v>191</v>
      </c>
      <c r="Q3" s="49" t="s">
        <v>192</v>
      </c>
    </row>
    <row r="4" spans="1:17">
      <c r="A4" s="1" t="s">
        <v>189</v>
      </c>
      <c r="B4" s="1">
        <v>500</v>
      </c>
      <c r="C4" s="42">
        <v>667.5</v>
      </c>
      <c r="D4" s="43">
        <v>13.35</v>
      </c>
      <c r="E4" s="44">
        <v>8.5302875640937866E-3</v>
      </c>
      <c r="F4" s="44">
        <v>-0.24522254314202099</v>
      </c>
      <c r="G4" s="44">
        <v>-0.30493703346463202</v>
      </c>
      <c r="H4" s="44">
        <v>-4.4754915719128312E-2</v>
      </c>
      <c r="J4" s="1" t="s">
        <v>193</v>
      </c>
      <c r="K4" s="1">
        <v>500</v>
      </c>
      <c r="L4" s="42">
        <v>645</v>
      </c>
      <c r="M4" s="43">
        <v>12.9</v>
      </c>
      <c r="N4" s="44">
        <v>3.8457496006137756E-4</v>
      </c>
      <c r="O4" s="44">
        <v>-0.23340555740193689</v>
      </c>
      <c r="P4" s="44">
        <v>-0.31457580960175335</v>
      </c>
      <c r="Q4" s="44">
        <v>0.13530286663246299</v>
      </c>
    </row>
    <row r="5" spans="1:17">
      <c r="A5" s="1" t="s">
        <v>189</v>
      </c>
      <c r="B5" s="1">
        <v>500</v>
      </c>
      <c r="C5" s="42">
        <v>671.99999999999807</v>
      </c>
      <c r="D5" s="43">
        <v>13.44</v>
      </c>
      <c r="E5" s="44">
        <v>1.133795219693751E-2</v>
      </c>
      <c r="F5" s="44">
        <v>-0.24054863056572931</v>
      </c>
      <c r="G5" s="44">
        <v>-0.30083517969494866</v>
      </c>
      <c r="H5" s="44">
        <v>-4.6766022994010149E-2</v>
      </c>
      <c r="J5" s="1" t="s">
        <v>193</v>
      </c>
      <c r="K5" s="1">
        <v>500</v>
      </c>
      <c r="L5" s="42">
        <v>649.49999999999807</v>
      </c>
      <c r="M5" s="43">
        <v>12.989999999999901</v>
      </c>
      <c r="N5" s="44">
        <v>7.3990092767578976E-3</v>
      </c>
      <c r="O5" s="44">
        <v>-0.22693757432475362</v>
      </c>
      <c r="P5" s="44">
        <v>-0.30994341838962364</v>
      </c>
      <c r="Q5" s="44">
        <v>0.12585120722499024</v>
      </c>
    </row>
    <row r="6" spans="1:17">
      <c r="A6" s="1" t="s">
        <v>189</v>
      </c>
      <c r="B6" s="1">
        <v>500</v>
      </c>
      <c r="C6" s="42">
        <v>676.50000000000102</v>
      </c>
      <c r="D6" s="43">
        <v>13.5299999999999</v>
      </c>
      <c r="E6" s="44">
        <v>1.9519235972157815E-2</v>
      </c>
      <c r="F6" s="44">
        <v>-0.23144692301565309</v>
      </c>
      <c r="G6" s="44">
        <v>-0.29479981049755094</v>
      </c>
      <c r="H6" s="44">
        <v>-5.2424945670104812E-2</v>
      </c>
      <c r="J6" s="1" t="s">
        <v>193</v>
      </c>
      <c r="K6" s="1">
        <v>500</v>
      </c>
      <c r="L6" s="42">
        <v>654.00000000000398</v>
      </c>
      <c r="M6" s="43">
        <v>13.080000000000201</v>
      </c>
      <c r="N6" s="44">
        <v>1.5612531243139393E-2</v>
      </c>
      <c r="O6" s="44">
        <v>-0.22108091429913498</v>
      </c>
      <c r="P6" s="44">
        <v>-0.30543739096317846</v>
      </c>
      <c r="Q6" s="44">
        <v>0.11667359232350624</v>
      </c>
    </row>
    <row r="7" spans="1:17">
      <c r="A7" s="1" t="s">
        <v>189</v>
      </c>
      <c r="B7" s="1">
        <v>500</v>
      </c>
      <c r="C7" s="42">
        <v>681.00000000000102</v>
      </c>
      <c r="D7" s="43">
        <v>13.62</v>
      </c>
      <c r="E7" s="44">
        <v>2.2523997692986988E-2</v>
      </c>
      <c r="F7" s="44">
        <v>-0.22695523254736036</v>
      </c>
      <c r="G7" s="44">
        <v>-0.29053062278233149</v>
      </c>
      <c r="H7" s="44">
        <v>-5.8596582241910923E-2</v>
      </c>
      <c r="J7" s="1" t="s">
        <v>193</v>
      </c>
      <c r="K7" s="1">
        <v>500</v>
      </c>
      <c r="L7" s="42">
        <v>658.50000000000307</v>
      </c>
      <c r="M7" s="43">
        <v>13.170000000000099</v>
      </c>
      <c r="N7" s="44">
        <v>2.0228410990989109E-2</v>
      </c>
      <c r="O7" s="44">
        <v>-0.21607922615878841</v>
      </c>
      <c r="P7" s="44">
        <v>-0.30123397308318745</v>
      </c>
      <c r="Q7" s="44">
        <v>0.11214003175027143</v>
      </c>
    </row>
    <row r="8" spans="1:17">
      <c r="A8" s="1" t="s">
        <v>189</v>
      </c>
      <c r="B8" s="1">
        <v>500</v>
      </c>
      <c r="C8" s="42">
        <v>685.5</v>
      </c>
      <c r="D8" s="43">
        <v>13.71</v>
      </c>
      <c r="E8" s="44">
        <v>2.5621195707017305E-2</v>
      </c>
      <c r="F8" s="44">
        <v>-0.22365357209258643</v>
      </c>
      <c r="G8" s="44">
        <v>-0.28676800534481039</v>
      </c>
      <c r="H8" s="44">
        <v>-6.6086947339920515E-2</v>
      </c>
      <c r="J8" s="1" t="s">
        <v>193</v>
      </c>
      <c r="K8" s="1">
        <v>500</v>
      </c>
      <c r="L8" s="42">
        <v>663.00000000000102</v>
      </c>
      <c r="M8" s="43">
        <v>13.260000000000099</v>
      </c>
      <c r="N8" s="44">
        <v>2.1825794872017083E-2</v>
      </c>
      <c r="O8" s="44">
        <v>-0.21424717915005706</v>
      </c>
      <c r="P8" s="44">
        <v>-0.29816224905556543</v>
      </c>
      <c r="Q8" s="44">
        <v>0.10309763298587948</v>
      </c>
    </row>
    <row r="9" spans="1:17">
      <c r="A9" s="1" t="s">
        <v>189</v>
      </c>
      <c r="B9" s="1">
        <v>500</v>
      </c>
      <c r="C9" s="42">
        <v>690</v>
      </c>
      <c r="D9" s="43">
        <v>13.8</v>
      </c>
      <c r="E9" s="44">
        <v>2.5621195707017305E-2</v>
      </c>
      <c r="F9" s="44">
        <v>-0.22120046725855394</v>
      </c>
      <c r="G9" s="44">
        <v>-0.28372554910501746</v>
      </c>
      <c r="H9" s="44">
        <v>-6.5106346144123806E-2</v>
      </c>
      <c r="J9" s="1" t="s">
        <v>193</v>
      </c>
      <c r="K9" s="1">
        <v>500</v>
      </c>
      <c r="L9" s="42">
        <v>667.5</v>
      </c>
      <c r="M9" s="43">
        <v>13.35</v>
      </c>
      <c r="N9" s="44">
        <v>2.3028857754269504E-2</v>
      </c>
      <c r="O9" s="44">
        <v>-0.21137453877180076</v>
      </c>
      <c r="P9" s="44">
        <v>-0.29465563528465288</v>
      </c>
      <c r="Q9" s="44">
        <v>9.5432086453816123E-2</v>
      </c>
    </row>
    <row r="10" spans="1:17">
      <c r="A10" s="1" t="s">
        <v>189</v>
      </c>
      <c r="B10" s="1">
        <v>500</v>
      </c>
      <c r="C10" s="42">
        <v>694.5</v>
      </c>
      <c r="D10" s="43">
        <v>13.89</v>
      </c>
      <c r="E10" s="44">
        <v>3.1720810414268878E-2</v>
      </c>
      <c r="F10" s="44">
        <v>-0.21736704507136725</v>
      </c>
      <c r="G10" s="44">
        <v>-0.2796391282376311</v>
      </c>
      <c r="H10" s="44">
        <v>-7.5813487919187073E-2</v>
      </c>
      <c r="J10" s="1" t="s">
        <v>193</v>
      </c>
      <c r="K10" s="1">
        <v>500</v>
      </c>
      <c r="L10" s="42">
        <v>671.99999999999807</v>
      </c>
      <c r="M10" s="43">
        <v>13.44</v>
      </c>
      <c r="N10" s="44">
        <v>2.400853453786481E-2</v>
      </c>
      <c r="O10" s="44">
        <v>-0.2084291320457177</v>
      </c>
      <c r="P10" s="44">
        <v>-0.29112954489894433</v>
      </c>
      <c r="Q10" s="44">
        <v>8.8207695124493057E-2</v>
      </c>
    </row>
    <row r="11" spans="1:17">
      <c r="A11" s="1" t="s">
        <v>189</v>
      </c>
      <c r="B11" s="1">
        <v>500</v>
      </c>
      <c r="C11" s="42">
        <v>699</v>
      </c>
      <c r="D11" s="43">
        <v>13.98</v>
      </c>
      <c r="E11" s="44">
        <v>3.2765920985721106E-2</v>
      </c>
      <c r="F11" s="44">
        <v>-0.21242713075926897</v>
      </c>
      <c r="G11" s="44">
        <v>-0.27504614749237072</v>
      </c>
      <c r="H11" s="44">
        <v>-7.8519638454441681E-2</v>
      </c>
      <c r="J11" s="1" t="s">
        <v>193</v>
      </c>
      <c r="K11" s="1">
        <v>500</v>
      </c>
      <c r="L11" s="42">
        <v>676.50000000000102</v>
      </c>
      <c r="M11" s="43">
        <v>13.5299999999999</v>
      </c>
      <c r="N11" s="44">
        <v>2.6636177931773822E-2</v>
      </c>
      <c r="O11" s="44">
        <v>-0.20533038634257161</v>
      </c>
      <c r="P11" s="44">
        <v>-0.28738331943323969</v>
      </c>
      <c r="Q11" s="44">
        <v>7.1252825925830404E-2</v>
      </c>
    </row>
    <row r="12" spans="1:17">
      <c r="A12" s="1" t="s">
        <v>189</v>
      </c>
      <c r="B12" s="1">
        <v>500</v>
      </c>
      <c r="C12" s="42">
        <v>703.5</v>
      </c>
      <c r="D12" s="43">
        <v>14.07</v>
      </c>
      <c r="E12" s="44">
        <v>3.2765920985721106E-2</v>
      </c>
      <c r="F12" s="44">
        <v>-0.21011217450209305</v>
      </c>
      <c r="G12" s="44">
        <v>-0.27215368962448905</v>
      </c>
      <c r="H12" s="44">
        <v>-7.7440646656709966E-2</v>
      </c>
      <c r="J12" s="1" t="s">
        <v>193</v>
      </c>
      <c r="K12" s="1">
        <v>500</v>
      </c>
      <c r="L12" s="42">
        <v>681.00000000000102</v>
      </c>
      <c r="M12" s="43">
        <v>13.62</v>
      </c>
      <c r="N12" s="44">
        <v>2.8982884332056202E-2</v>
      </c>
      <c r="O12" s="44">
        <v>-0.20190158779677037</v>
      </c>
      <c r="P12" s="44">
        <v>-0.28363822302924036</v>
      </c>
      <c r="Q12" s="44">
        <v>6.0960877186624088E-2</v>
      </c>
    </row>
    <row r="13" spans="1:17">
      <c r="A13" s="1" t="s">
        <v>189</v>
      </c>
      <c r="B13" s="1">
        <v>500</v>
      </c>
      <c r="C13" s="42">
        <v>708</v>
      </c>
      <c r="D13" s="43">
        <v>14.16</v>
      </c>
      <c r="E13" s="44">
        <v>3.6621078648970302E-2</v>
      </c>
      <c r="F13" s="44">
        <v>-0.20492231996625049</v>
      </c>
      <c r="G13" s="44">
        <v>-0.26728547498561622</v>
      </c>
      <c r="H13" s="44">
        <v>-8.2746106194017732E-2</v>
      </c>
      <c r="J13" s="1" t="s">
        <v>193</v>
      </c>
      <c r="K13" s="1">
        <v>500</v>
      </c>
      <c r="L13" s="42">
        <v>685.5</v>
      </c>
      <c r="M13" s="43">
        <v>13.71</v>
      </c>
      <c r="N13" s="44">
        <v>3.2621851160476827E-2</v>
      </c>
      <c r="O13" s="44">
        <v>-0.19755744060642105</v>
      </c>
      <c r="P13" s="44">
        <v>-0.27929472183189213</v>
      </c>
      <c r="Q13" s="44">
        <v>4.4471551992561101E-2</v>
      </c>
    </row>
    <row r="14" spans="1:17">
      <c r="A14" s="1" t="s">
        <v>189</v>
      </c>
      <c r="B14" s="1">
        <v>500</v>
      </c>
      <c r="C14" s="42">
        <v>712.5</v>
      </c>
      <c r="D14" s="43">
        <v>14.25</v>
      </c>
      <c r="E14" s="44">
        <v>4.2702068234720662E-2</v>
      </c>
      <c r="F14" s="44">
        <v>-0.20017525942269551</v>
      </c>
      <c r="G14" s="44">
        <v>-0.26266622476412754</v>
      </c>
      <c r="H14" s="44">
        <v>-8.7316246404297859E-2</v>
      </c>
      <c r="J14" s="1" t="s">
        <v>193</v>
      </c>
      <c r="K14" s="1">
        <v>500</v>
      </c>
      <c r="L14" s="42">
        <v>690.00000000000102</v>
      </c>
      <c r="M14" s="43">
        <v>13.799999999999899</v>
      </c>
      <c r="N14" s="44">
        <v>3.4560548080178402E-2</v>
      </c>
      <c r="O14" s="44">
        <v>-0.19454155601588083</v>
      </c>
      <c r="P14" s="44">
        <v>-0.27572587916243785</v>
      </c>
      <c r="Q14" s="44">
        <v>3.60509817191269E-2</v>
      </c>
    </row>
    <row r="15" spans="1:17">
      <c r="A15" s="1" t="s">
        <v>189</v>
      </c>
      <c r="B15" s="1">
        <v>500</v>
      </c>
      <c r="C15" s="42">
        <v>717</v>
      </c>
      <c r="D15" s="43">
        <v>14.34</v>
      </c>
      <c r="E15" s="44">
        <v>4.2702068234720662E-2</v>
      </c>
      <c r="F15" s="44">
        <v>-0.19800399434352917</v>
      </c>
      <c r="G15" s="44">
        <v>-0.25992572511067746</v>
      </c>
      <c r="H15" s="44">
        <v>-8.6173793459496578E-2</v>
      </c>
      <c r="J15" s="1" t="s">
        <v>193</v>
      </c>
      <c r="K15" s="1">
        <v>500</v>
      </c>
      <c r="L15" s="42">
        <v>694.49999999999898</v>
      </c>
      <c r="M15" s="43">
        <v>13.889999999999899</v>
      </c>
      <c r="N15" s="44">
        <v>3.7249540142262491E-2</v>
      </c>
      <c r="O15" s="44">
        <v>-0.19238571778596592</v>
      </c>
      <c r="P15" s="44">
        <v>-0.27270963617758232</v>
      </c>
      <c r="Q15" s="44">
        <v>3.117080145264127E-2</v>
      </c>
    </row>
    <row r="16" spans="1:17">
      <c r="A16" s="1" t="s">
        <v>189</v>
      </c>
      <c r="B16" s="1">
        <v>500</v>
      </c>
      <c r="C16" s="42">
        <v>721.5</v>
      </c>
      <c r="D16" s="43">
        <v>14.43</v>
      </c>
      <c r="E16" s="44">
        <v>4.2702068234720662E-2</v>
      </c>
      <c r="F16" s="44">
        <v>-0.19586200836819598</v>
      </c>
      <c r="G16" s="44">
        <v>-0.25722225641935337</v>
      </c>
      <c r="H16" s="44">
        <v>-8.5046595836188482E-2</v>
      </c>
      <c r="J16" s="1" t="s">
        <v>193</v>
      </c>
      <c r="K16" s="1">
        <v>500</v>
      </c>
      <c r="L16" s="42">
        <v>699.00000000000102</v>
      </c>
      <c r="M16" s="43">
        <v>13.98</v>
      </c>
      <c r="N16" s="44">
        <v>3.9393015998957379E-2</v>
      </c>
      <c r="O16" s="44">
        <v>-0.18809431355430956</v>
      </c>
      <c r="P16" s="44">
        <v>-0.2684278334563226</v>
      </c>
      <c r="Q16" s="44">
        <v>2.2134583151216414E-2</v>
      </c>
    </row>
    <row r="17" spans="1:17">
      <c r="A17" s="1" t="s">
        <v>189</v>
      </c>
      <c r="B17" s="1">
        <v>500</v>
      </c>
      <c r="C17" s="42">
        <v>726</v>
      </c>
      <c r="D17" s="43">
        <v>14.52</v>
      </c>
      <c r="E17" s="44">
        <v>4.2702068234720662E-2</v>
      </c>
      <c r="F17" s="44">
        <v>-0.19374877800608203</v>
      </c>
      <c r="G17" s="44">
        <v>-0.2545551549400793</v>
      </c>
      <c r="H17" s="44">
        <v>-8.3934384071734758E-2</v>
      </c>
      <c r="J17" s="1" t="s">
        <v>193</v>
      </c>
      <c r="K17" s="1">
        <v>500</v>
      </c>
      <c r="L17" s="42">
        <v>703.5</v>
      </c>
      <c r="M17" s="43">
        <v>14.07</v>
      </c>
      <c r="N17" s="44">
        <v>4.1898865005975582E-2</v>
      </c>
      <c r="O17" s="44">
        <v>-0.18434365076101444</v>
      </c>
      <c r="P17" s="44">
        <v>-0.2645093475174996</v>
      </c>
      <c r="Q17" s="44">
        <v>1.5734438578648324E-2</v>
      </c>
    </row>
    <row r="18" spans="1:17">
      <c r="A18" s="1" t="s">
        <v>189</v>
      </c>
      <c r="B18" s="1">
        <v>500</v>
      </c>
      <c r="C18" s="42">
        <v>730.5</v>
      </c>
      <c r="D18" s="43">
        <v>14.61</v>
      </c>
      <c r="E18" s="44">
        <v>4.6264186205809528E-2</v>
      </c>
      <c r="F18" s="44">
        <v>-0.19271867157925285</v>
      </c>
      <c r="G18" s="44">
        <v>-0.25257303793831021</v>
      </c>
      <c r="H18" s="44">
        <v>-8.4849109650361743E-2</v>
      </c>
      <c r="J18" s="1" t="s">
        <v>193</v>
      </c>
      <c r="K18" s="1">
        <v>500</v>
      </c>
      <c r="L18" s="42">
        <v>707.99999999999898</v>
      </c>
      <c r="M18" s="43">
        <v>14.16</v>
      </c>
      <c r="N18" s="44">
        <v>4.5090468819788322E-2</v>
      </c>
      <c r="O18" s="44">
        <v>-0.18202530488212532</v>
      </c>
      <c r="P18" s="44">
        <v>-0.26157895964905781</v>
      </c>
      <c r="Q18" s="44">
        <v>1.2399181159754268E-2</v>
      </c>
    </row>
    <row r="19" spans="1:17">
      <c r="A19" s="1" t="s">
        <v>189</v>
      </c>
      <c r="B19" s="1">
        <v>500</v>
      </c>
      <c r="C19" s="42">
        <v>735</v>
      </c>
      <c r="D19" s="43">
        <v>14.7</v>
      </c>
      <c r="E19" s="44">
        <v>4.6264186205809528E-2</v>
      </c>
      <c r="F19" s="44">
        <v>-0.1906522167385977</v>
      </c>
      <c r="G19" s="44">
        <v>-0.24997104260287559</v>
      </c>
      <c r="H19" s="44">
        <v>-8.3748421027677183E-2</v>
      </c>
      <c r="J19" s="1" t="s">
        <v>193</v>
      </c>
      <c r="K19" s="1">
        <v>500</v>
      </c>
      <c r="L19" s="42">
        <v>712.50000000000102</v>
      </c>
      <c r="M19" s="43">
        <v>14.25</v>
      </c>
      <c r="N19" s="44">
        <v>4.7628565659209962E-2</v>
      </c>
      <c r="O19" s="44">
        <v>-0.17932822364611239</v>
      </c>
      <c r="P19" s="44">
        <v>-0.25844196247646395</v>
      </c>
      <c r="Q19" s="44">
        <v>1.0055506696017846E-2</v>
      </c>
    </row>
    <row r="20" spans="1:17">
      <c r="A20" s="1" t="s">
        <v>189</v>
      </c>
      <c r="B20" s="1">
        <v>500</v>
      </c>
      <c r="C20" s="42">
        <v>739.5</v>
      </c>
      <c r="D20" s="43">
        <v>14.79</v>
      </c>
      <c r="E20" s="44">
        <v>5.8035876172451005E-2</v>
      </c>
      <c r="F20" s="44">
        <v>-0.18218093394759297</v>
      </c>
      <c r="G20" s="44">
        <v>-0.24270885881566087</v>
      </c>
      <c r="H20" s="44">
        <v>-8.9462842844099721E-2</v>
      </c>
      <c r="J20" s="1" t="s">
        <v>193</v>
      </c>
      <c r="K20" s="1">
        <v>500</v>
      </c>
      <c r="L20" s="42">
        <v>717</v>
      </c>
      <c r="M20" s="43">
        <v>14.3399999999999</v>
      </c>
      <c r="N20" s="44">
        <v>4.7935489795514173E-2</v>
      </c>
      <c r="O20" s="44">
        <v>-0.17721792303405223</v>
      </c>
      <c r="P20" s="44">
        <v>-0.25565718332741066</v>
      </c>
      <c r="Q20" s="44">
        <v>9.6168310731441289E-3</v>
      </c>
    </row>
    <row r="21" spans="1:17">
      <c r="A21" s="1" t="s">
        <v>189</v>
      </c>
      <c r="B21" s="1">
        <v>500</v>
      </c>
      <c r="C21" s="42">
        <v>744</v>
      </c>
      <c r="D21" s="43">
        <v>14.88</v>
      </c>
      <c r="E21" s="44">
        <v>5.8505897477227099E-2</v>
      </c>
      <c r="F21" s="44">
        <v>-0.178272479065165</v>
      </c>
      <c r="G21" s="44">
        <v>-0.23864934857737888</v>
      </c>
      <c r="H21" s="44">
        <v>-8.9219795365000021E-2</v>
      </c>
      <c r="J21" s="1" t="s">
        <v>193</v>
      </c>
      <c r="K21" s="1">
        <v>500</v>
      </c>
      <c r="L21" s="42">
        <v>721.50000000000205</v>
      </c>
      <c r="M21" s="43">
        <v>14.4299999999999</v>
      </c>
      <c r="N21" s="44">
        <v>4.9965406191219315E-2</v>
      </c>
      <c r="O21" s="44">
        <v>-0.17588402986342966</v>
      </c>
      <c r="P21" s="44">
        <v>-0.25227216470196762</v>
      </c>
      <c r="Q21" s="44">
        <v>1.5252719895054168E-3</v>
      </c>
    </row>
    <row r="22" spans="1:17">
      <c r="A22" s="1" t="s">
        <v>189</v>
      </c>
      <c r="B22" s="1">
        <v>500</v>
      </c>
      <c r="C22" s="42">
        <v>748.5</v>
      </c>
      <c r="D22" s="43">
        <v>14.97</v>
      </c>
      <c r="E22" s="44">
        <v>5.8505897477227099E-2</v>
      </c>
      <c r="F22" s="44">
        <v>-0.17636126139856192</v>
      </c>
      <c r="G22" s="44">
        <v>-0.23620446648788943</v>
      </c>
      <c r="H22" s="44">
        <v>-8.809610702902923E-2</v>
      </c>
      <c r="J22" s="1" t="s">
        <v>193</v>
      </c>
      <c r="K22" s="1">
        <v>500</v>
      </c>
      <c r="L22" s="42">
        <v>725.99999999999898</v>
      </c>
      <c r="M22" s="43">
        <v>14.5199999999999</v>
      </c>
      <c r="N22" s="44">
        <v>5.7906298278690635E-2</v>
      </c>
      <c r="O22" s="44">
        <v>-0.18178341110056848</v>
      </c>
      <c r="P22" s="44">
        <v>-0.24620039583646511</v>
      </c>
      <c r="Q22" s="44">
        <v>-3.9638436989379543E-2</v>
      </c>
    </row>
    <row r="23" spans="1:17">
      <c r="A23" s="1" t="s">
        <v>189</v>
      </c>
      <c r="B23" s="1">
        <v>500</v>
      </c>
      <c r="C23" s="42">
        <v>753.00000000000011</v>
      </c>
      <c r="D23" s="43">
        <v>15.06</v>
      </c>
      <c r="E23" s="44">
        <v>6.3161031265291712E-2</v>
      </c>
      <c r="F23" s="44">
        <v>-0.1721385010096127</v>
      </c>
      <c r="G23" s="44">
        <v>-0.23193952590128339</v>
      </c>
      <c r="H23" s="44">
        <v>-8.8560466362921808E-2</v>
      </c>
      <c r="J23" s="1" t="s">
        <v>193</v>
      </c>
      <c r="K23" s="1">
        <v>500</v>
      </c>
      <c r="L23" s="42">
        <v>730.5</v>
      </c>
      <c r="M23" s="43">
        <v>14.61</v>
      </c>
      <c r="N23" s="44">
        <v>6.323474350448334E-2</v>
      </c>
      <c r="O23" s="44">
        <v>-0.18914665785717674</v>
      </c>
      <c r="P23" s="44">
        <v>-0.24098255688339823</v>
      </c>
      <c r="Q23" s="44">
        <v>-7.8416861987484321E-2</v>
      </c>
    </row>
    <row r="24" spans="1:17">
      <c r="A24" s="1" t="s">
        <v>189</v>
      </c>
      <c r="B24" s="1">
        <v>500</v>
      </c>
      <c r="C24" s="42">
        <v>757.50000000000011</v>
      </c>
      <c r="D24" s="43">
        <v>15.15</v>
      </c>
      <c r="E24" s="44">
        <v>6.8160502057741185E-2</v>
      </c>
      <c r="F24" s="44">
        <v>-0.16815815283667176</v>
      </c>
      <c r="G24" s="44">
        <v>-0.2279539668091026</v>
      </c>
      <c r="H24" s="44">
        <v>-8.8109173674398744E-2</v>
      </c>
      <c r="J24" s="1" t="s">
        <v>193</v>
      </c>
      <c r="K24" s="1">
        <v>500</v>
      </c>
      <c r="L24" s="42">
        <v>735</v>
      </c>
      <c r="M24" s="43">
        <v>14.7</v>
      </c>
      <c r="N24" s="44">
        <v>6.5815344461242001E-2</v>
      </c>
      <c r="O24" s="44">
        <v>-0.18734915031110602</v>
      </c>
      <c r="P24" s="44">
        <v>-0.23639683513420143</v>
      </c>
      <c r="Q24" s="44">
        <v>-8.8103165781411252E-2</v>
      </c>
    </row>
    <row r="25" spans="1:17">
      <c r="A25" s="1" t="s">
        <v>189</v>
      </c>
      <c r="B25" s="1">
        <v>500</v>
      </c>
      <c r="C25" s="42">
        <v>762.00000000000011</v>
      </c>
      <c r="D25" s="43">
        <v>15.239999999999901</v>
      </c>
      <c r="E25" s="44">
        <v>6.8160502057741185E-2</v>
      </c>
      <c r="F25" s="44">
        <v>-0.16635982018722056</v>
      </c>
      <c r="G25" s="44">
        <v>-0.2256338127197233</v>
      </c>
      <c r="H25" s="44">
        <v>-8.7009654586958113E-2</v>
      </c>
      <c r="J25" s="1" t="s">
        <v>193</v>
      </c>
      <c r="K25" s="1">
        <v>500</v>
      </c>
      <c r="L25" s="42">
        <v>739.5</v>
      </c>
      <c r="M25" s="43">
        <v>14.79</v>
      </c>
      <c r="N25" s="44">
        <v>6.8804077589487339E-2</v>
      </c>
      <c r="O25" s="44">
        <v>-0.18383056188532268</v>
      </c>
      <c r="P25" s="44">
        <v>-0.23329527479742032</v>
      </c>
      <c r="Q25" s="44">
        <v>-8.6209824113459538E-2</v>
      </c>
    </row>
    <row r="26" spans="1:17">
      <c r="A26" s="1" t="s">
        <v>189</v>
      </c>
      <c r="B26" s="1">
        <v>500</v>
      </c>
      <c r="C26" s="42">
        <v>766.50000000000011</v>
      </c>
      <c r="D26" s="43">
        <v>15.33</v>
      </c>
      <c r="E26" s="44">
        <v>6.9400100079817784E-2</v>
      </c>
      <c r="F26" s="44">
        <v>-0.16304123461827727</v>
      </c>
      <c r="G26" s="44">
        <v>-0.22197319934839552</v>
      </c>
      <c r="H26" s="44">
        <v>-8.6615445284355969E-2</v>
      </c>
      <c r="J26" s="1" t="s">
        <v>193</v>
      </c>
      <c r="K26" s="1">
        <v>500</v>
      </c>
      <c r="L26" s="42">
        <v>744</v>
      </c>
      <c r="M26" s="43">
        <v>14.8799999999994</v>
      </c>
      <c r="N26" s="44">
        <v>7.4473735810735686E-2</v>
      </c>
      <c r="O26" s="44">
        <v>-0.17893760440194489</v>
      </c>
      <c r="P26" s="44">
        <v>-0.22960601116865662</v>
      </c>
      <c r="Q26" s="44">
        <v>-8.2846576077852591E-2</v>
      </c>
    </row>
    <row r="27" spans="1:17" s="40" customFormat="1">
      <c r="A27" s="45" t="s">
        <v>189</v>
      </c>
      <c r="B27" s="45">
        <v>500</v>
      </c>
      <c r="C27" s="46">
        <v>771.00000000000011</v>
      </c>
      <c r="D27" s="47">
        <v>15.42</v>
      </c>
      <c r="E27" s="48">
        <v>7.5034765362328934E-2</v>
      </c>
      <c r="F27" s="48">
        <v>-0.15832387847831109</v>
      </c>
      <c r="G27" s="48">
        <v>-0.21723366044560335</v>
      </c>
      <c r="H27" s="48">
        <v>-8.6261308125263308E-2</v>
      </c>
      <c r="I27" s="45"/>
      <c r="J27" s="45" t="s">
        <v>193</v>
      </c>
      <c r="K27" s="45">
        <v>500</v>
      </c>
      <c r="L27" s="46">
        <v>748.50000000001</v>
      </c>
      <c r="M27" s="47">
        <v>14.9700000000004</v>
      </c>
      <c r="N27" s="48">
        <v>7.8253997062102648E-2</v>
      </c>
      <c r="O27" s="48">
        <v>-0.17420327104052361</v>
      </c>
      <c r="P27" s="48">
        <v>-0.22533146553036762</v>
      </c>
      <c r="Q27" s="48">
        <v>-8.2200407870351183E-2</v>
      </c>
    </row>
    <row r="28" spans="1:17">
      <c r="A28" s="1" t="s">
        <v>189</v>
      </c>
      <c r="B28" s="1">
        <v>500</v>
      </c>
      <c r="C28" s="42">
        <v>775.50000000000011</v>
      </c>
      <c r="D28" s="43">
        <v>15.510000000000099</v>
      </c>
      <c r="E28" s="44">
        <v>8.0661713725808298E-2</v>
      </c>
      <c r="F28" s="44">
        <v>-0.15458165103984001</v>
      </c>
      <c r="G28" s="44">
        <v>-0.2131631976676647</v>
      </c>
      <c r="H28" s="44">
        <v>-8.6143052787052476E-2</v>
      </c>
      <c r="J28" s="1" t="s">
        <v>193</v>
      </c>
      <c r="K28" s="1">
        <v>500</v>
      </c>
      <c r="L28" s="42">
        <v>753.00000000000011</v>
      </c>
      <c r="M28" s="43">
        <v>15.0599999999997</v>
      </c>
      <c r="N28" s="44">
        <v>8.3439946738131765E-2</v>
      </c>
      <c r="O28" s="44">
        <v>-0.17029421491216329</v>
      </c>
      <c r="P28" s="44">
        <v>-0.22248176548434709</v>
      </c>
      <c r="Q28" s="44">
        <v>-7.864743284551548E-2</v>
      </c>
    </row>
    <row r="29" spans="1:17">
      <c r="A29" s="1" t="s">
        <v>189</v>
      </c>
      <c r="B29" s="1">
        <v>500</v>
      </c>
      <c r="C29" s="42">
        <v>780.00000000000011</v>
      </c>
      <c r="D29" s="43">
        <v>15.600000000000101</v>
      </c>
      <c r="E29" s="44">
        <v>8.0661713725808298E-2</v>
      </c>
      <c r="F29" s="44">
        <v>-0.15293005718074634</v>
      </c>
      <c r="G29" s="44">
        <v>-0.21100893073680901</v>
      </c>
      <c r="H29" s="44">
        <v>-8.5078821807421684E-2</v>
      </c>
      <c r="J29" s="1" t="s">
        <v>193</v>
      </c>
      <c r="K29" s="1">
        <v>500</v>
      </c>
      <c r="L29" s="42">
        <v>757.50000000000011</v>
      </c>
      <c r="M29" s="43">
        <v>15.15</v>
      </c>
      <c r="N29" s="44">
        <v>8.8303433120757821E-2</v>
      </c>
      <c r="O29" s="44">
        <v>-0.16509815825449273</v>
      </c>
      <c r="P29" s="44">
        <v>-0.21783853768540715</v>
      </c>
      <c r="Q29" s="44">
        <v>-7.7389440437176021E-2</v>
      </c>
    </row>
    <row r="30" spans="1:17">
      <c r="A30" s="1" t="s">
        <v>189</v>
      </c>
      <c r="B30" s="1">
        <v>500</v>
      </c>
      <c r="C30" s="42">
        <v>784.50000000000011</v>
      </c>
      <c r="D30" s="43">
        <v>15.690000000000101</v>
      </c>
      <c r="E30" s="44">
        <v>8.4490723229077067E-2</v>
      </c>
      <c r="F30" s="44">
        <v>-0.14924726539675068</v>
      </c>
      <c r="G30" s="44">
        <v>-0.20711467289030991</v>
      </c>
      <c r="H30" s="44">
        <v>-8.3776930223279783E-2</v>
      </c>
      <c r="J30" s="1" t="s">
        <v>193</v>
      </c>
      <c r="K30" s="1">
        <v>500</v>
      </c>
      <c r="L30" s="42">
        <v>762.00000000000011</v>
      </c>
      <c r="M30" s="43">
        <v>15.239999999999901</v>
      </c>
      <c r="N30" s="44">
        <v>8.9932891913819465E-2</v>
      </c>
      <c r="O30" s="44">
        <v>-0.16193678413730206</v>
      </c>
      <c r="P30" s="44">
        <v>-0.21442089705508463</v>
      </c>
      <c r="Q30" s="44">
        <v>-7.6944127055820682E-2</v>
      </c>
    </row>
    <row r="31" spans="1:17">
      <c r="A31" s="1" t="s">
        <v>189</v>
      </c>
      <c r="B31" s="1">
        <v>500</v>
      </c>
      <c r="C31" s="42">
        <v>789.00000000000011</v>
      </c>
      <c r="D31" s="43">
        <v>15.780000000000101</v>
      </c>
      <c r="E31" s="44">
        <v>8.8241279241268178E-2</v>
      </c>
      <c r="F31" s="44">
        <v>-0.14502857074495429</v>
      </c>
      <c r="G31" s="44">
        <v>-0.20264892807359436</v>
      </c>
      <c r="H31" s="44">
        <v>-8.2129158792948659E-2</v>
      </c>
      <c r="J31" s="1" t="s">
        <v>193</v>
      </c>
      <c r="K31" s="1">
        <v>500</v>
      </c>
      <c r="L31" s="42">
        <v>766.50000000000011</v>
      </c>
      <c r="M31" s="43">
        <v>15.329999999999799</v>
      </c>
      <c r="N31" s="44">
        <v>9.5202631048244488E-2</v>
      </c>
      <c r="O31" s="44">
        <v>-0.15690361672659828</v>
      </c>
      <c r="P31" s="44">
        <v>-0.20980066083607937</v>
      </c>
      <c r="Q31" s="44">
        <v>-7.5209447048234845E-2</v>
      </c>
    </row>
    <row r="32" spans="1:17">
      <c r="A32" s="1" t="s">
        <v>189</v>
      </c>
      <c r="B32" s="1">
        <v>500</v>
      </c>
      <c r="C32" s="42">
        <v>793.50000000000011</v>
      </c>
      <c r="D32" s="43">
        <v>15.8699999999998</v>
      </c>
      <c r="E32" s="44">
        <v>9.46160029160176E-2</v>
      </c>
      <c r="F32" s="44">
        <v>-0.1483553467093395</v>
      </c>
      <c r="G32" s="44">
        <v>-0.19665313589984307</v>
      </c>
      <c r="H32" s="44">
        <v>-9.8089372302028077E-2</v>
      </c>
      <c r="J32" s="1" t="s">
        <v>193</v>
      </c>
      <c r="K32" s="1">
        <v>500</v>
      </c>
      <c r="L32" s="42">
        <v>771.00000000000011</v>
      </c>
      <c r="M32" s="43">
        <v>15.42</v>
      </c>
      <c r="N32" s="44">
        <v>9.7658628235208308E-2</v>
      </c>
      <c r="O32" s="44">
        <v>-0.15274880811289959</v>
      </c>
      <c r="P32" s="44">
        <v>-0.20536122016212122</v>
      </c>
      <c r="Q32" s="44">
        <v>-7.5270619053790983E-2</v>
      </c>
    </row>
    <row r="33" spans="1:17">
      <c r="A33" s="1" t="s">
        <v>189</v>
      </c>
      <c r="B33" s="1">
        <v>500</v>
      </c>
      <c r="C33" s="42">
        <v>797.99999999999011</v>
      </c>
      <c r="D33" s="43">
        <v>15.9599999999999</v>
      </c>
      <c r="E33" s="44">
        <v>0.10136755617214496</v>
      </c>
      <c r="F33" s="44">
        <v>-0.14769560892108163</v>
      </c>
      <c r="G33" s="44">
        <v>-0.19012236782918837</v>
      </c>
      <c r="H33" s="44">
        <v>-0.10619319890798479</v>
      </c>
      <c r="J33" s="1" t="s">
        <v>193</v>
      </c>
      <c r="K33" s="1">
        <v>500</v>
      </c>
      <c r="L33" s="42">
        <v>775.50000000000011</v>
      </c>
      <c r="M33" s="43">
        <v>15.510000000000099</v>
      </c>
      <c r="N33" s="44">
        <v>0.10226767377175298</v>
      </c>
      <c r="O33" s="44">
        <v>-0.14834214141033278</v>
      </c>
      <c r="P33" s="44">
        <v>-0.20107021679323162</v>
      </c>
      <c r="Q33" s="44">
        <v>-7.4042937412322096E-2</v>
      </c>
    </row>
    <row r="34" spans="1:17">
      <c r="A34" s="1" t="s">
        <v>189</v>
      </c>
      <c r="B34" s="1">
        <v>500</v>
      </c>
      <c r="C34" s="42">
        <v>802.50000000000011</v>
      </c>
      <c r="D34" s="43">
        <v>16.05</v>
      </c>
      <c r="E34" s="44">
        <v>0.10136755617214496</v>
      </c>
      <c r="F34" s="44">
        <v>-0.1461368306565631</v>
      </c>
      <c r="G34" s="44">
        <v>-0.18820560406408574</v>
      </c>
      <c r="H34" s="44">
        <v>-0.1049851730261577</v>
      </c>
      <c r="J34" s="1" t="s">
        <v>193</v>
      </c>
      <c r="K34" s="1">
        <v>500</v>
      </c>
      <c r="L34" s="42">
        <v>780.00000000000011</v>
      </c>
      <c r="M34" s="43">
        <v>15.6</v>
      </c>
      <c r="N34" s="44">
        <v>0.10559979643768601</v>
      </c>
      <c r="O34" s="44">
        <v>-0.14413664792995246</v>
      </c>
      <c r="P34" s="44">
        <v>-0.19647523795282595</v>
      </c>
      <c r="Q34" s="44">
        <v>-7.3706513249172934E-2</v>
      </c>
    </row>
    <row r="35" spans="1:17">
      <c r="A35" s="1" t="s">
        <v>189</v>
      </c>
      <c r="B35" s="1">
        <v>500</v>
      </c>
      <c r="C35" s="42">
        <v>807.00000000000011</v>
      </c>
      <c r="D35" s="43">
        <v>16.14</v>
      </c>
      <c r="E35" s="44">
        <v>0.10745657981255302</v>
      </c>
      <c r="F35" s="44">
        <v>-0.14092844070404337</v>
      </c>
      <c r="G35" s="44">
        <v>-0.18259694664337295</v>
      </c>
      <c r="H35" s="44">
        <v>-0.10199696150290283</v>
      </c>
      <c r="J35" s="1" t="s">
        <v>193</v>
      </c>
      <c r="K35" s="1">
        <v>500</v>
      </c>
      <c r="L35" s="42">
        <v>784.50000000000011</v>
      </c>
      <c r="M35" s="43">
        <v>15.6899999999996</v>
      </c>
      <c r="N35" s="44">
        <v>0.1090266003887099</v>
      </c>
      <c r="O35" s="44">
        <v>-0.14056631961759183</v>
      </c>
      <c r="P35" s="44">
        <v>-0.19270885396476145</v>
      </c>
      <c r="Q35" s="44">
        <v>-7.2524003346908977E-2</v>
      </c>
    </row>
    <row r="36" spans="1:17">
      <c r="A36" s="1" t="s">
        <v>189</v>
      </c>
      <c r="B36" s="1">
        <v>500</v>
      </c>
      <c r="C36" s="42">
        <v>811.50000000000011</v>
      </c>
      <c r="D36" s="43">
        <v>16.23</v>
      </c>
      <c r="E36" s="44">
        <v>0.10652145940592692</v>
      </c>
      <c r="F36" s="44">
        <v>-0.13912833593021845</v>
      </c>
      <c r="G36" s="44">
        <v>-0.1795973125579742</v>
      </c>
      <c r="H36" s="44">
        <v>-0.10195549662897813</v>
      </c>
      <c r="J36" s="1" t="s">
        <v>193</v>
      </c>
      <c r="K36" s="1">
        <v>500</v>
      </c>
      <c r="L36" s="42">
        <v>789.00000000000011</v>
      </c>
      <c r="M36" s="43">
        <v>15.78</v>
      </c>
      <c r="N36" s="44">
        <v>0.11324497923066996</v>
      </c>
      <c r="O36" s="44">
        <v>-0.13591666311319989</v>
      </c>
      <c r="P36" s="44">
        <v>-0.18754975899367465</v>
      </c>
      <c r="Q36" s="44">
        <v>-7.171693598076806E-2</v>
      </c>
    </row>
    <row r="37" spans="1:17">
      <c r="A37" s="1" t="s">
        <v>189</v>
      </c>
      <c r="B37" s="1">
        <v>500</v>
      </c>
      <c r="C37" s="42">
        <v>816.00000000000011</v>
      </c>
      <c r="D37" s="43">
        <v>16.32</v>
      </c>
      <c r="E37" s="44">
        <v>0.11524828055605603</v>
      </c>
      <c r="F37" s="44">
        <v>-0.13261449946486312</v>
      </c>
      <c r="G37" s="44">
        <v>-0.17242567888911503</v>
      </c>
      <c r="H37" s="44">
        <v>-9.8113119623730732E-2</v>
      </c>
      <c r="J37" s="1" t="s">
        <v>193</v>
      </c>
      <c r="K37" s="1">
        <v>500</v>
      </c>
      <c r="L37" s="42">
        <v>793.50000000000011</v>
      </c>
      <c r="M37" s="43">
        <v>15.87</v>
      </c>
      <c r="N37" s="44">
        <v>0.11895788609943103</v>
      </c>
      <c r="O37" s="44">
        <v>-0.1311996994231972</v>
      </c>
      <c r="P37" s="44">
        <v>-0.1825145682862746</v>
      </c>
      <c r="Q37" s="44">
        <v>-7.0455894793940543E-2</v>
      </c>
    </row>
    <row r="38" spans="1:17">
      <c r="A38" s="1" t="s">
        <v>189</v>
      </c>
      <c r="B38" s="1">
        <v>500</v>
      </c>
      <c r="C38" s="42">
        <v>820.50000000000011</v>
      </c>
      <c r="D38" s="43">
        <v>16.41</v>
      </c>
      <c r="E38" s="44">
        <v>0.12384610608602101</v>
      </c>
      <c r="F38" s="44">
        <v>-0.12608875183744769</v>
      </c>
      <c r="G38" s="44">
        <v>-0.164611209886947</v>
      </c>
      <c r="H38" s="44">
        <v>-9.4549943722643248E-2</v>
      </c>
      <c r="J38" s="1" t="s">
        <v>193</v>
      </c>
      <c r="K38" s="1">
        <v>500</v>
      </c>
      <c r="L38" s="42">
        <v>797.99999999999011</v>
      </c>
      <c r="M38" s="43">
        <v>15.9599999999999</v>
      </c>
      <c r="N38" s="44">
        <v>0.12670125099464893</v>
      </c>
      <c r="O38" s="44">
        <v>-0.12494425633937953</v>
      </c>
      <c r="P38" s="44">
        <v>-0.1753841481537767</v>
      </c>
      <c r="Q38" s="44">
        <v>-6.9244449427872501E-2</v>
      </c>
    </row>
    <row r="39" spans="1:17">
      <c r="A39" s="1" t="s">
        <v>189</v>
      </c>
      <c r="B39" s="1">
        <v>500</v>
      </c>
      <c r="C39" s="42">
        <v>824.99999999999011</v>
      </c>
      <c r="D39" s="43">
        <v>16.499999999999901</v>
      </c>
      <c r="E39" s="44">
        <v>0.12384610608602101</v>
      </c>
      <c r="F39" s="44">
        <v>-0.12473824872032688</v>
      </c>
      <c r="G39" s="44">
        <v>-0.16294237707227016</v>
      </c>
      <c r="H39" s="44">
        <v>-9.3460472559378061E-2</v>
      </c>
      <c r="J39" s="1" t="s">
        <v>193</v>
      </c>
      <c r="K39" s="1">
        <v>500</v>
      </c>
      <c r="L39" s="42">
        <v>802.50000000000011</v>
      </c>
      <c r="M39" s="43">
        <v>16.05</v>
      </c>
      <c r="N39" s="44">
        <v>0.130416315405362</v>
      </c>
      <c r="O39" s="44">
        <v>-0.12158594614109919</v>
      </c>
      <c r="P39" s="44">
        <v>-0.17148406178200976</v>
      </c>
      <c r="Q39" s="44">
        <v>-6.7730745254365982E-2</v>
      </c>
    </row>
    <row r="40" spans="1:17">
      <c r="A40" s="1" t="s">
        <v>189</v>
      </c>
      <c r="B40" s="1">
        <v>500</v>
      </c>
      <c r="C40" s="42">
        <v>829.50000000000011</v>
      </c>
      <c r="D40" s="43">
        <v>16.59</v>
      </c>
      <c r="E40" s="44">
        <v>0.13048574181880188</v>
      </c>
      <c r="F40" s="44">
        <v>-0.11947836193087666</v>
      </c>
      <c r="G40" s="44">
        <v>-0.1559449810126331</v>
      </c>
      <c r="H40" s="44">
        <v>-9.0938488043715959E-2</v>
      </c>
      <c r="J40" s="1" t="s">
        <v>193</v>
      </c>
      <c r="K40" s="1">
        <v>500</v>
      </c>
      <c r="L40" s="42">
        <v>807.00000000000011</v>
      </c>
      <c r="M40" s="43">
        <v>16.14</v>
      </c>
      <c r="N40" s="44">
        <v>0.13487780092541307</v>
      </c>
      <c r="O40" s="44">
        <v>-0.11766887703640724</v>
      </c>
      <c r="P40" s="44">
        <v>-0.16666157843573115</v>
      </c>
      <c r="Q40" s="44">
        <v>-6.6743330657606487E-2</v>
      </c>
    </row>
    <row r="41" spans="1:17">
      <c r="A41" s="1" t="s">
        <v>189</v>
      </c>
      <c r="B41" s="1">
        <v>500</v>
      </c>
      <c r="C41" s="42">
        <v>834.00000000001012</v>
      </c>
      <c r="D41" s="43">
        <v>16.679999999999801</v>
      </c>
      <c r="E41" s="44">
        <v>0.13462823382222899</v>
      </c>
      <c r="F41" s="44">
        <v>-0.11578438889935447</v>
      </c>
      <c r="G41" s="44">
        <v>-0.15094404954210433</v>
      </c>
      <c r="H41" s="44">
        <v>-8.9042785926355533E-2</v>
      </c>
      <c r="J41" s="1" t="s">
        <v>193</v>
      </c>
      <c r="K41" s="1">
        <v>500</v>
      </c>
      <c r="L41" s="42">
        <v>811.50000000000011</v>
      </c>
      <c r="M41" s="43">
        <v>16.23</v>
      </c>
      <c r="N41" s="44">
        <v>0.13566637287580108</v>
      </c>
      <c r="O41" s="44">
        <v>-0.11544238186447645</v>
      </c>
      <c r="P41" s="44">
        <v>-0.16344103614968852</v>
      </c>
      <c r="Q41" s="44">
        <v>-6.6626042715716566E-2</v>
      </c>
    </row>
    <row r="42" spans="1:17">
      <c r="A42" s="1" t="s">
        <v>189</v>
      </c>
      <c r="B42" s="1">
        <v>500</v>
      </c>
      <c r="C42" s="42">
        <v>838.50000000000011</v>
      </c>
      <c r="D42" s="43">
        <v>16.77</v>
      </c>
      <c r="E42" s="44">
        <v>0.14090524963728912</v>
      </c>
      <c r="F42" s="44">
        <v>-0.11095958949654156</v>
      </c>
      <c r="G42" s="44">
        <v>-0.14395068084489576</v>
      </c>
      <c r="H42" s="44">
        <v>-8.6802598604679676E-2</v>
      </c>
      <c r="J42" s="1" t="s">
        <v>193</v>
      </c>
      <c r="K42" s="1">
        <v>500</v>
      </c>
      <c r="L42" s="42">
        <v>816.00000000000011</v>
      </c>
      <c r="M42" s="43">
        <v>16.32</v>
      </c>
      <c r="N42" s="44">
        <v>0.14479152739350803</v>
      </c>
      <c r="O42" s="44">
        <v>-0.10914882348375873</v>
      </c>
      <c r="P42" s="44">
        <v>-0.15540667760344196</v>
      </c>
      <c r="Q42" s="44">
        <v>-6.5055829334708104E-2</v>
      </c>
    </row>
    <row r="43" spans="1:17">
      <c r="A43" s="1" t="s">
        <v>189</v>
      </c>
      <c r="B43" s="1">
        <v>500</v>
      </c>
      <c r="C43" s="42">
        <v>843.00000000000011</v>
      </c>
      <c r="D43" s="43">
        <v>16.860000000000099</v>
      </c>
      <c r="E43" s="44">
        <v>0.15059538600896377</v>
      </c>
      <c r="F43" s="44">
        <v>-0.10443034891092931</v>
      </c>
      <c r="G43" s="44">
        <v>-0.13383369880514104</v>
      </c>
      <c r="H43" s="44">
        <v>-8.3773778892410167E-2</v>
      </c>
      <c r="J43" s="1" t="s">
        <v>193</v>
      </c>
      <c r="K43" s="1">
        <v>500</v>
      </c>
      <c r="L43" s="42">
        <v>820.50000000000011</v>
      </c>
      <c r="M43" s="43">
        <v>16.410000000000199</v>
      </c>
      <c r="N43" s="44">
        <v>0.15499576695230607</v>
      </c>
      <c r="O43" s="44">
        <v>-0.10228713753591878</v>
      </c>
      <c r="P43" s="44">
        <v>-0.14591576425534145</v>
      </c>
      <c r="Q43" s="44">
        <v>-6.3370536728758975E-2</v>
      </c>
    </row>
    <row r="44" spans="1:17">
      <c r="A44" s="1" t="s">
        <v>189</v>
      </c>
      <c r="B44" s="1">
        <v>500</v>
      </c>
      <c r="C44" s="42">
        <v>847.49999999999011</v>
      </c>
      <c r="D44" s="43">
        <v>16.95</v>
      </c>
      <c r="E44" s="44">
        <v>0.15059538600896377</v>
      </c>
      <c r="F44" s="44">
        <v>-0.1032801591216605</v>
      </c>
      <c r="G44" s="44">
        <v>-0.13244514003078858</v>
      </c>
      <c r="H44" s="44">
        <v>-8.279131276241844E-2</v>
      </c>
      <c r="J44" s="1" t="s">
        <v>193</v>
      </c>
      <c r="K44" s="1">
        <v>500</v>
      </c>
      <c r="L44" s="42">
        <v>825.00000000000011</v>
      </c>
      <c r="M44" s="43">
        <v>16.499999999999901</v>
      </c>
      <c r="N44" s="44">
        <v>0.16125478950804897</v>
      </c>
      <c r="O44" s="44">
        <v>-9.8371166783098679E-2</v>
      </c>
      <c r="P44" s="44">
        <v>-0.14092986727324969</v>
      </c>
      <c r="Q44" s="44">
        <v>-6.140625800473052E-2</v>
      </c>
    </row>
    <row r="45" spans="1:17">
      <c r="A45" s="1" t="s">
        <v>189</v>
      </c>
      <c r="B45" s="1">
        <v>500</v>
      </c>
      <c r="C45" s="42">
        <v>852.00000000000011</v>
      </c>
      <c r="D45" s="43">
        <v>17.040000000000099</v>
      </c>
      <c r="E45" s="44">
        <v>0.16158152313971211</v>
      </c>
      <c r="F45" s="44">
        <v>-9.6528427978651798E-2</v>
      </c>
      <c r="G45" s="44">
        <v>-0.12088211405197852</v>
      </c>
      <c r="H45" s="44">
        <v>-7.9792058372399277E-2</v>
      </c>
      <c r="J45" s="1" t="s">
        <v>193</v>
      </c>
      <c r="K45" s="1">
        <v>500</v>
      </c>
      <c r="L45" s="42">
        <v>829.50000000000011</v>
      </c>
      <c r="M45" s="43">
        <v>16.5899999999999</v>
      </c>
      <c r="N45" s="44">
        <v>0.1664058677036441</v>
      </c>
      <c r="O45" s="44">
        <v>-9.4414965297522829E-2</v>
      </c>
      <c r="P45" s="44">
        <v>-0.13478445437789247</v>
      </c>
      <c r="Q45" s="44">
        <v>-6.0665819275961451E-2</v>
      </c>
    </row>
    <row r="46" spans="1:17">
      <c r="A46" s="1" t="s">
        <v>189</v>
      </c>
      <c r="B46" s="1">
        <v>500</v>
      </c>
      <c r="C46" s="42">
        <v>856.49999999999011</v>
      </c>
      <c r="D46" s="43">
        <v>17.13</v>
      </c>
      <c r="E46" s="44">
        <v>0.1616537164271232</v>
      </c>
      <c r="F46" s="44">
        <v>-9.5012669890299634E-2</v>
      </c>
      <c r="G46" s="44">
        <v>-0.11810443086388075</v>
      </c>
      <c r="H46" s="44">
        <v>-7.9241134948394937E-2</v>
      </c>
      <c r="J46" s="1" t="s">
        <v>193</v>
      </c>
      <c r="K46" s="1">
        <v>500</v>
      </c>
      <c r="L46" s="42">
        <v>834.00000000000011</v>
      </c>
      <c r="M46" s="43">
        <v>16.68</v>
      </c>
      <c r="N46" s="44">
        <v>0.16509477244416906</v>
      </c>
      <c r="O46" s="44">
        <v>-9.3258778092677574E-2</v>
      </c>
      <c r="P46" s="44">
        <v>-0.13225659639040471</v>
      </c>
      <c r="Q46" s="44">
        <v>-6.1009836053727944E-2</v>
      </c>
    </row>
    <row r="47" spans="1:17">
      <c r="A47" s="1" t="s">
        <v>189</v>
      </c>
      <c r="B47" s="1">
        <v>500</v>
      </c>
      <c r="C47" s="42">
        <v>861.00000000000011</v>
      </c>
      <c r="D47" s="43">
        <v>17.220000000000098</v>
      </c>
      <c r="E47" s="44">
        <v>0.17774417202192103</v>
      </c>
      <c r="F47" s="44">
        <v>-8.5742171281979113E-2</v>
      </c>
      <c r="G47" s="44">
        <v>-9.8331450052823122E-2</v>
      </c>
      <c r="H47" s="44">
        <v>-7.6005106766570768E-2</v>
      </c>
      <c r="J47" s="1" t="s">
        <v>193</v>
      </c>
      <c r="K47" s="1">
        <v>500</v>
      </c>
      <c r="L47" s="42">
        <v>838.50000000000011</v>
      </c>
      <c r="M47" s="43">
        <v>16.7699999999999</v>
      </c>
      <c r="N47" s="44">
        <v>0.17704949344350204</v>
      </c>
      <c r="O47" s="44">
        <v>-8.6546534253985397E-2</v>
      </c>
      <c r="P47" s="44">
        <v>-0.12173597401713959</v>
      </c>
      <c r="Q47" s="44">
        <v>-5.898484598272246E-2</v>
      </c>
    </row>
    <row r="48" spans="1:17">
      <c r="A48" s="1" t="s">
        <v>189</v>
      </c>
      <c r="B48" s="1">
        <v>500</v>
      </c>
      <c r="C48" s="42">
        <v>865.50000000000011</v>
      </c>
      <c r="D48" s="43">
        <v>17.309999999999999</v>
      </c>
      <c r="E48" s="44">
        <v>0.18352473057649393</v>
      </c>
      <c r="F48" s="44">
        <v>-8.2257057193267119E-2</v>
      </c>
      <c r="G48" s="44">
        <v>-9.174512053518416E-2</v>
      </c>
      <c r="H48" s="44">
        <v>-7.3850364624425541E-2</v>
      </c>
      <c r="J48" s="1" t="s">
        <v>193</v>
      </c>
      <c r="K48" s="1">
        <v>500</v>
      </c>
      <c r="L48" s="42">
        <v>843.00000000000011</v>
      </c>
      <c r="M48" s="43">
        <v>16.86</v>
      </c>
      <c r="N48" s="44">
        <v>0.184107536780826</v>
      </c>
      <c r="O48" s="44">
        <v>-8.1388600706795405E-2</v>
      </c>
      <c r="P48" s="44">
        <v>-0.11146142114276644</v>
      </c>
      <c r="Q48" s="44">
        <v>-5.8722444645997428E-2</v>
      </c>
    </row>
    <row r="49" spans="1:17">
      <c r="A49" s="1" t="s">
        <v>189</v>
      </c>
      <c r="B49" s="1">
        <v>500</v>
      </c>
      <c r="C49" s="42">
        <v>870.00000000000011</v>
      </c>
      <c r="D49" s="43">
        <v>17.399999999999903</v>
      </c>
      <c r="E49" s="44">
        <v>0.19374144107518096</v>
      </c>
      <c r="F49" s="44">
        <v>-7.6474216314619065E-2</v>
      </c>
      <c r="G49" s="44">
        <v>-7.7377519621477986E-2</v>
      </c>
      <c r="H49" s="44">
        <v>-7.1577325781617823E-2</v>
      </c>
      <c r="J49" s="1" t="s">
        <v>193</v>
      </c>
      <c r="K49" s="1">
        <v>500</v>
      </c>
      <c r="L49" s="42">
        <v>847.50000000000011</v>
      </c>
      <c r="M49" s="43">
        <v>16.95</v>
      </c>
      <c r="N49" s="44">
        <v>0.19619248757296892</v>
      </c>
      <c r="O49" s="44">
        <v>-7.5140067473094846E-2</v>
      </c>
      <c r="P49" s="44">
        <v>-9.9612510754880895E-2</v>
      </c>
      <c r="Q49" s="44">
        <v>-5.6888996186735312E-2</v>
      </c>
    </row>
    <row r="50" spans="1:17">
      <c r="A50" s="1" t="s">
        <v>189</v>
      </c>
      <c r="B50" s="1">
        <v>500</v>
      </c>
      <c r="C50" s="42">
        <v>874.50000000000011</v>
      </c>
      <c r="D50" s="43">
        <v>17.489999999999903</v>
      </c>
      <c r="E50" s="44">
        <v>0.19759389452592896</v>
      </c>
      <c r="F50" s="44">
        <v>-7.3600791381495112E-2</v>
      </c>
      <c r="G50" s="44">
        <v>-6.978236794659512E-2</v>
      </c>
      <c r="H50" s="44">
        <v>-7.0500230443842904E-2</v>
      </c>
      <c r="J50" s="1" t="s">
        <v>193</v>
      </c>
      <c r="K50" s="1">
        <v>500</v>
      </c>
      <c r="L50" s="42">
        <v>852.00000000000011</v>
      </c>
      <c r="M50" s="43">
        <v>17.040000000000099</v>
      </c>
      <c r="N50" s="44">
        <v>0.19619248757296892</v>
      </c>
      <c r="O50" s="44">
        <v>-7.4226009570882545E-2</v>
      </c>
      <c r="P50" s="44">
        <v>-9.8500851257958599E-2</v>
      </c>
      <c r="Q50" s="44">
        <v>-5.6122581140304099E-2</v>
      </c>
    </row>
    <row r="51" spans="1:17">
      <c r="A51" s="1" t="s">
        <v>189</v>
      </c>
      <c r="B51" s="1">
        <v>500</v>
      </c>
      <c r="C51" s="42">
        <v>879.00000000000011</v>
      </c>
      <c r="D51" s="43">
        <v>17.580000000000098</v>
      </c>
      <c r="E51" s="44">
        <v>0.20413969466761106</v>
      </c>
      <c r="F51" s="44">
        <v>-6.9688187701606952E-2</v>
      </c>
      <c r="G51" s="44">
        <v>-5.8625410724719655E-2</v>
      </c>
      <c r="H51" s="44">
        <v>-6.8996381222637959E-2</v>
      </c>
      <c r="J51" s="1" t="s">
        <v>193</v>
      </c>
      <c r="K51" s="1">
        <v>500</v>
      </c>
      <c r="L51" s="42">
        <v>856.50000000000011</v>
      </c>
      <c r="M51" s="43">
        <v>17.13</v>
      </c>
      <c r="N51" s="44">
        <v>0.19619248757296892</v>
      </c>
      <c r="O51" s="44">
        <v>-7.3322773428598831E-2</v>
      </c>
      <c r="P51" s="44">
        <v>-9.7402404781333912E-2</v>
      </c>
      <c r="Q51" s="44">
        <v>-5.536519697064058E-2</v>
      </c>
    </row>
    <row r="52" spans="1:17">
      <c r="A52" s="1" t="s">
        <v>189</v>
      </c>
      <c r="B52" s="1">
        <v>500</v>
      </c>
      <c r="C52" s="42">
        <v>883.50000000000011</v>
      </c>
      <c r="D52" s="43">
        <v>17.670000000000098</v>
      </c>
      <c r="E52" s="44">
        <v>0.21004444564460698</v>
      </c>
      <c r="F52" s="44">
        <v>-6.6829288942402809E-2</v>
      </c>
      <c r="G52" s="44">
        <v>-5.3103088445327663E-2</v>
      </c>
      <c r="H52" s="44">
        <v>-6.698647710315106E-2</v>
      </c>
      <c r="J52" s="1" t="s">
        <v>193</v>
      </c>
      <c r="K52" s="1">
        <v>500</v>
      </c>
      <c r="L52" s="42">
        <v>861.00000000000011</v>
      </c>
      <c r="M52" s="43">
        <v>17.22</v>
      </c>
      <c r="N52" s="44">
        <v>0.21171150151585313</v>
      </c>
      <c r="O52" s="44">
        <v>-6.5030276902429407E-2</v>
      </c>
      <c r="P52" s="44">
        <v>-7.7066422211065605E-2</v>
      </c>
      <c r="Q52" s="44">
        <v>-5.4464389844154117E-2</v>
      </c>
    </row>
    <row r="53" spans="1:17">
      <c r="A53" s="1" t="s">
        <v>189</v>
      </c>
      <c r="B53" s="1">
        <v>500</v>
      </c>
      <c r="C53" s="42">
        <v>888.00000000000011</v>
      </c>
      <c r="D53" s="43">
        <v>17.759999999999799</v>
      </c>
      <c r="E53" s="44">
        <v>0.215615091225383</v>
      </c>
      <c r="F53" s="44">
        <v>-6.4596074353571509E-2</v>
      </c>
      <c r="G53" s="44">
        <v>-5.1084883097836688E-2</v>
      </c>
      <c r="H53" s="44">
        <v>-6.478115448679081E-2</v>
      </c>
      <c r="J53" s="1" t="s">
        <v>193</v>
      </c>
      <c r="K53" s="1">
        <v>500</v>
      </c>
      <c r="L53" s="42">
        <v>865.50000000000011</v>
      </c>
      <c r="M53" s="43">
        <v>17.309999999999999</v>
      </c>
      <c r="N53" s="44">
        <v>0.22441405982854215</v>
      </c>
      <c r="O53" s="44">
        <v>-5.9611078907491323E-2</v>
      </c>
      <c r="P53" s="44">
        <v>-6.4781950076388456E-2</v>
      </c>
      <c r="Q53" s="44">
        <v>-5.2266643604664868E-2</v>
      </c>
    </row>
    <row r="54" spans="1:17">
      <c r="A54" s="1" t="s">
        <v>189</v>
      </c>
      <c r="B54" s="1">
        <v>500</v>
      </c>
      <c r="C54" s="42">
        <v>892.50000000000011</v>
      </c>
      <c r="D54" s="43">
        <v>17.849999999999799</v>
      </c>
      <c r="E54" s="44">
        <v>0.215615091225383</v>
      </c>
      <c r="F54" s="44">
        <v>-6.379637731695828E-2</v>
      </c>
      <c r="G54" s="44">
        <v>-5.03879812686421E-2</v>
      </c>
      <c r="H54" s="44">
        <v>-6.3980967650576814E-2</v>
      </c>
      <c r="J54" s="1" t="s">
        <v>193</v>
      </c>
      <c r="K54" s="1">
        <v>500</v>
      </c>
      <c r="L54" s="42">
        <v>870.00000000000011</v>
      </c>
      <c r="M54" s="43">
        <v>17.399999999999999</v>
      </c>
      <c r="N54" s="44">
        <v>0.22441405982854215</v>
      </c>
      <c r="O54" s="44">
        <v>-5.8833318788983048E-2</v>
      </c>
      <c r="P54" s="44">
        <v>-6.3961565303893853E-2</v>
      </c>
      <c r="Q54" s="44">
        <v>-5.1548107279010179E-2</v>
      </c>
    </row>
    <row r="55" spans="1:17">
      <c r="A55" s="1" t="s">
        <v>189</v>
      </c>
      <c r="B55" s="1">
        <v>500</v>
      </c>
      <c r="C55" s="42">
        <v>897.00000000000011</v>
      </c>
      <c r="D55" s="43">
        <v>17.940000000000097</v>
      </c>
      <c r="E55" s="44">
        <v>0.21915370166077514</v>
      </c>
      <c r="F55" s="44">
        <v>-6.2123902569844035E-2</v>
      </c>
      <c r="G55" s="44">
        <v>-4.8804428833342635E-2</v>
      </c>
      <c r="H55" s="44">
        <v>-6.2422169020649586E-2</v>
      </c>
      <c r="J55" s="1" t="s">
        <v>193</v>
      </c>
      <c r="K55" s="1">
        <v>500</v>
      </c>
      <c r="L55" s="42">
        <v>874.50000000000011</v>
      </c>
      <c r="M55" s="43">
        <v>17.489999999999903</v>
      </c>
      <c r="N55" s="44">
        <v>0.24041572994505808</v>
      </c>
      <c r="O55" s="44">
        <v>-5.1591882016914441E-2</v>
      </c>
      <c r="P55" s="44">
        <v>-4.1756265973843916E-2</v>
      </c>
      <c r="Q55" s="44">
        <v>-5.0258822550916758E-2</v>
      </c>
    </row>
    <row r="56" spans="1:17">
      <c r="A56" s="1" t="s">
        <v>189</v>
      </c>
      <c r="B56" s="1">
        <v>500</v>
      </c>
      <c r="C56" s="42">
        <v>901.50000000000011</v>
      </c>
      <c r="D56" s="43">
        <v>18.029999999999799</v>
      </c>
      <c r="E56" s="44">
        <v>0.2209159529893511</v>
      </c>
      <c r="F56" s="44">
        <v>-6.0915533834670139E-2</v>
      </c>
      <c r="G56" s="44">
        <v>-4.768767153709403E-2</v>
      </c>
      <c r="H56" s="44">
        <v>-6.1272714035676211E-2</v>
      </c>
      <c r="J56" s="1" t="s">
        <v>193</v>
      </c>
      <c r="K56" s="1">
        <v>500</v>
      </c>
      <c r="L56" s="42">
        <v>879.00000000000011</v>
      </c>
      <c r="M56" s="43">
        <v>17.580000000000098</v>
      </c>
      <c r="N56" s="44">
        <v>0.24751530928109383</v>
      </c>
      <c r="O56" s="44">
        <v>-4.8096649515089206E-2</v>
      </c>
      <c r="P56" s="44">
        <v>-3.0256198230706792E-2</v>
      </c>
      <c r="Q56" s="44">
        <v>-4.9427674293320852E-2</v>
      </c>
    </row>
    <row r="57" spans="1:17">
      <c r="A57" s="1" t="s">
        <v>189</v>
      </c>
      <c r="B57" s="1">
        <v>500</v>
      </c>
      <c r="C57" s="42">
        <v>906.00000000000011</v>
      </c>
      <c r="D57" s="43">
        <v>18.12</v>
      </c>
      <c r="E57" s="44">
        <v>0.22278459745137297</v>
      </c>
      <c r="F57" s="44">
        <v>-5.9725371977772994E-2</v>
      </c>
      <c r="G57" s="44">
        <v>-4.6671885071530549E-2</v>
      </c>
      <c r="H57" s="44">
        <v>-6.0034115118532079E-2</v>
      </c>
      <c r="J57" s="1" t="s">
        <v>193</v>
      </c>
      <c r="K57" s="1">
        <v>500</v>
      </c>
      <c r="L57" s="42">
        <v>883.50000000000011</v>
      </c>
      <c r="M57" s="43">
        <v>17.670000000000098</v>
      </c>
      <c r="N57" s="44">
        <v>0.2530595060861468</v>
      </c>
      <c r="O57" s="44">
        <v>-4.6053207714895412E-2</v>
      </c>
      <c r="P57" s="44">
        <v>-2.7051241763553259E-2</v>
      </c>
      <c r="Q57" s="44">
        <v>-4.780139730736175E-2</v>
      </c>
    </row>
    <row r="58" spans="1:17">
      <c r="A58" s="1" t="s">
        <v>189</v>
      </c>
      <c r="B58" s="1">
        <v>500</v>
      </c>
      <c r="C58" s="42">
        <v>910.50000000000011</v>
      </c>
      <c r="D58" s="43">
        <v>18.210000000000399</v>
      </c>
      <c r="E58" s="44">
        <v>0.22857821738338605</v>
      </c>
      <c r="F58" s="44">
        <v>-5.7643377897785696E-2</v>
      </c>
      <c r="G58" s="44">
        <v>-4.4930001066269022E-2</v>
      </c>
      <c r="H58" s="44">
        <v>-5.7809343660932426E-2</v>
      </c>
      <c r="J58" s="1" t="s">
        <v>193</v>
      </c>
      <c r="K58" s="1">
        <v>500</v>
      </c>
      <c r="L58" s="42">
        <v>888.00000000000011</v>
      </c>
      <c r="M58" s="43">
        <v>17.759999999999902</v>
      </c>
      <c r="N58" s="44">
        <v>0.26004212534010707</v>
      </c>
      <c r="O58" s="44">
        <v>-4.3971762204353608E-2</v>
      </c>
      <c r="P58" s="44">
        <v>-2.5324277959313392E-2</v>
      </c>
      <c r="Q58" s="44">
        <v>-4.5679729256916442E-2</v>
      </c>
    </row>
    <row r="59" spans="1:17">
      <c r="A59" s="1" t="s">
        <v>189</v>
      </c>
      <c r="B59" s="1">
        <v>500</v>
      </c>
      <c r="C59" s="42">
        <v>915.00000000000011</v>
      </c>
      <c r="D59" s="43">
        <v>18.3</v>
      </c>
      <c r="E59" s="44">
        <v>0.22857821738338605</v>
      </c>
      <c r="F59" s="44">
        <v>-5.6910749812219587E-2</v>
      </c>
      <c r="G59" s="44">
        <v>-4.4292320551856369E-2</v>
      </c>
      <c r="H59" s="44">
        <v>-5.7076276518719056E-2</v>
      </c>
      <c r="J59" s="1" t="s">
        <v>193</v>
      </c>
      <c r="K59" s="1">
        <v>500</v>
      </c>
      <c r="L59" s="42">
        <v>892.50000000000011</v>
      </c>
      <c r="M59" s="43">
        <v>17.849999999999799</v>
      </c>
      <c r="N59" s="44">
        <v>0.26004212534010707</v>
      </c>
      <c r="O59" s="44">
        <v>-4.3329195355581544E-2</v>
      </c>
      <c r="P59" s="44">
        <v>-2.4823747002114448E-2</v>
      </c>
      <c r="Q59" s="44">
        <v>-4.5025153150018669E-2</v>
      </c>
    </row>
    <row r="60" spans="1:17">
      <c r="A60" s="1" t="s">
        <v>189</v>
      </c>
      <c r="B60" s="1">
        <v>500</v>
      </c>
      <c r="C60" s="42">
        <v>919.49999999999011</v>
      </c>
      <c r="D60" s="43">
        <v>18.389999999999901</v>
      </c>
      <c r="E60" s="44">
        <v>0.2349285307440169</v>
      </c>
      <c r="F60" s="44">
        <v>-5.4800063690484131E-2</v>
      </c>
      <c r="G60" s="44">
        <v>-4.2542481143788481E-2</v>
      </c>
      <c r="H60" s="44">
        <v>-5.4794392152684966E-2</v>
      </c>
      <c r="J60" s="1" t="s">
        <v>193</v>
      </c>
      <c r="K60" s="1">
        <v>500</v>
      </c>
      <c r="L60" s="42">
        <v>897.00000000000011</v>
      </c>
      <c r="M60" s="43">
        <v>17.940000000000097</v>
      </c>
      <c r="N60" s="44">
        <v>0.26537735516076305</v>
      </c>
      <c r="O60" s="44">
        <v>-4.1629163715315103E-2</v>
      </c>
      <c r="P60" s="44">
        <v>-2.3376232104023432E-2</v>
      </c>
      <c r="Q60" s="44">
        <v>-4.3354164303590854E-2</v>
      </c>
    </row>
    <row r="61" spans="1:17">
      <c r="A61" s="1" t="s">
        <v>189</v>
      </c>
      <c r="B61" s="1">
        <v>500</v>
      </c>
      <c r="C61" s="42">
        <v>924.00000000000011</v>
      </c>
      <c r="D61" s="43">
        <v>18.48</v>
      </c>
      <c r="E61" s="44">
        <v>0.23156242929482512</v>
      </c>
      <c r="F61" s="44">
        <v>-5.4846501145197867E-2</v>
      </c>
      <c r="G61" s="44">
        <v>-4.2559052680426902E-2</v>
      </c>
      <c r="H61" s="44">
        <v>-5.4892806761666711E-2</v>
      </c>
      <c r="J61" s="1" t="s">
        <v>193</v>
      </c>
      <c r="K61" s="1">
        <v>500</v>
      </c>
      <c r="L61" s="42">
        <v>901.50000000000011</v>
      </c>
      <c r="M61" s="43">
        <v>18.03</v>
      </c>
      <c r="N61" s="44">
        <v>0.26305833760807501</v>
      </c>
      <c r="O61" s="44">
        <v>-4.1454634108086731E-2</v>
      </c>
      <c r="P61" s="44">
        <v>-2.3074011385846423E-2</v>
      </c>
      <c r="Q61" s="44">
        <v>-4.3365542999421795E-2</v>
      </c>
    </row>
    <row r="62" spans="1:17">
      <c r="A62" s="1" t="s">
        <v>189</v>
      </c>
      <c r="B62" s="1">
        <v>500</v>
      </c>
      <c r="C62" s="42">
        <v>928.50000000000011</v>
      </c>
      <c r="D62" s="43">
        <v>18.569999999999901</v>
      </c>
      <c r="E62" s="44">
        <v>0.23156242929482512</v>
      </c>
      <c r="F62" s="44">
        <v>-5.4142710356740932E-2</v>
      </c>
      <c r="G62" s="44">
        <v>-4.1946020149026937E-2</v>
      </c>
      <c r="H62" s="44">
        <v>-5.418943343142358E-2</v>
      </c>
      <c r="J62" s="1" t="s">
        <v>193</v>
      </c>
      <c r="K62" s="1">
        <v>500</v>
      </c>
      <c r="L62" s="42">
        <v>906.00000000000011</v>
      </c>
      <c r="M62" s="43">
        <v>18.12</v>
      </c>
      <c r="N62" s="44">
        <v>0.27210940935077516</v>
      </c>
      <c r="O62" s="44">
        <v>-3.906770747398234E-2</v>
      </c>
      <c r="P62" s="44">
        <v>-2.1057666862538689E-2</v>
      </c>
      <c r="Q62" s="44">
        <v>-4.098684360158799E-2</v>
      </c>
    </row>
    <row r="63" spans="1:17">
      <c r="A63" s="1" t="s">
        <v>189</v>
      </c>
      <c r="B63" s="1">
        <v>500</v>
      </c>
      <c r="C63" s="42">
        <v>933.00000000000011</v>
      </c>
      <c r="D63" s="43">
        <v>18.66</v>
      </c>
      <c r="E63" s="44">
        <v>0.23156242929482512</v>
      </c>
      <c r="F63" s="44">
        <v>-5.3446705129161103E-2</v>
      </c>
      <c r="G63" s="44">
        <v>-4.1339775244335138E-2</v>
      </c>
      <c r="H63" s="44">
        <v>-5.3493829911656222E-2</v>
      </c>
      <c r="J63" s="1" t="s">
        <v>193</v>
      </c>
      <c r="K63" s="1">
        <v>500</v>
      </c>
      <c r="L63" s="42">
        <v>910.49999999999011</v>
      </c>
      <c r="M63" s="43">
        <v>18.2100000000002</v>
      </c>
      <c r="N63" s="44">
        <v>0.27912903255498278</v>
      </c>
      <c r="O63" s="44">
        <v>-3.7169670484754634E-2</v>
      </c>
      <c r="P63" s="44">
        <v>-1.9494678113965318E-2</v>
      </c>
      <c r="Q63" s="44">
        <v>-3.9037181625711036E-2</v>
      </c>
    </row>
    <row r="64" spans="1:17">
      <c r="A64" s="1" t="s">
        <v>189</v>
      </c>
      <c r="B64" s="1">
        <v>500</v>
      </c>
      <c r="C64" s="42">
        <v>937.50000000000011</v>
      </c>
      <c r="D64" s="43">
        <v>18.749999999999901</v>
      </c>
      <c r="E64" s="44">
        <v>0.24166866611004625</v>
      </c>
      <c r="F64" s="44">
        <v>-5.0606282111148114E-2</v>
      </c>
      <c r="G64" s="44">
        <v>-3.898520890459483E-2</v>
      </c>
      <c r="H64" s="44">
        <v>-5.0406759148910359E-2</v>
      </c>
      <c r="J64" s="1" t="s">
        <v>193</v>
      </c>
      <c r="K64" s="1">
        <v>500</v>
      </c>
      <c r="L64" s="42">
        <v>915.00000000000011</v>
      </c>
      <c r="M64" s="43">
        <v>18.299999999999901</v>
      </c>
      <c r="N64" s="44">
        <v>0.27912903255498278</v>
      </c>
      <c r="O64" s="44">
        <v>-3.659017941791274E-2</v>
      </c>
      <c r="P64" s="44">
        <v>-1.9047339567667888E-2</v>
      </c>
      <c r="Q64" s="44">
        <v>-3.8444581932905016E-2</v>
      </c>
    </row>
    <row r="65" spans="1:17">
      <c r="A65" s="1" t="s">
        <v>189</v>
      </c>
      <c r="B65" s="1">
        <v>500</v>
      </c>
      <c r="C65" s="42">
        <v>942.00000000000011</v>
      </c>
      <c r="D65" s="43">
        <v>18.84</v>
      </c>
      <c r="E65" s="44">
        <v>0.24166866611004625</v>
      </c>
      <c r="F65" s="44">
        <v>-4.994129536910772E-2</v>
      </c>
      <c r="G65" s="44">
        <v>-3.840512213074327E-2</v>
      </c>
      <c r="H65" s="44">
        <v>-4.974394196150702E-2</v>
      </c>
      <c r="J65" s="1" t="s">
        <v>193</v>
      </c>
      <c r="K65" s="1">
        <v>500</v>
      </c>
      <c r="L65" s="42">
        <v>919.50000000000011</v>
      </c>
      <c r="M65" s="43">
        <v>18.389999999999802</v>
      </c>
      <c r="N65" s="44">
        <v>0.284886390810276</v>
      </c>
      <c r="O65" s="44">
        <v>-3.4963267994370266E-2</v>
      </c>
      <c r="P65" s="44">
        <v>-1.7651356861757402E-2</v>
      </c>
      <c r="Q65" s="44">
        <v>-3.68613661915747E-2</v>
      </c>
    </row>
    <row r="66" spans="1:17">
      <c r="A66" s="1" t="s">
        <v>189</v>
      </c>
      <c r="B66" s="1">
        <v>500</v>
      </c>
      <c r="C66" s="42">
        <v>946.50000000000011</v>
      </c>
      <c r="D66" s="43">
        <v>18.93</v>
      </c>
      <c r="E66" s="44">
        <v>0.24166866611004625</v>
      </c>
      <c r="F66" s="44">
        <v>-4.9283585313182325E-2</v>
      </c>
      <c r="G66" s="44">
        <v>-3.7831388615903232E-2</v>
      </c>
      <c r="H66" s="44">
        <v>-4.9088367514990384E-2</v>
      </c>
      <c r="J66" s="1" t="s">
        <v>193</v>
      </c>
      <c r="K66" s="1">
        <v>500</v>
      </c>
      <c r="L66" s="42">
        <v>924.00000000001012</v>
      </c>
      <c r="M66" s="43">
        <v>18.48</v>
      </c>
      <c r="N66" s="44">
        <v>0.28599663711528595</v>
      </c>
      <c r="O66" s="44">
        <v>-3.4226883327311532E-2</v>
      </c>
      <c r="P66" s="44">
        <v>-1.709163717141108E-2</v>
      </c>
      <c r="Q66" s="44">
        <v>-3.6075411172197001E-2</v>
      </c>
    </row>
    <row r="67" spans="1:17">
      <c r="A67" s="1" t="s">
        <v>189</v>
      </c>
      <c r="B67" s="1">
        <v>500</v>
      </c>
      <c r="C67" s="42">
        <v>951.00000000000011</v>
      </c>
      <c r="D67" s="43">
        <v>19.0199999999999</v>
      </c>
      <c r="E67" s="44">
        <v>0.24308597347302002</v>
      </c>
      <c r="F67" s="44">
        <v>-4.8353772626789158E-2</v>
      </c>
      <c r="G67" s="44">
        <v>-3.7043879129053846E-2</v>
      </c>
      <c r="H67" s="44">
        <v>-4.8115819961211552E-2</v>
      </c>
      <c r="J67" s="1" t="s">
        <v>193</v>
      </c>
      <c r="K67" s="1">
        <v>500</v>
      </c>
      <c r="L67" s="42">
        <v>928.50000000000011</v>
      </c>
      <c r="M67" s="43">
        <v>18.569999999999901</v>
      </c>
      <c r="N67" s="44">
        <v>0.29194988056847182</v>
      </c>
      <c r="O67" s="44">
        <v>-3.2669770428870752E-2</v>
      </c>
      <c r="P67" s="44">
        <v>-1.5882309948212582E-2</v>
      </c>
      <c r="Q67" s="44">
        <v>-3.4429346504106471E-2</v>
      </c>
    </row>
    <row r="68" spans="1:17">
      <c r="A68" s="1" t="s">
        <v>189</v>
      </c>
      <c r="B68" s="1">
        <v>500</v>
      </c>
      <c r="C68" s="42">
        <v>955.50000000000011</v>
      </c>
      <c r="D68" s="43">
        <v>19.109999999999904</v>
      </c>
      <c r="E68" s="44">
        <v>0.24308597347302002</v>
      </c>
      <c r="F68" s="44">
        <v>-4.7712325794238335E-2</v>
      </c>
      <c r="G68" s="44">
        <v>-3.6484172140206876E-2</v>
      </c>
      <c r="H68" s="44">
        <v>-4.7476767388410314E-2</v>
      </c>
      <c r="J68" s="1" t="s">
        <v>193</v>
      </c>
      <c r="K68" s="1">
        <v>500</v>
      </c>
      <c r="L68" s="42">
        <v>933.00000000000011</v>
      </c>
      <c r="M68" s="43">
        <v>18.659999999999901</v>
      </c>
      <c r="N68" s="44">
        <v>0.292417521963444</v>
      </c>
      <c r="O68" s="44">
        <v>-3.2055463893396759E-2</v>
      </c>
      <c r="P68" s="44">
        <v>-1.5406756134637024E-2</v>
      </c>
      <c r="Q68" s="44">
        <v>-3.3801562214370688E-2</v>
      </c>
    </row>
    <row r="69" spans="1:17">
      <c r="A69" s="1" t="s">
        <v>189</v>
      </c>
      <c r="B69" s="1">
        <v>500</v>
      </c>
      <c r="C69" s="42">
        <v>960.00000000000011</v>
      </c>
      <c r="D69" s="43">
        <v>19.2</v>
      </c>
      <c r="E69" s="44">
        <v>0.25318307599837925</v>
      </c>
      <c r="F69" s="44">
        <v>-4.5069696477109282E-2</v>
      </c>
      <c r="G69" s="44">
        <v>-3.4288618493444022E-2</v>
      </c>
      <c r="H69" s="44">
        <v>-4.4608644099701174E-2</v>
      </c>
      <c r="J69" s="1" t="s">
        <v>193</v>
      </c>
      <c r="K69" s="1">
        <v>500</v>
      </c>
      <c r="L69" s="42">
        <v>937.50000000000011</v>
      </c>
      <c r="M69" s="43">
        <v>18.750000000000298</v>
      </c>
      <c r="N69" s="44">
        <v>0.29860506069355103</v>
      </c>
      <c r="O69" s="44">
        <v>-3.0490000448326858E-2</v>
      </c>
      <c r="P69" s="44">
        <v>-1.4174463755486068E-2</v>
      </c>
      <c r="Q69" s="44">
        <v>-3.2169724669404494E-2</v>
      </c>
    </row>
    <row r="70" spans="1:17">
      <c r="A70" s="1" t="s">
        <v>189</v>
      </c>
      <c r="B70" s="1">
        <v>500</v>
      </c>
      <c r="C70" s="42">
        <v>964.50000000000011</v>
      </c>
      <c r="D70" s="43">
        <v>19.29</v>
      </c>
      <c r="E70" s="44">
        <v>0.25489541553372919</v>
      </c>
      <c r="F70" s="44">
        <v>-4.4141472333944727E-2</v>
      </c>
      <c r="G70" s="44">
        <v>-3.351892687949138E-2</v>
      </c>
      <c r="H70" s="44">
        <v>-4.360310962511859E-2</v>
      </c>
      <c r="J70" s="1" t="s">
        <v>193</v>
      </c>
      <c r="K70" s="1">
        <v>500</v>
      </c>
      <c r="L70" s="42">
        <v>942.00000000000011</v>
      </c>
      <c r="M70" s="43">
        <v>18.8399999999999</v>
      </c>
      <c r="N70" s="44">
        <v>0.29896337985594817</v>
      </c>
      <c r="O70" s="44">
        <v>-2.9925419312789948E-2</v>
      </c>
      <c r="P70" s="44">
        <v>-1.3758005885075433E-2</v>
      </c>
      <c r="Q70" s="44">
        <v>-3.1553843660492069E-2</v>
      </c>
    </row>
    <row r="71" spans="1:17">
      <c r="A71" s="1" t="s">
        <v>189</v>
      </c>
      <c r="B71" s="1">
        <v>500</v>
      </c>
      <c r="C71" s="42">
        <v>969.00000000000011</v>
      </c>
      <c r="D71" s="43">
        <v>19.38</v>
      </c>
      <c r="E71" s="44">
        <v>0.246081100635616</v>
      </c>
      <c r="F71" s="44">
        <v>-4.5261295947657411E-2</v>
      </c>
      <c r="G71" s="44">
        <v>-3.4404987593288659E-2</v>
      </c>
      <c r="H71" s="44">
        <v>-4.4916904226853842E-2</v>
      </c>
      <c r="J71" s="1" t="s">
        <v>193</v>
      </c>
      <c r="K71" s="1">
        <v>500</v>
      </c>
      <c r="L71" s="42">
        <v>946.50000000000011</v>
      </c>
      <c r="M71" s="43">
        <v>18.930000000000099</v>
      </c>
      <c r="N71" s="44">
        <v>0.29290101390068674</v>
      </c>
      <c r="O71" s="44">
        <v>-3.0421093688455365E-2</v>
      </c>
      <c r="P71" s="44">
        <v>-1.4180291054454945E-2</v>
      </c>
      <c r="Q71" s="44">
        <v>-3.2064146720421398E-2</v>
      </c>
    </row>
    <row r="72" spans="1:17">
      <c r="A72" s="1" t="s">
        <v>189</v>
      </c>
      <c r="B72" s="1">
        <v>500</v>
      </c>
      <c r="C72" s="42">
        <v>973.50000000000011</v>
      </c>
      <c r="D72" s="43">
        <v>19.470000000000098</v>
      </c>
      <c r="E72" s="44">
        <v>0.246081100635616</v>
      </c>
      <c r="F72" s="44">
        <v>-4.4651088704525006E-2</v>
      </c>
      <c r="G72" s="44">
        <v>-3.3872132979506649E-2</v>
      </c>
      <c r="H72" s="44">
        <v>-4.4309782082082923E-2</v>
      </c>
      <c r="J72" s="1" t="s">
        <v>193</v>
      </c>
      <c r="K72" s="1">
        <v>500</v>
      </c>
      <c r="L72" s="42">
        <v>951.00000000000011</v>
      </c>
      <c r="M72" s="43">
        <v>19.020000000000199</v>
      </c>
      <c r="N72" s="44">
        <v>0.29995375344838021</v>
      </c>
      <c r="O72" s="44">
        <v>-2.8770848013143717E-2</v>
      </c>
      <c r="P72" s="44">
        <v>-1.2895026658827607E-2</v>
      </c>
      <c r="Q72" s="44">
        <v>-3.031544978607114E-2</v>
      </c>
    </row>
    <row r="73" spans="1:17">
      <c r="A73" s="1" t="s">
        <v>189</v>
      </c>
      <c r="B73" s="1">
        <v>500</v>
      </c>
      <c r="C73" s="42">
        <v>978.00000000000011</v>
      </c>
      <c r="D73" s="43">
        <v>19.559999999999903</v>
      </c>
      <c r="E73" s="44">
        <v>0.24801999804678398</v>
      </c>
      <c r="F73" s="44">
        <v>-4.3671686915696818E-2</v>
      </c>
      <c r="G73" s="44">
        <v>-3.3038034795440936E-2</v>
      </c>
      <c r="H73" s="44">
        <v>-4.3290351159250083E-2</v>
      </c>
      <c r="J73" s="1" t="s">
        <v>193</v>
      </c>
      <c r="K73" s="1">
        <v>500</v>
      </c>
      <c r="L73" s="42">
        <v>955.50000000001012</v>
      </c>
      <c r="M73" s="43">
        <v>19.109999999999701</v>
      </c>
      <c r="N73" s="44">
        <v>0.30588012344923415</v>
      </c>
      <c r="O73" s="44">
        <v>-2.731304868330784E-2</v>
      </c>
      <c r="P73" s="44">
        <v>-1.172537288942118E-2</v>
      </c>
      <c r="Q73" s="44">
        <v>-2.8837695848145418E-2</v>
      </c>
    </row>
    <row r="74" spans="1:17">
      <c r="A74" s="1" t="s">
        <v>189</v>
      </c>
      <c r="B74" s="1">
        <v>500</v>
      </c>
      <c r="C74" s="42">
        <v>982.50000000000011</v>
      </c>
      <c r="D74" s="43">
        <v>19.649999999999999</v>
      </c>
      <c r="E74" s="44">
        <v>0.24801999804678398</v>
      </c>
      <c r="F74" s="44">
        <v>-4.3077081374279257E-2</v>
      </c>
      <c r="G74" s="44">
        <v>-3.2518664183483696E-2</v>
      </c>
      <c r="H74" s="44">
        <v>-4.269905195470753E-2</v>
      </c>
      <c r="J74" s="1" t="s">
        <v>193</v>
      </c>
      <c r="K74" s="1">
        <v>500</v>
      </c>
      <c r="L74" s="42">
        <v>960.00000000000011</v>
      </c>
      <c r="M74" s="43">
        <v>19.200000000000202</v>
      </c>
      <c r="N74" s="44">
        <v>0.30872208703178733</v>
      </c>
      <c r="O74" s="44">
        <v>-2.6349709208910659E-2</v>
      </c>
      <c r="P74" s="44">
        <v>-1.0957178418645776E-2</v>
      </c>
      <c r="Q74" s="44">
        <v>-2.7854227271565675E-2</v>
      </c>
    </row>
    <row r="75" spans="1:17">
      <c r="A75" s="1" t="s">
        <v>189</v>
      </c>
      <c r="B75" s="1">
        <v>500</v>
      </c>
      <c r="C75" s="42">
        <v>987.00000000000011</v>
      </c>
      <c r="D75" s="43">
        <v>19.740000000000098</v>
      </c>
      <c r="E75" s="44">
        <v>0.2585010783058429</v>
      </c>
      <c r="F75" s="44">
        <v>-4.0533616385613612E-2</v>
      </c>
      <c r="G75" s="44">
        <v>-3.0412761505920212E-2</v>
      </c>
      <c r="H75" s="44">
        <v>-3.9925126303335744E-2</v>
      </c>
      <c r="J75" s="1" t="s">
        <v>193</v>
      </c>
      <c r="K75" s="1">
        <v>500</v>
      </c>
      <c r="L75" s="42">
        <v>964.50000000000011</v>
      </c>
      <c r="M75" s="43">
        <v>19.29</v>
      </c>
      <c r="N75" s="44">
        <v>0.30866187769634196</v>
      </c>
      <c r="O75" s="44">
        <v>-2.5879588425602791E-2</v>
      </c>
      <c r="P75" s="44">
        <v>-1.0609679206371354E-2</v>
      </c>
      <c r="Q75" s="44">
        <v>-2.7343190786694442E-2</v>
      </c>
    </row>
    <row r="76" spans="1:17">
      <c r="A76" s="1" t="s">
        <v>189</v>
      </c>
      <c r="B76" s="1">
        <v>500</v>
      </c>
      <c r="C76" s="42">
        <v>991.50000000000011</v>
      </c>
      <c r="D76" s="43">
        <v>19.830000000000098</v>
      </c>
      <c r="E76" s="44">
        <v>0.2585010783058429</v>
      </c>
      <c r="F76" s="44">
        <v>-3.9965312830182904E-2</v>
      </c>
      <c r="G76" s="44">
        <v>-2.9915560876073173E-2</v>
      </c>
      <c r="H76" s="44">
        <v>-3.936168196256911E-2</v>
      </c>
      <c r="J76" s="1" t="s">
        <v>193</v>
      </c>
      <c r="K76" s="1">
        <v>500</v>
      </c>
      <c r="L76" s="42">
        <v>969.00000000000011</v>
      </c>
      <c r="M76" s="43">
        <v>19.379999999999701</v>
      </c>
      <c r="N76" s="44">
        <v>0.30868843992784906</v>
      </c>
      <c r="O76" s="44">
        <v>-2.5418318052914259E-2</v>
      </c>
      <c r="P76" s="44">
        <v>-1.0274626267603303E-2</v>
      </c>
      <c r="Q76" s="44">
        <v>-2.6837213035280742E-2</v>
      </c>
    </row>
    <row r="77" spans="1:17">
      <c r="A77" s="1" t="s">
        <v>189</v>
      </c>
      <c r="B77" s="1">
        <v>500</v>
      </c>
      <c r="C77" s="42">
        <v>996.00000000000011</v>
      </c>
      <c r="D77" s="43">
        <v>19.919999999999799</v>
      </c>
      <c r="E77" s="44">
        <v>0.26194567085597786</v>
      </c>
      <c r="F77" s="44">
        <v>-3.8783639092699919E-2</v>
      </c>
      <c r="G77" s="44">
        <v>-2.8929298250374109E-2</v>
      </c>
      <c r="H77" s="44">
        <v>-3.8088463559172787E-2</v>
      </c>
      <c r="J77" s="1" t="s">
        <v>193</v>
      </c>
      <c r="K77" s="1">
        <v>500</v>
      </c>
      <c r="L77" s="42">
        <v>973.50000000000011</v>
      </c>
      <c r="M77" s="43">
        <v>19.470000000000098</v>
      </c>
      <c r="N77" s="44">
        <v>0.31098450673731781</v>
      </c>
      <c r="O77" s="44">
        <v>-2.4544098011533656E-2</v>
      </c>
      <c r="P77" s="44">
        <v>-9.569755237797635E-3</v>
      </c>
      <c r="Q77" s="44">
        <v>-2.5951283520267314E-2</v>
      </c>
    </row>
    <row r="78" spans="1:17">
      <c r="A78" s="1" t="s">
        <v>189</v>
      </c>
      <c r="B78" s="1">
        <v>500</v>
      </c>
      <c r="C78" s="42">
        <v>1000.5000000000001</v>
      </c>
      <c r="D78" s="43">
        <v>20.010000000000002</v>
      </c>
      <c r="E78" s="44">
        <v>0.2673109042052631</v>
      </c>
      <c r="F78" s="44">
        <v>-3.726959814278092E-2</v>
      </c>
      <c r="G78" s="44">
        <v>-2.7651334583233982E-2</v>
      </c>
      <c r="H78" s="44">
        <v>-3.6481960139561891E-2</v>
      </c>
      <c r="J78" s="1" t="s">
        <v>193</v>
      </c>
      <c r="K78" s="1">
        <v>500</v>
      </c>
      <c r="L78" s="42">
        <v>978.00000000000011</v>
      </c>
      <c r="M78" s="43">
        <v>19.5599999999997</v>
      </c>
      <c r="N78" s="44">
        <v>0.31424880804667293</v>
      </c>
      <c r="O78" s="44">
        <v>-2.3507851281247043E-2</v>
      </c>
      <c r="P78" s="44">
        <v>-8.7204665385118355E-3</v>
      </c>
      <c r="Q78" s="44">
        <v>-2.4913906786071451E-2</v>
      </c>
    </row>
    <row r="79" spans="1:17">
      <c r="A79" s="1" t="s">
        <v>189</v>
      </c>
      <c r="B79" s="1">
        <v>500</v>
      </c>
      <c r="C79" s="42">
        <v>1004.9999999999901</v>
      </c>
      <c r="D79" s="43">
        <v>20.099999999999902</v>
      </c>
      <c r="E79" s="44">
        <v>0.2673109042052631</v>
      </c>
      <c r="F79" s="44">
        <v>-3.6729991969363086E-2</v>
      </c>
      <c r="G79" s="44">
        <v>-2.7178598024956223E-2</v>
      </c>
      <c r="H79" s="44">
        <v>-3.5948383482044162E-2</v>
      </c>
      <c r="J79" s="1" t="s">
        <v>193</v>
      </c>
      <c r="K79" s="1">
        <v>500</v>
      </c>
      <c r="L79" s="42">
        <v>982.50000000000011</v>
      </c>
      <c r="M79" s="43">
        <v>19.650000000000098</v>
      </c>
      <c r="N79" s="44">
        <v>0.31665376441701737</v>
      </c>
      <c r="O79" s="44">
        <v>-2.2639540764334005E-2</v>
      </c>
      <c r="P79" s="44">
        <v>-8.0102635654448473E-3</v>
      </c>
      <c r="Q79" s="44">
        <v>-2.4053571143400836E-2</v>
      </c>
    </row>
    <row r="80" spans="1:17">
      <c r="A80" s="1" t="s">
        <v>189</v>
      </c>
      <c r="B80" s="1">
        <v>500</v>
      </c>
      <c r="C80" s="42">
        <v>1009.4999999999901</v>
      </c>
      <c r="D80" s="43">
        <v>20.189999999999799</v>
      </c>
      <c r="E80" s="44">
        <v>0.27077536693317278</v>
      </c>
      <c r="F80" s="44">
        <v>-3.558469549847585E-2</v>
      </c>
      <c r="G80" s="44">
        <v>-2.6211694740346632E-2</v>
      </c>
      <c r="H80" s="44">
        <v>-3.4730971708450721E-2</v>
      </c>
      <c r="J80" s="1" t="s">
        <v>193</v>
      </c>
      <c r="K80" s="1">
        <v>500</v>
      </c>
      <c r="L80" s="42">
        <v>987.00000000000011</v>
      </c>
      <c r="M80" s="43">
        <v>19.740000000000098</v>
      </c>
      <c r="N80" s="44">
        <v>0.31665376441701737</v>
      </c>
      <c r="O80" s="44">
        <v>-2.2195684706552629E-2</v>
      </c>
      <c r="P80" s="44">
        <v>-7.6696723531604408E-3</v>
      </c>
      <c r="Q80" s="44">
        <v>-2.3600307498501442E-2</v>
      </c>
    </row>
    <row r="81" spans="1:17">
      <c r="A81" s="1" t="s">
        <v>189</v>
      </c>
      <c r="B81" s="1">
        <v>500</v>
      </c>
      <c r="C81" s="42">
        <v>1014.0000000000001</v>
      </c>
      <c r="D81" s="43">
        <v>20.28</v>
      </c>
      <c r="E81" s="44">
        <v>0.27169017201285511</v>
      </c>
      <c r="F81" s="44">
        <v>-3.4910731998859558E-2</v>
      </c>
      <c r="G81" s="44">
        <v>-2.5630871221699138E-2</v>
      </c>
      <c r="H81" s="44">
        <v>-3.404579581435508E-2</v>
      </c>
      <c r="J81" s="1" t="s">
        <v>193</v>
      </c>
      <c r="K81" s="1">
        <v>500</v>
      </c>
      <c r="L81" s="42">
        <v>991.50000000001012</v>
      </c>
      <c r="M81" s="43">
        <v>19.829999999999998</v>
      </c>
      <c r="N81" s="44">
        <v>0.31535891984528913</v>
      </c>
      <c r="O81" s="44">
        <v>-2.1978018856624336E-2</v>
      </c>
      <c r="P81" s="44">
        <v>-7.5244063630532446E-3</v>
      </c>
      <c r="Q81" s="44">
        <v>-2.3367538492677357E-2</v>
      </c>
    </row>
    <row r="82" spans="1:17">
      <c r="A82" s="1" t="s">
        <v>189</v>
      </c>
      <c r="B82" s="1">
        <v>500</v>
      </c>
      <c r="C82" s="42">
        <v>1018.4999999999901</v>
      </c>
      <c r="D82" s="43">
        <v>20.37</v>
      </c>
      <c r="E82" s="44">
        <v>0.27379013262486401</v>
      </c>
      <c r="F82" s="44">
        <v>-3.4021272232815751E-2</v>
      </c>
      <c r="G82" s="44">
        <v>-2.4863231499972056E-2</v>
      </c>
      <c r="H82" s="44">
        <v>-3.3133782591787585E-2</v>
      </c>
      <c r="J82" s="1" t="s">
        <v>193</v>
      </c>
      <c r="K82" s="1">
        <v>500</v>
      </c>
      <c r="L82" s="42">
        <v>996.00000000000011</v>
      </c>
      <c r="M82" s="43">
        <v>19.919999999999799</v>
      </c>
      <c r="N82" s="44">
        <v>0.31722178753238872</v>
      </c>
      <c r="O82" s="44">
        <v>-2.1218322283473173E-2</v>
      </c>
      <c r="P82" s="44">
        <v>-6.9279525719759538E-3</v>
      </c>
      <c r="Q82" s="44">
        <v>-2.2563030934225368E-2</v>
      </c>
    </row>
    <row r="83" spans="1:17">
      <c r="A83" s="1" t="s">
        <v>189</v>
      </c>
      <c r="B83" s="1">
        <v>500</v>
      </c>
      <c r="C83" s="42">
        <v>1023.0000000000001</v>
      </c>
      <c r="D83" s="43">
        <v>20.46</v>
      </c>
      <c r="E83" s="44">
        <v>0.27623761904398686</v>
      </c>
      <c r="F83" s="44">
        <v>-3.3048847246570749E-2</v>
      </c>
      <c r="G83" s="44">
        <v>-2.4030634264972962E-2</v>
      </c>
      <c r="H83" s="44">
        <v>-3.2108270165910426E-2</v>
      </c>
      <c r="J83" s="1" t="s">
        <v>193</v>
      </c>
      <c r="K83" s="1">
        <v>500</v>
      </c>
      <c r="L83" s="42">
        <v>1000.5000000000001</v>
      </c>
      <c r="M83" s="43">
        <v>20.010000000000201</v>
      </c>
      <c r="N83" s="44">
        <v>0.32322693764965693</v>
      </c>
      <c r="O83" s="44">
        <v>-1.9787433472241274E-2</v>
      </c>
      <c r="P83" s="44">
        <v>-5.7248374573201366E-3</v>
      </c>
      <c r="Q83" s="44">
        <v>-2.1164108171082684E-2</v>
      </c>
    </row>
    <row r="84" spans="1:17">
      <c r="A84" s="1" t="s">
        <v>189</v>
      </c>
      <c r="B84" s="1">
        <v>500</v>
      </c>
      <c r="C84" s="42">
        <v>1027.5</v>
      </c>
      <c r="D84" s="43">
        <v>20.5500000000002</v>
      </c>
      <c r="E84" s="44">
        <v>0.27827311881596201</v>
      </c>
      <c r="F84" s="44">
        <v>-3.2153716670425304E-2</v>
      </c>
      <c r="G84" s="44">
        <v>-2.3255348561864141E-2</v>
      </c>
      <c r="H84" s="44">
        <v>-3.1180627375526675E-2</v>
      </c>
      <c r="J84" s="1" t="s">
        <v>193</v>
      </c>
      <c r="K84" s="1">
        <v>500</v>
      </c>
      <c r="L84" s="42">
        <v>1005.0000000000001</v>
      </c>
      <c r="M84" s="43">
        <v>20.100000000000001</v>
      </c>
      <c r="N84" s="44">
        <v>0.3324454405677329</v>
      </c>
      <c r="O84" s="44">
        <v>-1.7858409215372233E-2</v>
      </c>
      <c r="P84" s="44">
        <v>-4.1052446273500201E-3</v>
      </c>
      <c r="Q84" s="44">
        <v>-1.923951793586684E-2</v>
      </c>
    </row>
    <row r="85" spans="1:17">
      <c r="A85" s="1" t="s">
        <v>189</v>
      </c>
      <c r="B85" s="1">
        <v>500</v>
      </c>
      <c r="C85" s="42">
        <v>1032</v>
      </c>
      <c r="D85" s="43">
        <v>20.6400000000002</v>
      </c>
      <c r="E85" s="44">
        <v>0.27827311881596201</v>
      </c>
      <c r="F85" s="44">
        <v>-3.1660099297553736E-2</v>
      </c>
      <c r="G85" s="44">
        <v>-2.2822339291421613E-2</v>
      </c>
      <c r="H85" s="44">
        <v>-3.0694136349873995E-2</v>
      </c>
      <c r="J85" s="1" t="s">
        <v>193</v>
      </c>
      <c r="K85" s="1">
        <v>500</v>
      </c>
      <c r="L85" s="42">
        <v>1009.5000000000001</v>
      </c>
      <c r="M85" s="43">
        <v>20.189999999999902</v>
      </c>
      <c r="N85" s="44">
        <v>0.33328650259530013</v>
      </c>
      <c r="O85" s="44">
        <v>-1.73151286316282E-2</v>
      </c>
      <c r="P85" s="44">
        <v>-3.688794896662996E-3</v>
      </c>
      <c r="Q85" s="44">
        <v>-1.8660302236893467E-2</v>
      </c>
    </row>
    <row r="86" spans="1:17">
      <c r="A86" s="1" t="s">
        <v>189</v>
      </c>
      <c r="B86" s="1">
        <v>500</v>
      </c>
      <c r="C86" s="42">
        <v>1036.49999999999</v>
      </c>
      <c r="D86" s="43">
        <v>20.7300000000001</v>
      </c>
      <c r="E86" s="44">
        <v>0.27765972269804501</v>
      </c>
      <c r="F86" s="44">
        <v>-3.1286653403363347E-2</v>
      </c>
      <c r="G86" s="44">
        <v>-2.2497183377656299E-2</v>
      </c>
      <c r="H86" s="44">
        <v>-3.0327098284141492E-2</v>
      </c>
      <c r="J86" s="1" t="s">
        <v>193</v>
      </c>
      <c r="K86" s="1">
        <v>500</v>
      </c>
      <c r="L86" s="42">
        <v>1014.0000000000001</v>
      </c>
      <c r="M86" s="43">
        <v>20.28</v>
      </c>
      <c r="N86" s="44">
        <v>0.32554223392498177</v>
      </c>
      <c r="O86" s="44">
        <v>-1.8159345958427962E-2</v>
      </c>
      <c r="P86" s="44">
        <v>-4.4685950246378461E-3</v>
      </c>
      <c r="Q86" s="44">
        <v>-1.9448953649194765E-2</v>
      </c>
    </row>
    <row r="87" spans="1:17">
      <c r="A87" s="1" t="s">
        <v>189</v>
      </c>
      <c r="B87" s="1">
        <v>500</v>
      </c>
      <c r="C87" s="42">
        <v>1041</v>
      </c>
      <c r="D87" s="43">
        <v>20.820000000000199</v>
      </c>
      <c r="E87" s="44">
        <v>0.28035202006912702</v>
      </c>
      <c r="F87" s="44">
        <v>-3.0294803530500618E-2</v>
      </c>
      <c r="G87" s="44">
        <v>-2.1637248359473622E-2</v>
      </c>
      <c r="H87" s="44">
        <v>-2.9297084774630576E-2</v>
      </c>
      <c r="J87" s="1" t="s">
        <v>193</v>
      </c>
      <c r="K87" s="1">
        <v>500</v>
      </c>
      <c r="L87" s="42">
        <v>1018.5000000000001</v>
      </c>
      <c r="M87" s="43">
        <v>20.370000000000097</v>
      </c>
      <c r="N87" s="44">
        <v>0.32554223392498177</v>
      </c>
      <c r="O87" s="44">
        <v>-1.7757154168589612E-2</v>
      </c>
      <c r="P87" s="44">
        <v>-4.1607344774535135E-3</v>
      </c>
      <c r="Q87" s="44">
        <v>-1.9038371320222389E-2</v>
      </c>
    </row>
    <row r="88" spans="1:17">
      <c r="A88" s="1" t="s">
        <v>189</v>
      </c>
      <c r="B88" s="1">
        <v>500</v>
      </c>
      <c r="C88" s="42">
        <v>1045.5</v>
      </c>
      <c r="D88" s="43">
        <v>20.9100000000001</v>
      </c>
      <c r="E88" s="44">
        <v>0.28473924552475188</v>
      </c>
      <c r="F88" s="44">
        <v>-2.9001987538852421E-2</v>
      </c>
      <c r="G88" s="44">
        <v>-2.0524002427839708E-2</v>
      </c>
      <c r="H88" s="44">
        <v>-2.7927612229517236E-2</v>
      </c>
      <c r="J88" s="1" t="s">
        <v>193</v>
      </c>
      <c r="K88" s="1">
        <v>500</v>
      </c>
      <c r="L88" s="42">
        <v>1023.0000000000001</v>
      </c>
      <c r="M88" s="43">
        <v>20.46</v>
      </c>
      <c r="N88" s="44">
        <v>0.32771087646335689</v>
      </c>
      <c r="O88" s="44">
        <v>-1.7008713058627972E-2</v>
      </c>
      <c r="P88" s="44">
        <v>-3.563918331730892E-3</v>
      </c>
      <c r="Q88" s="44">
        <v>-1.8263023978862404E-2</v>
      </c>
    </row>
    <row r="89" spans="1:17">
      <c r="A89" s="1" t="s">
        <v>189</v>
      </c>
      <c r="B89" s="1">
        <v>500</v>
      </c>
      <c r="C89" s="42">
        <v>1050</v>
      </c>
      <c r="D89" s="43">
        <v>20.999999999999901</v>
      </c>
      <c r="E89" s="44">
        <v>0.28473924552475188</v>
      </c>
      <c r="F89" s="44">
        <v>-2.8536255523966055E-2</v>
      </c>
      <c r="G89" s="44">
        <v>-2.0115243870579731E-2</v>
      </c>
      <c r="H89" s="44">
        <v>-2.7469566392113461E-2</v>
      </c>
      <c r="J89" s="1" t="s">
        <v>193</v>
      </c>
      <c r="K89" s="1">
        <v>500</v>
      </c>
      <c r="L89" s="42">
        <v>1027.5</v>
      </c>
      <c r="M89" s="43">
        <v>20.55</v>
      </c>
      <c r="N89" s="44">
        <v>0.33724134539009565</v>
      </c>
      <c r="O89" s="44">
        <v>-1.5123083515717069E-2</v>
      </c>
      <c r="P89" s="44">
        <v>-1.9759510889873974E-3</v>
      </c>
      <c r="Q89" s="44">
        <v>-1.6388965787886019E-2</v>
      </c>
    </row>
    <row r="90" spans="1:17">
      <c r="E90" s="44"/>
      <c r="F90" s="44"/>
      <c r="G90" s="44"/>
      <c r="H90" s="44"/>
      <c r="J90" s="1" t="s">
        <v>193</v>
      </c>
      <c r="K90" s="1">
        <v>500</v>
      </c>
      <c r="L90" s="42">
        <v>1032</v>
      </c>
      <c r="M90" s="43">
        <v>20.64</v>
      </c>
      <c r="N90" s="44">
        <v>0.33724134539009565</v>
      </c>
      <c r="O90" s="44">
        <v>-1.4745791402456389E-2</v>
      </c>
      <c r="P90" s="44">
        <v>-1.6883273732194726E-3</v>
      </c>
      <c r="Q90" s="44">
        <v>-1.6003489921328058E-2</v>
      </c>
    </row>
    <row r="91" spans="1:17">
      <c r="A91" s="1" t="s">
        <v>189</v>
      </c>
      <c r="B91" s="1">
        <v>750</v>
      </c>
      <c r="C91" s="42">
        <v>658.5</v>
      </c>
      <c r="D91" s="44">
        <v>8.7799999999999905</v>
      </c>
      <c r="E91" s="44">
        <v>5.6428300513993866E-4</v>
      </c>
      <c r="F91" s="44">
        <v>-0.27642424605268501</v>
      </c>
      <c r="G91" s="44">
        <v>-0.32688282269690738</v>
      </c>
      <c r="H91" s="44">
        <v>-8.8484890311468306E-2</v>
      </c>
      <c r="J91" s="1" t="s">
        <v>193</v>
      </c>
      <c r="K91" s="1">
        <v>500</v>
      </c>
      <c r="L91" s="42">
        <v>1036.5</v>
      </c>
      <c r="M91" s="43">
        <v>20.7300000000001</v>
      </c>
      <c r="N91" s="44">
        <v>0.33724134539009565</v>
      </c>
      <c r="O91" s="44">
        <v>-1.437235238244667E-2</v>
      </c>
      <c r="P91" s="44">
        <v>-1.403645253619995E-3</v>
      </c>
      <c r="Q91" s="44">
        <v>-1.5621944246727533E-2</v>
      </c>
    </row>
    <row r="92" spans="1:17">
      <c r="A92" s="1" t="s">
        <v>189</v>
      </c>
      <c r="B92" s="1">
        <v>750</v>
      </c>
      <c r="C92" s="42">
        <v>663</v>
      </c>
      <c r="D92" s="44">
        <v>8.84</v>
      </c>
      <c r="E92" s="44">
        <v>4.4000965614294464E-3</v>
      </c>
      <c r="F92" s="44">
        <v>-0.27212831050752467</v>
      </c>
      <c r="G92" s="44">
        <v>-0.32312092350324623</v>
      </c>
      <c r="H92" s="44">
        <v>-8.6632020294876044E-2</v>
      </c>
      <c r="J92" s="1" t="s">
        <v>193</v>
      </c>
      <c r="K92" s="1">
        <v>500</v>
      </c>
      <c r="L92" s="42">
        <v>1041</v>
      </c>
      <c r="M92" s="43">
        <v>20.819999999999901</v>
      </c>
      <c r="N92" s="44">
        <v>0.33758508765637196</v>
      </c>
      <c r="O92" s="44">
        <v>-1.3943670969257985E-2</v>
      </c>
      <c r="P92" s="44">
        <v>-1.0871532681310733E-3</v>
      </c>
      <c r="Q92" s="44">
        <v>-1.5147533237426361E-2</v>
      </c>
    </row>
    <row r="93" spans="1:17">
      <c r="A93" s="1" t="s">
        <v>189</v>
      </c>
      <c r="B93" s="1">
        <v>750</v>
      </c>
      <c r="C93" s="42">
        <v>667.5</v>
      </c>
      <c r="D93" s="44">
        <v>8.9</v>
      </c>
      <c r="E93" s="44">
        <v>3.1264584482492488E-3</v>
      </c>
      <c r="F93" s="44">
        <v>-0.27149023505053865</v>
      </c>
      <c r="G93" s="44">
        <v>-0.32013147176964002</v>
      </c>
      <c r="H93" s="44">
        <v>-8.5041632680251444E-2</v>
      </c>
      <c r="J93" s="1" t="s">
        <v>193</v>
      </c>
      <c r="K93" s="1">
        <v>500</v>
      </c>
      <c r="L93" s="42">
        <v>1045.5</v>
      </c>
      <c r="M93" s="43">
        <v>20.91</v>
      </c>
      <c r="N93" s="44">
        <v>0.33758508765637196</v>
      </c>
      <c r="O93" s="44">
        <v>-1.3578178299734768E-2</v>
      </c>
      <c r="P93" s="44">
        <v>-8.0846614509807319E-4</v>
      </c>
      <c r="Q93" s="44">
        <v>-1.4774341887089572E-2</v>
      </c>
    </row>
    <row r="94" spans="1:17">
      <c r="A94" s="1" t="s">
        <v>189</v>
      </c>
      <c r="B94" s="1">
        <v>750</v>
      </c>
      <c r="C94" s="42">
        <v>672</v>
      </c>
      <c r="D94" s="44">
        <v>8.9599999999999795</v>
      </c>
      <c r="E94" s="44">
        <v>1.4148224227512302E-2</v>
      </c>
      <c r="F94" s="44">
        <v>-0.25990904477902088</v>
      </c>
      <c r="G94" s="44">
        <v>-0.31462606672990096</v>
      </c>
      <c r="H94" s="44">
        <v>-7.7451752287945375E-2</v>
      </c>
      <c r="J94" s="1" t="s">
        <v>193</v>
      </c>
      <c r="K94" s="1">
        <v>500</v>
      </c>
      <c r="L94" s="42">
        <v>1050</v>
      </c>
      <c r="M94" s="43">
        <v>21.000000000000099</v>
      </c>
      <c r="N94" s="44">
        <v>0.33758508765637202</v>
      </c>
      <c r="O94" s="44">
        <v>-1.3216380826254502E-2</v>
      </c>
      <c r="P94" s="44">
        <v>-5.3260060674444054E-4</v>
      </c>
      <c r="Q94" s="44">
        <v>-1.4404917455451749E-2</v>
      </c>
    </row>
    <row r="95" spans="1:17">
      <c r="A95" s="1" t="s">
        <v>189</v>
      </c>
      <c r="B95" s="1">
        <v>750</v>
      </c>
      <c r="C95" s="42">
        <v>676.49999999999898</v>
      </c>
      <c r="D95" s="44">
        <v>9.0200000000000209</v>
      </c>
      <c r="E95" s="44">
        <v>1.7971125862643957E-2</v>
      </c>
      <c r="F95" s="44">
        <v>-0.25545633011171681</v>
      </c>
      <c r="G95" s="44">
        <v>-0.31066249327573625</v>
      </c>
      <c r="H95" s="44">
        <v>-7.2261585067196155E-2</v>
      </c>
      <c r="L95" s="42"/>
      <c r="O95" s="44"/>
      <c r="P95" s="44"/>
      <c r="Q95" s="44"/>
    </row>
    <row r="96" spans="1:17">
      <c r="A96" s="1" t="s">
        <v>189</v>
      </c>
      <c r="B96" s="1">
        <v>750</v>
      </c>
      <c r="C96" s="42">
        <v>681</v>
      </c>
      <c r="D96" s="44">
        <v>9.0800000000000285</v>
      </c>
      <c r="E96" s="44">
        <v>1.9739884551787011E-2</v>
      </c>
      <c r="F96" s="44">
        <v>-0.25164441625633205</v>
      </c>
      <c r="G96" s="44">
        <v>-0.30701204919381453</v>
      </c>
      <c r="H96" s="44">
        <v>-6.9542933413147434E-2</v>
      </c>
      <c r="J96" s="1" t="s">
        <v>193</v>
      </c>
      <c r="K96" s="1">
        <v>750</v>
      </c>
      <c r="L96" s="42">
        <v>640.50000000000102</v>
      </c>
      <c r="M96" s="44">
        <v>8.5400000000000098</v>
      </c>
      <c r="N96" s="44">
        <v>1.5424405056285529E-3</v>
      </c>
      <c r="O96" s="44">
        <v>-0.25327443935583671</v>
      </c>
      <c r="P96" s="44">
        <v>-0.32596465949194919</v>
      </c>
      <c r="Q96" s="44">
        <v>8.5848759157657051E-2</v>
      </c>
    </row>
    <row r="97" spans="1:17">
      <c r="A97" s="1" t="s">
        <v>189</v>
      </c>
      <c r="B97" s="1">
        <v>750</v>
      </c>
      <c r="C97" s="42">
        <v>685.5</v>
      </c>
      <c r="D97" s="44">
        <v>9.1400000000000095</v>
      </c>
      <c r="E97" s="44">
        <v>2.1737524476570173E-2</v>
      </c>
      <c r="F97" s="44">
        <v>-0.25115819462337768</v>
      </c>
      <c r="G97" s="44">
        <v>-0.30055963074672454</v>
      </c>
      <c r="H97" s="44">
        <v>1.826109105131514E-3</v>
      </c>
      <c r="J97" s="1" t="s">
        <v>193</v>
      </c>
      <c r="K97" s="1">
        <v>750</v>
      </c>
      <c r="L97" s="42">
        <v>645</v>
      </c>
      <c r="M97" s="44">
        <v>8.5999999999999908</v>
      </c>
      <c r="N97" s="44">
        <v>4.006693230595082E-2</v>
      </c>
      <c r="O97" s="44">
        <v>-0.22359735355373425</v>
      </c>
      <c r="P97" s="44">
        <v>-0.31296136420980075</v>
      </c>
      <c r="Q97" s="44">
        <v>7.5942106137023291E-2</v>
      </c>
    </row>
    <row r="98" spans="1:17">
      <c r="A98" s="1" t="s">
        <v>189</v>
      </c>
      <c r="B98" s="1">
        <v>750</v>
      </c>
      <c r="C98" s="42">
        <v>690</v>
      </c>
      <c r="D98" s="44">
        <v>9.2000000000000099</v>
      </c>
      <c r="E98" s="44">
        <v>2.1497614854075617E-2</v>
      </c>
      <c r="F98" s="44">
        <v>-0.2479566463143543</v>
      </c>
      <c r="G98" s="44">
        <v>-0.29721526156618094</v>
      </c>
      <c r="H98" s="44">
        <v>2.9107988594612375E-3</v>
      </c>
      <c r="J98" s="1" t="s">
        <v>193</v>
      </c>
      <c r="K98" s="1">
        <v>750</v>
      </c>
      <c r="L98" s="42">
        <v>649.5</v>
      </c>
      <c r="M98" s="44">
        <v>8.66</v>
      </c>
      <c r="N98" s="44">
        <v>4.1014250086054506E-2</v>
      </c>
      <c r="O98" s="44">
        <v>-0.22149208254172228</v>
      </c>
      <c r="P98" s="44">
        <v>-0.30972068101825539</v>
      </c>
      <c r="Q98" s="44">
        <v>7.4016020236906815E-2</v>
      </c>
    </row>
    <row r="99" spans="1:17">
      <c r="A99" s="1" t="s">
        <v>189</v>
      </c>
      <c r="B99" s="1">
        <v>750</v>
      </c>
      <c r="C99" s="42">
        <v>694.5</v>
      </c>
      <c r="D99" s="44">
        <v>9.2600000000000193</v>
      </c>
      <c r="E99" s="44">
        <v>2.32755685042846E-2</v>
      </c>
      <c r="F99" s="44">
        <v>-0.24732761408894191</v>
      </c>
      <c r="G99" s="44">
        <v>-0.29490508556503203</v>
      </c>
      <c r="H99" s="44">
        <v>-3.8304048832628057E-3</v>
      </c>
      <c r="J99" s="1" t="s">
        <v>193</v>
      </c>
      <c r="K99" s="1">
        <v>750</v>
      </c>
      <c r="L99" s="42">
        <v>654</v>
      </c>
      <c r="M99" s="44">
        <v>8.7200000000000006</v>
      </c>
      <c r="N99" s="44">
        <v>4.1833316194958996E-2</v>
      </c>
      <c r="O99" s="44">
        <v>-0.21921085035613588</v>
      </c>
      <c r="P99" s="44">
        <v>-0.3064226685463643</v>
      </c>
      <c r="Q99" s="44">
        <v>7.336571727024524E-2</v>
      </c>
    </row>
    <row r="100" spans="1:17">
      <c r="A100" s="1" t="s">
        <v>189</v>
      </c>
      <c r="B100" s="1">
        <v>750</v>
      </c>
      <c r="C100" s="42">
        <v>698.99999999999898</v>
      </c>
      <c r="D100" s="44">
        <v>9.3200000000000092</v>
      </c>
      <c r="E100" s="44">
        <v>2.32755685042846E-2</v>
      </c>
      <c r="F100" s="44">
        <v>-0.24467516196459724</v>
      </c>
      <c r="G100" s="44">
        <v>-0.29181468212027761</v>
      </c>
      <c r="H100" s="44">
        <v>-3.4185849491405462E-3</v>
      </c>
      <c r="J100" s="1" t="s">
        <v>193</v>
      </c>
      <c r="K100" s="1">
        <v>750</v>
      </c>
      <c r="L100" s="42">
        <v>658.5</v>
      </c>
      <c r="M100" s="44">
        <v>8.7799999999999905</v>
      </c>
      <c r="N100" s="44">
        <v>4.2686898546451711E-2</v>
      </c>
      <c r="O100" s="44">
        <v>-0.21680416307395614</v>
      </c>
      <c r="P100" s="44">
        <v>-0.30311753546630521</v>
      </c>
      <c r="Q100" s="44">
        <v>7.2175545620412451E-2</v>
      </c>
    </row>
    <row r="101" spans="1:17">
      <c r="A101" s="1" t="s">
        <v>189</v>
      </c>
      <c r="B101" s="1">
        <v>750</v>
      </c>
      <c r="C101" s="42">
        <v>703.49999999999807</v>
      </c>
      <c r="D101" s="44">
        <v>9.3800000000000203</v>
      </c>
      <c r="E101" s="44">
        <v>2.7349913702481188E-2</v>
      </c>
      <c r="F101" s="44">
        <v>-0.24438495620358516</v>
      </c>
      <c r="G101" s="44">
        <v>-0.28974861848018785</v>
      </c>
      <c r="H101" s="44">
        <v>-1.3477485092354489E-2</v>
      </c>
      <c r="J101" s="1" t="s">
        <v>193</v>
      </c>
      <c r="K101" s="1">
        <v>750</v>
      </c>
      <c r="L101" s="42">
        <v>663</v>
      </c>
      <c r="M101" s="44">
        <v>8.839999999999991</v>
      </c>
      <c r="N101" s="44">
        <v>4.3512396706089487E-2</v>
      </c>
      <c r="O101" s="44">
        <v>-0.21420966003398054</v>
      </c>
      <c r="P101" s="44">
        <v>-0.29974491402999059</v>
      </c>
      <c r="Q101" s="44">
        <v>7.2026044611961604E-2</v>
      </c>
    </row>
    <row r="102" spans="1:17">
      <c r="A102" s="1" t="s">
        <v>189</v>
      </c>
      <c r="B102" s="1">
        <v>750</v>
      </c>
      <c r="C102" s="42">
        <v>708</v>
      </c>
      <c r="D102" s="44">
        <v>9.43999999999998</v>
      </c>
      <c r="E102" s="44">
        <v>2.46244096551985E-2</v>
      </c>
      <c r="F102" s="44">
        <v>-0.24116065144097162</v>
      </c>
      <c r="G102" s="44">
        <v>-0.28641988548244346</v>
      </c>
      <c r="H102" s="44">
        <v>-8.8848565577369712E-3</v>
      </c>
      <c r="J102" s="1" t="s">
        <v>193</v>
      </c>
      <c r="K102" s="1">
        <v>750</v>
      </c>
      <c r="L102" s="42">
        <v>667.5</v>
      </c>
      <c r="M102" s="44">
        <v>8.9</v>
      </c>
      <c r="N102" s="44">
        <v>4.4697397158083893E-2</v>
      </c>
      <c r="O102" s="44">
        <v>-0.21227102943349505</v>
      </c>
      <c r="P102" s="44">
        <v>-0.29670922777407499</v>
      </c>
      <c r="Q102" s="44">
        <v>6.9725087568688948E-2</v>
      </c>
    </row>
    <row r="103" spans="1:17">
      <c r="A103" s="1" t="s">
        <v>189</v>
      </c>
      <c r="B103" s="1">
        <v>750</v>
      </c>
      <c r="C103" s="42">
        <v>712.5</v>
      </c>
      <c r="D103" s="44">
        <v>9.4999999999999805</v>
      </c>
      <c r="E103" s="44">
        <v>2.73635185392299E-2</v>
      </c>
      <c r="F103" s="44">
        <v>-0.23991467832519173</v>
      </c>
      <c r="G103" s="44">
        <v>-0.28402135730843736</v>
      </c>
      <c r="H103" s="44">
        <v>-1.4986597295588343E-2</v>
      </c>
      <c r="J103" s="1" t="s">
        <v>193</v>
      </c>
      <c r="K103" s="1">
        <v>750</v>
      </c>
      <c r="L103" s="42">
        <v>672</v>
      </c>
      <c r="M103" s="44">
        <v>8.9599999999999902</v>
      </c>
      <c r="N103" s="44">
        <v>4.5663412802561795E-2</v>
      </c>
      <c r="O103" s="44">
        <v>-0.21105802097551349</v>
      </c>
      <c r="P103" s="44">
        <v>-0.29399407175347109</v>
      </c>
      <c r="Q103" s="44">
        <v>6.806945081230184E-2</v>
      </c>
    </row>
    <row r="104" spans="1:17">
      <c r="A104" s="1" t="s">
        <v>189</v>
      </c>
      <c r="B104" s="1">
        <v>750</v>
      </c>
      <c r="C104" s="42">
        <v>717</v>
      </c>
      <c r="D104" s="44">
        <v>9.5600000000000094</v>
      </c>
      <c r="E104" s="44">
        <v>3.0018736749945211E-2</v>
      </c>
      <c r="F104" s="44">
        <v>-0.23799494617806513</v>
      </c>
      <c r="G104" s="44">
        <v>-0.28140475231955392</v>
      </c>
      <c r="H104" s="44">
        <v>-1.7859633083087592E-2</v>
      </c>
      <c r="J104" s="1" t="s">
        <v>193</v>
      </c>
      <c r="K104" s="1">
        <v>750</v>
      </c>
      <c r="L104" s="42">
        <v>676.49999999999898</v>
      </c>
      <c r="M104" s="44">
        <v>9.0200000000000209</v>
      </c>
      <c r="N104" s="44">
        <v>4.6355864205114609E-2</v>
      </c>
      <c r="O104" s="44">
        <v>-0.20958489651290393</v>
      </c>
      <c r="P104" s="44">
        <v>-0.29123254652264158</v>
      </c>
      <c r="Q104" s="44">
        <v>6.5933672945766492E-2</v>
      </c>
    </row>
    <row r="105" spans="1:17">
      <c r="A105" s="1" t="s">
        <v>189</v>
      </c>
      <c r="B105" s="1">
        <v>750</v>
      </c>
      <c r="C105" s="42">
        <v>721.5</v>
      </c>
      <c r="D105" s="44">
        <v>9.6199999999999513</v>
      </c>
      <c r="E105" s="44">
        <v>3.2501770235505899E-2</v>
      </c>
      <c r="F105" s="44">
        <v>-0.23620007268458934</v>
      </c>
      <c r="G105" s="44">
        <v>-0.27884547537215743</v>
      </c>
      <c r="H105" s="44">
        <v>-2.2328230359297853E-2</v>
      </c>
      <c r="J105" s="1" t="s">
        <v>193</v>
      </c>
      <c r="K105" s="1">
        <v>750</v>
      </c>
      <c r="L105" s="42">
        <v>681</v>
      </c>
      <c r="M105" s="44">
        <v>9.0800000000000285</v>
      </c>
      <c r="N105" s="44">
        <v>4.771192783339142E-2</v>
      </c>
      <c r="O105" s="44">
        <v>-0.20734389641638082</v>
      </c>
      <c r="P105" s="44">
        <v>-0.28813523860469942</v>
      </c>
      <c r="Q105" s="44">
        <v>6.4845565839422387E-2</v>
      </c>
    </row>
    <row r="106" spans="1:17">
      <c r="A106" s="1" t="s">
        <v>189</v>
      </c>
      <c r="B106" s="1">
        <v>750</v>
      </c>
      <c r="C106" s="42">
        <v>726.00000000000205</v>
      </c>
      <c r="D106" s="44">
        <v>9.680000000000069</v>
      </c>
      <c r="E106" s="44">
        <v>3.3195789336473505E-2</v>
      </c>
      <c r="F106" s="44">
        <v>-0.23323962375074783</v>
      </c>
      <c r="G106" s="44">
        <v>-0.27581083635676629</v>
      </c>
      <c r="H106" s="44">
        <v>-2.3115849477452495E-2</v>
      </c>
      <c r="J106" s="1" t="s">
        <v>193</v>
      </c>
      <c r="K106" s="1">
        <v>750</v>
      </c>
      <c r="L106" s="42">
        <v>685.5</v>
      </c>
      <c r="M106" s="44">
        <v>9.1400000000000095</v>
      </c>
      <c r="N106" s="44">
        <v>5.0194443354981896E-2</v>
      </c>
      <c r="O106" s="44">
        <v>-0.20587067918047011</v>
      </c>
      <c r="P106" s="44">
        <v>-0.28532682645250601</v>
      </c>
      <c r="Q106" s="44">
        <v>6.1207391749401069E-2</v>
      </c>
    </row>
    <row r="107" spans="1:17">
      <c r="A107" s="1" t="s">
        <v>189</v>
      </c>
      <c r="B107" s="1">
        <v>750</v>
      </c>
      <c r="C107" s="42">
        <v>730.5</v>
      </c>
      <c r="D107" s="44">
        <v>9.7400000000000606</v>
      </c>
      <c r="E107" s="44">
        <v>3.6800138402804793E-2</v>
      </c>
      <c r="F107" s="44">
        <v>-0.22976318725861652</v>
      </c>
      <c r="G107" s="44">
        <v>-0.2725880367482692</v>
      </c>
      <c r="H107" s="44">
        <v>-3.4567474828923216E-2</v>
      </c>
      <c r="J107" s="1" t="s">
        <v>193</v>
      </c>
      <c r="K107" s="1">
        <v>750</v>
      </c>
      <c r="L107" s="42">
        <v>690</v>
      </c>
      <c r="M107" s="44">
        <v>9.2000000000000099</v>
      </c>
      <c r="N107" s="44">
        <v>5.0007223371616311E-2</v>
      </c>
      <c r="O107" s="44">
        <v>-0.20334255907805046</v>
      </c>
      <c r="P107" s="44">
        <v>-0.28226383795439008</v>
      </c>
      <c r="Q107" s="44">
        <v>6.2123042793984867E-2</v>
      </c>
    </row>
    <row r="108" spans="1:17">
      <c r="A108" s="1" t="s">
        <v>189</v>
      </c>
      <c r="B108" s="1">
        <v>750</v>
      </c>
      <c r="C108" s="42">
        <v>735</v>
      </c>
      <c r="D108" s="44">
        <v>9.7999999999998995</v>
      </c>
      <c r="E108" s="44">
        <v>4.2734288275459914E-2</v>
      </c>
      <c r="F108" s="44">
        <v>-0.22511997244130191</v>
      </c>
      <c r="G108" s="44">
        <v>-0.26894140143609929</v>
      </c>
      <c r="H108" s="44">
        <v>-4.4703633479198472E-2</v>
      </c>
      <c r="J108" s="1" t="s">
        <v>193</v>
      </c>
      <c r="K108" s="1">
        <v>750</v>
      </c>
      <c r="L108" s="42">
        <v>694.5</v>
      </c>
      <c r="M108" s="44">
        <v>9.26</v>
      </c>
      <c r="N108" s="44">
        <v>5.181304440298478E-2</v>
      </c>
      <c r="O108" s="44">
        <v>-0.2025014779439539</v>
      </c>
      <c r="P108" s="44">
        <v>-0.27982952827031615</v>
      </c>
      <c r="Q108" s="44">
        <v>5.9127450094998264E-2</v>
      </c>
    </row>
    <row r="109" spans="1:17">
      <c r="A109" s="1" t="s">
        <v>189</v>
      </c>
      <c r="B109" s="1">
        <v>750</v>
      </c>
      <c r="C109" s="42">
        <v>739.5</v>
      </c>
      <c r="D109" s="44">
        <v>9.859999999999971</v>
      </c>
      <c r="E109" s="44">
        <v>4.4916557614879095E-2</v>
      </c>
      <c r="F109" s="44">
        <v>-0.22002414764916609</v>
      </c>
      <c r="G109" s="44">
        <v>-0.26496832321461988</v>
      </c>
      <c r="H109" s="44">
        <v>-5.2466936519539965E-2</v>
      </c>
      <c r="J109" s="1" t="s">
        <v>193</v>
      </c>
      <c r="K109" s="1">
        <v>750</v>
      </c>
      <c r="L109" s="42">
        <v>699</v>
      </c>
      <c r="M109" s="44">
        <v>9.3200000000000092</v>
      </c>
      <c r="N109" s="44">
        <v>5.3004942900518354E-2</v>
      </c>
      <c r="O109" s="44">
        <v>-0.20071738522958568</v>
      </c>
      <c r="P109" s="44">
        <v>-0.27706171435285798</v>
      </c>
      <c r="Q109" s="44">
        <v>5.7518465768676016E-2</v>
      </c>
    </row>
    <row r="110" spans="1:17">
      <c r="A110" s="1" t="s">
        <v>189</v>
      </c>
      <c r="B110" s="1">
        <v>750</v>
      </c>
      <c r="C110" s="42">
        <v>744</v>
      </c>
      <c r="D110" s="44">
        <v>9.9200000000000195</v>
      </c>
      <c r="E110" s="44">
        <v>4.597457192308041E-2</v>
      </c>
      <c r="F110" s="44">
        <v>-0.21751245915761794</v>
      </c>
      <c r="G110" s="44">
        <v>-0.26219583761873105</v>
      </c>
      <c r="H110" s="44">
        <v>-5.2533349957044152E-2</v>
      </c>
      <c r="J110" s="1" t="s">
        <v>193</v>
      </c>
      <c r="K110" s="1">
        <v>750</v>
      </c>
      <c r="L110" s="42">
        <v>703.49999999999898</v>
      </c>
      <c r="M110" s="44">
        <v>9.3800000000000292</v>
      </c>
      <c r="N110" s="44">
        <v>5.5868261740575534E-2</v>
      </c>
      <c r="O110" s="44">
        <v>-0.19813228954713111</v>
      </c>
      <c r="P110" s="44">
        <v>-0.27399692211499793</v>
      </c>
      <c r="Q110" s="44">
        <v>5.5757587416270446E-2</v>
      </c>
    </row>
    <row r="111" spans="1:17">
      <c r="A111" s="1" t="s">
        <v>189</v>
      </c>
      <c r="B111" s="1">
        <v>750</v>
      </c>
      <c r="C111" s="42">
        <v>748.5</v>
      </c>
      <c r="D111" s="43">
        <v>9.9799999999999915</v>
      </c>
      <c r="E111" s="44">
        <v>5.0261595572682186E-2</v>
      </c>
      <c r="F111" s="44">
        <v>-0.21118114626697518</v>
      </c>
      <c r="G111" s="44">
        <v>-0.25771447447638096</v>
      </c>
      <c r="H111" s="44">
        <v>-5.8299236983783774E-2</v>
      </c>
      <c r="J111" s="1" t="s">
        <v>193</v>
      </c>
      <c r="K111" s="1">
        <v>750</v>
      </c>
      <c r="L111" s="42">
        <v>708</v>
      </c>
      <c r="M111" s="44">
        <v>9.4400000000000084</v>
      </c>
      <c r="N111" s="44">
        <v>5.7030881080254836E-2</v>
      </c>
      <c r="O111" s="44">
        <v>-0.19697358057202918</v>
      </c>
      <c r="P111" s="44">
        <v>-0.27155832881721231</v>
      </c>
      <c r="Q111" s="44">
        <v>5.396939216006244E-2</v>
      </c>
    </row>
    <row r="112" spans="1:17">
      <c r="A112" s="1" t="s">
        <v>189</v>
      </c>
      <c r="B112" s="1">
        <v>750</v>
      </c>
      <c r="C112" s="42">
        <v>753.00000000000011</v>
      </c>
      <c r="D112" s="43">
        <v>10.039999999999999</v>
      </c>
      <c r="E112" s="44">
        <v>5.0898963437386369E-2</v>
      </c>
      <c r="F112" s="44">
        <v>-0.21102765918269858</v>
      </c>
      <c r="G112" s="44">
        <v>-0.25609464819216016</v>
      </c>
      <c r="H112" s="44">
        <v>-5.5991758182286931E-2</v>
      </c>
      <c r="J112" s="1" t="s">
        <v>193</v>
      </c>
      <c r="K112" s="1">
        <v>750</v>
      </c>
      <c r="L112" s="42">
        <v>712.5</v>
      </c>
      <c r="M112" s="44">
        <v>9.5</v>
      </c>
      <c r="N112" s="44">
        <v>5.8853512996925289E-2</v>
      </c>
      <c r="O112" s="44">
        <v>-0.19472187392906978</v>
      </c>
      <c r="P112" s="44">
        <v>-0.2684831548948553</v>
      </c>
      <c r="Q112" s="44">
        <v>5.270932235708669E-2</v>
      </c>
    </row>
    <row r="113" spans="1:17">
      <c r="A113" s="1" t="s">
        <v>189</v>
      </c>
      <c r="B113" s="1">
        <v>750</v>
      </c>
      <c r="C113" s="42">
        <v>757.50000000000011</v>
      </c>
      <c r="D113" s="43">
        <v>10.1</v>
      </c>
      <c r="E113" s="44">
        <v>5.4337086024407913E-2</v>
      </c>
      <c r="F113" s="44">
        <v>-0.20839204911340556</v>
      </c>
      <c r="G113" s="44">
        <v>-0.25335726494936284</v>
      </c>
      <c r="H113" s="44">
        <v>-5.819120019975365E-2</v>
      </c>
      <c r="J113" s="1" t="s">
        <v>193</v>
      </c>
      <c r="K113" s="1">
        <v>750</v>
      </c>
      <c r="L113" s="42">
        <v>717.00000000000102</v>
      </c>
      <c r="M113" s="44">
        <v>9.5600000000000094</v>
      </c>
      <c r="N113" s="44">
        <v>5.976086037371961E-2</v>
      </c>
      <c r="O113" s="44">
        <v>-0.19390218423210287</v>
      </c>
      <c r="P113" s="44">
        <v>-0.26609178843017162</v>
      </c>
      <c r="Q113" s="44">
        <v>4.9778975542774016E-2</v>
      </c>
    </row>
    <row r="114" spans="1:17">
      <c r="A114" s="1" t="s">
        <v>189</v>
      </c>
      <c r="B114" s="1">
        <v>750</v>
      </c>
      <c r="C114" s="42">
        <v>762.00000000000011</v>
      </c>
      <c r="D114" s="43">
        <v>10.16</v>
      </c>
      <c r="E114" s="44">
        <v>5.894293902516401E-2</v>
      </c>
      <c r="F114" s="44">
        <v>-0.2024804372167579</v>
      </c>
      <c r="G114" s="44">
        <v>-0.24905984752854451</v>
      </c>
      <c r="H114" s="44">
        <v>-6.1387854223367518E-2</v>
      </c>
      <c r="J114" s="1" t="s">
        <v>193</v>
      </c>
      <c r="K114" s="1">
        <v>750</v>
      </c>
      <c r="L114" s="42">
        <v>721.5</v>
      </c>
      <c r="M114" s="44">
        <v>9.6200000000000099</v>
      </c>
      <c r="N114" s="44">
        <v>6.1600402108935616E-2</v>
      </c>
      <c r="O114" s="44">
        <v>-0.19076087725513538</v>
      </c>
      <c r="P114" s="44">
        <v>-0.26307176149497119</v>
      </c>
      <c r="Q114" s="44">
        <v>5.0559763873169919E-2</v>
      </c>
    </row>
    <row r="115" spans="1:17">
      <c r="A115" s="1" t="s">
        <v>189</v>
      </c>
      <c r="B115" s="1">
        <v>750</v>
      </c>
      <c r="C115" s="42">
        <v>766.50000000000011</v>
      </c>
      <c r="D115" s="43">
        <v>10.220000000000001</v>
      </c>
      <c r="E115" s="44">
        <v>5.894293902516401E-2</v>
      </c>
      <c r="F115" s="44">
        <v>-0.20038984738646193</v>
      </c>
      <c r="G115" s="44">
        <v>-0.24656606609988177</v>
      </c>
      <c r="H115" s="44">
        <v>-6.0517370522758913E-2</v>
      </c>
      <c r="J115" s="1" t="s">
        <v>193</v>
      </c>
      <c r="K115" s="1">
        <v>750</v>
      </c>
      <c r="L115" s="42">
        <v>726</v>
      </c>
      <c r="M115" s="44">
        <v>9.6800000000000406</v>
      </c>
      <c r="N115" s="44">
        <v>6.2734151928777904E-2</v>
      </c>
      <c r="O115" s="44">
        <v>-0.1890294674655924</v>
      </c>
      <c r="P115" s="44">
        <v>-0.2605329482315944</v>
      </c>
      <c r="Q115" s="44">
        <v>4.9824054887428401E-2</v>
      </c>
    </row>
    <row r="116" spans="1:17">
      <c r="A116" s="1" t="s">
        <v>189</v>
      </c>
      <c r="B116" s="1">
        <v>750</v>
      </c>
      <c r="C116" s="42">
        <v>771.00000000000011</v>
      </c>
      <c r="D116" s="43">
        <v>10.28</v>
      </c>
      <c r="E116" s="44">
        <v>5.894293902516401E-2</v>
      </c>
      <c r="F116" s="44">
        <v>-0.19832615992673736</v>
      </c>
      <c r="G116" s="44">
        <v>-0.2441044023177267</v>
      </c>
      <c r="H116" s="44">
        <v>-5.9658027039921048E-2</v>
      </c>
      <c r="J116" s="1" t="s">
        <v>193</v>
      </c>
      <c r="K116" s="1">
        <v>750</v>
      </c>
      <c r="L116" s="42">
        <v>730.5</v>
      </c>
      <c r="M116" s="44">
        <v>9.74</v>
      </c>
      <c r="N116" s="44">
        <v>6.5494682393059528E-2</v>
      </c>
      <c r="O116" s="44">
        <v>-0.18761626294130615</v>
      </c>
      <c r="P116" s="44">
        <v>-0.25811489699112866</v>
      </c>
      <c r="Q116" s="44">
        <v>4.7507008565593617E-2</v>
      </c>
    </row>
    <row r="117" spans="1:17">
      <c r="A117" s="1" t="s">
        <v>189</v>
      </c>
      <c r="B117" s="1">
        <v>750</v>
      </c>
      <c r="C117" s="42">
        <v>775.50000000000011</v>
      </c>
      <c r="D117" s="43">
        <v>10.34</v>
      </c>
      <c r="E117" s="44">
        <v>6.0852563672084477E-2</v>
      </c>
      <c r="F117" s="44">
        <v>-0.19138667157125311</v>
      </c>
      <c r="G117" s="44">
        <v>-0.23920430305248144</v>
      </c>
      <c r="H117" s="44">
        <v>-6.1993241929711111E-2</v>
      </c>
      <c r="J117" s="1" t="s">
        <v>193</v>
      </c>
      <c r="K117" s="1">
        <v>750</v>
      </c>
      <c r="L117" s="42">
        <v>735</v>
      </c>
      <c r="M117" s="44">
        <v>9.7999999999999705</v>
      </c>
      <c r="N117" s="44">
        <v>6.6986425680993153E-2</v>
      </c>
      <c r="O117" s="44">
        <v>-0.18493477433088104</v>
      </c>
      <c r="P117" s="44">
        <v>-0.25518312466248094</v>
      </c>
      <c r="Q117" s="44">
        <v>4.7182450224503139E-2</v>
      </c>
    </row>
    <row r="118" spans="1:17" s="40" customFormat="1">
      <c r="A118" s="45" t="s">
        <v>189</v>
      </c>
      <c r="B118" s="45">
        <v>750</v>
      </c>
      <c r="C118" s="46">
        <v>780.00000000000011</v>
      </c>
      <c r="D118" s="47">
        <v>10.4</v>
      </c>
      <c r="E118" s="48">
        <v>7.2339983247322187E-2</v>
      </c>
      <c r="F118" s="48">
        <v>-0.18381409205827426</v>
      </c>
      <c r="G118" s="48">
        <v>-0.23394302878389714</v>
      </c>
      <c r="H118" s="48">
        <v>-6.5403598405959829E-2</v>
      </c>
      <c r="I118" s="45"/>
      <c r="J118" s="45" t="s">
        <v>193</v>
      </c>
      <c r="K118" s="45">
        <v>750</v>
      </c>
      <c r="L118" s="46">
        <v>739.5</v>
      </c>
      <c r="M118" s="48">
        <v>9.86</v>
      </c>
      <c r="N118" s="48">
        <v>6.8563803531554751E-2</v>
      </c>
      <c r="O118" s="48">
        <v>-0.18362530852101461</v>
      </c>
      <c r="P118" s="48">
        <v>-0.25275098213947583</v>
      </c>
      <c r="Q118" s="48">
        <v>4.5958613211604354E-2</v>
      </c>
    </row>
    <row r="119" spans="1:17">
      <c r="A119" s="1" t="s">
        <v>189</v>
      </c>
      <c r="B119" s="1">
        <v>750</v>
      </c>
      <c r="C119" s="42">
        <v>784.50000000000011</v>
      </c>
      <c r="D119" s="43">
        <v>10.46</v>
      </c>
      <c r="E119" s="44">
        <v>7.2339983247322187E-2</v>
      </c>
      <c r="F119" s="44">
        <v>-0.18191812065312313</v>
      </c>
      <c r="G119" s="44">
        <v>-0.23162009135879383</v>
      </c>
      <c r="H119" s="44">
        <v>-6.4515287567735086E-2</v>
      </c>
      <c r="J119" s="1" t="s">
        <v>193</v>
      </c>
      <c r="K119" s="1">
        <v>750</v>
      </c>
      <c r="L119" s="42">
        <v>744</v>
      </c>
      <c r="M119" s="44">
        <v>9.9199999999999715</v>
      </c>
      <c r="N119" s="44">
        <v>7.1153977893136267E-2</v>
      </c>
      <c r="O119" s="44">
        <v>-0.18192275404863353</v>
      </c>
      <c r="P119" s="44">
        <v>-0.25007061059549268</v>
      </c>
      <c r="Q119" s="44">
        <v>4.3871555101614612E-2</v>
      </c>
    </row>
    <row r="120" spans="1:17">
      <c r="A120" s="1" t="s">
        <v>189</v>
      </c>
      <c r="B120" s="1">
        <v>750</v>
      </c>
      <c r="C120" s="42">
        <v>789.00000000000011</v>
      </c>
      <c r="D120" s="43">
        <v>10.52</v>
      </c>
      <c r="E120" s="44">
        <v>7.2339983247322187E-2</v>
      </c>
      <c r="F120" s="44">
        <v>-0.18004611968516782</v>
      </c>
      <c r="G120" s="44">
        <v>-0.22932656067890969</v>
      </c>
      <c r="H120" s="44">
        <v>-6.3638131719868596E-2</v>
      </c>
      <c r="J120" s="1" t="s">
        <v>193</v>
      </c>
      <c r="K120" s="1">
        <v>750</v>
      </c>
      <c r="L120" s="42">
        <v>748.5</v>
      </c>
      <c r="M120" s="44">
        <v>9.98</v>
      </c>
      <c r="N120" s="44">
        <v>7.3014228157767397E-2</v>
      </c>
      <c r="O120" s="44">
        <v>-0.17990858147322605</v>
      </c>
      <c r="P120" s="44">
        <v>-0.24771974265782817</v>
      </c>
      <c r="Q120" s="44">
        <v>4.3419203951886295E-2</v>
      </c>
    </row>
    <row r="121" spans="1:17">
      <c r="A121" s="1" t="s">
        <v>189</v>
      </c>
      <c r="B121" s="1">
        <v>750</v>
      </c>
      <c r="C121" s="42">
        <v>793.50000000000011</v>
      </c>
      <c r="D121" s="43">
        <v>10.58</v>
      </c>
      <c r="E121" s="44">
        <v>7.2339983247322187E-2</v>
      </c>
      <c r="F121" s="44">
        <v>-0.17819768711612644</v>
      </c>
      <c r="G121" s="44">
        <v>-0.22706194274239636</v>
      </c>
      <c r="H121" s="44">
        <v>-6.2771945322450756E-2</v>
      </c>
      <c r="J121" s="1" t="s">
        <v>193</v>
      </c>
      <c r="K121" s="1">
        <v>750</v>
      </c>
      <c r="L121" s="42">
        <v>753.00000000000011</v>
      </c>
      <c r="M121" s="43">
        <v>10.039999999999999</v>
      </c>
      <c r="N121" s="44">
        <v>7.5356692789796037E-2</v>
      </c>
      <c r="O121" s="44">
        <v>-0.17884622816598172</v>
      </c>
      <c r="P121" s="44">
        <v>-0.24484652478007254</v>
      </c>
      <c r="Q121" s="44">
        <v>3.9312623501353443E-2</v>
      </c>
    </row>
    <row r="122" spans="1:17">
      <c r="A122" s="1" t="s">
        <v>189</v>
      </c>
      <c r="B122" s="1">
        <v>750</v>
      </c>
      <c r="C122" s="42">
        <v>798.00000000000011</v>
      </c>
      <c r="D122" s="43">
        <v>10.64</v>
      </c>
      <c r="E122" s="44">
        <v>7.9002822013975696E-2</v>
      </c>
      <c r="F122" s="44">
        <v>-0.1705336186212075</v>
      </c>
      <c r="G122" s="44">
        <v>-0.22150594657203634</v>
      </c>
      <c r="H122" s="44">
        <v>-6.4017144155359335E-2</v>
      </c>
      <c r="J122" s="1" t="s">
        <v>193</v>
      </c>
      <c r="K122" s="1">
        <v>750</v>
      </c>
      <c r="L122" s="42">
        <v>757.50000000000011</v>
      </c>
      <c r="M122" s="43">
        <v>10.1</v>
      </c>
      <c r="N122" s="44">
        <v>7.679014161657402E-2</v>
      </c>
      <c r="O122" s="44">
        <v>-0.17574113340559741</v>
      </c>
      <c r="P122" s="44">
        <v>-0.2424166895416697</v>
      </c>
      <c r="Q122" s="44">
        <v>4.0875490373389466E-2</v>
      </c>
    </row>
    <row r="123" spans="1:17">
      <c r="A123" s="1" t="s">
        <v>189</v>
      </c>
      <c r="B123" s="1">
        <v>750</v>
      </c>
      <c r="C123" s="42">
        <v>802.50000000000011</v>
      </c>
      <c r="D123" s="43">
        <v>10.7</v>
      </c>
      <c r="E123" s="44">
        <v>7.9002822013975696E-2</v>
      </c>
      <c r="F123" s="44">
        <v>-0.16878028389834371</v>
      </c>
      <c r="G123" s="44">
        <v>-0.21932559537161003</v>
      </c>
      <c r="H123" s="44">
        <v>-6.3155434052244719E-2</v>
      </c>
      <c r="J123" s="1" t="s">
        <v>193</v>
      </c>
      <c r="K123" s="1">
        <v>750</v>
      </c>
      <c r="L123" s="42">
        <v>762.00000000000011</v>
      </c>
      <c r="M123" s="43">
        <v>10.16</v>
      </c>
      <c r="N123" s="44">
        <v>7.7034117139904851E-2</v>
      </c>
      <c r="O123" s="44">
        <v>-0.17419838625781242</v>
      </c>
      <c r="P123" s="44">
        <v>-0.24012773032932758</v>
      </c>
      <c r="Q123" s="44">
        <v>4.0330818394201211E-2</v>
      </c>
    </row>
    <row r="124" spans="1:17">
      <c r="A124" s="1" t="s">
        <v>189</v>
      </c>
      <c r="B124" s="1">
        <v>750</v>
      </c>
      <c r="C124" s="42">
        <v>807.00000000000011</v>
      </c>
      <c r="D124" s="43">
        <v>10.76</v>
      </c>
      <c r="E124" s="44">
        <v>8.6317827480740558E-2</v>
      </c>
      <c r="F124" s="44">
        <v>-0.16454576590726733</v>
      </c>
      <c r="G124" s="44">
        <v>-0.21580695870272906</v>
      </c>
      <c r="H124" s="44">
        <v>-6.0867698639865776E-2</v>
      </c>
      <c r="J124" s="1" t="s">
        <v>193</v>
      </c>
      <c r="K124" s="1">
        <v>750</v>
      </c>
      <c r="L124" s="42">
        <v>766.50000000000011</v>
      </c>
      <c r="M124" s="43">
        <v>10.220000000000001</v>
      </c>
      <c r="N124" s="44">
        <v>7.8768719043371418E-2</v>
      </c>
      <c r="O124" s="44">
        <v>-0.17281315347454398</v>
      </c>
      <c r="P124" s="44">
        <v>-0.23790462645419233</v>
      </c>
      <c r="Q124" s="44">
        <v>3.8384015289011524E-2</v>
      </c>
    </row>
    <row r="125" spans="1:17">
      <c r="A125" s="1" t="s">
        <v>189</v>
      </c>
      <c r="B125" s="1">
        <v>750</v>
      </c>
      <c r="C125" s="42">
        <v>811.50000000000011</v>
      </c>
      <c r="D125" s="43">
        <v>10.82</v>
      </c>
      <c r="E125" s="44">
        <v>8.6317827480740558E-2</v>
      </c>
      <c r="F125" s="44">
        <v>-0.16285641402384204</v>
      </c>
      <c r="G125" s="44">
        <v>-0.21369180682398628</v>
      </c>
      <c r="H125" s="44">
        <v>-6.0038787112081389E-2</v>
      </c>
      <c r="J125" s="1" t="s">
        <v>193</v>
      </c>
      <c r="K125" s="1">
        <v>750</v>
      </c>
      <c r="L125" s="42">
        <v>771.00000000000011</v>
      </c>
      <c r="M125" s="43">
        <v>10.2799999999998</v>
      </c>
      <c r="N125" s="44">
        <v>8.1520769317811492E-2</v>
      </c>
      <c r="O125" s="44">
        <v>-0.1708098181250734</v>
      </c>
      <c r="P125" s="44">
        <v>-0.23581284595232208</v>
      </c>
      <c r="Q125" s="44">
        <v>3.7325666251214792E-2</v>
      </c>
    </row>
    <row r="126" spans="1:17">
      <c r="A126" s="1" t="s">
        <v>189</v>
      </c>
      <c r="B126" s="1">
        <v>750</v>
      </c>
      <c r="C126" s="42">
        <v>816.00000000000011</v>
      </c>
      <c r="D126" s="43">
        <v>10.88</v>
      </c>
      <c r="E126" s="44">
        <v>9.4016202177662295E-2</v>
      </c>
      <c r="F126" s="44">
        <v>-0.15414538300918951</v>
      </c>
      <c r="G126" s="44">
        <v>-0.20716995853606185</v>
      </c>
      <c r="H126" s="44">
        <v>-5.9528497860911377E-2</v>
      </c>
      <c r="J126" s="1" t="s">
        <v>193</v>
      </c>
      <c r="K126" s="1">
        <v>750</v>
      </c>
      <c r="L126" s="42">
        <v>775.50000000000011</v>
      </c>
      <c r="M126" s="43">
        <v>10.34</v>
      </c>
      <c r="N126" s="44">
        <v>8.2022408558374019E-2</v>
      </c>
      <c r="O126" s="44">
        <v>-0.16967959814546996</v>
      </c>
      <c r="P126" s="44">
        <v>-0.23383350486230739</v>
      </c>
      <c r="Q126" s="44">
        <v>3.6410419886126047E-2</v>
      </c>
    </row>
    <row r="127" spans="1:17">
      <c r="A127" s="1" t="s">
        <v>189</v>
      </c>
      <c r="B127" s="1">
        <v>750</v>
      </c>
      <c r="C127" s="42">
        <v>820.50000000000011</v>
      </c>
      <c r="D127" s="43">
        <v>10.94</v>
      </c>
      <c r="E127" s="44">
        <v>9.9292163996171495E-2</v>
      </c>
      <c r="F127" s="44">
        <v>-0.15067485389198731</v>
      </c>
      <c r="G127" s="44">
        <v>-0.20403967180558327</v>
      </c>
      <c r="H127" s="44">
        <v>-5.698037102693921E-2</v>
      </c>
      <c r="J127" s="1" t="s">
        <v>193</v>
      </c>
      <c r="K127" s="1">
        <v>750</v>
      </c>
      <c r="L127" s="42">
        <v>780.00000000000011</v>
      </c>
      <c r="M127" s="43">
        <v>10.4</v>
      </c>
      <c r="N127" s="44">
        <v>8.4534797871582537E-2</v>
      </c>
      <c r="O127" s="44">
        <v>-0.1677446361329446</v>
      </c>
      <c r="P127" s="44">
        <v>-0.23146603627624454</v>
      </c>
      <c r="Q127" s="44">
        <v>3.437811193579203E-2</v>
      </c>
    </row>
    <row r="128" spans="1:17">
      <c r="A128" s="1" t="s">
        <v>189</v>
      </c>
      <c r="B128" s="1">
        <v>750</v>
      </c>
      <c r="C128" s="42">
        <v>825.00000000000011</v>
      </c>
      <c r="D128" s="43">
        <v>11</v>
      </c>
      <c r="E128" s="44">
        <v>9.9292163996171495E-2</v>
      </c>
      <c r="F128" s="44">
        <v>-0.14911974836170716</v>
      </c>
      <c r="G128" s="44">
        <v>-0.20204674084719546</v>
      </c>
      <c r="H128" s="44">
        <v>-5.6193299922102667E-2</v>
      </c>
      <c r="J128" s="1" t="s">
        <v>193</v>
      </c>
      <c r="K128" s="1">
        <v>750</v>
      </c>
      <c r="L128" s="42">
        <v>784.50000000000011</v>
      </c>
      <c r="M128" s="43">
        <v>10.4599999999999</v>
      </c>
      <c r="N128" s="44">
        <v>8.5919897268791137E-2</v>
      </c>
      <c r="O128" s="44">
        <v>-0.16542859365444731</v>
      </c>
      <c r="P128" s="44">
        <v>-0.22893108981628194</v>
      </c>
      <c r="Q128" s="44">
        <v>3.4274474285494121E-2</v>
      </c>
    </row>
    <row r="129" spans="1:17">
      <c r="A129" s="1" t="s">
        <v>189</v>
      </c>
      <c r="B129" s="1">
        <v>750</v>
      </c>
      <c r="C129" s="42">
        <v>829.50000000000011</v>
      </c>
      <c r="D129" s="43">
        <v>11.059999999999899</v>
      </c>
      <c r="E129" s="44">
        <v>0.10761948790241008</v>
      </c>
      <c r="F129" s="44">
        <v>-0.14127000562228714</v>
      </c>
      <c r="G129" s="44">
        <v>-0.19569482659230614</v>
      </c>
      <c r="H129" s="44">
        <v>-5.4993867501640974E-2</v>
      </c>
      <c r="J129" s="1" t="s">
        <v>193</v>
      </c>
      <c r="K129" s="1">
        <v>750</v>
      </c>
      <c r="L129" s="42">
        <v>789.00000000000011</v>
      </c>
      <c r="M129" s="43">
        <v>10.52</v>
      </c>
      <c r="N129" s="44">
        <v>8.9257954676091003E-2</v>
      </c>
      <c r="O129" s="44">
        <v>-0.16502823000160935</v>
      </c>
      <c r="P129" s="44">
        <v>-0.22709375405653523</v>
      </c>
      <c r="Q129" s="44">
        <v>2.8529763673426793E-2</v>
      </c>
    </row>
    <row r="130" spans="1:17">
      <c r="A130" s="1" t="s">
        <v>189</v>
      </c>
      <c r="B130" s="1">
        <v>750</v>
      </c>
      <c r="C130" s="42">
        <v>834.00000000000011</v>
      </c>
      <c r="D130" s="43">
        <v>11.1200000000001</v>
      </c>
      <c r="E130" s="44">
        <v>0.113016719891393</v>
      </c>
      <c r="F130" s="44">
        <v>-0.13577329626454135</v>
      </c>
      <c r="G130" s="44">
        <v>-0.19090541374800368</v>
      </c>
      <c r="H130" s="44">
        <v>-5.2876794833859368E-2</v>
      </c>
      <c r="J130" s="1" t="s">
        <v>193</v>
      </c>
      <c r="K130" s="1">
        <v>750</v>
      </c>
      <c r="L130" s="42">
        <v>793.50000000000011</v>
      </c>
      <c r="M130" s="43">
        <v>10.5800000000001</v>
      </c>
      <c r="N130" s="44">
        <v>9.0304353869064616E-2</v>
      </c>
      <c r="O130" s="44">
        <v>-0.16238164032864119</v>
      </c>
      <c r="P130" s="44">
        <v>-0.22464796508307264</v>
      </c>
      <c r="Q130" s="44">
        <v>3.0179728339658207E-2</v>
      </c>
    </row>
    <row r="131" spans="1:17">
      <c r="A131" s="1" t="s">
        <v>189</v>
      </c>
      <c r="B131" s="1">
        <v>750</v>
      </c>
      <c r="C131" s="42">
        <v>838.49999999999011</v>
      </c>
      <c r="D131" s="43">
        <v>11.1799999999996</v>
      </c>
      <c r="E131" s="44">
        <v>0.11959159077498997</v>
      </c>
      <c r="F131" s="44">
        <v>-0.13594972874637501</v>
      </c>
      <c r="G131" s="44">
        <v>-0.18622761267978963</v>
      </c>
      <c r="H131" s="44">
        <v>-6.1501108602373379E-2</v>
      </c>
      <c r="J131" s="1" t="s">
        <v>193</v>
      </c>
      <c r="K131" s="1">
        <v>750</v>
      </c>
      <c r="L131" s="42">
        <v>798.00000000000011</v>
      </c>
      <c r="M131" s="43">
        <v>10.64</v>
      </c>
      <c r="N131" s="44">
        <v>9.3393406192663772E-2</v>
      </c>
      <c r="O131" s="44">
        <v>-0.16073573721216022</v>
      </c>
      <c r="P131" s="44">
        <v>-0.2223495631348287</v>
      </c>
      <c r="Q131" s="44">
        <v>2.7138253939994667E-2</v>
      </c>
    </row>
    <row r="132" spans="1:17">
      <c r="A132" s="1" t="s">
        <v>189</v>
      </c>
      <c r="B132" s="1">
        <v>750</v>
      </c>
      <c r="C132" s="42">
        <v>843.00000000000011</v>
      </c>
      <c r="D132" s="43">
        <v>11.2400000000001</v>
      </c>
      <c r="E132" s="44">
        <v>0.12723388157406113</v>
      </c>
      <c r="F132" s="44">
        <v>-0.13132904407661147</v>
      </c>
      <c r="G132" s="44">
        <v>-0.17959382080250921</v>
      </c>
      <c r="H132" s="44">
        <v>-6.3936513376146392E-2</v>
      </c>
      <c r="J132" s="1" t="s">
        <v>193</v>
      </c>
      <c r="K132" s="1">
        <v>750</v>
      </c>
      <c r="L132" s="42">
        <v>802.50000000001012</v>
      </c>
      <c r="M132" s="43">
        <v>10.7000000000002</v>
      </c>
      <c r="N132" s="44">
        <v>9.7124845229606183E-2</v>
      </c>
      <c r="O132" s="44">
        <v>-0.16481806830229218</v>
      </c>
      <c r="P132" s="44">
        <v>-0.2194149351591613</v>
      </c>
      <c r="Q132" s="44">
        <v>6.1884114979899804E-3</v>
      </c>
    </row>
    <row r="133" spans="1:17">
      <c r="A133" s="1" t="s">
        <v>189</v>
      </c>
      <c r="B133" s="1">
        <v>750</v>
      </c>
      <c r="C133" s="42">
        <v>847.50000000000011</v>
      </c>
      <c r="D133" s="43">
        <v>11.2999999999998</v>
      </c>
      <c r="E133" s="44">
        <v>0.12913474885901396</v>
      </c>
      <c r="F133" s="44">
        <v>-0.12870593957413484</v>
      </c>
      <c r="G133" s="44">
        <v>-0.17664086114196309</v>
      </c>
      <c r="H133" s="44">
        <v>-6.3080979926091907E-2</v>
      </c>
      <c r="J133" s="1" t="s">
        <v>193</v>
      </c>
      <c r="K133" s="1">
        <v>750</v>
      </c>
      <c r="L133" s="42">
        <v>807.00000000000011</v>
      </c>
      <c r="M133" s="43">
        <v>10.760000000000099</v>
      </c>
      <c r="N133" s="44">
        <v>0.1030706541940261</v>
      </c>
      <c r="O133" s="44">
        <v>-0.16200422516631979</v>
      </c>
      <c r="P133" s="44">
        <v>-0.21465436762691117</v>
      </c>
      <c r="Q133" s="44">
        <v>-8.273391939241273E-3</v>
      </c>
    </row>
    <row r="134" spans="1:17">
      <c r="A134" s="1" t="s">
        <v>189</v>
      </c>
      <c r="B134" s="1">
        <v>750</v>
      </c>
      <c r="C134" s="42">
        <v>852.00000000000011</v>
      </c>
      <c r="D134" s="43">
        <v>11.36</v>
      </c>
      <c r="E134" s="44">
        <v>0.13675375075810497</v>
      </c>
      <c r="F134" s="44">
        <v>-0.12346007597502104</v>
      </c>
      <c r="G134" s="44">
        <v>-0.17153668382551801</v>
      </c>
      <c r="H134" s="44">
        <v>-6.0151103355994433E-2</v>
      </c>
      <c r="J134" s="1" t="s">
        <v>193</v>
      </c>
      <c r="K134" s="1">
        <v>750</v>
      </c>
      <c r="L134" s="42">
        <v>811.49999999999011</v>
      </c>
      <c r="M134" s="43">
        <v>10.82</v>
      </c>
      <c r="N134" s="44">
        <v>0.11005457701970892</v>
      </c>
      <c r="O134" s="44">
        <v>-0.15561084078357937</v>
      </c>
      <c r="P134" s="44">
        <v>-0.20993137639048906</v>
      </c>
      <c r="Q134" s="44">
        <v>-1.1324558204876031E-2</v>
      </c>
    </row>
    <row r="135" spans="1:17">
      <c r="A135" s="1" t="s">
        <v>189</v>
      </c>
      <c r="B135" s="1">
        <v>750</v>
      </c>
      <c r="C135" s="42">
        <v>856.50000000000011</v>
      </c>
      <c r="D135" s="43">
        <v>11.42</v>
      </c>
      <c r="E135" s="44">
        <v>0.14246012610493297</v>
      </c>
      <c r="F135" s="44">
        <v>-0.11843916302029242</v>
      </c>
      <c r="G135" s="44">
        <v>-0.16581153568718449</v>
      </c>
      <c r="H135" s="44">
        <v>-5.9314269697120232E-2</v>
      </c>
      <c r="J135" s="1" t="s">
        <v>193</v>
      </c>
      <c r="K135" s="1">
        <v>750</v>
      </c>
      <c r="L135" s="42">
        <v>816.00000000000011</v>
      </c>
      <c r="M135" s="43">
        <v>10.8800000000001</v>
      </c>
      <c r="N135" s="44">
        <v>0.11219413815429102</v>
      </c>
      <c r="O135" s="44">
        <v>-0.1523595964830059</v>
      </c>
      <c r="P135" s="44">
        <v>-0.20684948654007518</v>
      </c>
      <c r="Q135" s="44">
        <v>-1.2480243652666916E-2</v>
      </c>
    </row>
    <row r="136" spans="1:17">
      <c r="A136" s="1" t="s">
        <v>189</v>
      </c>
      <c r="B136" s="1">
        <v>750</v>
      </c>
      <c r="C136" s="42">
        <v>861.00000000000011</v>
      </c>
      <c r="D136" s="43">
        <v>11.48</v>
      </c>
      <c r="E136" s="44">
        <v>0.14965584029375109</v>
      </c>
      <c r="F136" s="44">
        <v>-0.11348710647896115</v>
      </c>
      <c r="G136" s="44">
        <v>-0.16048759006256638</v>
      </c>
      <c r="H136" s="44">
        <v>-5.6662814720622574E-2</v>
      </c>
      <c r="J136" s="1" t="s">
        <v>193</v>
      </c>
      <c r="K136" s="1">
        <v>750</v>
      </c>
      <c r="L136" s="42">
        <v>820.50000000000011</v>
      </c>
      <c r="M136" s="43">
        <v>10.94</v>
      </c>
      <c r="N136" s="44">
        <v>0.12198969595638101</v>
      </c>
      <c r="O136" s="44">
        <v>-0.14573329003735008</v>
      </c>
      <c r="P136" s="44">
        <v>-0.20236844814891816</v>
      </c>
      <c r="Q136" s="44">
        <v>-1.5888091604635918E-2</v>
      </c>
    </row>
    <row r="137" spans="1:17">
      <c r="A137" s="1" t="s">
        <v>189</v>
      </c>
      <c r="B137" s="1">
        <v>750</v>
      </c>
      <c r="C137" s="42">
        <v>865.50000000000011</v>
      </c>
      <c r="D137" s="43">
        <v>11.54</v>
      </c>
      <c r="E137" s="44">
        <v>0.15826158827616316</v>
      </c>
      <c r="F137" s="44">
        <v>-0.10657543454893512</v>
      </c>
      <c r="G137" s="44">
        <v>-0.15147926716406415</v>
      </c>
      <c r="H137" s="44">
        <v>-5.6457071655272757E-2</v>
      </c>
      <c r="J137" s="1" t="s">
        <v>193</v>
      </c>
      <c r="K137" s="1">
        <v>750</v>
      </c>
      <c r="L137" s="42">
        <v>825.00000000000011</v>
      </c>
      <c r="M137" s="43">
        <v>11</v>
      </c>
      <c r="N137" s="44">
        <v>0.12491753305657907</v>
      </c>
      <c r="O137" s="44">
        <v>-0.14080949626755904</v>
      </c>
      <c r="P137" s="44">
        <v>-0.19746903072330563</v>
      </c>
      <c r="Q137" s="44">
        <v>-1.8815539526651583E-2</v>
      </c>
    </row>
    <row r="138" spans="1:17">
      <c r="A138" s="1" t="s">
        <v>189</v>
      </c>
      <c r="B138" s="1">
        <v>750</v>
      </c>
      <c r="C138" s="42">
        <v>870.00000000000011</v>
      </c>
      <c r="D138" s="43">
        <v>11.6</v>
      </c>
      <c r="E138" s="44">
        <v>0.16998825009103011</v>
      </c>
      <c r="F138" s="44">
        <v>-9.9511680516254725E-2</v>
      </c>
      <c r="G138" s="44">
        <v>-0.1426400905195524</v>
      </c>
      <c r="H138" s="44">
        <v>-5.3586002167615839E-2</v>
      </c>
      <c r="J138" s="1" t="s">
        <v>193</v>
      </c>
      <c r="K138" s="1">
        <v>750</v>
      </c>
      <c r="L138" s="42">
        <v>829.50000000000011</v>
      </c>
      <c r="M138" s="43">
        <v>11.06</v>
      </c>
      <c r="N138" s="44">
        <v>0.13635734143691208</v>
      </c>
      <c r="O138" s="44">
        <v>-0.13240284920271064</v>
      </c>
      <c r="P138" s="44">
        <v>-0.1907834704036124</v>
      </c>
      <c r="Q138" s="44">
        <v>-2.1589366103976805E-2</v>
      </c>
    </row>
    <row r="139" spans="1:17">
      <c r="A139" s="1" t="s">
        <v>189</v>
      </c>
      <c r="B139" s="1">
        <v>750</v>
      </c>
      <c r="C139" s="42">
        <v>874.50000000000011</v>
      </c>
      <c r="D139" s="43">
        <v>11.66</v>
      </c>
      <c r="E139" s="44">
        <v>0.16998825009103011</v>
      </c>
      <c r="F139" s="44">
        <v>-9.8424320282604033E-2</v>
      </c>
      <c r="G139" s="44">
        <v>-0.14121368034643444</v>
      </c>
      <c r="H139" s="44">
        <v>-5.2859379053371118E-2</v>
      </c>
      <c r="J139" s="1" t="s">
        <v>193</v>
      </c>
      <c r="K139" s="1">
        <v>750</v>
      </c>
      <c r="L139" s="42">
        <v>834.00000000000011</v>
      </c>
      <c r="M139" s="43">
        <v>11.12</v>
      </c>
      <c r="N139" s="44">
        <v>0.13635734143691208</v>
      </c>
      <c r="O139" s="44">
        <v>-0.13100663835764054</v>
      </c>
      <c r="P139" s="44">
        <v>-0.18891308955056713</v>
      </c>
      <c r="Q139" s="44">
        <v>-2.1093046004121888E-2</v>
      </c>
    </row>
    <row r="140" spans="1:17">
      <c r="A140" s="1" t="s">
        <v>189</v>
      </c>
      <c r="B140" s="1">
        <v>750</v>
      </c>
      <c r="C140" s="42">
        <v>879.00000000000011</v>
      </c>
      <c r="D140" s="43">
        <v>11.72</v>
      </c>
      <c r="E140" s="44">
        <v>0.16998825009103011</v>
      </c>
      <c r="F140" s="44">
        <v>-9.7349605679821538E-2</v>
      </c>
      <c r="G140" s="44">
        <v>-0.13980390326305625</v>
      </c>
      <c r="H140" s="44">
        <v>-5.2141163661814961E-2</v>
      </c>
      <c r="J140" s="1" t="s">
        <v>193</v>
      </c>
      <c r="K140" s="1">
        <v>750</v>
      </c>
      <c r="L140" s="42">
        <v>838.50000000000011</v>
      </c>
      <c r="M140" s="43">
        <v>11.18</v>
      </c>
      <c r="N140" s="44">
        <v>0.15089456790151598</v>
      </c>
      <c r="O140" s="44">
        <v>-0.12180588727081762</v>
      </c>
      <c r="P140" s="44">
        <v>-0.18138217380212884</v>
      </c>
      <c r="Q140" s="44">
        <v>-2.2250895364807302E-2</v>
      </c>
    </row>
    <row r="141" spans="1:17">
      <c r="A141" s="1" t="s">
        <v>189</v>
      </c>
      <c r="B141" s="1">
        <v>750</v>
      </c>
      <c r="C141" s="42">
        <v>883.50000000000011</v>
      </c>
      <c r="D141" s="43">
        <v>11.780000000000101</v>
      </c>
      <c r="E141" s="44">
        <v>0.18729346339322026</v>
      </c>
      <c r="F141" s="44">
        <v>-8.7415216173781396E-2</v>
      </c>
      <c r="G141" s="44">
        <v>-0.12495103433981691</v>
      </c>
      <c r="H141" s="44">
        <v>-5.0017816064891245E-2</v>
      </c>
      <c r="J141" s="1" t="s">
        <v>193</v>
      </c>
      <c r="K141" s="1">
        <v>750</v>
      </c>
      <c r="L141" s="42">
        <v>843.00000000000011</v>
      </c>
      <c r="M141" s="43">
        <v>11.24</v>
      </c>
      <c r="N141" s="44">
        <v>0.15021774450354802</v>
      </c>
      <c r="O141" s="44">
        <v>-0.11934365387650461</v>
      </c>
      <c r="P141" s="44">
        <v>-0.17793530576155583</v>
      </c>
      <c r="Q141" s="44">
        <v>-2.4334902792160586E-2</v>
      </c>
    </row>
    <row r="142" spans="1:17">
      <c r="A142" s="1" t="s">
        <v>189</v>
      </c>
      <c r="B142" s="1">
        <v>750</v>
      </c>
      <c r="C142" s="42">
        <v>888.00000000000011</v>
      </c>
      <c r="D142" s="43">
        <v>11.840000000000099</v>
      </c>
      <c r="E142" s="44">
        <v>0.20024974888151603</v>
      </c>
      <c r="F142" s="44">
        <v>-8.0803040742277371E-2</v>
      </c>
      <c r="G142" s="44">
        <v>-0.11473341520100469</v>
      </c>
      <c r="H142" s="44">
        <v>-4.7208755926296676E-2</v>
      </c>
      <c r="J142" s="1" t="s">
        <v>193</v>
      </c>
      <c r="K142" s="1">
        <v>750</v>
      </c>
      <c r="L142" s="42">
        <v>847.50000000000011</v>
      </c>
      <c r="M142" s="43">
        <v>11.3</v>
      </c>
      <c r="N142" s="44">
        <v>0.15818815109261414</v>
      </c>
      <c r="O142" s="44">
        <v>-0.11257728660347149</v>
      </c>
      <c r="P142" s="44">
        <v>-0.17090284619068016</v>
      </c>
      <c r="Q142" s="44">
        <v>-2.7194686752297852E-2</v>
      </c>
    </row>
    <row r="143" spans="1:17">
      <c r="A143" s="1" t="s">
        <v>189</v>
      </c>
      <c r="B143" s="1">
        <v>750</v>
      </c>
      <c r="C143" s="42">
        <v>892.50000000000011</v>
      </c>
      <c r="D143" s="43">
        <v>11.899999999999899</v>
      </c>
      <c r="E143" s="44">
        <v>0.20755562391857213</v>
      </c>
      <c r="F143" s="44">
        <v>-7.6257928394772828E-2</v>
      </c>
      <c r="G143" s="44">
        <v>-0.10653064411133364</v>
      </c>
      <c r="H143" s="44">
        <v>-4.633851098718151E-2</v>
      </c>
      <c r="J143" s="1" t="s">
        <v>193</v>
      </c>
      <c r="K143" s="1">
        <v>750</v>
      </c>
      <c r="L143" s="42">
        <v>852.00000000000011</v>
      </c>
      <c r="M143" s="43">
        <v>11.36</v>
      </c>
      <c r="N143" s="44">
        <v>0.17463957651023407</v>
      </c>
      <c r="O143" s="44">
        <v>-0.10460843730309977</v>
      </c>
      <c r="P143" s="44">
        <v>-0.16413947570946752</v>
      </c>
      <c r="Q143" s="44">
        <v>-2.3965682267919126E-2</v>
      </c>
    </row>
    <row r="144" spans="1:17">
      <c r="A144" s="1" t="s">
        <v>189</v>
      </c>
      <c r="B144" s="1">
        <v>750</v>
      </c>
      <c r="C144" s="42">
        <v>897.00000000000011</v>
      </c>
      <c r="D144" s="43">
        <v>11.9599999999999</v>
      </c>
      <c r="E144" s="44">
        <v>0.2093233623262791</v>
      </c>
      <c r="F144" s="44">
        <v>-7.4181809032621532E-2</v>
      </c>
      <c r="G144" s="44">
        <v>-0.10253228645783588</v>
      </c>
      <c r="H144" s="44">
        <v>-4.5800379623381592E-2</v>
      </c>
      <c r="J144" s="1" t="s">
        <v>193</v>
      </c>
      <c r="K144" s="1">
        <v>750</v>
      </c>
      <c r="L144" s="42">
        <v>856.50000000000011</v>
      </c>
      <c r="M144" s="43">
        <v>11.42</v>
      </c>
      <c r="N144" s="44">
        <v>0.17463957651023407</v>
      </c>
      <c r="O144" s="44">
        <v>-0.10346132772649844</v>
      </c>
      <c r="P144" s="44">
        <v>-0.16251814878122556</v>
      </c>
      <c r="Q144" s="44">
        <v>-2.3460908292591794E-2</v>
      </c>
    </row>
    <row r="145" spans="1:17">
      <c r="A145" s="1" t="s">
        <v>189</v>
      </c>
      <c r="B145" s="1">
        <v>750</v>
      </c>
      <c r="C145" s="42">
        <v>901.50000000001012</v>
      </c>
      <c r="D145" s="43">
        <v>12.0200000000002</v>
      </c>
      <c r="E145" s="44">
        <v>0.2129025983032331</v>
      </c>
      <c r="F145" s="44">
        <v>-7.1864897399388394E-2</v>
      </c>
      <c r="G145" s="44">
        <v>-9.8790992723196053E-2</v>
      </c>
      <c r="H145" s="44">
        <v>-4.4682125072662414E-2</v>
      </c>
      <c r="J145" s="1" t="s">
        <v>193</v>
      </c>
      <c r="K145" s="1">
        <v>750</v>
      </c>
      <c r="L145" s="42">
        <v>861.00000000000011</v>
      </c>
      <c r="M145" s="43">
        <v>11.48</v>
      </c>
      <c r="N145" s="44">
        <v>0.18522688279842084</v>
      </c>
      <c r="O145" s="44">
        <v>-9.7218680621395104E-2</v>
      </c>
      <c r="P145" s="44">
        <v>-0.15592698954238807</v>
      </c>
      <c r="Q145" s="44">
        <v>-2.356468736186524E-2</v>
      </c>
    </row>
    <row r="146" spans="1:17">
      <c r="A146" s="1" t="s">
        <v>189</v>
      </c>
      <c r="B146" s="1">
        <v>750</v>
      </c>
      <c r="C146" s="42">
        <v>906.00000000000011</v>
      </c>
      <c r="D146" s="43">
        <v>12.079999999999901</v>
      </c>
      <c r="E146" s="44">
        <v>0.21933944336221206</v>
      </c>
      <c r="F146" s="44">
        <v>-6.8929341035328523E-2</v>
      </c>
      <c r="G146" s="44">
        <v>-9.5025179358331491E-2</v>
      </c>
      <c r="H146" s="44">
        <v>-4.2539377248836267E-2</v>
      </c>
      <c r="J146" s="1" t="s">
        <v>193</v>
      </c>
      <c r="K146" s="1">
        <v>750</v>
      </c>
      <c r="L146" s="42">
        <v>865.50000000000011</v>
      </c>
      <c r="M146" s="43">
        <v>11.5399999999999</v>
      </c>
      <c r="N146" s="44">
        <v>0.19229421669005511</v>
      </c>
      <c r="O146" s="44">
        <v>-9.244869619842222E-2</v>
      </c>
      <c r="P146" s="44">
        <v>-0.15016695462078283</v>
      </c>
      <c r="Q146" s="44">
        <v>-2.4488879259889927E-2</v>
      </c>
    </row>
    <row r="147" spans="1:17">
      <c r="A147" s="1" t="s">
        <v>189</v>
      </c>
      <c r="B147" s="1">
        <v>750</v>
      </c>
      <c r="C147" s="42">
        <v>910.50000000000011</v>
      </c>
      <c r="D147" s="43">
        <v>12.14</v>
      </c>
      <c r="E147" s="44">
        <v>0.22052168224923788</v>
      </c>
      <c r="F147" s="44">
        <v>-6.7049558744600862E-2</v>
      </c>
      <c r="G147" s="44">
        <v>-9.0392520147353467E-2</v>
      </c>
      <c r="H147" s="44">
        <v>-4.3154455393590301E-2</v>
      </c>
      <c r="J147" s="1" t="s">
        <v>193</v>
      </c>
      <c r="K147" s="1">
        <v>750</v>
      </c>
      <c r="L147" s="42">
        <v>870.00000000000011</v>
      </c>
      <c r="M147" s="43">
        <v>11.6</v>
      </c>
      <c r="N147" s="44">
        <v>0.19750354707568613</v>
      </c>
      <c r="O147" s="44">
        <v>-9.0000093494520733E-2</v>
      </c>
      <c r="P147" s="44">
        <v>-0.14785900623322015</v>
      </c>
      <c r="Q147" s="44">
        <v>-2.2462068714562008E-2</v>
      </c>
    </row>
    <row r="148" spans="1:17">
      <c r="A148" s="1" t="s">
        <v>189</v>
      </c>
      <c r="B148" s="1">
        <v>750</v>
      </c>
      <c r="C148" s="42">
        <v>915.00000000000011</v>
      </c>
      <c r="D148" s="43">
        <v>12.200000000000101</v>
      </c>
      <c r="E148" s="44">
        <v>0.22518282654762298</v>
      </c>
      <c r="F148" s="44">
        <v>-6.3688007601380048E-2</v>
      </c>
      <c r="G148" s="44">
        <v>-8.2353043971555073E-2</v>
      </c>
      <c r="H148" s="44">
        <v>-4.3439483201522487E-2</v>
      </c>
      <c r="J148" s="1" t="s">
        <v>193</v>
      </c>
      <c r="K148" s="1">
        <v>750</v>
      </c>
      <c r="L148" s="42">
        <v>874.50000000000011</v>
      </c>
      <c r="M148" s="43">
        <v>11.66</v>
      </c>
      <c r="N148" s="44">
        <v>0.21096155007258599</v>
      </c>
      <c r="O148" s="44">
        <v>-8.1354134310468063E-2</v>
      </c>
      <c r="P148" s="44">
        <v>-0.13596295793398375</v>
      </c>
      <c r="Q148" s="44">
        <v>-2.5058644757014754E-2</v>
      </c>
    </row>
    <row r="149" spans="1:17">
      <c r="A149" s="1" t="s">
        <v>189</v>
      </c>
      <c r="B149" s="1">
        <v>750</v>
      </c>
      <c r="C149" s="42">
        <v>919.50000000000011</v>
      </c>
      <c r="D149" s="43">
        <v>12.26</v>
      </c>
      <c r="E149" s="44">
        <v>0.23372754022118011</v>
      </c>
      <c r="F149" s="44">
        <v>-6.0070603123951218E-2</v>
      </c>
      <c r="G149" s="44">
        <v>-7.6852445282680149E-2</v>
      </c>
      <c r="H149" s="44">
        <v>-4.0830813205577542E-2</v>
      </c>
      <c r="J149" s="1" t="s">
        <v>193</v>
      </c>
      <c r="K149" s="1">
        <v>750</v>
      </c>
      <c r="L149" s="42">
        <v>879.00000000000011</v>
      </c>
      <c r="M149" s="43">
        <v>11.72</v>
      </c>
      <c r="N149" s="44">
        <v>0.21096155007258599</v>
      </c>
      <c r="O149" s="44">
        <v>-8.0410916299094831E-2</v>
      </c>
      <c r="P149" s="44">
        <v>-0.13459292599642683</v>
      </c>
      <c r="Q149" s="44">
        <v>-2.4555436415771313E-2</v>
      </c>
    </row>
    <row r="150" spans="1:17">
      <c r="A150" s="1" t="s">
        <v>189</v>
      </c>
      <c r="B150" s="1">
        <v>750</v>
      </c>
      <c r="C150" s="42">
        <v>924.00000000000011</v>
      </c>
      <c r="D150" s="43">
        <v>12.32</v>
      </c>
      <c r="E150" s="44">
        <v>0.23372754022118011</v>
      </c>
      <c r="F150" s="44">
        <v>-5.9323641898401967E-2</v>
      </c>
      <c r="G150" s="44">
        <v>-7.5978527991161005E-2</v>
      </c>
      <c r="H150" s="44">
        <v>-4.0228933909750457E-2</v>
      </c>
      <c r="J150" s="1" t="s">
        <v>193</v>
      </c>
      <c r="K150" s="1">
        <v>750</v>
      </c>
      <c r="L150" s="42">
        <v>883.50000000000011</v>
      </c>
      <c r="M150" s="43">
        <v>11.78</v>
      </c>
      <c r="N150" s="44">
        <v>0.22900863660087001</v>
      </c>
      <c r="O150" s="44">
        <v>-7.1549313902574546E-2</v>
      </c>
      <c r="P150" s="44">
        <v>-0.12205622085638748</v>
      </c>
      <c r="Q150" s="44">
        <v>-2.4611238433911033E-2</v>
      </c>
    </row>
    <row r="151" spans="1:17">
      <c r="A151" s="1" t="s">
        <v>189</v>
      </c>
      <c r="B151" s="1">
        <v>750</v>
      </c>
      <c r="C151" s="42">
        <v>928.50000000000011</v>
      </c>
      <c r="D151" s="43">
        <v>12.38</v>
      </c>
      <c r="E151" s="44">
        <v>0.23372754022118011</v>
      </c>
      <c r="F151" s="44">
        <v>-5.8584998576495566E-2</v>
      </c>
      <c r="G151" s="44">
        <v>-7.5114367168557572E-2</v>
      </c>
      <c r="H151" s="44">
        <v>-3.9633735349261533E-2</v>
      </c>
      <c r="J151" s="1" t="s">
        <v>193</v>
      </c>
      <c r="K151" s="1">
        <v>750</v>
      </c>
      <c r="L151" s="42">
        <v>888.00000000000011</v>
      </c>
      <c r="M151" s="43">
        <v>11.8399999999999</v>
      </c>
      <c r="N151" s="44">
        <v>0.24330212025706721</v>
      </c>
      <c r="O151" s="44">
        <v>-6.6749834314238532E-2</v>
      </c>
      <c r="P151" s="44">
        <v>-0.11684475831516028</v>
      </c>
      <c r="Q151" s="44">
        <v>-2.1482354449525093E-2</v>
      </c>
    </row>
    <row r="152" spans="1:17">
      <c r="A152" s="1" t="s">
        <v>189</v>
      </c>
      <c r="B152" s="1">
        <v>750</v>
      </c>
      <c r="C152" s="42">
        <v>933.00000000000011</v>
      </c>
      <c r="D152" s="43">
        <v>12.44</v>
      </c>
      <c r="E152" s="44">
        <v>0.24119249293044584</v>
      </c>
      <c r="F152" s="44">
        <v>-5.4510775039621311E-2</v>
      </c>
      <c r="G152" s="44">
        <v>-6.4949669519476616E-2</v>
      </c>
      <c r="H152" s="44">
        <v>-3.9396734211266556E-2</v>
      </c>
      <c r="J152" s="1" t="s">
        <v>193</v>
      </c>
      <c r="K152" s="1">
        <v>750</v>
      </c>
      <c r="L152" s="42">
        <v>892.50000000000011</v>
      </c>
      <c r="M152" s="43">
        <v>11.9</v>
      </c>
      <c r="N152" s="44">
        <v>0.26226788215921087</v>
      </c>
      <c r="O152" s="44">
        <v>-5.9326989908754992E-2</v>
      </c>
      <c r="P152" s="44">
        <v>-0.10551465516316741</v>
      </c>
      <c r="Q152" s="44">
        <v>-2.0471507317690103E-2</v>
      </c>
    </row>
    <row r="153" spans="1:17">
      <c r="A153" s="1" t="s">
        <v>189</v>
      </c>
      <c r="B153" s="1">
        <v>750</v>
      </c>
      <c r="C153" s="42">
        <v>937.50000000000011</v>
      </c>
      <c r="D153" s="43">
        <v>12.5</v>
      </c>
      <c r="E153" s="44">
        <v>0.24119249293044584</v>
      </c>
      <c r="F153" s="44">
        <v>-5.3813304796019014E-2</v>
      </c>
      <c r="G153" s="44">
        <v>-6.417378252490602E-2</v>
      </c>
      <c r="H153" s="44">
        <v>-3.8812070744230771E-2</v>
      </c>
      <c r="J153" s="1" t="s">
        <v>193</v>
      </c>
      <c r="K153" s="1">
        <v>750</v>
      </c>
      <c r="L153" s="42">
        <v>897.00000000000011</v>
      </c>
      <c r="M153" s="43">
        <v>11.96</v>
      </c>
      <c r="N153" s="44">
        <v>0.27296515890471007</v>
      </c>
      <c r="O153" s="44">
        <v>-5.3862709749832365E-2</v>
      </c>
      <c r="P153" s="44">
        <v>-9.450291592062271E-2</v>
      </c>
      <c r="Q153" s="44">
        <v>-2.1616217613558822E-2</v>
      </c>
    </row>
    <row r="154" spans="1:17">
      <c r="A154" s="1" t="s">
        <v>189</v>
      </c>
      <c r="B154" s="1">
        <v>750</v>
      </c>
      <c r="C154" s="42">
        <v>942.00000000000011</v>
      </c>
      <c r="D154" s="43">
        <v>12.56</v>
      </c>
      <c r="E154" s="44">
        <v>0.24987275676316514</v>
      </c>
      <c r="F154" s="44">
        <v>-5.0736236283880791E-2</v>
      </c>
      <c r="G154" s="44">
        <v>-6.020369764886848E-2</v>
      </c>
      <c r="H154" s="44">
        <v>-3.6031409953959224E-2</v>
      </c>
      <c r="J154" s="1" t="s">
        <v>193</v>
      </c>
      <c r="K154" s="1">
        <v>750</v>
      </c>
      <c r="L154" s="42">
        <v>901.50000000000011</v>
      </c>
      <c r="M154" s="43">
        <v>12.02</v>
      </c>
      <c r="N154" s="44">
        <v>0.27296515890471007</v>
      </c>
      <c r="O154" s="44">
        <v>-5.3147788881236425E-2</v>
      </c>
      <c r="P154" s="44">
        <v>-9.347611415632931E-2</v>
      </c>
      <c r="Q154" s="44">
        <v>-2.1148769697122025E-2</v>
      </c>
    </row>
    <row r="155" spans="1:17">
      <c r="A155" s="1" t="s">
        <v>189</v>
      </c>
      <c r="B155" s="1">
        <v>750</v>
      </c>
      <c r="C155" s="42">
        <v>946.50000000000011</v>
      </c>
      <c r="D155" s="43">
        <v>12.62</v>
      </c>
      <c r="E155" s="44">
        <v>0.24987275676316514</v>
      </c>
      <c r="F155" s="44">
        <v>-5.0071479048000266E-2</v>
      </c>
      <c r="G155" s="44">
        <v>-5.9468324335003132E-2</v>
      </c>
      <c r="H155" s="44">
        <v>-3.5475562598199166E-2</v>
      </c>
      <c r="J155" s="1" t="s">
        <v>193</v>
      </c>
      <c r="K155" s="1">
        <v>750</v>
      </c>
      <c r="L155" s="42">
        <v>906.00000000000011</v>
      </c>
      <c r="M155" s="43">
        <v>12.08</v>
      </c>
      <c r="N155" s="44">
        <v>0.29132539638711008</v>
      </c>
      <c r="O155" s="44">
        <v>-4.644021822327344E-2</v>
      </c>
      <c r="P155" s="44">
        <v>-8.0411106638345914E-2</v>
      </c>
      <c r="Q155" s="44">
        <v>-2.0646602063381626E-2</v>
      </c>
    </row>
    <row r="156" spans="1:17">
      <c r="A156" s="1" t="s">
        <v>189</v>
      </c>
      <c r="B156" s="1">
        <v>750</v>
      </c>
      <c r="C156" s="42">
        <v>951.00000000000011</v>
      </c>
      <c r="D156" s="43">
        <v>12.6799999999999</v>
      </c>
      <c r="E156" s="44">
        <v>0.26317306280843888</v>
      </c>
      <c r="F156" s="44">
        <v>-4.4631301090374269E-2</v>
      </c>
      <c r="G156" s="44">
        <v>-4.5848212155200331E-2</v>
      </c>
      <c r="H156" s="44">
        <v>-3.434609093196727E-2</v>
      </c>
      <c r="J156" s="1" t="s">
        <v>193</v>
      </c>
      <c r="K156" s="1">
        <v>750</v>
      </c>
      <c r="L156" s="42">
        <v>910.50000000000011</v>
      </c>
      <c r="M156" s="43">
        <v>12.139999999999899</v>
      </c>
      <c r="N156" s="44">
        <v>0.29835723383553692</v>
      </c>
      <c r="O156" s="44">
        <v>-4.320242918333466E-2</v>
      </c>
      <c r="P156" s="44">
        <v>-7.3301048246070061E-2</v>
      </c>
      <c r="Q156" s="44">
        <v>-2.0616139002496897E-2</v>
      </c>
    </row>
    <row r="157" spans="1:17">
      <c r="A157" s="1" t="s">
        <v>189</v>
      </c>
      <c r="B157" s="1">
        <v>750</v>
      </c>
      <c r="C157" s="42">
        <v>955.50000000000011</v>
      </c>
      <c r="D157" s="43">
        <v>12.7400000000001</v>
      </c>
      <c r="E157" s="44">
        <v>0.26566311638684414</v>
      </c>
      <c r="F157" s="44">
        <v>-4.3674910168958504E-2</v>
      </c>
      <c r="G157" s="44">
        <v>-4.6303337432891563E-2</v>
      </c>
      <c r="H157" s="44">
        <v>-3.2631656598686144E-2</v>
      </c>
      <c r="J157" s="1" t="s">
        <v>193</v>
      </c>
      <c r="K157" s="1">
        <v>750</v>
      </c>
      <c r="L157" s="42">
        <v>915.00000000000011</v>
      </c>
      <c r="M157" s="43">
        <v>12.2</v>
      </c>
      <c r="N157" s="44">
        <v>0.3014875365820251</v>
      </c>
      <c r="O157" s="44">
        <v>-4.1579425747351607E-2</v>
      </c>
      <c r="P157" s="44">
        <v>-7.0213885916713348E-2</v>
      </c>
      <c r="Q157" s="44">
        <v>-2.0262593290065238E-2</v>
      </c>
    </row>
    <row r="158" spans="1:17">
      <c r="A158" s="1" t="s">
        <v>189</v>
      </c>
      <c r="B158" s="1">
        <v>750</v>
      </c>
      <c r="C158" s="42">
        <v>960.00000000000011</v>
      </c>
      <c r="D158" s="43">
        <v>12.799999999999899</v>
      </c>
      <c r="E158" s="44">
        <v>0.27142191630308593</v>
      </c>
      <c r="F158" s="44">
        <v>-4.1195731900833608E-2</v>
      </c>
      <c r="G158" s="44">
        <v>-4.0826245353433023E-2</v>
      </c>
      <c r="H158" s="44">
        <v>-3.1552316931530801E-2</v>
      </c>
      <c r="J158" s="1" t="s">
        <v>193</v>
      </c>
      <c r="K158" s="1">
        <v>750</v>
      </c>
      <c r="L158" s="42">
        <v>919.50000000000011</v>
      </c>
      <c r="M158" s="43">
        <v>12.260000000000099</v>
      </c>
      <c r="N158" s="44">
        <v>0.31116302187514577</v>
      </c>
      <c r="O158" s="44">
        <v>-3.8726972157520821E-2</v>
      </c>
      <c r="P158" s="44">
        <v>-6.6227485835207017E-2</v>
      </c>
      <c r="Q158" s="44">
        <v>-1.8484591103391165E-2</v>
      </c>
    </row>
    <row r="159" spans="1:17">
      <c r="A159" s="1" t="s">
        <v>189</v>
      </c>
      <c r="B159" s="1">
        <v>750</v>
      </c>
      <c r="C159" s="42">
        <v>964.50000000000011</v>
      </c>
      <c r="D159" s="43">
        <v>12.86</v>
      </c>
      <c r="E159" s="44">
        <v>0.27512541522144818</v>
      </c>
      <c r="F159" s="44">
        <v>-3.9368072088503535E-2</v>
      </c>
      <c r="G159" s="44">
        <v>-3.6490391590259956E-2</v>
      </c>
      <c r="H159" s="44">
        <v>-3.0949875226093167E-2</v>
      </c>
      <c r="J159" s="1" t="s">
        <v>193</v>
      </c>
      <c r="K159" s="1">
        <v>750</v>
      </c>
      <c r="L159" s="42">
        <v>924.00000000000011</v>
      </c>
      <c r="M159" s="43">
        <v>12.319999999999901</v>
      </c>
      <c r="N159" s="44">
        <v>0.31559336539140825</v>
      </c>
      <c r="O159" s="44">
        <v>-3.6546778688298358E-2</v>
      </c>
      <c r="P159" s="44">
        <v>-6.1209156838304239E-2</v>
      </c>
      <c r="Q159" s="44">
        <v>-1.8392362501018784E-2</v>
      </c>
    </row>
    <row r="160" spans="1:17">
      <c r="A160" s="1" t="s">
        <v>189</v>
      </c>
      <c r="B160" s="1">
        <v>750</v>
      </c>
      <c r="C160" s="42">
        <v>969.00000000000011</v>
      </c>
      <c r="D160" s="43">
        <v>12.920000000000099</v>
      </c>
      <c r="E160" s="44">
        <v>0.27512541522144818</v>
      </c>
      <c r="F160" s="44">
        <v>-3.8797276817066247E-2</v>
      </c>
      <c r="G160" s="44">
        <v>-3.5939664621780158E-2</v>
      </c>
      <c r="H160" s="44">
        <v>-3.0440466316858268E-2</v>
      </c>
      <c r="J160" s="1" t="s">
        <v>193</v>
      </c>
      <c r="K160" s="1">
        <v>750</v>
      </c>
      <c r="L160" s="42">
        <v>928.50000000000011</v>
      </c>
      <c r="M160" s="43">
        <v>12.38</v>
      </c>
      <c r="N160" s="44">
        <v>0.3231594204954778</v>
      </c>
      <c r="O160" s="44">
        <v>-3.4330734703182673E-2</v>
      </c>
      <c r="P160" s="44">
        <v>-5.8109430447024012E-2</v>
      </c>
      <c r="Q160" s="44">
        <v>-1.6906364685126213E-2</v>
      </c>
    </row>
    <row r="161" spans="1:17">
      <c r="A161" s="1" t="s">
        <v>189</v>
      </c>
      <c r="B161" s="1">
        <v>750</v>
      </c>
      <c r="C161" s="42">
        <v>973.50000000000011</v>
      </c>
      <c r="D161" s="43">
        <v>12.98</v>
      </c>
      <c r="E161" s="44">
        <v>0.28286765083573312</v>
      </c>
      <c r="F161" s="44">
        <v>-3.6064518208377548E-2</v>
      </c>
      <c r="G161" s="44">
        <v>-3.1200905808820921E-2</v>
      </c>
      <c r="H161" s="44">
        <v>-2.8270678503437847E-2</v>
      </c>
      <c r="J161" s="1" t="s">
        <v>193</v>
      </c>
      <c r="K161" s="1">
        <v>750</v>
      </c>
      <c r="L161" s="42">
        <v>933.00000000000011</v>
      </c>
      <c r="M161" s="43">
        <v>12.44</v>
      </c>
      <c r="N161" s="44">
        <v>0.32828185425774897</v>
      </c>
      <c r="O161" s="44">
        <v>-3.1744578222009677E-2</v>
      </c>
      <c r="P161" s="44">
        <v>-5.0723429845157118E-2</v>
      </c>
      <c r="Q161" s="44">
        <v>-1.7524549413179408E-2</v>
      </c>
    </row>
    <row r="162" spans="1:17">
      <c r="A162" s="1" t="s">
        <v>189</v>
      </c>
      <c r="B162" s="1">
        <v>750</v>
      </c>
      <c r="C162" s="42">
        <v>978.00000000000011</v>
      </c>
      <c r="D162" s="43">
        <v>13.0399999999999</v>
      </c>
      <c r="E162" s="44">
        <v>0.28673192097010319</v>
      </c>
      <c r="F162" s="44">
        <v>-3.4651471660079723E-2</v>
      </c>
      <c r="G162" s="44">
        <v>-2.8615981110329362E-2</v>
      </c>
      <c r="H162" s="44">
        <v>-2.7681779779130507E-2</v>
      </c>
      <c r="J162" s="1" t="s">
        <v>193</v>
      </c>
      <c r="K162" s="1">
        <v>750</v>
      </c>
      <c r="L162" s="42">
        <v>937.50000000000011</v>
      </c>
      <c r="M162" s="43">
        <v>12.5</v>
      </c>
      <c r="N162" s="44">
        <v>0.32828185425774897</v>
      </c>
      <c r="O162" s="44">
        <v>-3.1214839993388081E-2</v>
      </c>
      <c r="P162" s="44">
        <v>-5.0051838826435276E-2</v>
      </c>
      <c r="Q162" s="44">
        <v>-1.7101029357886481E-2</v>
      </c>
    </row>
    <row r="163" spans="1:17">
      <c r="A163" s="1" t="s">
        <v>189</v>
      </c>
      <c r="B163" s="1">
        <v>750</v>
      </c>
      <c r="C163" s="42">
        <v>982.50000000000011</v>
      </c>
      <c r="D163" s="43">
        <v>13.100000000000101</v>
      </c>
      <c r="E163" s="44">
        <v>0.29568750236187996</v>
      </c>
      <c r="F163" s="44">
        <v>-3.2591894465033099E-2</v>
      </c>
      <c r="G163" s="44">
        <v>-2.6278951914066644E-2</v>
      </c>
      <c r="H163" s="44">
        <v>-2.6458555025324966E-2</v>
      </c>
      <c r="J163" s="1" t="s">
        <v>193</v>
      </c>
      <c r="K163" s="1">
        <v>750</v>
      </c>
      <c r="L163" s="42">
        <v>942.00000000000011</v>
      </c>
      <c r="M163" s="43">
        <v>12.56</v>
      </c>
      <c r="N163" s="44">
        <v>0.34406773375503708</v>
      </c>
      <c r="O163" s="44">
        <v>-2.6804959201233484E-2</v>
      </c>
      <c r="P163" s="44">
        <v>-4.0778031127311133E-2</v>
      </c>
      <c r="Q163" s="44">
        <v>-1.5765421944189006E-2</v>
      </c>
    </row>
    <row r="164" spans="1:17">
      <c r="A164" s="1" t="s">
        <v>189</v>
      </c>
      <c r="B164" s="1">
        <v>750</v>
      </c>
      <c r="C164" s="42">
        <v>987.00000000000011</v>
      </c>
      <c r="D164" s="43">
        <v>13.1600000000001</v>
      </c>
      <c r="E164" s="44">
        <v>0.29938789987695302</v>
      </c>
      <c r="F164" s="44">
        <v>-3.1291653717534805E-2</v>
      </c>
      <c r="G164" s="44">
        <v>-2.523856130685901E-2</v>
      </c>
      <c r="H164" s="44">
        <v>-2.4908988277578252E-2</v>
      </c>
      <c r="J164" s="1" t="s">
        <v>193</v>
      </c>
      <c r="K164" s="1">
        <v>750</v>
      </c>
      <c r="L164" s="42">
        <v>946.50000000000011</v>
      </c>
      <c r="M164" s="43">
        <v>12.62</v>
      </c>
      <c r="N164" s="44">
        <v>0.34406773375503708</v>
      </c>
      <c r="O164" s="44">
        <v>-2.6315415660508705E-2</v>
      </c>
      <c r="P164" s="44">
        <v>-4.0184575914502384E-2</v>
      </c>
      <c r="Q164" s="44">
        <v>-1.5357853203182961E-2</v>
      </c>
    </row>
    <row r="165" spans="1:17">
      <c r="A165" s="1" t="s">
        <v>189</v>
      </c>
      <c r="B165" s="1">
        <v>750</v>
      </c>
      <c r="C165" s="42">
        <v>991.50000000000011</v>
      </c>
      <c r="D165" s="43">
        <v>13.22</v>
      </c>
      <c r="E165" s="44">
        <v>0.29938789987695302</v>
      </c>
      <c r="F165" s="44">
        <v>-3.0788009334735293E-2</v>
      </c>
      <c r="G165" s="44">
        <v>-2.4777264635727082E-2</v>
      </c>
      <c r="H165" s="44">
        <v>-2.4451120758049595E-2</v>
      </c>
      <c r="J165" s="1" t="s">
        <v>193</v>
      </c>
      <c r="K165" s="1">
        <v>750</v>
      </c>
      <c r="L165" s="42">
        <v>951.00000000000011</v>
      </c>
      <c r="M165" s="43">
        <v>12.6799999999999</v>
      </c>
      <c r="N165" s="44">
        <v>0.34406773375503708</v>
      </c>
      <c r="O165" s="44">
        <v>-2.5831224478301641E-2</v>
      </c>
      <c r="P165" s="44">
        <v>-3.9597631043292121E-2</v>
      </c>
      <c r="Q165" s="44">
        <v>-1.4954725028081602E-2</v>
      </c>
    </row>
    <row r="166" spans="1:17">
      <c r="A166" s="1" t="s">
        <v>189</v>
      </c>
      <c r="B166" s="1">
        <v>750</v>
      </c>
      <c r="C166" s="42">
        <v>996.00000000000011</v>
      </c>
      <c r="D166" s="43">
        <v>13.28</v>
      </c>
      <c r="E166" s="44">
        <v>0.30729095420636093</v>
      </c>
      <c r="F166" s="44">
        <v>-2.8788655146500287E-2</v>
      </c>
      <c r="G166" s="44">
        <v>-2.2981882898786297E-2</v>
      </c>
      <c r="H166" s="44">
        <v>-2.2417408718987432E-2</v>
      </c>
      <c r="J166" s="1" t="s">
        <v>193</v>
      </c>
      <c r="K166" s="1">
        <v>750</v>
      </c>
      <c r="L166" s="42">
        <v>955.50000000000011</v>
      </c>
      <c r="M166" s="43">
        <v>12.74</v>
      </c>
      <c r="N166" s="44">
        <v>0.35437529203217305</v>
      </c>
      <c r="O166" s="44">
        <v>-2.3895133443639034E-2</v>
      </c>
      <c r="P166" s="44">
        <v>-3.9191128606062338E-2</v>
      </c>
      <c r="Q166" s="44">
        <v>-1.2193015006266364E-2</v>
      </c>
    </row>
    <row r="167" spans="1:17">
      <c r="A167" s="1" t="s">
        <v>189</v>
      </c>
      <c r="B167" s="1">
        <v>750</v>
      </c>
      <c r="C167" s="42">
        <v>1000.5000000000001</v>
      </c>
      <c r="D167" s="43">
        <v>13.340000000000099</v>
      </c>
      <c r="E167" s="44">
        <v>0.30989150919870118</v>
      </c>
      <c r="F167" s="44">
        <v>-2.7962911576411099E-2</v>
      </c>
      <c r="G167" s="44">
        <v>-2.19727319730251E-2</v>
      </c>
      <c r="H167" s="44">
        <v>-2.2073874618968467E-2</v>
      </c>
      <c r="J167" s="1" t="s">
        <v>193</v>
      </c>
      <c r="K167" s="1">
        <v>750</v>
      </c>
      <c r="L167" s="42">
        <v>960.00000000000011</v>
      </c>
      <c r="M167" s="43">
        <v>12.8</v>
      </c>
      <c r="N167" s="44">
        <v>0.35437529203217305</v>
      </c>
      <c r="O167" s="44">
        <v>-2.3431901018163177E-2</v>
      </c>
      <c r="P167" s="44">
        <v>-3.8615567322502355E-2</v>
      </c>
      <c r="Q167" s="44">
        <v>-1.1815633820197971E-2</v>
      </c>
    </row>
    <row r="168" spans="1:17">
      <c r="A168" s="1" t="s">
        <v>189</v>
      </c>
      <c r="B168" s="1">
        <v>750</v>
      </c>
      <c r="C168" s="42">
        <v>1005.0000000000001</v>
      </c>
      <c r="D168" s="43">
        <v>13.4</v>
      </c>
      <c r="E168" s="44">
        <v>0.32302043411299025</v>
      </c>
      <c r="F168" s="44">
        <v>-2.5183177756546098E-2</v>
      </c>
      <c r="G168" s="44">
        <v>-1.9331024891274147E-2</v>
      </c>
      <c r="H168" s="44">
        <v>-1.9466444960996976E-2</v>
      </c>
      <c r="J168" s="1" t="s">
        <v>193</v>
      </c>
      <c r="K168" s="1">
        <v>750</v>
      </c>
      <c r="L168" s="42">
        <v>964.50000000000011</v>
      </c>
      <c r="M168" s="43">
        <v>12.86</v>
      </c>
      <c r="N168" s="44">
        <v>0.376439818117559</v>
      </c>
      <c r="O168" s="44">
        <v>-1.7402595368825741E-2</v>
      </c>
      <c r="P168" s="44">
        <v>-2.2155081168096384E-2</v>
      </c>
      <c r="Q168" s="44">
        <v>-1.1391975377785989E-2</v>
      </c>
    </row>
    <row r="169" spans="1:17">
      <c r="A169" s="1" t="s">
        <v>189</v>
      </c>
      <c r="B169" s="1">
        <v>750</v>
      </c>
      <c r="C169" s="42">
        <v>1009.5000000000001</v>
      </c>
      <c r="D169" s="43">
        <v>13.46</v>
      </c>
      <c r="E169" s="44">
        <v>0.32302043411299025</v>
      </c>
      <c r="F169" s="44">
        <v>-2.4729070339047414E-2</v>
      </c>
      <c r="G169" s="44">
        <v>-1.8917316903231854E-2</v>
      </c>
      <c r="H169" s="44">
        <v>-1.9052766057785574E-2</v>
      </c>
      <c r="J169" s="1" t="s">
        <v>193</v>
      </c>
      <c r="K169" s="1">
        <v>750</v>
      </c>
      <c r="L169" s="42">
        <v>969.00000000000011</v>
      </c>
      <c r="M169" s="43">
        <v>12.92</v>
      </c>
      <c r="N169" s="44">
        <v>0.376439818117559</v>
      </c>
      <c r="O169" s="44">
        <v>-1.698965221650578E-2</v>
      </c>
      <c r="P169" s="44">
        <v>-2.1706862999552566E-2</v>
      </c>
      <c r="Q169" s="44">
        <v>-1.102308159871429E-2</v>
      </c>
    </row>
    <row r="170" spans="1:17">
      <c r="A170" s="1" t="s">
        <v>189</v>
      </c>
      <c r="B170" s="1">
        <v>750</v>
      </c>
      <c r="C170" s="42">
        <v>1014.0000000000001</v>
      </c>
      <c r="D170" s="43">
        <v>13.52</v>
      </c>
      <c r="E170" s="44">
        <v>0.32302043411299025</v>
      </c>
      <c r="F170" s="44">
        <v>-2.4279683456212585E-2</v>
      </c>
      <c r="G170" s="44">
        <v>-1.8507914546380573E-2</v>
      </c>
      <c r="H170" s="44">
        <v>-1.8643379157832929E-2</v>
      </c>
      <c r="J170" s="1" t="s">
        <v>193</v>
      </c>
      <c r="K170" s="1">
        <v>750</v>
      </c>
      <c r="L170" s="42">
        <v>973.50000000001012</v>
      </c>
      <c r="M170" s="43">
        <v>12.98</v>
      </c>
      <c r="N170" s="44">
        <v>0.38654345601583218</v>
      </c>
      <c r="O170" s="44">
        <v>-1.4279115174594542E-2</v>
      </c>
      <c r="P170" s="44">
        <v>-1.5056489634330754E-2</v>
      </c>
      <c r="Q170" s="44">
        <v>-1.0035086805837624E-2</v>
      </c>
    </row>
    <row r="171" spans="1:17">
      <c r="A171" s="1" t="s">
        <v>189</v>
      </c>
      <c r="B171" s="1">
        <v>750</v>
      </c>
      <c r="C171" s="42">
        <v>1018.5000000000001</v>
      </c>
      <c r="D171" s="43">
        <v>13.58</v>
      </c>
      <c r="E171" s="44">
        <v>0.32302043411299025</v>
      </c>
      <c r="F171" s="44">
        <v>-2.3834952020938223E-2</v>
      </c>
      <c r="G171" s="44">
        <v>-1.8102758368620187E-2</v>
      </c>
      <c r="H171" s="44">
        <v>-1.8238225223878697E-2</v>
      </c>
      <c r="J171" s="1" t="s">
        <v>193</v>
      </c>
      <c r="K171" s="1">
        <v>750</v>
      </c>
      <c r="L171" s="42">
        <v>978.00000000001012</v>
      </c>
      <c r="M171" s="43">
        <v>13.0399999999998</v>
      </c>
      <c r="N171" s="44">
        <v>0.39007029047187469</v>
      </c>
      <c r="O171" s="44">
        <v>-1.2913884035669065E-2</v>
      </c>
      <c r="P171" s="44">
        <v>-1.1271578479414013E-2</v>
      </c>
      <c r="Q171" s="44">
        <v>-9.6985319849329649E-3</v>
      </c>
    </row>
    <row r="172" spans="1:17">
      <c r="A172" s="1" t="s">
        <v>189</v>
      </c>
      <c r="B172" s="1">
        <v>750</v>
      </c>
      <c r="C172" s="42">
        <v>1023.0000000000001</v>
      </c>
      <c r="D172" s="43">
        <v>13.64</v>
      </c>
      <c r="E172" s="44">
        <v>0.33264181383689823</v>
      </c>
      <c r="F172" s="44">
        <v>-2.1517748684994495E-2</v>
      </c>
      <c r="G172" s="44">
        <v>-1.6400958243760679E-2</v>
      </c>
      <c r="H172" s="44">
        <v>-1.5220238222441111E-2</v>
      </c>
      <c r="J172" s="1" t="s">
        <v>193</v>
      </c>
      <c r="K172" s="1">
        <v>750</v>
      </c>
      <c r="L172" s="42">
        <v>982.50000000000011</v>
      </c>
      <c r="M172" s="43">
        <v>13.100000000000101</v>
      </c>
      <c r="N172" s="44">
        <v>0.39495893320936099</v>
      </c>
      <c r="O172" s="44">
        <v>-1.0887173719160932E-2</v>
      </c>
      <c r="P172" s="44">
        <v>-4.2875202790238001E-3</v>
      </c>
      <c r="Q172" s="44">
        <v>-9.5529083444569271E-3</v>
      </c>
    </row>
    <row r="173" spans="1:17">
      <c r="A173" s="1" t="s">
        <v>189</v>
      </c>
      <c r="B173" s="1">
        <v>750</v>
      </c>
      <c r="C173" s="42">
        <v>1027.5</v>
      </c>
      <c r="D173" s="43">
        <v>13.700000000000101</v>
      </c>
      <c r="E173" s="44">
        <v>0.33264181383689823</v>
      </c>
      <c r="F173" s="44">
        <v>-2.1094965697855739E-2</v>
      </c>
      <c r="G173" s="44">
        <v>-1.6012990160325903E-2</v>
      </c>
      <c r="H173" s="44">
        <v>-1.484129559755553E-2</v>
      </c>
      <c r="J173" s="1" t="s">
        <v>193</v>
      </c>
      <c r="K173" s="1">
        <v>750</v>
      </c>
      <c r="L173" s="42">
        <v>987.00000000000011</v>
      </c>
      <c r="M173" s="43">
        <v>13.16</v>
      </c>
      <c r="N173" s="44">
        <v>0.40098603905454683</v>
      </c>
      <c r="O173" s="44">
        <v>-9.6965695495039375E-3</v>
      </c>
      <c r="P173" s="44">
        <v>-3.9556967136165563E-3</v>
      </c>
      <c r="Q173" s="44">
        <v>-7.9209338411645042E-3</v>
      </c>
    </row>
    <row r="174" spans="1:17">
      <c r="A174" s="1" t="s">
        <v>189</v>
      </c>
      <c r="B174" s="1">
        <v>750</v>
      </c>
      <c r="C174" s="42">
        <v>1032</v>
      </c>
      <c r="D174" s="43">
        <v>13.76</v>
      </c>
      <c r="E174" s="44">
        <v>0.35354820073913179</v>
      </c>
      <c r="F174" s="44">
        <v>-1.7650291930965394E-2</v>
      </c>
      <c r="G174" s="44">
        <v>-1.2182162936984819E-2</v>
      </c>
      <c r="H174" s="44">
        <v>-1.251246072809209E-2</v>
      </c>
      <c r="J174" s="1" t="s">
        <v>193</v>
      </c>
      <c r="K174" s="1">
        <v>750</v>
      </c>
      <c r="L174" s="42">
        <v>991.50000000000011</v>
      </c>
      <c r="M174" s="43">
        <v>13.22</v>
      </c>
      <c r="N174" s="44">
        <v>0.40098603905454683</v>
      </c>
      <c r="O174" s="44">
        <v>-9.345488951871421E-3</v>
      </c>
      <c r="P174" s="44">
        <v>-3.6445613831113319E-3</v>
      </c>
      <c r="Q174" s="44">
        <v>-7.5829789488171262E-3</v>
      </c>
    </row>
    <row r="175" spans="1:17">
      <c r="A175" s="1" t="s">
        <v>189</v>
      </c>
      <c r="B175" s="1">
        <v>750</v>
      </c>
      <c r="C175" s="42">
        <v>1036.5</v>
      </c>
      <c r="D175" s="43">
        <v>13.82</v>
      </c>
      <c r="E175" s="44">
        <v>0.35354820073913179</v>
      </c>
      <c r="F175" s="44">
        <v>-1.7256821247832621E-2</v>
      </c>
      <c r="G175" s="44">
        <v>-1.182569277235189E-2</v>
      </c>
      <c r="H175" s="44">
        <v>-1.2154564216645895E-2</v>
      </c>
      <c r="J175" s="1" t="s">
        <v>193</v>
      </c>
      <c r="K175" s="1">
        <v>750</v>
      </c>
      <c r="L175" s="42">
        <v>996.00000000000011</v>
      </c>
      <c r="M175" s="43">
        <v>13.2799999999999</v>
      </c>
      <c r="N175" s="44">
        <v>0.40638205716658915</v>
      </c>
      <c r="O175" s="44">
        <v>-7.621389160839466E-3</v>
      </c>
      <c r="P175" s="44">
        <v>1.221714171226039E-3</v>
      </c>
      <c r="Q175" s="44">
        <v>-6.9242873372645924E-3</v>
      </c>
    </row>
    <row r="176" spans="1:17">
      <c r="A176" s="1" t="s">
        <v>189</v>
      </c>
      <c r="B176" s="1">
        <v>750</v>
      </c>
      <c r="C176" s="42">
        <v>1041.00000000001</v>
      </c>
      <c r="D176" s="43">
        <v>13.8799999999995</v>
      </c>
      <c r="E176" s="44">
        <v>0.36358998692671313</v>
      </c>
      <c r="F176" s="44">
        <v>-1.5268871211275827E-2</v>
      </c>
      <c r="G176" s="44">
        <v>-1.0060424145973246E-2</v>
      </c>
      <c r="H176" s="44">
        <v>-1.0092817563877914E-2</v>
      </c>
      <c r="J176" s="1" t="s">
        <v>193</v>
      </c>
      <c r="K176" s="1">
        <v>750</v>
      </c>
      <c r="L176" s="42">
        <v>1000.5000000000001</v>
      </c>
      <c r="M176" s="43">
        <v>13.34</v>
      </c>
      <c r="N176" s="44">
        <v>0.41070239030571964</v>
      </c>
      <c r="O176" s="44">
        <v>-6.2323463194923212E-3</v>
      </c>
      <c r="P176" s="44">
        <v>5.0642675881380148E-3</v>
      </c>
      <c r="Q176" s="44">
        <v>-6.3967907567238913E-3</v>
      </c>
    </row>
    <row r="177" spans="1:17">
      <c r="A177" s="1" t="s">
        <v>189</v>
      </c>
      <c r="B177" s="1">
        <v>750</v>
      </c>
      <c r="C177" s="42">
        <v>1045.50000000001</v>
      </c>
      <c r="D177" s="43">
        <v>13.94</v>
      </c>
      <c r="E177" s="44">
        <v>0.3679081269581182</v>
      </c>
      <c r="F177" s="44">
        <v>-1.4347536319180849E-2</v>
      </c>
      <c r="G177" s="44">
        <v>-9.0291965621121031E-3</v>
      </c>
      <c r="H177" s="44">
        <v>-9.5028807528959314E-3</v>
      </c>
      <c r="J177" s="1" t="s">
        <v>193</v>
      </c>
      <c r="K177" s="1">
        <v>750</v>
      </c>
      <c r="L177" s="42">
        <v>1005.0000000000001</v>
      </c>
      <c r="M177" s="43">
        <v>13.4000000000001</v>
      </c>
      <c r="N177" s="44">
        <v>0.41800898164918188</v>
      </c>
      <c r="O177" s="44">
        <v>-4.8319863703497404E-3</v>
      </c>
      <c r="P177" s="44">
        <v>6.3255654835878347E-3</v>
      </c>
      <c r="Q177" s="44">
        <v>-4.8717961026624387E-3</v>
      </c>
    </row>
    <row r="178" spans="1:17">
      <c r="A178" s="1" t="s">
        <v>189</v>
      </c>
      <c r="B178" s="1">
        <v>750</v>
      </c>
      <c r="C178" s="42">
        <v>1050</v>
      </c>
      <c r="D178" s="43">
        <v>14.0000000000003</v>
      </c>
      <c r="E178" s="44">
        <v>0.36720897128688379</v>
      </c>
      <c r="F178" s="44">
        <v>-1.415536056378832E-2</v>
      </c>
      <c r="G178" s="44">
        <v>-8.7306418845254294E-3</v>
      </c>
      <c r="H178" s="44">
        <v>-9.5756704196203607E-3</v>
      </c>
      <c r="J178" s="1" t="s">
        <v>193</v>
      </c>
      <c r="K178" s="1">
        <v>750</v>
      </c>
      <c r="L178" s="42">
        <v>1009.5000000000001</v>
      </c>
      <c r="M178" s="43">
        <v>13.4600000000001</v>
      </c>
      <c r="N178" s="44">
        <v>0.41629005473250807</v>
      </c>
      <c r="O178" s="44">
        <v>-4.7304405172476985E-3</v>
      </c>
      <c r="P178" s="44">
        <v>6.6716314951363667E-3</v>
      </c>
      <c r="Q178" s="44">
        <v>-4.9365363197718184E-3</v>
      </c>
    </row>
    <row r="179" spans="1:17">
      <c r="E179" s="44"/>
      <c r="F179" s="44"/>
      <c r="G179" s="44"/>
      <c r="H179" s="44"/>
      <c r="J179" s="1" t="s">
        <v>193</v>
      </c>
      <c r="K179" s="1">
        <v>750</v>
      </c>
      <c r="L179" s="42">
        <v>1013.9999999999901</v>
      </c>
      <c r="M179" s="43">
        <v>13.5200000000003</v>
      </c>
      <c r="N179" s="44">
        <v>0.42107156920750327</v>
      </c>
      <c r="O179" s="44">
        <v>-3.7485463102083089E-3</v>
      </c>
      <c r="P179" s="44">
        <v>7.4427116488134382E-3</v>
      </c>
      <c r="Q179" s="44">
        <v>-3.8540449346840602E-3</v>
      </c>
    </row>
    <row r="180" spans="1:17">
      <c r="A180" s="1" t="s">
        <v>189</v>
      </c>
      <c r="B180" s="1">
        <v>1000</v>
      </c>
      <c r="C180" s="42">
        <v>708</v>
      </c>
      <c r="D180" s="44">
        <v>7.0800000000000098</v>
      </c>
      <c r="E180" s="44">
        <v>3.9431732405130768E-3</v>
      </c>
      <c r="F180" s="44">
        <v>-0.27135602151528726</v>
      </c>
      <c r="G180" s="44">
        <v>-0.29621045277609914</v>
      </c>
      <c r="H180" s="44">
        <v>-6.5492484739889584E-2</v>
      </c>
      <c r="J180" s="1" t="s">
        <v>193</v>
      </c>
      <c r="K180" s="1">
        <v>750</v>
      </c>
      <c r="L180" s="42">
        <v>1018.5000000000001</v>
      </c>
      <c r="M180" s="43">
        <v>13.5800000000001</v>
      </c>
      <c r="N180" s="44">
        <v>0.42542245577449378</v>
      </c>
      <c r="O180" s="44">
        <v>-2.8585715401425321E-3</v>
      </c>
      <c r="P180" s="44">
        <v>8.1708479975555678E-3</v>
      </c>
      <c r="Q180" s="44">
        <v>-2.9477236541777183E-3</v>
      </c>
    </row>
    <row r="181" spans="1:17">
      <c r="A181" s="1" t="s">
        <v>189</v>
      </c>
      <c r="B181" s="1">
        <v>1000</v>
      </c>
      <c r="C181" s="42">
        <v>712.49999999999898</v>
      </c>
      <c r="D181" s="44">
        <v>7.1249999999999698</v>
      </c>
      <c r="E181" s="44">
        <v>5.4689104360498243E-3</v>
      </c>
      <c r="F181" s="44">
        <v>-0.26845295443332789</v>
      </c>
      <c r="G181" s="44">
        <v>-0.29321270662494303</v>
      </c>
      <c r="H181" s="44">
        <v>-6.6183023449272016E-2</v>
      </c>
      <c r="J181" s="1" t="s">
        <v>193</v>
      </c>
      <c r="K181" s="1">
        <v>750</v>
      </c>
      <c r="L181" s="42">
        <v>1023.0000000000001</v>
      </c>
      <c r="M181" s="43">
        <v>13.64</v>
      </c>
      <c r="N181" s="44">
        <v>0.43301873991588635</v>
      </c>
      <c r="O181" s="44">
        <v>-1.5333835413660277E-3</v>
      </c>
      <c r="P181" s="44">
        <v>9.2252734635880525E-3</v>
      </c>
      <c r="Q181" s="44">
        <v>-1.484204266113856E-3</v>
      </c>
    </row>
    <row r="182" spans="1:17">
      <c r="A182" s="1" t="s">
        <v>189</v>
      </c>
      <c r="B182" s="1">
        <v>1000</v>
      </c>
      <c r="C182" s="42">
        <v>717</v>
      </c>
      <c r="D182" s="44">
        <v>7.1700000000000097</v>
      </c>
      <c r="E182" s="44">
        <v>2.320877399438365E-2</v>
      </c>
      <c r="F182" s="44">
        <v>-0.25278464335761158</v>
      </c>
      <c r="G182" s="44">
        <v>-0.28652782394516418</v>
      </c>
      <c r="H182" s="44">
        <v>-4.2565219406038433E-2</v>
      </c>
      <c r="J182" s="1" t="s">
        <v>193</v>
      </c>
      <c r="K182" s="1">
        <v>750</v>
      </c>
      <c r="L182" s="42">
        <v>1027.5</v>
      </c>
      <c r="M182" s="43">
        <v>13.700000000000101</v>
      </c>
      <c r="N182" s="44">
        <v>0.43301873991588635</v>
      </c>
      <c r="O182" s="44">
        <v>-1.248020294562259E-3</v>
      </c>
      <c r="P182" s="44">
        <v>9.4370312263920841E-3</v>
      </c>
      <c r="Q182" s="44">
        <v>-1.1995972806708929E-3</v>
      </c>
    </row>
    <row r="183" spans="1:17">
      <c r="A183" s="1" t="s">
        <v>189</v>
      </c>
      <c r="B183" s="1">
        <v>1000</v>
      </c>
      <c r="C183" s="42">
        <v>721.5</v>
      </c>
      <c r="D183" s="44">
        <v>7.2149999999999999</v>
      </c>
      <c r="E183" s="44">
        <v>2.320877399438365E-2</v>
      </c>
      <c r="F183" s="44">
        <v>-0.25014481559526724</v>
      </c>
      <c r="G183" s="44">
        <v>-0.28358349507817127</v>
      </c>
      <c r="H183" s="44">
        <v>-4.1817318151375855E-2</v>
      </c>
      <c r="J183" s="1" t="s">
        <v>193</v>
      </c>
      <c r="K183" s="1">
        <v>750</v>
      </c>
      <c r="L183" s="42">
        <v>1032</v>
      </c>
      <c r="M183" s="43">
        <v>13.76</v>
      </c>
      <c r="N183" s="44">
        <v>0.45066567305704808</v>
      </c>
      <c r="O183" s="44">
        <v>1.3322077739594124E-3</v>
      </c>
      <c r="P183" s="44">
        <v>1.1534371678638883E-2</v>
      </c>
      <c r="Q183" s="44">
        <v>1.6364274853274546E-3</v>
      </c>
    </row>
    <row r="184" spans="1:17">
      <c r="A184" s="1" t="s">
        <v>189</v>
      </c>
      <c r="B184" s="1">
        <v>1000</v>
      </c>
      <c r="C184" s="42">
        <v>726</v>
      </c>
      <c r="D184" s="44">
        <v>7.26</v>
      </c>
      <c r="E184" s="44">
        <v>3.7688690457039105E-2</v>
      </c>
      <c r="F184" s="44">
        <v>-0.23859000172846598</v>
      </c>
      <c r="G184" s="44">
        <v>-0.27802905232274139</v>
      </c>
      <c r="H184" s="44">
        <v>-3.1454001263137944E-2</v>
      </c>
      <c r="J184" s="1" t="s">
        <v>193</v>
      </c>
      <c r="K184" s="1">
        <v>750</v>
      </c>
      <c r="L184" s="42">
        <v>1036.5</v>
      </c>
      <c r="M184" s="43">
        <v>13.8200000000001</v>
      </c>
      <c r="N184" s="44">
        <v>0.45066567305704808</v>
      </c>
      <c r="O184" s="44">
        <v>1.596113908082307E-3</v>
      </c>
      <c r="P184" s="44">
        <v>1.1728954921325814E-2</v>
      </c>
      <c r="Q184" s="44">
        <v>1.8978608767411323E-3</v>
      </c>
    </row>
    <row r="185" spans="1:17">
      <c r="A185" s="1" t="s">
        <v>189</v>
      </c>
      <c r="B185" s="1">
        <v>1000</v>
      </c>
      <c r="C185" s="42">
        <v>730.5</v>
      </c>
      <c r="D185" s="44">
        <v>7.3050000000000299</v>
      </c>
      <c r="E185" s="44">
        <v>4.6096636654764558E-2</v>
      </c>
      <c r="F185" s="44">
        <v>-0.23130921988316175</v>
      </c>
      <c r="G185" s="44">
        <v>-0.27370459930372509</v>
      </c>
      <c r="H185" s="44">
        <v>-2.710912249826241E-2</v>
      </c>
      <c r="J185" s="1" t="s">
        <v>193</v>
      </c>
      <c r="K185" s="1">
        <v>750</v>
      </c>
      <c r="L185" s="42">
        <v>1041</v>
      </c>
      <c r="M185" s="43">
        <v>13.88</v>
      </c>
      <c r="N185" s="44">
        <v>0.45066567305704808</v>
      </c>
      <c r="O185" s="44">
        <v>1.8573320901367624E-3</v>
      </c>
      <c r="P185" s="44">
        <v>1.1921552205240195E-2</v>
      </c>
      <c r="Q185" s="44">
        <v>2.1566368236778793E-3</v>
      </c>
    </row>
    <row r="186" spans="1:17">
      <c r="A186" s="1" t="s">
        <v>189</v>
      </c>
      <c r="B186" s="1">
        <v>1000</v>
      </c>
      <c r="C186" s="42">
        <v>735</v>
      </c>
      <c r="D186" s="44">
        <v>7.35</v>
      </c>
      <c r="E186" s="44">
        <v>4.6163157934384379E-2</v>
      </c>
      <c r="F186" s="44">
        <v>-0.2295791982666551</v>
      </c>
      <c r="G186" s="44">
        <v>-0.27117840188793579</v>
      </c>
      <c r="H186" s="44">
        <v>-2.8706347833566077E-2</v>
      </c>
      <c r="J186" s="1" t="s">
        <v>193</v>
      </c>
      <c r="K186" s="1">
        <v>750</v>
      </c>
      <c r="L186" s="42">
        <v>1045.5</v>
      </c>
      <c r="M186" s="43">
        <v>13.9399999999999</v>
      </c>
      <c r="N186" s="44">
        <v>0.44587185648781852</v>
      </c>
      <c r="O186" s="44">
        <v>1.4876015755275682E-3</v>
      </c>
      <c r="P186" s="44">
        <v>1.1643970885245516E-2</v>
      </c>
      <c r="Q186" s="44">
        <v>1.6017458198096454E-3</v>
      </c>
    </row>
    <row r="187" spans="1:17">
      <c r="A187" s="1" t="s">
        <v>189</v>
      </c>
      <c r="B187" s="1">
        <v>1000</v>
      </c>
      <c r="C187" s="42">
        <v>739.5</v>
      </c>
      <c r="D187" s="44">
        <v>7.3949999999999898</v>
      </c>
      <c r="E187" s="44">
        <v>4.8275492563281605E-2</v>
      </c>
      <c r="F187" s="44">
        <v>-0.22729811703219779</v>
      </c>
      <c r="G187" s="44">
        <v>-0.26854919714756337</v>
      </c>
      <c r="H187" s="44">
        <v>-2.9958787592413098E-2</v>
      </c>
      <c r="J187" s="1" t="s">
        <v>193</v>
      </c>
      <c r="K187" s="1">
        <v>750</v>
      </c>
      <c r="L187" s="42">
        <v>1050</v>
      </c>
      <c r="M187" s="43">
        <v>14</v>
      </c>
      <c r="N187" s="44">
        <v>0.44587185648781852</v>
      </c>
      <c r="O187" s="44">
        <v>1.747775192147083E-3</v>
      </c>
      <c r="P187" s="44">
        <v>1.1835818747118618E-2</v>
      </c>
      <c r="Q187" s="44">
        <v>1.8607736193348642E-3</v>
      </c>
    </row>
    <row r="188" spans="1:17">
      <c r="A188" s="1" t="s">
        <v>189</v>
      </c>
      <c r="B188" s="1">
        <v>1000</v>
      </c>
      <c r="C188" s="42">
        <v>744</v>
      </c>
      <c r="D188" s="44">
        <v>7.44</v>
      </c>
      <c r="E188" s="44">
        <v>5.0228541528782283E-2</v>
      </c>
      <c r="F188" s="44">
        <v>-0.22509385900672621</v>
      </c>
      <c r="G188" s="44">
        <v>-0.26594958513320965</v>
      </c>
      <c r="H188" s="44">
        <v>-3.2108834290751571E-2</v>
      </c>
      <c r="L188" s="42"/>
      <c r="O188" s="44"/>
      <c r="P188" s="44"/>
      <c r="Q188" s="44"/>
    </row>
    <row r="189" spans="1:17">
      <c r="A189" s="1" t="s">
        <v>189</v>
      </c>
      <c r="B189" s="1">
        <v>1000</v>
      </c>
      <c r="C189" s="42">
        <v>748.5</v>
      </c>
      <c r="D189" s="44">
        <v>7.4850000000000003</v>
      </c>
      <c r="E189" s="44">
        <v>5.0228541528782283E-2</v>
      </c>
      <c r="F189" s="44">
        <v>-0.22276683247092569</v>
      </c>
      <c r="G189" s="44">
        <v>-0.26326347894010521</v>
      </c>
      <c r="H189" s="44">
        <v>-3.1474599061070439E-2</v>
      </c>
      <c r="J189" s="1" t="s">
        <v>193</v>
      </c>
      <c r="K189" s="1">
        <v>1000</v>
      </c>
      <c r="L189" s="42">
        <v>667.5</v>
      </c>
      <c r="M189" s="44">
        <v>6.6750000000000203</v>
      </c>
      <c r="N189" s="44">
        <v>4.406536134740472E-2</v>
      </c>
      <c r="O189" s="44">
        <v>-0.23460040473601776</v>
      </c>
      <c r="P189" s="44">
        <v>-0.29880548675777302</v>
      </c>
      <c r="Q189" s="44">
        <v>1.5113903846748565E-2</v>
      </c>
    </row>
    <row r="190" spans="1:17">
      <c r="A190" s="1" t="s">
        <v>189</v>
      </c>
      <c r="B190" s="1">
        <v>1000</v>
      </c>
      <c r="C190" s="42">
        <v>753.00000000000011</v>
      </c>
      <c r="D190" s="44">
        <v>7.53</v>
      </c>
      <c r="E190" s="44">
        <v>5.0228541528782283E-2</v>
      </c>
      <c r="F190" s="44">
        <v>-0.22047029684852334</v>
      </c>
      <c r="G190" s="44">
        <v>-0.26061257629051771</v>
      </c>
      <c r="H190" s="44">
        <v>-3.0848695115944562E-2</v>
      </c>
      <c r="J190" s="1" t="s">
        <v>193</v>
      </c>
      <c r="K190" s="1">
        <v>1000</v>
      </c>
      <c r="L190" s="42">
        <v>672</v>
      </c>
      <c r="M190" s="44">
        <v>6.7200000000000104</v>
      </c>
      <c r="N190" s="44">
        <v>5.4704781681250203E-2</v>
      </c>
      <c r="O190" s="44">
        <v>-0.22630960505769218</v>
      </c>
      <c r="P190" s="44">
        <v>-0.29333796815026963</v>
      </c>
      <c r="Q190" s="44">
        <v>1.6299913204772441E-2</v>
      </c>
    </row>
    <row r="191" spans="1:17">
      <c r="A191" s="1" t="s">
        <v>189</v>
      </c>
      <c r="B191" s="1">
        <v>1000</v>
      </c>
      <c r="C191" s="42">
        <v>757.50000000000011</v>
      </c>
      <c r="D191" s="44">
        <v>7.5749999999999904</v>
      </c>
      <c r="E191" s="44">
        <v>5.3909733900513193E-2</v>
      </c>
      <c r="F191" s="44">
        <v>-0.21812447796811399</v>
      </c>
      <c r="G191" s="44">
        <v>-0.25808237188930538</v>
      </c>
      <c r="H191" s="44">
        <v>-3.3524639526279647E-2</v>
      </c>
      <c r="J191" s="1" t="s">
        <v>193</v>
      </c>
      <c r="K191" s="1">
        <v>1000</v>
      </c>
      <c r="L191" s="42">
        <v>676.5</v>
      </c>
      <c r="M191" s="44">
        <v>6.7650000000000103</v>
      </c>
      <c r="N191" s="44">
        <v>5.5915316381335303E-2</v>
      </c>
      <c r="O191" s="44">
        <v>-0.22332657029585043</v>
      </c>
      <c r="P191" s="44">
        <v>-0.29001492750132851</v>
      </c>
      <c r="Q191" s="44">
        <v>1.6572464909950603E-2</v>
      </c>
    </row>
    <row r="192" spans="1:17">
      <c r="A192" s="1" t="s">
        <v>189</v>
      </c>
      <c r="B192" s="1">
        <v>1000</v>
      </c>
      <c r="C192" s="42">
        <v>762.00000000000011</v>
      </c>
      <c r="D192" s="44">
        <v>7.6200000000000099</v>
      </c>
      <c r="E192" s="44">
        <v>5.6461762173467794E-2</v>
      </c>
      <c r="F192" s="44">
        <v>-0.21718161884466172</v>
      </c>
      <c r="G192" s="44">
        <v>-0.25606087732803928</v>
      </c>
      <c r="H192" s="44">
        <v>-4.015313051521658E-2</v>
      </c>
      <c r="J192" s="1" t="s">
        <v>193</v>
      </c>
      <c r="K192" s="1">
        <v>1000</v>
      </c>
      <c r="L192" s="42">
        <v>681</v>
      </c>
      <c r="M192" s="44">
        <v>6.8099999999999801</v>
      </c>
      <c r="N192" s="44">
        <v>5.7420359655348287E-2</v>
      </c>
      <c r="O192" s="44">
        <v>-0.22115604941297703</v>
      </c>
      <c r="P192" s="44">
        <v>-0.28697317205663297</v>
      </c>
      <c r="Q192" s="44">
        <v>1.5628987117702352E-2</v>
      </c>
    </row>
    <row r="193" spans="1:17">
      <c r="A193" s="1" t="s">
        <v>189</v>
      </c>
      <c r="B193" s="1">
        <v>1000</v>
      </c>
      <c r="C193" s="42">
        <v>766.50000000000011</v>
      </c>
      <c r="D193" s="44">
        <v>7.665</v>
      </c>
      <c r="E193" s="44">
        <v>5.6461762173467794E-2</v>
      </c>
      <c r="F193" s="44">
        <v>-0.21496314799553565</v>
      </c>
      <c r="G193" s="44">
        <v>-0.25350646687871992</v>
      </c>
      <c r="H193" s="44">
        <v>-3.9461297291497506E-2</v>
      </c>
      <c r="J193" s="1" t="s">
        <v>193</v>
      </c>
      <c r="K193" s="1">
        <v>1000</v>
      </c>
      <c r="L193" s="42">
        <v>685.5</v>
      </c>
      <c r="M193" s="44">
        <v>6.8550000000000004</v>
      </c>
      <c r="N193" s="44">
        <v>6.1740397403870384E-2</v>
      </c>
      <c r="O193" s="44">
        <v>-0.22276852321047649</v>
      </c>
      <c r="P193" s="44">
        <v>-0.28567021363464823</v>
      </c>
      <c r="Q193" s="44">
        <v>2.5976456736244366E-3</v>
      </c>
    </row>
    <row r="194" spans="1:17">
      <c r="A194" s="1" t="s">
        <v>189</v>
      </c>
      <c r="B194" s="1">
        <v>1000</v>
      </c>
      <c r="C194" s="42">
        <v>771.00000000000011</v>
      </c>
      <c r="D194" s="44">
        <v>7.71</v>
      </c>
      <c r="E194" s="44">
        <v>5.8645875117451111E-2</v>
      </c>
      <c r="F194" s="44">
        <v>-0.21345745766973553</v>
      </c>
      <c r="G194" s="44">
        <v>-0.25132957421149182</v>
      </c>
      <c r="H194" s="44">
        <v>-4.2541782204478025E-2</v>
      </c>
      <c r="J194" s="1" t="s">
        <v>193</v>
      </c>
      <c r="K194" s="1">
        <v>1000</v>
      </c>
      <c r="L194" s="42">
        <v>690</v>
      </c>
      <c r="M194" s="44">
        <v>6.9</v>
      </c>
      <c r="N194" s="44">
        <v>6.1866730017985795E-2</v>
      </c>
      <c r="O194" s="44">
        <v>-0.21913631378180856</v>
      </c>
      <c r="P194" s="44">
        <v>-0.28236748249105847</v>
      </c>
      <c r="Q194" s="44">
        <v>6.5608787786083089E-3</v>
      </c>
    </row>
    <row r="195" spans="1:17" s="40" customFormat="1">
      <c r="A195" s="45" t="s">
        <v>189</v>
      </c>
      <c r="B195" s="45">
        <v>1000</v>
      </c>
      <c r="C195" s="46">
        <v>775.50000000000011</v>
      </c>
      <c r="D195" s="48">
        <v>7.7549999999999999</v>
      </c>
      <c r="E195" s="48">
        <v>6.0462709157190507E-2</v>
      </c>
      <c r="F195" s="48">
        <v>-0.21167760742629946</v>
      </c>
      <c r="G195" s="48">
        <v>-0.24907801594402393</v>
      </c>
      <c r="H195" s="48">
        <v>-4.3326538885878459E-2</v>
      </c>
      <c r="I195" s="45"/>
      <c r="J195" s="45" t="s">
        <v>193</v>
      </c>
      <c r="K195" s="45">
        <v>1000</v>
      </c>
      <c r="L195" s="46">
        <v>694.5</v>
      </c>
      <c r="M195" s="48">
        <v>6.9450000000000101</v>
      </c>
      <c r="N195" s="48">
        <v>6.2386406195469604E-2</v>
      </c>
      <c r="O195" s="48">
        <v>-0.21478673932026696</v>
      </c>
      <c r="P195" s="48">
        <v>-0.27980223585571062</v>
      </c>
      <c r="Q195" s="48">
        <v>1.2762864205110795E-2</v>
      </c>
    </row>
    <row r="196" spans="1:17">
      <c r="A196" s="1" t="s">
        <v>189</v>
      </c>
      <c r="B196" s="1">
        <v>1000</v>
      </c>
      <c r="C196" s="42">
        <v>780.00000000000011</v>
      </c>
      <c r="D196" s="44">
        <v>7.7999999999999803</v>
      </c>
      <c r="E196" s="44">
        <v>6.3082650792237016E-2</v>
      </c>
      <c r="F196" s="44">
        <v>-0.20959861096198668</v>
      </c>
      <c r="G196" s="44">
        <v>-0.24673318324395241</v>
      </c>
      <c r="H196" s="44">
        <v>-4.4961200464320568E-2</v>
      </c>
      <c r="J196" s="1" t="s">
        <v>193</v>
      </c>
      <c r="K196" s="1">
        <v>1000</v>
      </c>
      <c r="L196" s="42">
        <v>699</v>
      </c>
      <c r="M196" s="44">
        <v>6.9899999999999896</v>
      </c>
      <c r="N196" s="44">
        <v>6.6576360693439376E-2</v>
      </c>
      <c r="O196" s="44">
        <v>-0.21480700202551042</v>
      </c>
      <c r="P196" s="44">
        <v>-0.27852402171313501</v>
      </c>
      <c r="Q196" s="44">
        <v>4.892736606411284E-3</v>
      </c>
    </row>
    <row r="197" spans="1:17">
      <c r="A197" s="1" t="s">
        <v>189</v>
      </c>
      <c r="B197" s="1">
        <v>1000</v>
      </c>
      <c r="C197" s="42">
        <v>784.50000000000011</v>
      </c>
      <c r="D197" s="44">
        <v>7.8450000000000504</v>
      </c>
      <c r="E197" s="44">
        <v>6.2592954530478404E-2</v>
      </c>
      <c r="F197" s="44">
        <v>-0.20868895896439721</v>
      </c>
      <c r="G197" s="44">
        <v>-0.24476210741409712</v>
      </c>
      <c r="H197" s="44">
        <v>-4.7177769317634295E-2</v>
      </c>
      <c r="J197" s="1" t="s">
        <v>193</v>
      </c>
      <c r="K197" s="1">
        <v>1000</v>
      </c>
      <c r="L197" s="42">
        <v>703.5</v>
      </c>
      <c r="M197" s="44">
        <v>7.0350000000000197</v>
      </c>
      <c r="N197" s="44">
        <v>6.8862043122886643E-2</v>
      </c>
      <c r="O197" s="44">
        <v>-0.21444094371634256</v>
      </c>
      <c r="P197" s="44">
        <v>-0.27630956688576708</v>
      </c>
      <c r="Q197" s="44">
        <v>-1.2038315159267274E-3</v>
      </c>
    </row>
    <row r="198" spans="1:17">
      <c r="A198" s="1" t="s">
        <v>189</v>
      </c>
      <c r="B198" s="1">
        <v>1000</v>
      </c>
      <c r="C198" s="42">
        <v>789.00000000000011</v>
      </c>
      <c r="D198" s="44">
        <v>7.8900000000001702</v>
      </c>
      <c r="E198" s="44">
        <v>6.6810704040984201E-2</v>
      </c>
      <c r="F198" s="44">
        <v>-0.20449812272070297</v>
      </c>
      <c r="G198" s="44">
        <v>-0.24162075724116625</v>
      </c>
      <c r="H198" s="44">
        <v>-4.5895651573286671E-2</v>
      </c>
      <c r="J198" s="1" t="s">
        <v>193</v>
      </c>
      <c r="K198" s="1">
        <v>1000</v>
      </c>
      <c r="L198" s="42">
        <v>708</v>
      </c>
      <c r="M198" s="44">
        <v>7.0800000000000098</v>
      </c>
      <c r="N198" s="44">
        <v>7.2388755876541755E-2</v>
      </c>
      <c r="O198" s="44">
        <v>-0.21511269699089144</v>
      </c>
      <c r="P198" s="44">
        <v>-0.27602676066894849</v>
      </c>
      <c r="Q198" s="44">
        <v>-7.9169441158919926E-3</v>
      </c>
    </row>
    <row r="199" spans="1:17">
      <c r="A199" s="1" t="s">
        <v>189</v>
      </c>
      <c r="B199" s="1">
        <v>1000</v>
      </c>
      <c r="C199" s="42">
        <v>793.50000000000011</v>
      </c>
      <c r="D199" s="44">
        <v>7.93500000000002</v>
      </c>
      <c r="E199" s="44">
        <v>6.8811220291281047E-2</v>
      </c>
      <c r="F199" s="44">
        <v>-0.20204702353810017</v>
      </c>
      <c r="G199" s="44">
        <v>-0.23913207798467248</v>
      </c>
      <c r="H199" s="44">
        <v>-4.5837463498741106E-2</v>
      </c>
      <c r="J199" s="1" t="s">
        <v>193</v>
      </c>
      <c r="K199" s="1">
        <v>1000</v>
      </c>
      <c r="L199" s="42">
        <v>712.49999999999898</v>
      </c>
      <c r="M199" s="44">
        <v>7.12499999999996</v>
      </c>
      <c r="N199" s="44">
        <v>7.4103973940837842E-2</v>
      </c>
      <c r="O199" s="44">
        <v>-0.21391570098692178</v>
      </c>
      <c r="P199" s="44">
        <v>-0.2735737749372647</v>
      </c>
      <c r="Q199" s="44">
        <v>-1.1939791168262513E-2</v>
      </c>
    </row>
    <row r="200" spans="1:17" s="40" customFormat="1">
      <c r="A200" s="45" t="s">
        <v>189</v>
      </c>
      <c r="B200" s="45">
        <v>1000</v>
      </c>
      <c r="C200" s="46">
        <v>798.00000000000011</v>
      </c>
      <c r="D200" s="48">
        <v>7.97999999999994</v>
      </c>
      <c r="E200" s="48">
        <v>7.1357941988856533E-2</v>
      </c>
      <c r="F200" s="48">
        <v>-0.19844363072652024</v>
      </c>
      <c r="G200" s="48">
        <v>-0.23625612763456175</v>
      </c>
      <c r="H200" s="48">
        <v>-4.3436548466432724E-2</v>
      </c>
      <c r="I200" s="45"/>
      <c r="J200" s="45" t="s">
        <v>193</v>
      </c>
      <c r="K200" s="45">
        <v>1000</v>
      </c>
      <c r="L200" s="46">
        <v>717</v>
      </c>
      <c r="M200" s="48">
        <v>7.17</v>
      </c>
      <c r="N200" s="48">
        <v>7.5536494978640553E-2</v>
      </c>
      <c r="O200" s="48">
        <v>-0.20918542529862927</v>
      </c>
      <c r="P200" s="48">
        <v>-0.27010524491638666</v>
      </c>
      <c r="Q200" s="48">
        <v>-4.5474342196900816E-3</v>
      </c>
    </row>
    <row r="201" spans="1:17">
      <c r="A201" s="1" t="s">
        <v>189</v>
      </c>
      <c r="B201" s="1">
        <v>1000</v>
      </c>
      <c r="C201" s="42">
        <v>802.50000000000011</v>
      </c>
      <c r="D201" s="44">
        <v>8.0250000000000199</v>
      </c>
      <c r="E201" s="44">
        <v>7.5938109778549326E-2</v>
      </c>
      <c r="F201" s="44">
        <v>-0.19329009951726334</v>
      </c>
      <c r="G201" s="44">
        <v>-0.23271388610251784</v>
      </c>
      <c r="H201" s="44">
        <v>-4.033112024362092E-2</v>
      </c>
      <c r="J201" s="1" t="s">
        <v>193</v>
      </c>
      <c r="K201" s="1">
        <v>1000</v>
      </c>
      <c r="L201" s="42">
        <v>721.49999999999898</v>
      </c>
      <c r="M201" s="44">
        <v>7.2150000000000301</v>
      </c>
      <c r="N201" s="44">
        <v>7.8012701345122309E-2</v>
      </c>
      <c r="O201" s="44">
        <v>-0.20617224765755202</v>
      </c>
      <c r="P201" s="44">
        <v>-0.26696093671797566</v>
      </c>
      <c r="Q201" s="44">
        <v>-4.2117541213956694E-3</v>
      </c>
    </row>
    <row r="202" spans="1:17">
      <c r="A202" s="1" t="s">
        <v>189</v>
      </c>
      <c r="B202" s="1">
        <v>1000</v>
      </c>
      <c r="C202" s="42">
        <v>807.00000000000011</v>
      </c>
      <c r="D202" s="44">
        <v>8.0700000000000305</v>
      </c>
      <c r="E202" s="44">
        <v>7.4140700436923904E-2</v>
      </c>
      <c r="F202" s="44">
        <v>-0.19257878882366108</v>
      </c>
      <c r="G202" s="44">
        <v>-0.23094158821221308</v>
      </c>
      <c r="H202" s="44">
        <v>-4.042898882125593E-2</v>
      </c>
      <c r="J202" s="1" t="s">
        <v>193</v>
      </c>
      <c r="K202" s="1">
        <v>1000</v>
      </c>
      <c r="L202" s="42">
        <v>726</v>
      </c>
      <c r="M202" s="44">
        <v>7.26</v>
      </c>
      <c r="N202" s="44">
        <v>8.1611349030544941E-2</v>
      </c>
      <c r="O202" s="44">
        <v>-0.20659810807834286</v>
      </c>
      <c r="P202" s="44">
        <v>-0.26426210977233883</v>
      </c>
      <c r="Q202" s="44">
        <v>-1.3113403855253544E-2</v>
      </c>
    </row>
    <row r="203" spans="1:17">
      <c r="A203" s="1" t="s">
        <v>189</v>
      </c>
      <c r="B203" s="1">
        <v>1000</v>
      </c>
      <c r="C203" s="42">
        <v>811.50000000000011</v>
      </c>
      <c r="D203" s="44">
        <v>8.1149999999999896</v>
      </c>
      <c r="E203" s="44">
        <v>7.7151349089940188E-2</v>
      </c>
      <c r="F203" s="44">
        <v>-0.18862373422241346</v>
      </c>
      <c r="G203" s="44">
        <v>-0.22789860214451899</v>
      </c>
      <c r="H203" s="44">
        <v>-3.8534965688127261E-2</v>
      </c>
      <c r="J203" s="1" t="s">
        <v>193</v>
      </c>
      <c r="K203" s="1">
        <v>1000</v>
      </c>
      <c r="L203" s="42">
        <v>730.5</v>
      </c>
      <c r="M203" s="44">
        <v>7.3050000000000299</v>
      </c>
      <c r="N203" s="44">
        <v>8.5850144799067954E-2</v>
      </c>
      <c r="O203" s="44">
        <v>-0.20545293456847694</v>
      </c>
      <c r="P203" s="44">
        <v>-0.26236001928677216</v>
      </c>
      <c r="Q203" s="44">
        <v>-1.868021793712811E-2</v>
      </c>
    </row>
    <row r="204" spans="1:17">
      <c r="A204" s="1" t="s">
        <v>189</v>
      </c>
      <c r="B204" s="1">
        <v>1000</v>
      </c>
      <c r="C204" s="42">
        <v>816.00000000000011</v>
      </c>
      <c r="D204" s="44">
        <v>8.1600000000000303</v>
      </c>
      <c r="E204" s="44">
        <v>7.8770994338115158E-2</v>
      </c>
      <c r="F204" s="44">
        <v>-0.18571985670491073</v>
      </c>
      <c r="G204" s="44">
        <v>-0.22532138309427266</v>
      </c>
      <c r="H204" s="44">
        <v>-3.6695604541952788E-2</v>
      </c>
      <c r="J204" s="1" t="s">
        <v>193</v>
      </c>
      <c r="K204" s="1">
        <v>1000</v>
      </c>
      <c r="L204" s="42">
        <v>735</v>
      </c>
      <c r="M204" s="44">
        <v>7.3500000000000103</v>
      </c>
      <c r="N204" s="44">
        <v>8.6497696998800944E-2</v>
      </c>
      <c r="O204" s="44">
        <v>-0.20300199835745655</v>
      </c>
      <c r="P204" s="44">
        <v>-0.25956421301974902</v>
      </c>
      <c r="Q204" s="44">
        <v>-1.7301818436614692E-2</v>
      </c>
    </row>
    <row r="205" spans="1:17">
      <c r="A205" s="1" t="s">
        <v>189</v>
      </c>
      <c r="B205" s="1">
        <v>1000</v>
      </c>
      <c r="C205" s="42">
        <v>820.50000000000011</v>
      </c>
      <c r="D205" s="44">
        <v>8.2049999999999912</v>
      </c>
      <c r="E205" s="44">
        <v>8.3894193138286152E-2</v>
      </c>
      <c r="F205" s="44">
        <v>-0.18066825471630221</v>
      </c>
      <c r="G205" s="44">
        <v>-0.22186716088651368</v>
      </c>
      <c r="H205" s="44">
        <v>-3.3370536775784658E-2</v>
      </c>
      <c r="J205" s="1" t="s">
        <v>193</v>
      </c>
      <c r="K205" s="1">
        <v>1000</v>
      </c>
      <c r="L205" s="42">
        <v>739.5</v>
      </c>
      <c r="M205" s="44">
        <v>7.39499999999998</v>
      </c>
      <c r="N205" s="44">
        <v>8.8788063297010833E-2</v>
      </c>
      <c r="O205" s="44">
        <v>-0.19994800721297229</v>
      </c>
      <c r="P205" s="44">
        <v>-0.25661550603297079</v>
      </c>
      <c r="Q205" s="44">
        <v>-1.5315388658036312E-2</v>
      </c>
    </row>
    <row r="206" spans="1:17">
      <c r="A206" s="1" t="s">
        <v>189</v>
      </c>
      <c r="B206" s="1">
        <v>1000</v>
      </c>
      <c r="C206" s="42">
        <v>825.00000000000011</v>
      </c>
      <c r="D206" s="44">
        <v>8.25</v>
      </c>
      <c r="E206" s="44">
        <v>8.7829245886255097E-2</v>
      </c>
      <c r="F206" s="44">
        <v>-0.17639221536177896</v>
      </c>
      <c r="G206" s="44">
        <v>-0.21870759319686781</v>
      </c>
      <c r="H206" s="44">
        <v>-3.1172073476731781E-2</v>
      </c>
      <c r="J206" s="1" t="s">
        <v>193</v>
      </c>
      <c r="K206" s="1">
        <v>1000</v>
      </c>
      <c r="L206" s="42">
        <v>744</v>
      </c>
      <c r="M206" s="44">
        <v>7.4400000000000599</v>
      </c>
      <c r="N206" s="44">
        <v>9.2652757109779826E-2</v>
      </c>
      <c r="O206" s="44">
        <v>-0.19588081872536697</v>
      </c>
      <c r="P206" s="44">
        <v>-0.25321513184961919</v>
      </c>
      <c r="Q206" s="44">
        <v>-1.3373458847817321E-2</v>
      </c>
    </row>
    <row r="207" spans="1:17">
      <c r="A207" s="1" t="s">
        <v>189</v>
      </c>
      <c r="B207" s="1">
        <v>1000</v>
      </c>
      <c r="C207" s="42">
        <v>829.50000000000011</v>
      </c>
      <c r="D207" s="44">
        <v>8.2950000000000497</v>
      </c>
      <c r="E207" s="44">
        <v>8.6124259065791325E-2</v>
      </c>
      <c r="F207" s="44">
        <v>-0.17565936827671819</v>
      </c>
      <c r="G207" s="44">
        <v>-0.21703824648834777</v>
      </c>
      <c r="H207" s="44">
        <v>-3.1431144676035368E-2</v>
      </c>
      <c r="J207" s="1" t="s">
        <v>193</v>
      </c>
      <c r="K207" s="1">
        <v>1000</v>
      </c>
      <c r="L207" s="42">
        <v>748.5</v>
      </c>
      <c r="M207" s="44">
        <v>7.4850000000000199</v>
      </c>
      <c r="N207" s="44">
        <v>9.3979742380327247E-2</v>
      </c>
      <c r="O207" s="44">
        <v>-0.19347563466249348</v>
      </c>
      <c r="P207" s="44">
        <v>-0.25065892785996347</v>
      </c>
      <c r="Q207" s="44">
        <v>-1.2088165297324545E-2</v>
      </c>
    </row>
    <row r="208" spans="1:17">
      <c r="A208" s="1" t="s">
        <v>189</v>
      </c>
      <c r="B208" s="1">
        <v>1000</v>
      </c>
      <c r="C208" s="42">
        <v>834.00000000000011</v>
      </c>
      <c r="D208" s="44">
        <v>8.34</v>
      </c>
      <c r="E208" s="44">
        <v>9.2339497977103904E-2</v>
      </c>
      <c r="F208" s="44">
        <v>-0.17012361720805788</v>
      </c>
      <c r="G208" s="44">
        <v>-0.2133535874416749</v>
      </c>
      <c r="H208" s="44">
        <v>-2.8500254957903905E-2</v>
      </c>
      <c r="J208" s="1" t="s">
        <v>193</v>
      </c>
      <c r="K208" s="1">
        <v>1000</v>
      </c>
      <c r="L208" s="42">
        <v>753.00000000000011</v>
      </c>
      <c r="M208" s="44">
        <v>7.53</v>
      </c>
      <c r="N208" s="44">
        <v>9.6287648969114056E-2</v>
      </c>
      <c r="O208" s="44">
        <v>-0.19032102721745262</v>
      </c>
      <c r="P208" s="44">
        <v>-0.24776680373875551</v>
      </c>
      <c r="Q208" s="44">
        <v>-1.0700366295528389E-2</v>
      </c>
    </row>
    <row r="209" spans="1:17">
      <c r="A209" s="1" t="s">
        <v>189</v>
      </c>
      <c r="B209" s="1">
        <v>1000</v>
      </c>
      <c r="C209" s="42">
        <v>838.50000000000011</v>
      </c>
      <c r="D209" s="44">
        <v>8.3849999999999394</v>
      </c>
      <c r="E209" s="44">
        <v>9.5275281930943381E-2</v>
      </c>
      <c r="F209" s="44">
        <v>-0.16665382506603094</v>
      </c>
      <c r="G209" s="44">
        <v>-0.21052418840332257</v>
      </c>
      <c r="H209" s="44">
        <v>-2.7167216855782071E-2</v>
      </c>
      <c r="J209" s="1" t="s">
        <v>193</v>
      </c>
      <c r="K209" s="1">
        <v>1000</v>
      </c>
      <c r="L209" s="42">
        <v>757.50000000000011</v>
      </c>
      <c r="M209" s="44">
        <v>7.5750000000000002</v>
      </c>
      <c r="N209" s="44">
        <v>9.7984175603642434E-2</v>
      </c>
      <c r="O209" s="44">
        <v>-0.18736321631024735</v>
      </c>
      <c r="P209" s="44">
        <v>-0.24488625369869635</v>
      </c>
      <c r="Q209" s="44">
        <v>-9.7207277545231299E-3</v>
      </c>
    </row>
    <row r="210" spans="1:17">
      <c r="A210" s="1" t="s">
        <v>189</v>
      </c>
      <c r="B210" s="1">
        <v>1000</v>
      </c>
      <c r="C210" s="42">
        <v>843.00000000000011</v>
      </c>
      <c r="D210" s="44">
        <v>8.4300000000000299</v>
      </c>
      <c r="E210" s="44">
        <v>0.10374153985958506</v>
      </c>
      <c r="F210" s="44">
        <v>-0.15955092665817935</v>
      </c>
      <c r="G210" s="44">
        <v>-0.20586486912347135</v>
      </c>
      <c r="H210" s="44">
        <v>-2.7821596020658833E-2</v>
      </c>
      <c r="J210" s="1" t="s">
        <v>193</v>
      </c>
      <c r="K210" s="1">
        <v>1000</v>
      </c>
      <c r="L210" s="42">
        <v>762.00000000000011</v>
      </c>
      <c r="M210" s="44">
        <v>7.6200000000000498</v>
      </c>
      <c r="N210" s="44">
        <v>9.8899767375091929E-2</v>
      </c>
      <c r="O210" s="44">
        <v>-0.1851897346732585</v>
      </c>
      <c r="P210" s="44">
        <v>-0.24253328453225517</v>
      </c>
      <c r="Q210" s="44">
        <v>-8.3254275641487727E-3</v>
      </c>
    </row>
    <row r="211" spans="1:17">
      <c r="A211" s="1" t="s">
        <v>189</v>
      </c>
      <c r="B211" s="1">
        <v>1000</v>
      </c>
      <c r="C211" s="42">
        <v>847.50000000000011</v>
      </c>
      <c r="D211" s="44">
        <v>8.4749999999999996</v>
      </c>
      <c r="E211" s="44">
        <v>0.105708034486566</v>
      </c>
      <c r="F211" s="44">
        <v>-0.15719990966828587</v>
      </c>
      <c r="G211" s="44">
        <v>-0.20366362965662441</v>
      </c>
      <c r="H211" s="44">
        <v>-2.5355656681556128E-2</v>
      </c>
      <c r="J211" s="1" t="s">
        <v>193</v>
      </c>
      <c r="K211" s="1">
        <v>1000</v>
      </c>
      <c r="L211" s="42">
        <v>766.50000000000011</v>
      </c>
      <c r="M211" s="44">
        <v>7.6649999999999601</v>
      </c>
      <c r="N211" s="44">
        <v>0.100075289857395</v>
      </c>
      <c r="O211" s="44">
        <v>-0.18251830720096249</v>
      </c>
      <c r="P211" s="44">
        <v>-0.23980542327526219</v>
      </c>
      <c r="Q211" s="44">
        <v>-7.3869219304835143E-3</v>
      </c>
    </row>
    <row r="212" spans="1:17">
      <c r="A212" s="1" t="s">
        <v>189</v>
      </c>
      <c r="B212" s="1">
        <v>1000</v>
      </c>
      <c r="C212" s="42">
        <v>852.00000000000011</v>
      </c>
      <c r="D212" s="44">
        <v>8.5200000000000493</v>
      </c>
      <c r="E212" s="44">
        <v>0.11313958284123311</v>
      </c>
      <c r="F212" s="44">
        <v>-0.15087372204560068</v>
      </c>
      <c r="G212" s="44">
        <v>-0.199113495483242</v>
      </c>
      <c r="H212" s="44">
        <v>-2.942944303316198E-2</v>
      </c>
      <c r="J212" s="1" t="s">
        <v>193</v>
      </c>
      <c r="K212" s="1">
        <v>1000</v>
      </c>
      <c r="L212" s="42">
        <v>771.00000000000011</v>
      </c>
      <c r="M212" s="44">
        <v>7.7099999999999804</v>
      </c>
      <c r="N212" s="44">
        <v>0.10177404775549295</v>
      </c>
      <c r="O212" s="44">
        <v>-0.1800901817217484</v>
      </c>
      <c r="P212" s="44">
        <v>-0.23728894457125191</v>
      </c>
      <c r="Q212" s="44">
        <v>-6.7329581880861203E-3</v>
      </c>
    </row>
    <row r="213" spans="1:17">
      <c r="A213" s="1" t="s">
        <v>189</v>
      </c>
      <c r="B213" s="1">
        <v>1000</v>
      </c>
      <c r="C213" s="42">
        <v>856.50000000000011</v>
      </c>
      <c r="D213" s="44">
        <v>8.5649999999999107</v>
      </c>
      <c r="E213" s="44">
        <v>0.11908311488820393</v>
      </c>
      <c r="F213" s="44">
        <v>-0.14606315761556257</v>
      </c>
      <c r="G213" s="44">
        <v>-0.19546060086511874</v>
      </c>
      <c r="H213" s="44">
        <v>-2.8419491867678108E-2</v>
      </c>
      <c r="J213" s="1" t="s">
        <v>193</v>
      </c>
      <c r="K213" s="1">
        <v>1000</v>
      </c>
      <c r="L213" s="42">
        <v>775.50000000000011</v>
      </c>
      <c r="M213" s="44">
        <v>7.7549999999999901</v>
      </c>
      <c r="N213" s="44">
        <v>0.1064870323675781</v>
      </c>
      <c r="O213" s="44">
        <v>-0.17535754187132976</v>
      </c>
      <c r="P213" s="44">
        <v>-0.23367808469218562</v>
      </c>
      <c r="Q213" s="44">
        <v>-5.1784352075470788E-3</v>
      </c>
    </row>
    <row r="214" spans="1:17">
      <c r="A214" s="1" t="s">
        <v>189</v>
      </c>
      <c r="B214" s="1">
        <v>1000</v>
      </c>
      <c r="C214" s="42">
        <v>861.00000000000011</v>
      </c>
      <c r="D214" s="44">
        <v>8.6099999999999905</v>
      </c>
      <c r="E214" s="44">
        <v>0.12861876553057899</v>
      </c>
      <c r="F214" s="44">
        <v>-0.13889362601010671</v>
      </c>
      <c r="G214" s="44">
        <v>-0.19011949549036392</v>
      </c>
      <c r="H214" s="44">
        <v>-2.9406517086626456E-2</v>
      </c>
      <c r="J214" s="1" t="s">
        <v>193</v>
      </c>
      <c r="K214" s="1">
        <v>1000</v>
      </c>
      <c r="L214" s="42">
        <v>780.00000000000011</v>
      </c>
      <c r="M214" s="44">
        <v>7.8000000000000096</v>
      </c>
      <c r="N214" s="44">
        <v>0.10966448424103695</v>
      </c>
      <c r="O214" s="44">
        <v>-0.17222684018152426</v>
      </c>
      <c r="P214" s="44">
        <v>-0.23094705140780367</v>
      </c>
      <c r="Q214" s="44">
        <v>-4.5102050669577828E-3</v>
      </c>
    </row>
    <row r="215" spans="1:17">
      <c r="A215" s="1" t="s">
        <v>189</v>
      </c>
      <c r="B215" s="1">
        <v>1000</v>
      </c>
      <c r="C215" s="42">
        <v>865.50000000000011</v>
      </c>
      <c r="D215" s="44">
        <v>8.6550000000000207</v>
      </c>
      <c r="E215" s="44">
        <v>0.13481454399174908</v>
      </c>
      <c r="F215" s="44">
        <v>-0.13457804668353354</v>
      </c>
      <c r="G215" s="44">
        <v>-0.18680168473140121</v>
      </c>
      <c r="H215" s="44">
        <v>-2.5448005711993689E-2</v>
      </c>
      <c r="J215" s="1" t="s">
        <v>193</v>
      </c>
      <c r="K215" s="1">
        <v>1000</v>
      </c>
      <c r="L215" s="42">
        <v>784.50000000000011</v>
      </c>
      <c r="M215" s="44">
        <v>7.8450000000000202</v>
      </c>
      <c r="N215" s="44">
        <v>0.10966448424103695</v>
      </c>
      <c r="O215" s="44">
        <v>-0.17042682553594088</v>
      </c>
      <c r="P215" s="44">
        <v>-0.22864864860857334</v>
      </c>
      <c r="Q215" s="44">
        <v>-4.1330461945463318E-3</v>
      </c>
    </row>
    <row r="216" spans="1:17">
      <c r="A216" s="1" t="s">
        <v>189</v>
      </c>
      <c r="B216" s="1">
        <v>1000</v>
      </c>
      <c r="C216" s="42">
        <v>870.00000000000011</v>
      </c>
      <c r="D216" s="44">
        <v>8.7000000000000401</v>
      </c>
      <c r="E216" s="44">
        <v>0.14157165978896796</v>
      </c>
      <c r="F216" s="44">
        <v>-0.12913722366732694</v>
      </c>
      <c r="G216" s="44">
        <v>-0.18215398035346275</v>
      </c>
      <c r="H216" s="44">
        <v>-2.7042160126671259E-2</v>
      </c>
      <c r="J216" s="1" t="s">
        <v>193</v>
      </c>
      <c r="K216" s="1">
        <v>1000</v>
      </c>
      <c r="L216" s="42">
        <v>789.00000000000011</v>
      </c>
      <c r="M216" s="44">
        <v>7.8900000000000103</v>
      </c>
      <c r="N216" s="44">
        <v>0.1132369948903159</v>
      </c>
      <c r="O216" s="44">
        <v>-0.16678958951669212</v>
      </c>
      <c r="P216" s="44">
        <v>-0.22560542969802858</v>
      </c>
      <c r="Q216" s="44">
        <v>-2.8410271073833412E-3</v>
      </c>
    </row>
    <row r="217" spans="1:17">
      <c r="A217" s="1" t="s">
        <v>189</v>
      </c>
      <c r="B217" s="1">
        <v>1000</v>
      </c>
      <c r="C217" s="42">
        <v>874.50000000000011</v>
      </c>
      <c r="D217" s="44">
        <v>8.745000000000049</v>
      </c>
      <c r="E217" s="44">
        <v>0.14874101655433211</v>
      </c>
      <c r="F217" s="44">
        <v>-0.12402658701039901</v>
      </c>
      <c r="G217" s="44">
        <v>-0.17783287961191804</v>
      </c>
      <c r="H217" s="44">
        <v>-2.6149810957137011E-2</v>
      </c>
      <c r="J217" s="1" t="s">
        <v>193</v>
      </c>
      <c r="K217" s="1">
        <v>1000</v>
      </c>
      <c r="L217" s="42">
        <v>793.50000000000011</v>
      </c>
      <c r="M217" s="44">
        <v>7.9349999999999996</v>
      </c>
      <c r="N217" s="44">
        <v>0.11820481517952586</v>
      </c>
      <c r="O217" s="44">
        <v>-0.16254254789979794</v>
      </c>
      <c r="P217" s="44">
        <v>-0.22234564193795245</v>
      </c>
      <c r="Q217" s="44">
        <v>-1.1467519898983244E-3</v>
      </c>
    </row>
    <row r="218" spans="1:17">
      <c r="A218" s="1" t="s">
        <v>189</v>
      </c>
      <c r="B218" s="1">
        <v>1000</v>
      </c>
      <c r="C218" s="42">
        <v>879.00000000000011</v>
      </c>
      <c r="D218" s="44">
        <v>8.7900000000000595</v>
      </c>
      <c r="E218" s="44">
        <v>0.16273413706177597</v>
      </c>
      <c r="F218" s="44">
        <v>-0.11560975721513736</v>
      </c>
      <c r="G218" s="44">
        <v>-0.17078841963719496</v>
      </c>
      <c r="H218" s="44">
        <v>-2.553221401451785E-2</v>
      </c>
      <c r="J218" s="1" t="s">
        <v>193</v>
      </c>
      <c r="K218" s="1">
        <v>1000</v>
      </c>
      <c r="L218" s="42">
        <v>798.00000000000011</v>
      </c>
      <c r="M218" s="44">
        <v>7.9799999999999898</v>
      </c>
      <c r="N218" s="44">
        <v>0.11888015280354493</v>
      </c>
      <c r="O218" s="44">
        <v>-0.16071949708763783</v>
      </c>
      <c r="P218" s="44">
        <v>-0.22016700071017756</v>
      </c>
      <c r="Q218" s="44">
        <v>-1.2041196897192089E-3</v>
      </c>
    </row>
    <row r="219" spans="1:17">
      <c r="A219" s="1" t="s">
        <v>189</v>
      </c>
      <c r="B219" s="1">
        <v>1000</v>
      </c>
      <c r="C219" s="42">
        <v>883.50000000000011</v>
      </c>
      <c r="D219" s="44">
        <v>8.8350000000000684</v>
      </c>
      <c r="E219" s="44">
        <v>0.16766334129807695</v>
      </c>
      <c r="F219" s="44">
        <v>-0.11203518800156001</v>
      </c>
      <c r="G219" s="44">
        <v>-0.16727570809542922</v>
      </c>
      <c r="H219" s="44">
        <v>-2.5072342159199047E-2</v>
      </c>
      <c r="J219" s="1" t="s">
        <v>193</v>
      </c>
      <c r="K219" s="1">
        <v>1000</v>
      </c>
      <c r="L219" s="42">
        <v>802.50000000000011</v>
      </c>
      <c r="M219" s="44">
        <v>8.0249999999999808</v>
      </c>
      <c r="N219" s="44">
        <v>0.12952159302369504</v>
      </c>
      <c r="O219" s="44">
        <v>-0.15358174651566031</v>
      </c>
      <c r="P219" s="44">
        <v>-0.21555393553929283</v>
      </c>
      <c r="Q219" s="44">
        <v>1.3717182913708728E-3</v>
      </c>
    </row>
    <row r="220" spans="1:17">
      <c r="A220" s="1" t="s">
        <v>189</v>
      </c>
      <c r="B220" s="1">
        <v>1000</v>
      </c>
      <c r="C220" s="42">
        <v>888.00000000000011</v>
      </c>
      <c r="D220" s="44">
        <v>8.879999999999951</v>
      </c>
      <c r="E220" s="44">
        <v>0.18046825436976591</v>
      </c>
      <c r="F220" s="44">
        <v>-0.10478575860291603</v>
      </c>
      <c r="G220" s="44">
        <v>-0.16058206155320934</v>
      </c>
      <c r="H220" s="44">
        <v>-2.3500642368421885E-2</v>
      </c>
      <c r="J220" s="1" t="s">
        <v>193</v>
      </c>
      <c r="K220" s="1">
        <v>1000</v>
      </c>
      <c r="L220" s="42">
        <v>807.00000000000011</v>
      </c>
      <c r="M220" s="44">
        <v>8.07</v>
      </c>
      <c r="N220" s="44">
        <v>0.12952159302369504</v>
      </c>
      <c r="O220" s="44">
        <v>-0.15197396702484156</v>
      </c>
      <c r="P220" s="44">
        <v>-0.21343110878486474</v>
      </c>
      <c r="Q220" s="44">
        <v>1.6922646654230558E-3</v>
      </c>
    </row>
    <row r="221" spans="1:17">
      <c r="A221" s="1" t="s">
        <v>189</v>
      </c>
      <c r="B221" s="1">
        <v>1000</v>
      </c>
      <c r="C221" s="42">
        <v>892.50000000000011</v>
      </c>
      <c r="D221" s="44">
        <v>8.9249999999999599</v>
      </c>
      <c r="E221" s="44">
        <v>0.18648707847568996</v>
      </c>
      <c r="F221" s="44">
        <v>-0.10112432784382971</v>
      </c>
      <c r="G221" s="44">
        <v>-0.15698267884070494</v>
      </c>
      <c r="H221" s="44">
        <v>-2.2301787475598869E-2</v>
      </c>
      <c r="J221" s="1" t="s">
        <v>193</v>
      </c>
      <c r="K221" s="1">
        <v>1000</v>
      </c>
      <c r="L221" s="42">
        <v>811.50000000000011</v>
      </c>
      <c r="M221" s="44">
        <v>8.1149999999999896</v>
      </c>
      <c r="N221" s="44">
        <v>0.12952159302369504</v>
      </c>
      <c r="O221" s="44">
        <v>-0.15038612608158744</v>
      </c>
      <c r="P221" s="44">
        <v>-0.21133461337740142</v>
      </c>
      <c r="Q221" s="44">
        <v>2.0088403370593505E-3</v>
      </c>
    </row>
    <row r="222" spans="1:17">
      <c r="A222" s="1" t="s">
        <v>189</v>
      </c>
      <c r="B222" s="1">
        <v>1000</v>
      </c>
      <c r="C222" s="42">
        <v>897.00000000000011</v>
      </c>
      <c r="D222" s="44">
        <v>8.9699999999997306</v>
      </c>
      <c r="E222" s="44">
        <v>0.18963513438061833</v>
      </c>
      <c r="F222" s="44">
        <v>-9.7951668298511041E-2</v>
      </c>
      <c r="G222" s="44">
        <v>-0.15299983600303205</v>
      </c>
      <c r="H222" s="44">
        <v>-2.3342485431819972E-2</v>
      </c>
      <c r="J222" s="1" t="s">
        <v>193</v>
      </c>
      <c r="K222" s="1">
        <v>1000</v>
      </c>
      <c r="L222" s="42">
        <v>816.00000000000011</v>
      </c>
      <c r="M222" s="44">
        <v>8.1600000000000108</v>
      </c>
      <c r="N222" s="44">
        <v>0.13304626679652892</v>
      </c>
      <c r="O222" s="44">
        <v>-0.14736365043957714</v>
      </c>
      <c r="P222" s="44">
        <v>-0.2086815326280046</v>
      </c>
      <c r="Q222" s="44">
        <v>2.4867810182009967E-3</v>
      </c>
    </row>
    <row r="223" spans="1:17">
      <c r="A223" s="1" t="s">
        <v>189</v>
      </c>
      <c r="B223" s="1">
        <v>1000</v>
      </c>
      <c r="C223" s="42">
        <v>901.50000000000011</v>
      </c>
      <c r="D223" s="44">
        <v>9.0150000000000485</v>
      </c>
      <c r="E223" s="44">
        <v>0.19468836439145115</v>
      </c>
      <c r="F223" s="44">
        <v>-9.4685485049953555E-2</v>
      </c>
      <c r="G223" s="44">
        <v>-0.14958255483093283</v>
      </c>
      <c r="H223" s="44">
        <v>-2.1979053196509932E-2</v>
      </c>
      <c r="J223" s="1" t="s">
        <v>193</v>
      </c>
      <c r="K223" s="1">
        <v>1000</v>
      </c>
      <c r="L223" s="42">
        <v>820.50000000000011</v>
      </c>
      <c r="M223" s="44">
        <v>8.2050000000000001</v>
      </c>
      <c r="N223" s="44">
        <v>0.13304626679652892</v>
      </c>
      <c r="O223" s="44">
        <v>-0.14582662491532494</v>
      </c>
      <c r="P223" s="44">
        <v>-0.20664118141415166</v>
      </c>
      <c r="Q223" s="44">
        <v>2.7942775423000429E-3</v>
      </c>
    </row>
    <row r="224" spans="1:17">
      <c r="A224" s="1" t="s">
        <v>189</v>
      </c>
      <c r="B224" s="1">
        <v>1000</v>
      </c>
      <c r="C224" s="42">
        <v>906.00000000000011</v>
      </c>
      <c r="D224" s="44">
        <v>9.0599999999999508</v>
      </c>
      <c r="E224" s="44">
        <v>0.19788815149773903</v>
      </c>
      <c r="F224" s="44">
        <v>-9.2343980054668706E-2</v>
      </c>
      <c r="G224" s="44">
        <v>-0.14686783979805371</v>
      </c>
      <c r="H224" s="44">
        <v>-2.15915698084303E-2</v>
      </c>
      <c r="J224" s="1" t="s">
        <v>193</v>
      </c>
      <c r="K224" s="1">
        <v>1000</v>
      </c>
      <c r="L224" s="42">
        <v>825.00000000000011</v>
      </c>
      <c r="M224" s="44">
        <v>8.2500000000000089</v>
      </c>
      <c r="N224" s="44">
        <v>0.146338536476813</v>
      </c>
      <c r="O224" s="44">
        <v>-0.13803697617890742</v>
      </c>
      <c r="P224" s="44">
        <v>-0.20162881173146077</v>
      </c>
      <c r="Q224" s="44">
        <v>5.1862017033523777E-3</v>
      </c>
    </row>
    <row r="225" spans="1:17">
      <c r="A225" s="1" t="s">
        <v>189</v>
      </c>
      <c r="B225" s="1">
        <v>1000</v>
      </c>
      <c r="C225" s="42">
        <v>910.50000000000011</v>
      </c>
      <c r="D225" s="44">
        <v>9.1049999999999596</v>
      </c>
      <c r="E225" s="44">
        <v>0.2046899619450509</v>
      </c>
      <c r="F225" s="44">
        <v>-8.8334989373109213E-2</v>
      </c>
      <c r="G225" s="44">
        <v>-0.14246925097318733</v>
      </c>
      <c r="H225" s="44">
        <v>-2.036297729933742E-2</v>
      </c>
      <c r="J225" s="1" t="s">
        <v>193</v>
      </c>
      <c r="K225" s="1">
        <v>1000</v>
      </c>
      <c r="L225" s="42">
        <v>829.50000000000011</v>
      </c>
      <c r="M225" s="44">
        <v>8.2949999999999999</v>
      </c>
      <c r="N225" s="44">
        <v>0.146338536476813</v>
      </c>
      <c r="O225" s="44">
        <v>-0.13658834856945637</v>
      </c>
      <c r="P225" s="44">
        <v>-0.19966245384455186</v>
      </c>
      <c r="Q225" s="44">
        <v>5.4692581117551445E-3</v>
      </c>
    </row>
    <row r="226" spans="1:17">
      <c r="A226" s="1" t="s">
        <v>189</v>
      </c>
      <c r="B226" s="1">
        <v>1000</v>
      </c>
      <c r="C226" s="42">
        <v>915.00000000000011</v>
      </c>
      <c r="D226" s="44">
        <v>9.1499999999999311</v>
      </c>
      <c r="E226" s="44">
        <v>0.20663765683049379</v>
      </c>
      <c r="F226" s="44">
        <v>-8.6354354023431584E-2</v>
      </c>
      <c r="G226" s="44">
        <v>-0.13984433031506061</v>
      </c>
      <c r="H226" s="44">
        <v>-2.0352854326947681E-2</v>
      </c>
      <c r="J226" s="1" t="s">
        <v>193</v>
      </c>
      <c r="K226" s="1">
        <v>1000</v>
      </c>
      <c r="L226" s="42">
        <v>834.00000000000011</v>
      </c>
      <c r="M226" s="44">
        <v>8.339999999999991</v>
      </c>
      <c r="N226" s="44">
        <v>0.146338536476813</v>
      </c>
      <c r="O226" s="44">
        <v>-0.13515732260207614</v>
      </c>
      <c r="P226" s="44">
        <v>-0.19771999316293551</v>
      </c>
      <c r="Q226" s="44">
        <v>5.7488785784239188E-3</v>
      </c>
    </row>
    <row r="227" spans="1:17">
      <c r="A227" s="1" t="s">
        <v>189</v>
      </c>
      <c r="B227" s="1">
        <v>1000</v>
      </c>
      <c r="C227" s="42">
        <v>919.50000000001012</v>
      </c>
      <c r="D227" s="44">
        <v>9.1949999999999203</v>
      </c>
      <c r="E227" s="44">
        <v>0.2116814387492239</v>
      </c>
      <c r="F227" s="44">
        <v>-8.2778166986581803E-2</v>
      </c>
      <c r="G227" s="44">
        <v>-0.1350783808521982</v>
      </c>
      <c r="H227" s="44">
        <v>-2.0602789239753977E-2</v>
      </c>
      <c r="J227" s="1" t="s">
        <v>193</v>
      </c>
      <c r="K227" s="1">
        <v>1000</v>
      </c>
      <c r="L227" s="42">
        <v>838.50000000000011</v>
      </c>
      <c r="M227" s="44">
        <v>8.3849999999999909</v>
      </c>
      <c r="N227" s="44">
        <v>0.146338536476813</v>
      </c>
      <c r="O227" s="44">
        <v>-0.13374361439366064</v>
      </c>
      <c r="P227" s="44">
        <v>-0.19580104417148217</v>
      </c>
      <c r="Q227" s="44">
        <v>6.0251184531598875E-3</v>
      </c>
    </row>
    <row r="228" spans="1:17">
      <c r="A228" s="1" t="s">
        <v>189</v>
      </c>
      <c r="B228" s="1">
        <v>1000</v>
      </c>
      <c r="C228" s="42">
        <v>924.00000000000011</v>
      </c>
      <c r="D228" s="44">
        <v>9.24000000000005</v>
      </c>
      <c r="E228" s="44">
        <v>0.21851030011862996</v>
      </c>
      <c r="F228" s="44">
        <v>-7.9175833533358581E-2</v>
      </c>
      <c r="G228" s="44">
        <v>-0.13106426779964694</v>
      </c>
      <c r="H228" s="44">
        <v>-1.9163539884526404E-2</v>
      </c>
      <c r="J228" s="1" t="s">
        <v>193</v>
      </c>
      <c r="K228" s="1">
        <v>1000</v>
      </c>
      <c r="L228" s="42">
        <v>843.00000000000011</v>
      </c>
      <c r="M228" s="44">
        <v>8.4300000000000086</v>
      </c>
      <c r="N228" s="44">
        <v>0.146338536476813</v>
      </c>
      <c r="O228" s="44">
        <v>-0.13234694575850189</v>
      </c>
      <c r="P228" s="44">
        <v>-0.19390522909442345</v>
      </c>
      <c r="Q228" s="44">
        <v>6.2980319764578893E-3</v>
      </c>
    </row>
    <row r="229" spans="1:17">
      <c r="A229" s="1" t="s">
        <v>189</v>
      </c>
      <c r="B229" s="1">
        <v>1000</v>
      </c>
      <c r="C229" s="42">
        <v>928.50000000000011</v>
      </c>
      <c r="D229" s="44">
        <v>9.28500000000051</v>
      </c>
      <c r="E229" s="44">
        <v>0.22279265893167713</v>
      </c>
      <c r="F229" s="44">
        <v>-7.7050173176747616E-2</v>
      </c>
      <c r="G229" s="44">
        <v>-0.12873800540154878</v>
      </c>
      <c r="H229" s="44">
        <v>-1.8036991619686422E-2</v>
      </c>
      <c r="J229" s="1" t="s">
        <v>193</v>
      </c>
      <c r="K229" s="1">
        <v>1000</v>
      </c>
      <c r="L229" s="42">
        <v>847.50000000000011</v>
      </c>
      <c r="M229" s="44">
        <v>8.4749999999999996</v>
      </c>
      <c r="N229" s="44">
        <v>0.16015085626400802</v>
      </c>
      <c r="O229" s="44">
        <v>-0.12435929570642065</v>
      </c>
      <c r="P229" s="44">
        <v>-0.18840788944433684</v>
      </c>
      <c r="Q229" s="44">
        <v>8.0238710322449655E-3</v>
      </c>
    </row>
    <row r="230" spans="1:17">
      <c r="A230" s="1" t="s">
        <v>189</v>
      </c>
      <c r="B230" s="1">
        <v>1000</v>
      </c>
      <c r="C230" s="42">
        <v>933.00000000000011</v>
      </c>
      <c r="D230" s="44">
        <v>9.3299999999997905</v>
      </c>
      <c r="E230" s="44">
        <v>0.22893910329951295</v>
      </c>
      <c r="F230" s="44">
        <v>-7.2693799964043765E-2</v>
      </c>
      <c r="G230" s="44">
        <v>-0.1223428568027248</v>
      </c>
      <c r="H230" s="44">
        <v>-1.75439644038929E-2</v>
      </c>
      <c r="J230" s="1" t="s">
        <v>193</v>
      </c>
      <c r="K230" s="1">
        <v>1000</v>
      </c>
      <c r="L230" s="42">
        <v>852.00000000000011</v>
      </c>
      <c r="M230" s="44">
        <v>8.5199999999999907</v>
      </c>
      <c r="N230" s="44">
        <v>0.16987249298456714</v>
      </c>
      <c r="O230" s="44">
        <v>-0.11902886012978767</v>
      </c>
      <c r="P230" s="44">
        <v>-0.18441449688947276</v>
      </c>
      <c r="Q230" s="44">
        <v>8.4092023757591366E-3</v>
      </c>
    </row>
    <row r="231" spans="1:17">
      <c r="A231" s="1" t="s">
        <v>189</v>
      </c>
      <c r="B231" s="1">
        <v>1000</v>
      </c>
      <c r="C231" s="42">
        <v>937.50000000000011</v>
      </c>
      <c r="D231" s="44">
        <v>9.3749999999999591</v>
      </c>
      <c r="E231" s="44">
        <v>0.23636178620623388</v>
      </c>
      <c r="F231" s="44">
        <v>-6.9743787895727632E-2</v>
      </c>
      <c r="G231" s="44">
        <v>-0.11947892611796634</v>
      </c>
      <c r="H231" s="44">
        <v>-1.5496233243534122E-2</v>
      </c>
      <c r="J231" s="1" t="s">
        <v>193</v>
      </c>
      <c r="K231" s="1">
        <v>1000</v>
      </c>
      <c r="L231" s="42">
        <v>856.50000000000011</v>
      </c>
      <c r="M231" s="44">
        <v>8.5650000000000297</v>
      </c>
      <c r="N231" s="44">
        <v>0.16987249298456714</v>
      </c>
      <c r="O231" s="44">
        <v>-0.11776568469505988</v>
      </c>
      <c r="P231" s="44">
        <v>-0.18263170607132556</v>
      </c>
      <c r="Q231" s="44">
        <v>8.6599835140049944E-3</v>
      </c>
    </row>
    <row r="232" spans="1:17">
      <c r="A232" s="1" t="s">
        <v>189</v>
      </c>
      <c r="B232" s="1">
        <v>1000</v>
      </c>
      <c r="C232" s="42">
        <v>942.00000000000011</v>
      </c>
      <c r="D232" s="44">
        <v>9.4200000000000497</v>
      </c>
      <c r="E232" s="44">
        <v>0.23910646959122317</v>
      </c>
      <c r="F232" s="44">
        <v>-6.6362155121409167E-2</v>
      </c>
      <c r="G232" s="44">
        <v>-0.11288715914404354</v>
      </c>
      <c r="H232" s="44">
        <v>-1.6622998652034204E-2</v>
      </c>
      <c r="J232" s="1" t="s">
        <v>193</v>
      </c>
      <c r="K232" s="1">
        <v>1000</v>
      </c>
      <c r="L232" s="42">
        <v>861.00000000000011</v>
      </c>
      <c r="M232" s="44">
        <v>8.6099999999999905</v>
      </c>
      <c r="N232" s="44">
        <v>0.17753786161010909</v>
      </c>
      <c r="O232" s="44">
        <v>-0.11320849752016718</v>
      </c>
      <c r="P232" s="44">
        <v>-0.17888899521813756</v>
      </c>
      <c r="Q232" s="44">
        <v>9.3626165697372477E-3</v>
      </c>
    </row>
    <row r="233" spans="1:17">
      <c r="A233" s="1" t="s">
        <v>189</v>
      </c>
      <c r="B233" s="1">
        <v>1000</v>
      </c>
      <c r="C233" s="42">
        <v>946.50000000000011</v>
      </c>
      <c r="D233" s="44">
        <v>9.4649999999999803</v>
      </c>
      <c r="E233" s="44">
        <v>0.24319537140457542</v>
      </c>
      <c r="F233" s="44">
        <v>-6.4347235673655828E-2</v>
      </c>
      <c r="G233" s="44">
        <v>-0.1105630860709455</v>
      </c>
      <c r="H233" s="44">
        <v>-1.557907660759663E-2</v>
      </c>
      <c r="J233" s="1" t="s">
        <v>193</v>
      </c>
      <c r="K233" s="1">
        <v>1000</v>
      </c>
      <c r="L233" s="42">
        <v>865.50000000000011</v>
      </c>
      <c r="M233" s="44">
        <v>8.6549999999999798</v>
      </c>
      <c r="N233" s="44">
        <v>0.18511619375399002</v>
      </c>
      <c r="O233" s="44">
        <v>-0.10885546536611149</v>
      </c>
      <c r="P233" s="44">
        <v>-0.17523330965044073</v>
      </c>
      <c r="Q233" s="44">
        <v>1.0281407328083213E-2</v>
      </c>
    </row>
    <row r="234" spans="1:17">
      <c r="A234" s="1" t="s">
        <v>189</v>
      </c>
      <c r="B234" s="1">
        <v>1000</v>
      </c>
      <c r="C234" s="42">
        <v>951.00000000000011</v>
      </c>
      <c r="D234" s="44">
        <v>9.5100000000000495</v>
      </c>
      <c r="E234" s="44">
        <v>0.25163981840902488</v>
      </c>
      <c r="F234" s="44">
        <v>-5.9775246194262339E-2</v>
      </c>
      <c r="G234" s="44">
        <v>-0.10338956278462008</v>
      </c>
      <c r="H234" s="44">
        <v>-1.4366387820343468E-2</v>
      </c>
      <c r="J234" s="1" t="s">
        <v>193</v>
      </c>
      <c r="K234" s="1">
        <v>1000</v>
      </c>
      <c r="L234" s="42">
        <v>870.00000000000011</v>
      </c>
      <c r="M234" s="44">
        <v>8.7000000000000099</v>
      </c>
      <c r="N234" s="44">
        <v>0.18951962906318995</v>
      </c>
      <c r="O234" s="44">
        <v>-0.10609872925917882</v>
      </c>
      <c r="P234" s="44">
        <v>-0.17263077215366679</v>
      </c>
      <c r="Q234" s="44">
        <v>1.0885439315953951E-2</v>
      </c>
    </row>
    <row r="235" spans="1:17">
      <c r="A235" s="1" t="s">
        <v>189</v>
      </c>
      <c r="B235" s="1">
        <v>1000</v>
      </c>
      <c r="C235" s="42">
        <v>955.50000000000011</v>
      </c>
      <c r="D235" s="44">
        <v>9.5549999999999997</v>
      </c>
      <c r="E235" s="44">
        <v>0.25846314100454387</v>
      </c>
      <c r="F235" s="44">
        <v>-5.71836876997023E-2</v>
      </c>
      <c r="G235" s="44">
        <v>-0.10049099419484503</v>
      </c>
      <c r="H235" s="44">
        <v>-1.2603557295256487E-2</v>
      </c>
      <c r="J235" s="1" t="s">
        <v>193</v>
      </c>
      <c r="K235" s="1">
        <v>1000</v>
      </c>
      <c r="L235" s="42">
        <v>874.50000000000011</v>
      </c>
      <c r="M235" s="44">
        <v>8.7449999999999513</v>
      </c>
      <c r="N235" s="44">
        <v>0.19386526294097398</v>
      </c>
      <c r="O235" s="44">
        <v>-0.10328486127134007</v>
      </c>
      <c r="P235" s="44">
        <v>-0.16995275280148628</v>
      </c>
      <c r="Q235" s="44">
        <v>1.08570865192089E-2</v>
      </c>
    </row>
    <row r="236" spans="1:17">
      <c r="A236" s="1" t="s">
        <v>189</v>
      </c>
      <c r="B236" s="1">
        <v>1000</v>
      </c>
      <c r="C236" s="42">
        <v>960.00000000000011</v>
      </c>
      <c r="D236" s="44">
        <v>9.5999999999999108</v>
      </c>
      <c r="E236" s="44">
        <v>0.26546543700753628</v>
      </c>
      <c r="F236" s="44">
        <v>-5.3774613245006549E-2</v>
      </c>
      <c r="G236" s="44">
        <v>-9.5254825591884029E-2</v>
      </c>
      <c r="H236" s="44">
        <v>-1.1360922645244131E-2</v>
      </c>
      <c r="J236" s="1" t="s">
        <v>193</v>
      </c>
      <c r="K236" s="1">
        <v>1000</v>
      </c>
      <c r="L236" s="42">
        <v>879.00000000000011</v>
      </c>
      <c r="M236" s="44">
        <v>8.7900000000000595</v>
      </c>
      <c r="N236" s="44">
        <v>0.20781127661168391</v>
      </c>
      <c r="O236" s="44">
        <v>-9.6722944502580316E-2</v>
      </c>
      <c r="P236" s="44">
        <v>-0.16456116674671062</v>
      </c>
      <c r="Q236" s="44">
        <v>1.0147531128656552E-2</v>
      </c>
    </row>
    <row r="237" spans="1:17">
      <c r="A237" s="1" t="s">
        <v>189</v>
      </c>
      <c r="B237" s="1">
        <v>1000</v>
      </c>
      <c r="C237" s="42">
        <v>964.50000000001012</v>
      </c>
      <c r="D237" s="44">
        <v>9.6450000000000493</v>
      </c>
      <c r="E237" s="44">
        <v>0.26597975450095301</v>
      </c>
      <c r="F237" s="44">
        <v>-5.1981467508911271E-2</v>
      </c>
      <c r="G237" s="44">
        <v>-9.1111270981308085E-2</v>
      </c>
      <c r="H237" s="44">
        <v>-1.192991788962957E-2</v>
      </c>
      <c r="J237" s="1" t="s">
        <v>193</v>
      </c>
      <c r="K237" s="1">
        <v>1000</v>
      </c>
      <c r="L237" s="42">
        <v>883.50000000000011</v>
      </c>
      <c r="M237" s="44">
        <v>8.8349999999999795</v>
      </c>
      <c r="N237" s="44">
        <v>0.21840727307584296</v>
      </c>
      <c r="O237" s="44">
        <v>-9.1322046375611476E-2</v>
      </c>
      <c r="P237" s="44">
        <v>-0.15953983528421217</v>
      </c>
      <c r="Q237" s="44">
        <v>9.2859142391989447E-3</v>
      </c>
    </row>
    <row r="238" spans="1:17">
      <c r="A238" s="1" t="s">
        <v>189</v>
      </c>
      <c r="B238" s="1">
        <v>1000</v>
      </c>
      <c r="C238" s="42">
        <v>969.00000000000011</v>
      </c>
      <c r="D238" s="44">
        <v>9.6900000000000208</v>
      </c>
      <c r="E238" s="44">
        <v>0.2775320582226467</v>
      </c>
      <c r="F238" s="44">
        <v>-4.751555140903737E-2</v>
      </c>
      <c r="G238" s="44">
        <v>-8.4422050068821808E-2</v>
      </c>
      <c r="H238" s="44">
        <v>-1.0011756241912133E-2</v>
      </c>
      <c r="J238" s="1" t="s">
        <v>193</v>
      </c>
      <c r="K238" s="1">
        <v>1000</v>
      </c>
      <c r="L238" s="42">
        <v>888.00000000000011</v>
      </c>
      <c r="M238" s="44">
        <v>8.8800000000000292</v>
      </c>
      <c r="N238" s="44">
        <v>0.22718384192467009</v>
      </c>
      <c r="O238" s="44">
        <v>-8.6679569388032396E-2</v>
      </c>
      <c r="P238" s="44">
        <v>-0.15480283766493055</v>
      </c>
      <c r="Q238" s="44">
        <v>7.5247164158203095E-3</v>
      </c>
    </row>
    <row r="239" spans="1:17">
      <c r="A239" s="1" t="s">
        <v>189</v>
      </c>
      <c r="B239" s="1">
        <v>1000</v>
      </c>
      <c r="C239" s="42">
        <v>973.50000000000011</v>
      </c>
      <c r="D239" s="44">
        <v>9.7350000000000207</v>
      </c>
      <c r="E239" s="44">
        <v>0.28447883636282384</v>
      </c>
      <c r="F239" s="44">
        <v>-4.4813175163052561E-2</v>
      </c>
      <c r="G239" s="44">
        <v>-8.0505843037430747E-2</v>
      </c>
      <c r="H239" s="44">
        <v>-8.7178541051426139E-3</v>
      </c>
      <c r="J239" s="1" t="s">
        <v>193</v>
      </c>
      <c r="K239" s="1">
        <v>1000</v>
      </c>
      <c r="L239" s="42">
        <v>892.50000000000011</v>
      </c>
      <c r="M239" s="44">
        <v>8.9249999999999901</v>
      </c>
      <c r="N239" s="44">
        <v>0.23719789563656182</v>
      </c>
      <c r="O239" s="44">
        <v>-8.2132146495716707E-2</v>
      </c>
      <c r="P239" s="44">
        <v>-0.15042468650520138</v>
      </c>
      <c r="Q239" s="44">
        <v>8.0135297518535847E-3</v>
      </c>
    </row>
    <row r="240" spans="1:17">
      <c r="A240" s="1" t="s">
        <v>189</v>
      </c>
      <c r="B240" s="1">
        <v>1000</v>
      </c>
      <c r="C240" s="42">
        <v>978.00000000001012</v>
      </c>
      <c r="D240" s="44">
        <v>9.7799999999999905</v>
      </c>
      <c r="E240" s="44">
        <v>0.29105946062079491</v>
      </c>
      <c r="F240" s="44">
        <v>-4.1939213530868734E-2</v>
      </c>
      <c r="G240" s="44">
        <v>-7.5391218504633761E-2</v>
      </c>
      <c r="H240" s="44">
        <v>-8.1446277699416605E-3</v>
      </c>
      <c r="J240" s="1" t="s">
        <v>193</v>
      </c>
      <c r="K240" s="1">
        <v>1000</v>
      </c>
      <c r="L240" s="42">
        <v>897.00000000000011</v>
      </c>
      <c r="M240" s="44">
        <v>8.9700000000000095</v>
      </c>
      <c r="N240" s="44">
        <v>0.25261145309768901</v>
      </c>
      <c r="O240" s="44">
        <v>-7.4877981253695602E-2</v>
      </c>
      <c r="P240" s="44">
        <v>-0.14237355391296616</v>
      </c>
      <c r="Q240" s="44">
        <v>4.8379401654415344E-3</v>
      </c>
    </row>
    <row r="241" spans="1:17">
      <c r="A241" s="1" t="s">
        <v>189</v>
      </c>
      <c r="B241" s="1">
        <v>1000</v>
      </c>
      <c r="C241" s="42">
        <v>982.50000000000011</v>
      </c>
      <c r="D241" s="44">
        <v>9.8249999999999105</v>
      </c>
      <c r="E241" s="44">
        <v>0.3025332684712656</v>
      </c>
      <c r="F241" s="44">
        <v>-3.9078137379708187E-2</v>
      </c>
      <c r="G241" s="44">
        <v>-7.2925066473112921E-2</v>
      </c>
      <c r="H241" s="44">
        <v>-5.5152185638899093E-3</v>
      </c>
      <c r="J241" s="1" t="s">
        <v>193</v>
      </c>
      <c r="K241" s="1">
        <v>1000</v>
      </c>
      <c r="L241" s="42">
        <v>901.50000000000011</v>
      </c>
      <c r="M241" s="44">
        <v>9.0150000000000006</v>
      </c>
      <c r="N241" s="44">
        <v>0.264782292941735</v>
      </c>
      <c r="O241" s="44">
        <v>-6.959006593732639E-2</v>
      </c>
      <c r="P241" s="44">
        <v>-0.13660833192985122</v>
      </c>
      <c r="Q241" s="44">
        <v>5.2109932410665666E-3</v>
      </c>
    </row>
    <row r="242" spans="1:17">
      <c r="A242" s="1" t="s">
        <v>189</v>
      </c>
      <c r="B242" s="1">
        <v>1000</v>
      </c>
      <c r="C242" s="42">
        <v>987.00000000000011</v>
      </c>
      <c r="D242" s="44">
        <v>9.8700000000000401</v>
      </c>
      <c r="E242" s="44">
        <v>0.30513142823451506</v>
      </c>
      <c r="F242" s="44">
        <v>-3.6588517788774026E-2</v>
      </c>
      <c r="G242" s="44">
        <v>-6.6283786392933697E-2</v>
      </c>
      <c r="H242" s="44">
        <v>-6.3693953699333963E-3</v>
      </c>
      <c r="J242" s="1" t="s">
        <v>193</v>
      </c>
      <c r="K242" s="1">
        <v>1000</v>
      </c>
      <c r="L242" s="42">
        <v>906.00000000000011</v>
      </c>
      <c r="M242" s="44">
        <v>9.0599999999999916</v>
      </c>
      <c r="N242" s="44">
        <v>0.2783657652609049</v>
      </c>
      <c r="O242" s="44">
        <v>-6.4112296967280324E-2</v>
      </c>
      <c r="P242" s="44">
        <v>-0.13024921946949949</v>
      </c>
      <c r="Q242" s="44">
        <v>4.9729145469177283E-3</v>
      </c>
    </row>
    <row r="243" spans="1:17">
      <c r="A243" s="1" t="s">
        <v>189</v>
      </c>
      <c r="B243" s="1">
        <v>1000</v>
      </c>
      <c r="C243" s="42">
        <v>991.50000000000011</v>
      </c>
      <c r="D243" s="44">
        <v>9.9149999999999903</v>
      </c>
      <c r="E243" s="44">
        <v>0.31042950651334805</v>
      </c>
      <c r="F243" s="44">
        <v>-3.474487915336754E-2</v>
      </c>
      <c r="G243" s="44">
        <v>-6.3715078473357195E-2</v>
      </c>
      <c r="H243" s="44">
        <v>-5.2004157182000757E-3</v>
      </c>
      <c r="J243" s="1" t="s">
        <v>193</v>
      </c>
      <c r="K243" s="1">
        <v>1000</v>
      </c>
      <c r="L243" s="42">
        <v>910.50000000000011</v>
      </c>
      <c r="M243" s="44">
        <v>9.1050000000002207</v>
      </c>
      <c r="N243" s="44">
        <v>0.29111744992737409</v>
      </c>
      <c r="O243" s="44">
        <v>-5.8578415248516987E-2</v>
      </c>
      <c r="P243" s="44">
        <v>-0.12369129260637304</v>
      </c>
      <c r="Q243" s="44">
        <v>5.695612004926999E-3</v>
      </c>
    </row>
    <row r="244" spans="1:17">
      <c r="A244" s="1" t="s">
        <v>189</v>
      </c>
      <c r="B244" s="1">
        <v>1000</v>
      </c>
      <c r="C244" s="42">
        <v>996.00000000000011</v>
      </c>
      <c r="D244" s="44">
        <v>9.9600000000000808</v>
      </c>
      <c r="E244" s="44">
        <v>0.31814983397682517</v>
      </c>
      <c r="F244" s="44">
        <v>-3.1802614775742137E-2</v>
      </c>
      <c r="G244" s="44">
        <v>-5.7674460129628229E-2</v>
      </c>
      <c r="H244" s="44">
        <v>-4.774424390546407E-3</v>
      </c>
      <c r="J244" s="1" t="s">
        <v>193</v>
      </c>
      <c r="K244" s="1">
        <v>1000</v>
      </c>
      <c r="L244" s="42">
        <v>915.00000000000011</v>
      </c>
      <c r="M244" s="44">
        <v>9.15000000000021</v>
      </c>
      <c r="N244" s="44">
        <v>0.301601395662909</v>
      </c>
      <c r="O244" s="44">
        <v>-5.4748632028540779E-2</v>
      </c>
      <c r="P244" s="44">
        <v>-0.118864128164588</v>
      </c>
      <c r="Q244" s="44">
        <v>6.0832429441152608E-3</v>
      </c>
    </row>
    <row r="245" spans="1:17">
      <c r="A245" s="1" t="s">
        <v>189</v>
      </c>
      <c r="B245" s="1">
        <v>1000</v>
      </c>
      <c r="C245" s="42">
        <v>1000.5000000000001</v>
      </c>
      <c r="D245" s="43">
        <v>10.0049999999998</v>
      </c>
      <c r="E245" s="44">
        <v>0.33095807657460813</v>
      </c>
      <c r="F245" s="44">
        <v>-2.8669705545098671E-2</v>
      </c>
      <c r="G245" s="44">
        <v>-5.4565661183081891E-2</v>
      </c>
      <c r="H245" s="44">
        <v>-1.6321854864618027E-3</v>
      </c>
      <c r="J245" s="1" t="s">
        <v>193</v>
      </c>
      <c r="K245" s="1">
        <v>1000</v>
      </c>
      <c r="L245" s="42">
        <v>919.50000000000011</v>
      </c>
      <c r="M245" s="44">
        <v>9.1950000000000482</v>
      </c>
      <c r="N245" s="44">
        <v>0.30393901449180388</v>
      </c>
      <c r="O245" s="44">
        <v>-5.3347354314592595E-2</v>
      </c>
      <c r="P245" s="44">
        <v>-0.11595992032212057</v>
      </c>
      <c r="Q245" s="44">
        <v>4.4056158931560785E-3</v>
      </c>
    </row>
    <row r="246" spans="1:17">
      <c r="A246" s="1" t="s">
        <v>189</v>
      </c>
      <c r="B246" s="1">
        <v>1000</v>
      </c>
      <c r="C246" s="42">
        <v>1005.0000000000001</v>
      </c>
      <c r="D246" s="43">
        <v>10.0500000000002</v>
      </c>
      <c r="E246" s="44">
        <v>0.3395364356065419</v>
      </c>
      <c r="F246" s="44">
        <v>-2.5696271090727731E-2</v>
      </c>
      <c r="G246" s="44">
        <v>-4.8277975898522361E-2</v>
      </c>
      <c r="H246" s="44">
        <v>-1.0798907892306323E-3</v>
      </c>
      <c r="J246" s="1" t="s">
        <v>193</v>
      </c>
      <c r="K246" s="1">
        <v>1000</v>
      </c>
      <c r="L246" s="42">
        <v>924.00000000000011</v>
      </c>
      <c r="M246" s="44">
        <v>9.2399999999999594</v>
      </c>
      <c r="N246" s="44">
        <v>0.31339368529342593</v>
      </c>
      <c r="O246" s="44">
        <v>-4.9782935926236831E-2</v>
      </c>
      <c r="P246" s="44">
        <v>-0.11138337857918151</v>
      </c>
      <c r="Q246" s="44">
        <v>4.9634351002839708E-3</v>
      </c>
    </row>
    <row r="247" spans="1:17">
      <c r="A247" s="1" t="s">
        <v>189</v>
      </c>
      <c r="B247" s="1">
        <v>1000</v>
      </c>
      <c r="C247" s="42">
        <v>1009.5000000000001</v>
      </c>
      <c r="D247" s="43">
        <v>10.095000000000001</v>
      </c>
      <c r="E247" s="44">
        <v>0.3395364356065419</v>
      </c>
      <c r="F247" s="44">
        <v>-2.5237543447926329E-2</v>
      </c>
      <c r="G247" s="44">
        <v>-4.7660779592047765E-2</v>
      </c>
      <c r="H247" s="44">
        <v>-7.9370183553997137E-4</v>
      </c>
      <c r="J247" s="1" t="s">
        <v>193</v>
      </c>
      <c r="K247" s="1">
        <v>1000</v>
      </c>
      <c r="L247" s="42">
        <v>928.50000000000011</v>
      </c>
      <c r="M247" s="44">
        <v>9.2850000000000392</v>
      </c>
      <c r="N247" s="44">
        <v>0.31934945732771186</v>
      </c>
      <c r="O247" s="44">
        <v>-4.7550771731266227E-2</v>
      </c>
      <c r="P247" s="44">
        <v>-0.10848152610024345</v>
      </c>
      <c r="Q247" s="44">
        <v>5.6963993199996635E-3</v>
      </c>
    </row>
    <row r="248" spans="1:17">
      <c r="A248" s="1" t="s">
        <v>189</v>
      </c>
      <c r="B248" s="1">
        <v>1000</v>
      </c>
      <c r="C248" s="42">
        <v>1014.0000000000001</v>
      </c>
      <c r="D248" s="43">
        <v>10.1399999999997</v>
      </c>
      <c r="E248" s="44">
        <v>0.35462806916298489</v>
      </c>
      <c r="F248" s="44">
        <v>-2.1675359940961654E-2</v>
      </c>
      <c r="G248" s="44">
        <v>-4.264681220256087E-2</v>
      </c>
      <c r="H248" s="44">
        <v>1.628994311579729E-3</v>
      </c>
      <c r="J248" s="1" t="s">
        <v>193</v>
      </c>
      <c r="K248" s="1">
        <v>1000</v>
      </c>
      <c r="L248" s="42">
        <v>933.00000000000011</v>
      </c>
      <c r="M248" s="44">
        <v>9.33</v>
      </c>
      <c r="N248" s="44">
        <v>0.33006449918413189</v>
      </c>
      <c r="O248" s="44">
        <v>-4.4122430568845801E-2</v>
      </c>
      <c r="P248" s="44">
        <v>-0.10341193498896356</v>
      </c>
      <c r="Q248" s="44">
        <v>5.5523801147421906E-3</v>
      </c>
    </row>
    <row r="249" spans="1:17">
      <c r="A249" s="1" t="s">
        <v>189</v>
      </c>
      <c r="B249" s="1">
        <v>1000</v>
      </c>
      <c r="C249" s="42">
        <v>1018.5000000000001</v>
      </c>
      <c r="D249" s="43">
        <v>10.1850000000001</v>
      </c>
      <c r="E249" s="44">
        <v>0.36238958086491047</v>
      </c>
      <c r="F249" s="44">
        <v>-1.9560666419979771E-2</v>
      </c>
      <c r="G249" s="44">
        <v>-3.9268286688225316E-2</v>
      </c>
      <c r="H249" s="44">
        <v>2.9172779589311734E-3</v>
      </c>
      <c r="J249" s="1" t="s">
        <v>193</v>
      </c>
      <c r="K249" s="1">
        <v>1000</v>
      </c>
      <c r="L249" s="42">
        <v>937.50000000000011</v>
      </c>
      <c r="M249" s="44">
        <v>9.375</v>
      </c>
      <c r="N249" s="44">
        <v>0.33749488493312091</v>
      </c>
      <c r="O249" s="44">
        <v>-4.0906372051836955E-2</v>
      </c>
      <c r="P249" s="44">
        <v>-9.9599265431660561E-2</v>
      </c>
      <c r="Q249" s="44">
        <v>7.5149947292041247E-3</v>
      </c>
    </row>
    <row r="250" spans="1:17">
      <c r="A250" s="1" t="s">
        <v>189</v>
      </c>
      <c r="B250" s="1">
        <v>1000</v>
      </c>
      <c r="C250" s="42">
        <v>1023.0000000000001</v>
      </c>
      <c r="D250" s="43">
        <v>10.23</v>
      </c>
      <c r="E250" s="44">
        <v>0.36915724447386333</v>
      </c>
      <c r="F250" s="44">
        <v>-1.7109197682383781E-2</v>
      </c>
      <c r="G250" s="44">
        <v>-3.2942936343109387E-2</v>
      </c>
      <c r="H250" s="44">
        <v>3.015736001345623E-3</v>
      </c>
      <c r="J250" s="1" t="s">
        <v>193</v>
      </c>
      <c r="K250" s="1">
        <v>1000</v>
      </c>
      <c r="L250" s="42">
        <v>942.00000000000011</v>
      </c>
      <c r="M250" s="44">
        <v>9.4200000000000497</v>
      </c>
      <c r="N250" s="44">
        <v>0.34134532736925982</v>
      </c>
      <c r="O250" s="44">
        <v>-3.9834547606319735E-2</v>
      </c>
      <c r="P250" s="44">
        <v>-9.6230945151976555E-2</v>
      </c>
      <c r="Q250" s="44">
        <v>4.889073235907912E-3</v>
      </c>
    </row>
    <row r="251" spans="1:17">
      <c r="A251" s="1" t="s">
        <v>189</v>
      </c>
      <c r="B251" s="1">
        <v>1000</v>
      </c>
      <c r="C251" s="42">
        <v>1027.5</v>
      </c>
      <c r="D251" s="43">
        <v>10.275000000000199</v>
      </c>
      <c r="E251" s="44">
        <v>0.38012859099607427</v>
      </c>
      <c r="F251" s="44">
        <v>-1.4826546325308741E-2</v>
      </c>
      <c r="G251" s="44">
        <v>-3.0983273627380854E-2</v>
      </c>
      <c r="H251" s="44">
        <v>5.5566492571547804E-3</v>
      </c>
      <c r="J251" s="1" t="s">
        <v>193</v>
      </c>
      <c r="K251" s="1">
        <v>1000</v>
      </c>
      <c r="L251" s="42">
        <v>946.50000000000011</v>
      </c>
      <c r="M251" s="44">
        <v>9.464999999999991</v>
      </c>
      <c r="N251" s="44">
        <v>0.34654358565860099</v>
      </c>
      <c r="O251" s="44">
        <v>-3.7636589287921886E-2</v>
      </c>
      <c r="P251" s="44">
        <v>-9.306897558032462E-2</v>
      </c>
      <c r="Q251" s="44">
        <v>5.6189641465162546E-3</v>
      </c>
    </row>
    <row r="252" spans="1:17">
      <c r="A252" s="1" t="s">
        <v>189</v>
      </c>
      <c r="B252" s="1">
        <v>1000</v>
      </c>
      <c r="C252" s="42">
        <v>1032</v>
      </c>
      <c r="D252" s="43">
        <v>10.3200000000001</v>
      </c>
      <c r="E252" s="44">
        <v>0.39334977447260128</v>
      </c>
      <c r="F252" s="44">
        <v>-1.0942138897849119E-2</v>
      </c>
      <c r="G252" s="44">
        <v>-1.9847696369567874E-2</v>
      </c>
      <c r="H252" s="44">
        <v>5.3541123797676005E-3</v>
      </c>
      <c r="J252" s="1" t="s">
        <v>193</v>
      </c>
      <c r="K252" s="1">
        <v>1000</v>
      </c>
      <c r="L252" s="42">
        <v>951.00000000000011</v>
      </c>
      <c r="M252" s="44">
        <v>9.5100000000000495</v>
      </c>
      <c r="N252" s="44">
        <v>0.35796650249707584</v>
      </c>
      <c r="O252" s="44">
        <v>-3.4197914688646573E-2</v>
      </c>
      <c r="P252" s="44">
        <v>-8.7845000229367642E-2</v>
      </c>
      <c r="Q252" s="44">
        <v>6.1484035728374409E-3</v>
      </c>
    </row>
    <row r="253" spans="1:17">
      <c r="A253" s="1" t="s">
        <v>189</v>
      </c>
      <c r="B253" s="1">
        <v>1000</v>
      </c>
      <c r="C253" s="42">
        <v>1036.5</v>
      </c>
      <c r="D253" s="43">
        <v>10.3650000000001</v>
      </c>
      <c r="E253" s="44">
        <v>0.39334977447260128</v>
      </c>
      <c r="F253" s="44">
        <v>-1.0593771638673109E-2</v>
      </c>
      <c r="G253" s="44">
        <v>-1.9437945442690362E-2</v>
      </c>
      <c r="H253" s="44">
        <v>5.5905698609115748E-3</v>
      </c>
      <c r="J253" s="1" t="s">
        <v>193</v>
      </c>
      <c r="K253" s="1">
        <v>1000</v>
      </c>
      <c r="L253" s="42">
        <v>955.50000000000011</v>
      </c>
      <c r="M253" s="44">
        <v>9.5550000000000193</v>
      </c>
      <c r="N253" s="44">
        <v>0.369087532859387</v>
      </c>
      <c r="O253" s="44">
        <v>-3.115184290035846E-2</v>
      </c>
      <c r="P253" s="44">
        <v>-8.4153089695594319E-2</v>
      </c>
      <c r="Q253" s="44">
        <v>8.1632291000590593E-3</v>
      </c>
    </row>
    <row r="254" spans="1:17">
      <c r="A254" s="1" t="s">
        <v>189</v>
      </c>
      <c r="B254" s="1">
        <v>1000</v>
      </c>
      <c r="C254" s="42">
        <v>1041</v>
      </c>
      <c r="D254" s="43">
        <v>10.409999999999799</v>
      </c>
      <c r="E254" s="44">
        <v>0.40428651579664243</v>
      </c>
      <c r="F254" s="44">
        <v>-8.1568968876000528E-3</v>
      </c>
      <c r="G254" s="44">
        <v>-1.4547323991136722E-2</v>
      </c>
      <c r="H254" s="44">
        <v>6.6854211522811915E-3</v>
      </c>
      <c r="J254" s="1" t="s">
        <v>193</v>
      </c>
      <c r="K254" s="1">
        <v>1000</v>
      </c>
      <c r="L254" s="42">
        <v>960.00000000000011</v>
      </c>
      <c r="M254" s="44">
        <v>9.6</v>
      </c>
      <c r="N254" s="44">
        <v>0.37593848383607192</v>
      </c>
      <c r="O254" s="44">
        <v>-2.873175338928851E-2</v>
      </c>
      <c r="P254" s="44">
        <v>-7.9340946392675887E-2</v>
      </c>
      <c r="Q254" s="44">
        <v>7.8052997997792375E-3</v>
      </c>
    </row>
    <row r="255" spans="1:17">
      <c r="A255" s="1" t="s">
        <v>189</v>
      </c>
      <c r="B255" s="1">
        <v>1000</v>
      </c>
      <c r="C255" s="42">
        <v>1045.5</v>
      </c>
      <c r="D255" s="43">
        <v>10.454999999999901</v>
      </c>
      <c r="E255" s="44">
        <v>0.41414771552453705</v>
      </c>
      <c r="F255" s="44">
        <v>-6.5188343007227881E-3</v>
      </c>
      <c r="G255" s="44">
        <v>-1.3872569788646295E-2</v>
      </c>
      <c r="H255" s="44">
        <v>8.7014458793057206E-3</v>
      </c>
      <c r="J255" s="1" t="s">
        <v>193</v>
      </c>
      <c r="K255" s="1">
        <v>1000</v>
      </c>
      <c r="L255" s="42">
        <v>964.50000000001012</v>
      </c>
      <c r="M255" s="44">
        <v>9.6450000000000493</v>
      </c>
      <c r="N255" s="44">
        <v>0.37486120086593511</v>
      </c>
      <c r="O255" s="44">
        <v>-2.8230162228838722E-2</v>
      </c>
      <c r="P255" s="44">
        <v>-7.7181066977247276E-2</v>
      </c>
      <c r="Q255" s="44">
        <v>6.6354909473396242E-3</v>
      </c>
    </row>
    <row r="256" spans="1:17">
      <c r="A256" s="2" t="s">
        <v>189</v>
      </c>
      <c r="B256" s="2">
        <v>1000</v>
      </c>
      <c r="C256" s="53">
        <v>1050</v>
      </c>
      <c r="D256" s="51">
        <v>10.499999999999901</v>
      </c>
      <c r="E256" s="52">
        <v>0.42385643137497708</v>
      </c>
      <c r="F256" s="52">
        <v>-4.3444619960731207E-3</v>
      </c>
      <c r="G256" s="52">
        <v>-9.2695191933095805E-3</v>
      </c>
      <c r="H256" s="52">
        <v>9.671011888652669E-3</v>
      </c>
      <c r="J256" s="1" t="s">
        <v>193</v>
      </c>
      <c r="K256" s="1">
        <v>1000</v>
      </c>
      <c r="L256" s="42">
        <v>969.00000000000011</v>
      </c>
      <c r="M256" s="44">
        <v>9.6900000000000208</v>
      </c>
      <c r="N256" s="44">
        <v>0.38993924624999587</v>
      </c>
      <c r="O256" s="44">
        <v>-2.440255605546416E-2</v>
      </c>
      <c r="P256" s="44">
        <v>-7.1180417049435785E-2</v>
      </c>
      <c r="Q256" s="44">
        <v>7.6683780471951263E-3</v>
      </c>
    </row>
    <row r="257" spans="10:17">
      <c r="J257" s="1" t="s">
        <v>193</v>
      </c>
      <c r="K257" s="1">
        <v>1000</v>
      </c>
      <c r="L257" s="42">
        <v>973.50000000000011</v>
      </c>
      <c r="M257" s="44">
        <v>9.7350000000000207</v>
      </c>
      <c r="N257" s="44">
        <v>0.39701934998909488</v>
      </c>
      <c r="O257" s="44">
        <v>-2.2431382486980588E-2</v>
      </c>
      <c r="P257" s="44">
        <v>-6.8146458416582317E-2</v>
      </c>
      <c r="Q257" s="44">
        <v>8.4969967298591728E-3</v>
      </c>
    </row>
    <row r="258" spans="10:17">
      <c r="J258" s="1" t="s">
        <v>193</v>
      </c>
      <c r="K258" s="1">
        <v>1000</v>
      </c>
      <c r="L258" s="42">
        <v>978.00000000001012</v>
      </c>
      <c r="M258" s="44">
        <v>9.7799999999999905</v>
      </c>
      <c r="N258" s="44">
        <v>0.40248972929325283</v>
      </c>
      <c r="O258" s="44">
        <v>-2.083880322677592E-2</v>
      </c>
      <c r="P258" s="44">
        <v>-6.529452953304335E-2</v>
      </c>
      <c r="Q258" s="44">
        <v>8.8064690446629408E-3</v>
      </c>
    </row>
    <row r="259" spans="10:17">
      <c r="J259" s="1" t="s">
        <v>193</v>
      </c>
      <c r="K259" s="1">
        <v>1000</v>
      </c>
      <c r="L259" s="42">
        <v>982.50000000000011</v>
      </c>
      <c r="M259" s="44">
        <v>9.8249999999999105</v>
      </c>
      <c r="N259" s="44">
        <v>0.41781918397839268</v>
      </c>
      <c r="O259" s="44">
        <v>-1.7125894477123683E-2</v>
      </c>
      <c r="P259" s="44">
        <v>-5.998257881342791E-2</v>
      </c>
      <c r="Q259" s="44">
        <v>1.1033534676553176E-2</v>
      </c>
    </row>
    <row r="260" spans="10:17">
      <c r="J260" s="1" t="s">
        <v>193</v>
      </c>
      <c r="K260" s="1">
        <v>1000</v>
      </c>
      <c r="L260" s="42">
        <v>987.00000000000011</v>
      </c>
      <c r="M260" s="44">
        <v>9.870000000000049</v>
      </c>
      <c r="N260" s="44">
        <v>0.41947840416067922</v>
      </c>
      <c r="O260" s="44">
        <v>-1.6390837409861941E-2</v>
      </c>
      <c r="P260" s="44">
        <v>-5.7086906252259977E-2</v>
      </c>
      <c r="Q260" s="44">
        <v>9.754659912295658E-3</v>
      </c>
    </row>
    <row r="261" spans="10:17">
      <c r="J261" s="1" t="s">
        <v>193</v>
      </c>
      <c r="K261" s="1">
        <v>1000</v>
      </c>
      <c r="L261" s="42">
        <v>991.50000000000011</v>
      </c>
      <c r="M261" s="44">
        <v>9.9150000000000098</v>
      </c>
      <c r="N261" s="44">
        <v>0.42646896394694339</v>
      </c>
      <c r="O261" s="44">
        <v>-1.4631385898447098E-2</v>
      </c>
      <c r="P261" s="44">
        <v>-5.4162076187033135E-2</v>
      </c>
      <c r="Q261" s="44">
        <v>1.0497084500427297E-2</v>
      </c>
    </row>
    <row r="262" spans="10:17">
      <c r="J262" s="1" t="s">
        <v>193</v>
      </c>
      <c r="K262" s="1">
        <v>1000</v>
      </c>
      <c r="L262" s="42">
        <v>996.00000000000011</v>
      </c>
      <c r="M262" s="44">
        <v>9.9600000000000808</v>
      </c>
      <c r="N262" s="44">
        <v>0.43577217983654543</v>
      </c>
      <c r="O262" s="44">
        <v>-1.2419173635494545E-2</v>
      </c>
      <c r="P262" s="44">
        <v>-4.9500754315068236E-2</v>
      </c>
      <c r="Q262" s="44">
        <v>1.0619975309708408E-2</v>
      </c>
    </row>
    <row r="263" spans="10:17">
      <c r="J263" s="1" t="s">
        <v>193</v>
      </c>
      <c r="K263" s="1">
        <v>1000</v>
      </c>
      <c r="L263" s="42">
        <v>1000.5000000000001</v>
      </c>
      <c r="M263" s="43">
        <v>10.0050000000001</v>
      </c>
      <c r="N263" s="44">
        <v>0.45133876378790239</v>
      </c>
      <c r="O263" s="44">
        <v>-9.4958270514194087E-3</v>
      </c>
      <c r="P263" s="44">
        <v>-4.5885089412481254E-2</v>
      </c>
      <c r="Q263" s="44">
        <v>1.2934866708377797E-2</v>
      </c>
    </row>
    <row r="264" spans="10:17">
      <c r="J264" s="1" t="s">
        <v>193</v>
      </c>
      <c r="K264" s="1">
        <v>1000</v>
      </c>
      <c r="L264" s="42">
        <v>1005.0000000000001</v>
      </c>
      <c r="M264" s="43">
        <v>10.050000000000001</v>
      </c>
      <c r="N264" s="44">
        <v>0.46132774361016826</v>
      </c>
      <c r="O264" s="44">
        <v>-7.2932746932047321E-3</v>
      </c>
      <c r="P264" s="44">
        <v>-4.1387517764069147E-2</v>
      </c>
      <c r="Q264" s="44">
        <v>1.3470253996350687E-2</v>
      </c>
    </row>
    <row r="265" spans="10:17">
      <c r="J265" s="1" t="s">
        <v>193</v>
      </c>
      <c r="K265" s="1">
        <v>1000</v>
      </c>
      <c r="L265" s="42">
        <v>1009.5000000000001</v>
      </c>
      <c r="M265" s="43">
        <v>10.095000000000001</v>
      </c>
      <c r="N265" s="44">
        <v>0.45878272779492624</v>
      </c>
      <c r="O265" s="44">
        <v>-6.9446971518540082E-3</v>
      </c>
      <c r="P265" s="44">
        <v>-3.9053182028196708E-2</v>
      </c>
      <c r="Q265" s="44">
        <v>1.255815088571656E-2</v>
      </c>
    </row>
    <row r="266" spans="10:17">
      <c r="J266" s="1" t="s">
        <v>193</v>
      </c>
      <c r="K266" s="1">
        <v>1000</v>
      </c>
      <c r="L266" s="42">
        <v>1014.0000000000001</v>
      </c>
      <c r="M266" s="43">
        <v>10.139999999999899</v>
      </c>
      <c r="N266" s="44">
        <v>0.47515150730165601</v>
      </c>
      <c r="O266" s="44">
        <v>-3.67411597310182E-3</v>
      </c>
      <c r="P266" s="44">
        <v>-3.2740588474731026E-2</v>
      </c>
      <c r="Q266" s="44">
        <v>1.3925474212349416E-2</v>
      </c>
    </row>
    <row r="267" spans="10:17">
      <c r="J267" s="1" t="s">
        <v>193</v>
      </c>
      <c r="K267" s="1">
        <v>1000</v>
      </c>
      <c r="L267" s="42">
        <v>1018.5000000000001</v>
      </c>
      <c r="M267" s="43">
        <v>10.185</v>
      </c>
      <c r="N267" s="44">
        <v>0.48261039227348396</v>
      </c>
      <c r="O267" s="44">
        <v>-1.8640816854628844E-3</v>
      </c>
      <c r="P267" s="44">
        <v>-2.8968453995409559E-2</v>
      </c>
      <c r="Q267" s="44">
        <v>1.4631964130219517E-2</v>
      </c>
    </row>
    <row r="268" spans="10:17">
      <c r="J268" s="1" t="s">
        <v>193</v>
      </c>
      <c r="K268" s="1">
        <v>1000</v>
      </c>
      <c r="L268" s="42">
        <v>1023.0000000000001</v>
      </c>
      <c r="M268" s="43">
        <v>10.23</v>
      </c>
      <c r="N268" s="44">
        <v>0.49071024543411018</v>
      </c>
      <c r="O268" s="44">
        <v>1.7685571814878703E-4</v>
      </c>
      <c r="P268" s="44">
        <v>-2.3633896710754186E-2</v>
      </c>
      <c r="Q268" s="44">
        <v>1.4950158412910031E-2</v>
      </c>
    </row>
    <row r="269" spans="10:17">
      <c r="J269" s="1" t="s">
        <v>193</v>
      </c>
      <c r="K269" s="1">
        <v>1000</v>
      </c>
      <c r="L269" s="42">
        <v>1027.5</v>
      </c>
      <c r="M269" s="43">
        <v>10.2749999999998</v>
      </c>
      <c r="N269" s="44">
        <v>0.50766214499713092</v>
      </c>
      <c r="O269" s="44">
        <v>2.5575218164316932E-3</v>
      </c>
      <c r="P269" s="44">
        <v>-2.0989397770256234E-2</v>
      </c>
      <c r="Q269" s="44">
        <v>1.6912423015574163E-2</v>
      </c>
    </row>
    <row r="270" spans="10:17">
      <c r="J270" s="1" t="s">
        <v>193</v>
      </c>
      <c r="K270" s="1">
        <v>1000</v>
      </c>
      <c r="L270" s="42">
        <v>1032</v>
      </c>
      <c r="M270" s="43">
        <v>10.32</v>
      </c>
      <c r="N270" s="44">
        <v>0.50956567432739019</v>
      </c>
      <c r="O270" s="44">
        <v>4.0725205590586011E-3</v>
      </c>
      <c r="P270" s="44">
        <v>-1.3436603442142016E-2</v>
      </c>
      <c r="Q270" s="44">
        <v>1.5686196690683694E-2</v>
      </c>
    </row>
    <row r="271" spans="10:17">
      <c r="J271" s="1" t="s">
        <v>193</v>
      </c>
      <c r="K271" s="1">
        <v>1000</v>
      </c>
      <c r="L271" s="42">
        <v>1036.5</v>
      </c>
      <c r="M271" s="43">
        <v>10.365000000000201</v>
      </c>
      <c r="N271" s="44">
        <v>0.51813549178498908</v>
      </c>
      <c r="O271" s="44">
        <v>5.5609242932001604E-3</v>
      </c>
      <c r="P271" s="44">
        <v>-1.0488226059942943E-2</v>
      </c>
      <c r="Q271" s="44">
        <v>1.6389399776308433E-2</v>
      </c>
    </row>
    <row r="272" spans="10:17">
      <c r="J272" s="1" t="s">
        <v>193</v>
      </c>
      <c r="K272" s="1">
        <v>1000</v>
      </c>
      <c r="L272" s="42">
        <v>1041</v>
      </c>
      <c r="M272" s="43">
        <v>10.41</v>
      </c>
      <c r="N272" s="44">
        <v>0.53487416767258211</v>
      </c>
      <c r="O272" s="44">
        <v>8.6566255839297043E-3</v>
      </c>
      <c r="P272" s="44">
        <v>-2.3892558111870479E-3</v>
      </c>
      <c r="Q272" s="44">
        <v>1.7361050920654E-2</v>
      </c>
    </row>
    <row r="273" spans="10:17">
      <c r="J273" s="1" t="s">
        <v>193</v>
      </c>
      <c r="K273" s="1">
        <v>1000</v>
      </c>
      <c r="L273" s="42">
        <v>1045.5</v>
      </c>
      <c r="M273" s="43">
        <v>10.4549999999997</v>
      </c>
      <c r="N273" s="44">
        <v>0.54607874746618223</v>
      </c>
      <c r="O273" s="44">
        <v>1.0307378531328099E-2</v>
      </c>
      <c r="P273" s="44">
        <v>3.8414598371817876E-4</v>
      </c>
      <c r="Q273" s="44">
        <v>1.8407965279977727E-2</v>
      </c>
    </row>
    <row r="274" spans="10:17">
      <c r="J274" s="2" t="s">
        <v>193</v>
      </c>
      <c r="K274" s="2">
        <v>1000</v>
      </c>
      <c r="L274" s="53">
        <v>1049.99999999999</v>
      </c>
      <c r="M274" s="51">
        <v>10.5</v>
      </c>
      <c r="N274" s="52">
        <v>0.55509596215909496</v>
      </c>
      <c r="O274" s="52">
        <v>1.2131720033664493E-2</v>
      </c>
      <c r="P274" s="52">
        <v>5.9568651471256506E-3</v>
      </c>
      <c r="Q274" s="52">
        <v>1.8714141056547135E-2</v>
      </c>
    </row>
  </sheetData>
  <mergeCells count="12">
    <mergeCell ref="F2:H2"/>
    <mergeCell ref="A2:A3"/>
    <mergeCell ref="B2:B3"/>
    <mergeCell ref="C2:C3"/>
    <mergeCell ref="D2:D3"/>
    <mergeCell ref="E2:E3"/>
    <mergeCell ref="O2:Q2"/>
    <mergeCell ref="J2:J3"/>
    <mergeCell ref="K2:K3"/>
    <mergeCell ref="L2:L3"/>
    <mergeCell ref="M2:M3"/>
    <mergeCell ref="N2:N3"/>
  </mergeCells>
  <phoneticPr fontId="3" type="noConversion"/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ES901"/>
  <sheetViews>
    <sheetView zoomScale="130" zoomScaleNormal="130" workbookViewId="0">
      <pane xSplit="1" ySplit="3" topLeftCell="K4" activePane="bottomRight" state="frozen"/>
      <selection pane="topRight" activeCell="B1" sqref="B1"/>
      <selection pane="bottomLeft" activeCell="A4" sqref="A4"/>
      <selection pane="bottomRight" activeCell="N33" sqref="N33"/>
    </sheetView>
  </sheetViews>
  <sheetFormatPr defaultRowHeight="13.5"/>
  <cols>
    <col min="1" max="1" width="7.125" style="45" bestFit="1" customWidth="1"/>
    <col min="2" max="2" width="5.125" style="45" bestFit="1" customWidth="1"/>
    <col min="3" max="3" width="35.5" style="45" bestFit="1" customWidth="1"/>
    <col min="4" max="4" width="7.375" style="45" bestFit="1" customWidth="1"/>
    <col min="5" max="5" width="6.375" style="45" bestFit="1" customWidth="1"/>
    <col min="6" max="6" width="6" style="45" bestFit="1" customWidth="1"/>
    <col min="7" max="7" width="7.375" style="45" bestFit="1" customWidth="1"/>
    <col min="8" max="8" width="6.375" style="45" bestFit="1" customWidth="1"/>
    <col min="9" max="9" width="6" style="45" bestFit="1" customWidth="1"/>
    <col min="10" max="10" width="7.375" style="45" bestFit="1" customWidth="1"/>
    <col min="11" max="11" width="6.375" style="45" bestFit="1" customWidth="1"/>
    <col min="12" max="12" width="6" style="45" bestFit="1" customWidth="1"/>
    <col min="13" max="13" width="17.5" style="45" bestFit="1" customWidth="1"/>
    <col min="14" max="14" width="11.5" style="45" bestFit="1" customWidth="1"/>
    <col min="15" max="15" width="17.5" style="45" bestFit="1" customWidth="1"/>
    <col min="16" max="16" width="11.5" style="45" bestFit="1" customWidth="1"/>
    <col min="17" max="17" width="17.5" style="45" bestFit="1" customWidth="1"/>
    <col min="18" max="18" width="11.5" style="45" bestFit="1" customWidth="1"/>
    <col min="19" max="19" width="17.25" style="45" bestFit="1" customWidth="1"/>
    <col min="20" max="16384" width="9" style="45"/>
  </cols>
  <sheetData>
    <row r="1" spans="1:19" s="55" customFormat="1" ht="14.25">
      <c r="A1" s="60" t="s">
        <v>448</v>
      </c>
    </row>
    <row r="2" spans="1:19" s="88" customFormat="1" ht="15" customHeight="1">
      <c r="A2" s="142" t="s">
        <v>376</v>
      </c>
      <c r="B2" s="142" t="s">
        <v>203</v>
      </c>
      <c r="C2" s="142" t="s">
        <v>204</v>
      </c>
      <c r="D2" s="142" t="s">
        <v>206</v>
      </c>
      <c r="E2" s="142"/>
      <c r="F2" s="142"/>
      <c r="G2" s="142" t="s">
        <v>210</v>
      </c>
      <c r="H2" s="142"/>
      <c r="I2" s="142"/>
      <c r="J2" s="142" t="s">
        <v>377</v>
      </c>
      <c r="K2" s="142"/>
      <c r="L2" s="142"/>
      <c r="M2" s="87" t="s">
        <v>378</v>
      </c>
      <c r="N2" s="59" t="s">
        <v>379</v>
      </c>
      <c r="O2" s="87" t="s">
        <v>378</v>
      </c>
      <c r="P2" s="59" t="s">
        <v>379</v>
      </c>
      <c r="Q2" s="87" t="s">
        <v>378</v>
      </c>
      <c r="R2" s="59" t="s">
        <v>379</v>
      </c>
    </row>
    <row r="3" spans="1:19" s="88" customFormat="1">
      <c r="A3" s="141"/>
      <c r="B3" s="141"/>
      <c r="C3" s="141"/>
      <c r="D3" s="89" t="s">
        <v>207</v>
      </c>
      <c r="E3" s="89" t="s">
        <v>208</v>
      </c>
      <c r="F3" s="89" t="s">
        <v>209</v>
      </c>
      <c r="G3" s="89" t="s">
        <v>207</v>
      </c>
      <c r="H3" s="89" t="s">
        <v>208</v>
      </c>
      <c r="I3" s="89" t="s">
        <v>209</v>
      </c>
      <c r="J3" s="89" t="s">
        <v>207</v>
      </c>
      <c r="K3" s="89" t="s">
        <v>208</v>
      </c>
      <c r="L3" s="89" t="s">
        <v>209</v>
      </c>
      <c r="M3" s="141" t="s">
        <v>207</v>
      </c>
      <c r="N3" s="141"/>
      <c r="O3" s="141" t="s">
        <v>208</v>
      </c>
      <c r="P3" s="141"/>
      <c r="Q3" s="141" t="s">
        <v>209</v>
      </c>
      <c r="R3" s="141"/>
    </row>
    <row r="4" spans="1:19">
      <c r="A4" s="90" t="s">
        <v>211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</row>
    <row r="5" spans="1:19">
      <c r="A5" s="56">
        <v>978</v>
      </c>
      <c r="B5" s="57">
        <v>1.3720672865499948</v>
      </c>
      <c r="C5" s="56">
        <v>1039.9853526720892</v>
      </c>
      <c r="D5" s="58">
        <v>96.4589084896852</v>
      </c>
      <c r="E5" s="58">
        <v>96.452188628925256</v>
      </c>
      <c r="F5" s="58">
        <v>96.462741303848645</v>
      </c>
      <c r="G5" s="57">
        <v>9.2750256762605593E-2</v>
      </c>
      <c r="H5" s="57">
        <v>9.2743795267025211E-2</v>
      </c>
      <c r="I5" s="57">
        <v>9.2753942212745438E-2</v>
      </c>
      <c r="J5" s="57">
        <v>5.6630652911504598E-5</v>
      </c>
      <c r="K5" s="57">
        <v>1.2629223539284418E-4</v>
      </c>
      <c r="L5" s="57">
        <v>1.6897701660911757E-5</v>
      </c>
      <c r="M5" s="57">
        <v>1.14007743701991E-5</v>
      </c>
      <c r="N5" s="57">
        <v>3.9988599225629799E-2</v>
      </c>
      <c r="O5" s="57">
        <v>2.6599953634902932E-5</v>
      </c>
      <c r="P5" s="57">
        <v>3.9973400046365098E-2</v>
      </c>
      <c r="Q5" s="57">
        <v>3.8004091274501178E-6</v>
      </c>
      <c r="R5" s="57">
        <v>3.9996199590872548E-2</v>
      </c>
      <c r="S5" s="57"/>
    </row>
    <row r="6" spans="1:19">
      <c r="A6" s="56">
        <v>976</v>
      </c>
      <c r="B6" s="57">
        <v>1.3719204063856849</v>
      </c>
      <c r="C6" s="56">
        <v>1026.4447213426665</v>
      </c>
      <c r="D6" s="58">
        <v>96.503186857724771</v>
      </c>
      <c r="E6" s="58">
        <v>96.494590793131962</v>
      </c>
      <c r="F6" s="58">
        <v>96.508089953734213</v>
      </c>
      <c r="G6" s="57">
        <v>9.4016935204743787E-2</v>
      </c>
      <c r="H6" s="57">
        <v>9.4008560604130556E-2</v>
      </c>
      <c r="I6" s="57">
        <v>9.4021711980255898E-2</v>
      </c>
      <c r="J6" s="57">
        <v>7.2410255983146321E-5</v>
      </c>
      <c r="K6" s="57">
        <v>1.6147925390386231E-4</v>
      </c>
      <c r="L6" s="57">
        <v>2.1606327795464786E-5</v>
      </c>
      <c r="M6" s="57">
        <v>1.4624176634173968E-5</v>
      </c>
      <c r="N6" s="57">
        <v>3.9985375823365824E-2</v>
      </c>
      <c r="O6" s="57">
        <v>3.4120039284544603E-5</v>
      </c>
      <c r="P6" s="57">
        <v>3.9965879960715454E-2</v>
      </c>
      <c r="Q6" s="57">
        <v>4.8749732178729899E-6</v>
      </c>
      <c r="R6" s="57">
        <v>3.9995125026782125E-2</v>
      </c>
      <c r="S6" s="57"/>
    </row>
    <row r="7" spans="1:19">
      <c r="A7" s="56">
        <v>974</v>
      </c>
      <c r="B7" s="57">
        <v>1.3717746113784841</v>
      </c>
      <c r="C7" s="56">
        <v>1013.039635670475</v>
      </c>
      <c r="D7" s="58">
        <v>96.547324885595501</v>
      </c>
      <c r="E7" s="58">
        <v>96.536856925482581</v>
      </c>
      <c r="F7" s="58">
        <v>96.553295870634742</v>
      </c>
      <c r="G7" s="57">
        <v>9.5304587783178046E-2</v>
      </c>
      <c r="H7" s="57">
        <v>9.5294254564472353E-2</v>
      </c>
      <c r="I7" s="57">
        <v>9.5310481910938702E-2</v>
      </c>
      <c r="J7" s="57">
        <v>8.8139845645152093E-5</v>
      </c>
      <c r="K7" s="57">
        <v>1.9655338771829012E-4</v>
      </c>
      <c r="L7" s="57">
        <v>2.6300133725398744E-5</v>
      </c>
      <c r="M7" s="57">
        <v>1.7858065330908253E-5</v>
      </c>
      <c r="N7" s="57">
        <v>3.9982141934669091E-2</v>
      </c>
      <c r="O7" s="57">
        <v>4.1664301242935422E-5</v>
      </c>
      <c r="P7" s="57">
        <v>3.9958335698757064E-2</v>
      </c>
      <c r="Q7" s="57">
        <v>5.9530565885742522E-6</v>
      </c>
      <c r="R7" s="57">
        <v>3.9994046943411424E-2</v>
      </c>
      <c r="S7" s="57"/>
    </row>
    <row r="8" spans="1:19">
      <c r="A8" s="56">
        <v>972</v>
      </c>
      <c r="B8" s="57">
        <v>1.3716299175983582</v>
      </c>
      <c r="C8" s="56">
        <v>999.76921569856586</v>
      </c>
      <c r="D8" s="58">
        <v>96.591326078316598</v>
      </c>
      <c r="E8" s="58">
        <v>96.578990397850987</v>
      </c>
      <c r="F8" s="58">
        <v>96.598362635004207</v>
      </c>
      <c r="G8" s="57">
        <v>9.6613622985806405E-2</v>
      </c>
      <c r="H8" s="57">
        <v>9.6601284457802222E-2</v>
      </c>
      <c r="I8" s="57">
        <v>9.6620661166795685E-2</v>
      </c>
      <c r="J8" s="57">
        <v>1.0382067099057313E-4</v>
      </c>
      <c r="K8" s="57">
        <v>2.3151743495253285E-4</v>
      </c>
      <c r="L8" s="57">
        <v>3.0979491215665789E-5</v>
      </c>
      <c r="M8" s="57">
        <v>2.1102745555560633E-5</v>
      </c>
      <c r="N8" s="57">
        <v>3.9978897254444437E-2</v>
      </c>
      <c r="O8" s="57">
        <v>4.9233451221382376E-5</v>
      </c>
      <c r="P8" s="57">
        <v>3.9950766548778618E-2</v>
      </c>
      <c r="Q8" s="57">
        <v>7.0347609546544282E-6</v>
      </c>
      <c r="R8" s="57">
        <v>3.9992965239045344E-2</v>
      </c>
      <c r="S8" s="57"/>
    </row>
    <row r="9" spans="1:19">
      <c r="A9" s="56">
        <v>970</v>
      </c>
      <c r="B9" s="57">
        <v>1.3714863423139374</v>
      </c>
      <c r="C9" s="56">
        <v>986.63258406961847</v>
      </c>
      <c r="D9" s="58">
        <v>96.635193793692238</v>
      </c>
      <c r="E9" s="58">
        <v>96.620994440585335</v>
      </c>
      <c r="F9" s="58">
        <v>96.64329367685616</v>
      </c>
      <c r="G9" s="57">
        <v>9.7944458103233989E-2</v>
      </c>
      <c r="H9" s="57">
        <v>9.7930066369840862E-2</v>
      </c>
      <c r="I9" s="57">
        <v>9.7952667727864998E-2</v>
      </c>
      <c r="J9" s="57">
        <v>1.1945392864975979E-4</v>
      </c>
      <c r="K9" s="57">
        <v>2.6637407627938536E-4</v>
      </c>
      <c r="L9" s="57">
        <v>3.5644756410158074E-5</v>
      </c>
      <c r="M9" s="57">
        <v>2.4358515306791131E-5</v>
      </c>
      <c r="N9" s="57">
        <v>3.9975641484693208E-2</v>
      </c>
      <c r="O9" s="57">
        <v>5.6828184285993487E-5</v>
      </c>
      <c r="P9" s="57">
        <v>3.994317181571401E-2</v>
      </c>
      <c r="Q9" s="57">
        <v>8.1201856725644834E-6</v>
      </c>
      <c r="R9" s="57">
        <v>3.9991879814327433E-2</v>
      </c>
      <c r="S9" s="57"/>
    </row>
    <row r="10" spans="1:19">
      <c r="A10" s="56">
        <v>968</v>
      </c>
      <c r="B10" s="57">
        <v>1.371343903963635</v>
      </c>
      <c r="C10" s="56">
        <v>973.62886593993244</v>
      </c>
      <c r="D10" s="58">
        <v>96.678931238236473</v>
      </c>
      <c r="E10" s="58">
        <v>96.662872138637411</v>
      </c>
      <c r="F10" s="58">
        <v>96.688092271570824</v>
      </c>
      <c r="G10" s="57">
        <v>9.9297519435091436E-2</v>
      </c>
      <c r="H10" s="57">
        <v>9.9281025368244347E-2</v>
      </c>
      <c r="I10" s="57">
        <v>9.9306928598741795E-2</v>
      </c>
      <c r="J10" s="57">
        <v>1.3504076133641352E-4</v>
      </c>
      <c r="K10" s="57">
        <v>3.0112587171537974E-4</v>
      </c>
      <c r="L10" s="57">
        <v>4.0296269396722373E-5</v>
      </c>
      <c r="M10" s="57">
        <v>2.7625665059127463E-5</v>
      </c>
      <c r="N10" s="57">
        <v>3.9972374334940872E-2</v>
      </c>
      <c r="O10" s="57">
        <v>6.4449177864905048E-5</v>
      </c>
      <c r="P10" s="57">
        <v>3.9935550822135096E-2</v>
      </c>
      <c r="Q10" s="57">
        <v>9.2094275974040461E-6</v>
      </c>
      <c r="R10" s="57">
        <v>3.9990790572402596E-2</v>
      </c>
      <c r="S10" s="57"/>
    </row>
    <row r="11" spans="1:19">
      <c r="A11" s="56">
        <v>966</v>
      </c>
      <c r="B11" s="57">
        <v>1.3712026221226847</v>
      </c>
      <c r="C11" s="56">
        <v>960.75718889395694</v>
      </c>
      <c r="D11" s="58">
        <v>96.72254146315683</v>
      </c>
      <c r="E11" s="58">
        <v>96.704626427748693</v>
      </c>
      <c r="F11" s="58">
        <v>96.732761535761909</v>
      </c>
      <c r="G11" s="57">
        <v>0.10067324250209959</v>
      </c>
      <c r="H11" s="57">
        <v>0.10065459571432092</v>
      </c>
      <c r="I11" s="57">
        <v>0.10068388002084337</v>
      </c>
      <c r="J11" s="57">
        <v>1.5058225641784162E-4</v>
      </c>
      <c r="K11" s="57">
        <v>3.3577525745698278E-4</v>
      </c>
      <c r="L11" s="57">
        <v>4.4934353779058078E-5</v>
      </c>
      <c r="M11" s="57">
        <v>3.0904477332569976E-5</v>
      </c>
      <c r="N11" s="57">
        <v>3.9969095522667433E-2</v>
      </c>
      <c r="O11" s="57">
        <v>7.2097090748068508E-5</v>
      </c>
      <c r="P11" s="57">
        <v>3.9927902909251932E-2</v>
      </c>
      <c r="Q11" s="57">
        <v>1.0302580939218042E-5</v>
      </c>
      <c r="R11" s="57">
        <v>3.9989697419060784E-2</v>
      </c>
      <c r="S11" s="57"/>
    </row>
    <row r="12" spans="1:19">
      <c r="A12" s="56">
        <v>964</v>
      </c>
      <c r="B12" s="57">
        <v>1.3710625174652336</v>
      </c>
      <c r="C12" s="56">
        <v>948.01668285864389</v>
      </c>
      <c r="D12" s="58">
        <v>96.766027360672311</v>
      </c>
      <c r="E12" s="58">
        <v>96.746260090957193</v>
      </c>
      <c r="F12" s="58">
        <v>96.777304423485802</v>
      </c>
      <c r="G12" s="57">
        <v>0.10207207226447176</v>
      </c>
      <c r="H12" s="57">
        <v>0.10205122108107749</v>
      </c>
      <c r="I12" s="57">
        <v>0.10208396769101587</v>
      </c>
      <c r="J12" s="57">
        <v>1.6607944460245161E-4</v>
      </c>
      <c r="K12" s="57">
        <v>3.7032454298047135E-4</v>
      </c>
      <c r="L12" s="57">
        <v>4.9559316281033716E-5</v>
      </c>
      <c r="M12" s="57">
        <v>3.4195226278575277E-5</v>
      </c>
      <c r="N12" s="57">
        <v>3.9965804773721428E-2</v>
      </c>
      <c r="O12" s="57">
        <v>7.9772562125813814E-5</v>
      </c>
      <c r="P12" s="57">
        <v>3.9920227437874184E-2</v>
      </c>
      <c r="Q12" s="57">
        <v>1.1399737124158308E-5</v>
      </c>
      <c r="R12" s="57">
        <v>3.9988600262875845E-2</v>
      </c>
      <c r="S12" s="57"/>
    </row>
    <row r="13" spans="1:19">
      <c r="A13" s="56">
        <v>962</v>
      </c>
      <c r="B13" s="57">
        <v>1.3709236117232015</v>
      </c>
      <c r="C13" s="56">
        <v>935.40648001988393</v>
      </c>
      <c r="D13" s="58">
        <v>96.80939166009712</v>
      </c>
      <c r="E13" s="58">
        <v>96.787775754880343</v>
      </c>
      <c r="F13" s="58">
        <v>96.821723722210351</v>
      </c>
      <c r="G13" s="57">
        <v>0.10349446334607308</v>
      </c>
      <c r="H13" s="57">
        <v>0.10347135477704081</v>
      </c>
      <c r="I13" s="57">
        <v>0.10350764698588812</v>
      </c>
      <c r="J13" s="57">
        <v>1.8153329854275757E-4</v>
      </c>
      <c r="K13" s="57">
        <v>4.0477590795895413E-4</v>
      </c>
      <c r="L13" s="57">
        <v>5.4171446331019446E-5</v>
      </c>
      <c r="M13" s="57">
        <v>3.74981772411678E-5</v>
      </c>
      <c r="N13" s="57">
        <v>3.9962501822758831E-2</v>
      </c>
      <c r="O13" s="57">
        <v>8.747621057067853E-5</v>
      </c>
      <c r="P13" s="57">
        <v>3.9912523789429319E-2</v>
      </c>
      <c r="Q13" s="57">
        <v>1.2500984648543543E-5</v>
      </c>
      <c r="R13" s="57">
        <v>3.9987499015351459E-2</v>
      </c>
      <c r="S13" s="57"/>
    </row>
    <row r="14" spans="1:19">
      <c r="A14" s="56">
        <v>960</v>
      </c>
      <c r="B14" s="57">
        <v>1.3707859276391476</v>
      </c>
      <c r="C14" s="56">
        <v>922.92571473820772</v>
      </c>
      <c r="D14" s="58">
        <v>96.852636924686166</v>
      </c>
      <c r="E14" s="58">
        <v>96.829175886727896</v>
      </c>
      <c r="F14" s="58">
        <v>96.866022049563526</v>
      </c>
      <c r="G14" s="57">
        <v>0.10494088026592571</v>
      </c>
      <c r="H14" s="57">
        <v>0.10491545997739803</v>
      </c>
      <c r="I14" s="57">
        <v>0.10495538319358676</v>
      </c>
      <c r="J14" s="57">
        <v>1.9694473171316673E-4</v>
      </c>
      <c r="K14" s="57">
        <v>4.3913139978168925E-4</v>
      </c>
      <c r="L14" s="57">
        <v>5.8771015720826547E-5</v>
      </c>
      <c r="M14" s="57">
        <v>4.0813586367112963E-5</v>
      </c>
      <c r="N14" s="57">
        <v>3.9959186413632886E-2</v>
      </c>
      <c r="O14" s="57">
        <v>9.52086331315507E-5</v>
      </c>
      <c r="P14" s="57">
        <v>3.9904791366868447E-2</v>
      </c>
      <c r="Q14" s="57">
        <v>1.3606408947571083E-5</v>
      </c>
      <c r="R14" s="57">
        <v>3.9986393591052431E-2</v>
      </c>
      <c r="S14" s="57"/>
    </row>
    <row r="15" spans="1:19">
      <c r="A15" s="56">
        <v>958</v>
      </c>
      <c r="B15" s="57">
        <v>1.3706494889173526</v>
      </c>
      <c r="C15" s="56">
        <v>910.57352346865571</v>
      </c>
      <c r="D15" s="58">
        <v>96.895765547621465</v>
      </c>
      <c r="E15" s="58">
        <v>96.87046279049251</v>
      </c>
      <c r="F15" s="58">
        <v>96.910201849202139</v>
      </c>
      <c r="G15" s="57">
        <v>0.1064117976750692</v>
      </c>
      <c r="H15" s="57">
        <v>0.10638400996053894</v>
      </c>
      <c r="I15" s="57">
        <v>0.10642765175077928</v>
      </c>
      <c r="J15" s="57">
        <v>2.1231459697867994E-4</v>
      </c>
      <c r="K15" s="57">
        <v>4.733929303950557E-4</v>
      </c>
      <c r="L15" s="57">
        <v>6.3358278180269956E-5</v>
      </c>
      <c r="M15" s="57">
        <v>4.4141700144926061E-5</v>
      </c>
      <c r="N15" s="57">
        <v>3.9955858299855075E-2</v>
      </c>
      <c r="O15" s="57">
        <v>1.0297040426423126E-4</v>
      </c>
      <c r="P15" s="57">
        <v>3.9897029595735767E-2</v>
      </c>
      <c r="Q15" s="57">
        <v>1.4716092242102834E-5</v>
      </c>
      <c r="R15" s="57">
        <v>3.99852839077579E-2</v>
      </c>
      <c r="S15" s="57"/>
    </row>
    <row r="16" spans="1:19">
      <c r="A16" s="56">
        <v>956</v>
      </c>
      <c r="B16" s="57">
        <v>1.3705143201667642</v>
      </c>
      <c r="C16" s="56">
        <v>898.34904467817591</v>
      </c>
      <c r="D16" s="58">
        <v>96.938779750041377</v>
      </c>
      <c r="E16" s="58">
        <v>96.911638605096726</v>
      </c>
      <c r="F16" s="58">
        <v>96.954265388772654</v>
      </c>
      <c r="G16" s="57">
        <v>0.10790770060290839</v>
      </c>
      <c r="H16" s="57">
        <v>0.10787748835399975</v>
      </c>
      <c r="I16" s="57">
        <v>0.10792493848925447</v>
      </c>
      <c r="J16" s="57">
        <v>2.2764368589234252E-4</v>
      </c>
      <c r="K16" s="57">
        <v>5.0756227476200788E-4</v>
      </c>
      <c r="L16" s="57">
        <v>6.7933469162451132E-5</v>
      </c>
      <c r="M16" s="57">
        <v>4.7482755087614875E-5</v>
      </c>
      <c r="N16" s="57">
        <v>3.9952517244912389E-2</v>
      </c>
      <c r="O16" s="57">
        <v>1.107620750960139E-4</v>
      </c>
      <c r="P16" s="57">
        <v>3.9889237924903988E-2</v>
      </c>
      <c r="Q16" s="57">
        <v>1.5830113431805269E-5</v>
      </c>
      <c r="R16" s="57">
        <v>3.9984169886568194E-2</v>
      </c>
      <c r="S16" s="57"/>
    </row>
    <row r="17" spans="1:19">
      <c r="A17" s="56">
        <v>954</v>
      </c>
      <c r="B17" s="57">
        <v>1.370380446845282</v>
      </c>
      <c r="C17" s="56">
        <v>886.2514187709088</v>
      </c>
      <c r="D17" s="58">
        <v>96.981681576817223</v>
      </c>
      <c r="E17" s="58">
        <v>96.952705300383471</v>
      </c>
      <c r="F17" s="58">
        <v>96.998214755564319</v>
      </c>
      <c r="G17" s="57">
        <v>0.10942908470749255</v>
      </c>
      <c r="H17" s="57">
        <v>0.10939638938444986</v>
      </c>
      <c r="I17" s="57">
        <v>0.10944773988636947</v>
      </c>
      <c r="J17" s="57">
        <v>2.4293272719033698E-4</v>
      </c>
      <c r="K17" s="57">
        <v>5.4164106753751273E-4</v>
      </c>
      <c r="L17" s="57">
        <v>7.2496805394006714E-5</v>
      </c>
      <c r="M17" s="57">
        <v>5.0836977242082259E-5</v>
      </c>
      <c r="N17" s="57">
        <v>3.9949163022757916E-2</v>
      </c>
      <c r="O17" s="57">
        <v>1.1858417228709682E-4</v>
      </c>
      <c r="P17" s="57">
        <v>3.9881415827712902E-2</v>
      </c>
      <c r="Q17" s="57">
        <v>1.6948547931508364E-5</v>
      </c>
      <c r="R17" s="57">
        <v>3.9983051452068492E-2</v>
      </c>
      <c r="S17" s="57"/>
    </row>
    <row r="18" spans="1:19">
      <c r="A18" s="56">
        <v>952</v>
      </c>
      <c r="B18" s="57">
        <v>1.3702478951941544</v>
      </c>
      <c r="C18" s="56">
        <v>874.27978800963103</v>
      </c>
      <c r="D18" s="58">
        <v>97.024472895345326</v>
      </c>
      <c r="E18" s="58">
        <v>96.99366467599377</v>
      </c>
      <c r="F18" s="58">
        <v>97.042051855251074</v>
      </c>
      <c r="G18" s="57">
        <v>0.11097645653713376</v>
      </c>
      <c r="H18" s="57">
        <v>0.11094121813888404</v>
      </c>
      <c r="I18" s="57">
        <v>0.11099656332691299</v>
      </c>
      <c r="J18" s="57">
        <v>2.5818238636210467E-4</v>
      </c>
      <c r="K18" s="57">
        <v>5.7563080213640649E-4</v>
      </c>
      <c r="L18" s="57">
        <v>7.7048484744546286E-5</v>
      </c>
      <c r="M18" s="57">
        <v>5.420458191541324E-5</v>
      </c>
      <c r="N18" s="57">
        <v>3.9945795418084587E-2</v>
      </c>
      <c r="O18" s="57">
        <v>1.2643719739704651E-4</v>
      </c>
      <c r="P18" s="57">
        <v>3.9873562802602958E-2</v>
      </c>
      <c r="Q18" s="57">
        <v>1.8071467579488671E-5</v>
      </c>
      <c r="R18" s="57">
        <v>3.998192853242051E-2</v>
      </c>
      <c r="S18" s="57"/>
    </row>
    <row r="19" spans="1:19">
      <c r="A19" s="56">
        <v>950</v>
      </c>
      <c r="B19" s="57">
        <v>1.3701166921760053</v>
      </c>
      <c r="C19" s="56">
        <v>862.43329644764356</v>
      </c>
      <c r="D19" s="58">
        <v>97.067155391131166</v>
      </c>
      <c r="E19" s="58">
        <v>97.034518357173908</v>
      </c>
      <c r="F19" s="58">
        <v>97.085778407347064</v>
      </c>
      <c r="G19" s="57">
        <v>0.11255033379503096</v>
      </c>
      <c r="H19" s="57">
        <v>0.11251249082898165</v>
      </c>
      <c r="I19" s="57">
        <v>0.11257192736788187</v>
      </c>
      <c r="J19" s="57">
        <v>2.7339326407560538E-4</v>
      </c>
      <c r="K19" s="57">
        <v>6.0953282725262348E-4</v>
      </c>
      <c r="L19" s="57">
        <v>8.1588685753586354E-5</v>
      </c>
      <c r="M19" s="57">
        <v>5.758577315548403E-5</v>
      </c>
      <c r="N19" s="57">
        <v>3.9942414226844518E-2</v>
      </c>
      <c r="O19" s="57">
        <v>1.3432162567915529E-4</v>
      </c>
      <c r="P19" s="57">
        <v>3.9865678374320847E-2</v>
      </c>
      <c r="Q19" s="57">
        <v>1.9198940463636256E-5</v>
      </c>
      <c r="R19" s="57">
        <v>3.9980801059536365E-2</v>
      </c>
      <c r="S19" s="57"/>
    </row>
    <row r="20" spans="1:19">
      <c r="A20" s="56">
        <v>948</v>
      </c>
      <c r="B20" s="57">
        <v>1.3699868654015877</v>
      </c>
      <c r="C20" s="56">
        <v>850.71108985581589</v>
      </c>
      <c r="D20" s="58">
        <v>97.109730567404057</v>
      </c>
      <c r="E20" s="58">
        <v>97.075267794440805</v>
      </c>
      <c r="F20" s="58">
        <v>97.129395944791057</v>
      </c>
      <c r="G20" s="57">
        <v>0.11415124561719638</v>
      </c>
      <c r="H20" s="57">
        <v>0.11411073506858099</v>
      </c>
      <c r="I20" s="57">
        <v>0.11417436201666677</v>
      </c>
      <c r="J20" s="57">
        <v>2.8856589604098204E-4</v>
      </c>
      <c r="K20" s="57">
        <v>6.4334834658419382E-4</v>
      </c>
      <c r="L20" s="57">
        <v>8.6117567589361066E-5</v>
      </c>
      <c r="M20" s="57">
        <v>6.0980743526194961E-5</v>
      </c>
      <c r="N20" s="57">
        <v>3.9939019256473807E-2</v>
      </c>
      <c r="O20" s="57">
        <v>1.4223790556188424E-4</v>
      </c>
      <c r="P20" s="57">
        <v>3.9857762094438115E-2</v>
      </c>
      <c r="Q20" s="57">
        <v>2.0331030846452033E-5</v>
      </c>
      <c r="R20" s="57">
        <v>3.9979668969153552E-2</v>
      </c>
      <c r="S20" s="57"/>
    </row>
    <row r="21" spans="1:19">
      <c r="A21" s="56">
        <v>946</v>
      </c>
      <c r="B21" s="57">
        <v>1.3698584430590139</v>
      </c>
      <c r="C21" s="56">
        <v>839.11231565900141</v>
      </c>
      <c r="D21" s="58">
        <v>97.152199742152163</v>
      </c>
      <c r="E21" s="58">
        <v>97.11591426077851</v>
      </c>
      <c r="F21" s="58">
        <v>97.172905810888011</v>
      </c>
      <c r="G21" s="57">
        <v>0.11577973285477661</v>
      </c>
      <c r="H21" s="57">
        <v>0.11573649015568077</v>
      </c>
      <c r="I21" s="57">
        <v>0.11580440901355707</v>
      </c>
      <c r="J21" s="57">
        <v>3.0370075195285118E-4</v>
      </c>
      <c r="K21" s="57">
        <v>6.7707841650355149E-4</v>
      </c>
      <c r="L21" s="57">
        <v>9.0635269728744916E-5</v>
      </c>
      <c r="M21" s="57">
        <v>6.4389673683840141E-5</v>
      </c>
      <c r="N21" s="57">
        <v>3.9935610326316158E-2</v>
      </c>
      <c r="O21" s="57">
        <v>1.5018645766645816E-4</v>
      </c>
      <c r="P21" s="57">
        <v>3.9849813542333544E-2</v>
      </c>
      <c r="Q21" s="57">
        <v>2.1467799022813977E-5</v>
      </c>
      <c r="R21" s="57">
        <v>3.9978532200977183E-2</v>
      </c>
      <c r="S21" s="57"/>
    </row>
    <row r="22" spans="1:19">
      <c r="A22" s="56">
        <v>944</v>
      </c>
      <c r="B22" s="57">
        <v>1.3697314538369938</v>
      </c>
      <c r="C22" s="56">
        <v>827.63612287326896</v>
      </c>
      <c r="D22" s="58">
        <v>97.194564047172463</v>
      </c>
      <c r="E22" s="58">
        <v>97.156458850763173</v>
      </c>
      <c r="F22" s="58">
        <v>97.216309158314715</v>
      </c>
      <c r="G22" s="57">
        <v>0.11743634836737943</v>
      </c>
      <c r="H22" s="57">
        <v>0.11739030736535429</v>
      </c>
      <c r="I22" s="57">
        <v>0.11746262212530431</v>
      </c>
      <c r="J22" s="57">
        <v>3.1879823515335026E-4</v>
      </c>
      <c r="K22" s="57">
        <v>7.1072394533455707E-4</v>
      </c>
      <c r="L22" s="57">
        <v>9.5141911856888584E-5</v>
      </c>
      <c r="M22" s="57">
        <v>6.78127320993676E-5</v>
      </c>
      <c r="N22" s="57">
        <v>3.9932187267900633E-2</v>
      </c>
      <c r="O22" s="57">
        <v>1.581676741648246E-4</v>
      </c>
      <c r="P22" s="57">
        <v>3.9841832325835179E-2</v>
      </c>
      <c r="Q22" s="57">
        <v>2.2609301227460235E-5</v>
      </c>
      <c r="R22" s="57">
        <v>3.9977390698772541E-2</v>
      </c>
      <c r="S22" s="57"/>
    </row>
    <row r="23" spans="1:19">
      <c r="A23" s="56">
        <v>942</v>
      </c>
      <c r="B23" s="57">
        <v>1.3696059268482028</v>
      </c>
      <c r="C23" s="56">
        <v>816.28166205000559</v>
      </c>
      <c r="D23" s="58">
        <v>97.236824425539055</v>
      </c>
      <c r="E23" s="58">
        <v>97.196902478174493</v>
      </c>
      <c r="F23" s="58">
        <v>97.259606946505244</v>
      </c>
      <c r="G23" s="57">
        <v>0.1191216573227175</v>
      </c>
      <c r="H23" s="57">
        <v>0.11907275024906806</v>
      </c>
      <c r="I23" s="57">
        <v>0.11914956744495273</v>
      </c>
      <c r="J23" s="57">
        <v>3.3385868172830513E-4</v>
      </c>
      <c r="K23" s="57">
        <v>7.4428569136808509E-4</v>
      </c>
      <c r="L23" s="57">
        <v>9.9637593592882823E-5</v>
      </c>
      <c r="M23" s="57">
        <v>7.1250074655141143E-5</v>
      </c>
      <c r="N23" s="57">
        <v>3.9928749925344863E-2</v>
      </c>
      <c r="O23" s="57">
        <v>1.6618191784554135E-4</v>
      </c>
      <c r="P23" s="57">
        <v>3.9833818082154457E-2</v>
      </c>
      <c r="Q23" s="57">
        <v>2.3755589499488969E-5</v>
      </c>
      <c r="R23" s="57">
        <v>3.997624441050051E-2</v>
      </c>
      <c r="S23" s="57"/>
    </row>
    <row r="24" spans="1:19">
      <c r="A24" s="56">
        <v>940</v>
      </c>
      <c r="B24" s="57">
        <v>1.3694818915473472</v>
      </c>
      <c r="C24" s="56">
        <v>805.04808522161636</v>
      </c>
      <c r="D24" s="58">
        <v>97.278981631617114</v>
      </c>
      <c r="E24" s="58">
        <v>97.237245876043474</v>
      </c>
      <c r="F24" s="58">
        <v>97.302799941644082</v>
      </c>
      <c r="G24" s="57">
        <v>0.1208362375085183</v>
      </c>
      <c r="H24" s="57">
        <v>0.12078439494614247</v>
      </c>
      <c r="I24" s="57">
        <v>0.12086582370400675</v>
      </c>
      <c r="J24" s="57">
        <v>3.4888236051267008E-4</v>
      </c>
      <c r="K24" s="57">
        <v>7.7776426290254719E-4</v>
      </c>
      <c r="L24" s="57">
        <v>1.0412239449131278E-4</v>
      </c>
      <c r="M24" s="57">
        <v>7.4701844429407734E-5</v>
      </c>
      <c r="N24" s="57">
        <v>3.9925298155570596E-2</v>
      </c>
      <c r="O24" s="57">
        <v>1.7422952161711176E-4</v>
      </c>
      <c r="P24" s="57">
        <v>3.9825770478382892E-2</v>
      </c>
      <c r="Q24" s="57">
        <v>2.4906711610502575E-5</v>
      </c>
      <c r="R24" s="57">
        <v>3.9975093288389496E-2</v>
      </c>
      <c r="S24" s="57"/>
    </row>
    <row r="25" spans="1:19">
      <c r="A25" s="56">
        <v>938</v>
      </c>
      <c r="B25" s="57">
        <v>1.3693593776471455</v>
      </c>
      <c r="C25" s="56">
        <v>793.93454585197969</v>
      </c>
      <c r="D25" s="58">
        <v>97.321036229623942</v>
      </c>
      <c r="E25" s="58">
        <v>97.27748959530949</v>
      </c>
      <c r="F25" s="58">
        <v>97.345888715171057</v>
      </c>
      <c r="G25" s="57">
        <v>0.1225806796518568</v>
      </c>
      <c r="H25" s="57">
        <v>0.12252583050271476</v>
      </c>
      <c r="I25" s="57">
        <v>0.12261198259197569</v>
      </c>
      <c r="J25" s="57">
        <v>3.6386947257804891E-4</v>
      </c>
      <c r="K25" s="57">
        <v>8.1116011712978331E-4</v>
      </c>
      <c r="L25" s="57">
        <v>1.0859637388538346E-4</v>
      </c>
      <c r="M25" s="57">
        <v>7.8168171366262381E-5</v>
      </c>
      <c r="N25" s="57">
        <v>3.9921831828633736E-2</v>
      </c>
      <c r="O25" s="57">
        <v>1.8231078774437614E-4</v>
      </c>
      <c r="P25" s="57">
        <v>3.9817689212255626E-2</v>
      </c>
      <c r="Q25" s="57">
        <v>2.6062710953649107E-5</v>
      </c>
      <c r="R25" s="57">
        <v>3.997393728904635E-2</v>
      </c>
      <c r="S25" s="57"/>
    </row>
    <row r="26" spans="1:19">
      <c r="A26" s="56">
        <v>936</v>
      </c>
      <c r="B26" s="57">
        <v>1.3692384150378927</v>
      </c>
      <c r="C26" s="56">
        <v>782.94019879677535</v>
      </c>
      <c r="D26" s="58">
        <v>97.362988593536073</v>
      </c>
      <c r="E26" s="58">
        <v>97.317634004765651</v>
      </c>
      <c r="F26" s="58">
        <v>97.388873643665306</v>
      </c>
      <c r="G26" s="57">
        <v>0.12435558774880097</v>
      </c>
      <c r="H26" s="57">
        <v>0.12429765920095004</v>
      </c>
      <c r="I26" s="57">
        <v>0.1243886490862684</v>
      </c>
      <c r="J26" s="57">
        <v>3.7882015119961032E-4</v>
      </c>
      <c r="K26" s="57">
        <v>8.4447356008898744E-4</v>
      </c>
      <c r="L26" s="57">
        <v>1.1305957087615059E-4</v>
      </c>
      <c r="M26" s="57">
        <v>8.1649172043437145E-5</v>
      </c>
      <c r="N26" s="57">
        <v>3.9918350827956563E-2</v>
      </c>
      <c r="O26" s="57">
        <v>1.9042598731303133E-4</v>
      </c>
      <c r="P26" s="57">
        <v>3.980957401268697E-2</v>
      </c>
      <c r="Q26" s="57">
        <v>2.7223626465991533E-5</v>
      </c>
      <c r="R26" s="57">
        <v>3.9972776373534011E-2</v>
      </c>
      <c r="S26" s="57"/>
    </row>
    <row r="27" spans="1:19">
      <c r="A27" s="56">
        <v>934</v>
      </c>
      <c r="B27" s="57">
        <v>1.3691190336977896</v>
      </c>
      <c r="C27" s="56">
        <v>772.06420026160811</v>
      </c>
      <c r="D27" s="58">
        <v>97.40483890640256</v>
      </c>
      <c r="E27" s="58">
        <v>97.35767929043557</v>
      </c>
      <c r="F27" s="58">
        <v>97.431754908120965</v>
      </c>
      <c r="G27" s="57">
        <v>0.12616157940414496</v>
      </c>
      <c r="H27" s="57">
        <v>0.12610049689837535</v>
      </c>
      <c r="I27" s="57">
        <v>0.12619644179215531</v>
      </c>
      <c r="J27" s="57">
        <v>3.9373446161106163E-4</v>
      </c>
      <c r="K27" s="57">
        <v>8.7770474615000982E-4</v>
      </c>
      <c r="L27" s="57">
        <v>1.1751200425647035E-4</v>
      </c>
      <c r="M27" s="57">
        <v>8.514494939072284E-5</v>
      </c>
      <c r="N27" s="57">
        <v>3.991485505060928E-2</v>
      </c>
      <c r="O27" s="57">
        <v>1.9857535957955199E-4</v>
      </c>
      <c r="P27" s="57">
        <v>3.9801424640420448E-2</v>
      </c>
      <c r="Q27" s="57">
        <v>2.8389492533922944E-5</v>
      </c>
      <c r="R27" s="57">
        <v>3.9971610507466081E-2</v>
      </c>
      <c r="S27" s="57"/>
    </row>
    <row r="28" spans="1:19">
      <c r="A28" s="56">
        <v>932</v>
      </c>
      <c r="B28" s="57">
        <v>1.3690012636084263</v>
      </c>
      <c r="C28" s="56">
        <v>761.30570777121966</v>
      </c>
      <c r="D28" s="58">
        <v>97.446587160929923</v>
      </c>
      <c r="E28" s="58">
        <v>97.397625456166679</v>
      </c>
      <c r="F28" s="58">
        <v>97.474532494525832</v>
      </c>
      <c r="G28" s="57">
        <v>0.12799928618191003</v>
      </c>
      <c r="H28" s="57">
        <v>0.12793497337791626</v>
      </c>
      <c r="I28" s="57">
        <v>0.12803599329353504</v>
      </c>
      <c r="J28" s="57">
        <v>4.086124012132597E-4</v>
      </c>
      <c r="K28" s="57">
        <v>9.1085367850574084E-4</v>
      </c>
      <c r="L28" s="57">
        <v>1.2195367257128442E-4</v>
      </c>
      <c r="M28" s="57">
        <v>8.8655592502310911E-5</v>
      </c>
      <c r="N28" s="57">
        <v>3.991134440749769E-2</v>
      </c>
      <c r="O28" s="57">
        <v>2.0675911153979575E-4</v>
      </c>
      <c r="P28" s="57">
        <v>3.9793240888460202E-2</v>
      </c>
      <c r="Q28" s="57">
        <v>2.9560338930112317E-5</v>
      </c>
      <c r="R28" s="57">
        <v>3.997043966106989E-2</v>
      </c>
      <c r="S28" s="57"/>
    </row>
    <row r="29" spans="1:19">
      <c r="A29" s="56">
        <v>930</v>
      </c>
      <c r="B29" s="57">
        <v>1.3688851346660267</v>
      </c>
      <c r="C29" s="56">
        <v>750.6638801408983</v>
      </c>
      <c r="D29" s="58">
        <v>97.488233159752667</v>
      </c>
      <c r="E29" s="58">
        <v>97.437472323922648</v>
      </c>
      <c r="F29" s="58">
        <v>97.517206194118231</v>
      </c>
      <c r="G29" s="57">
        <v>0.12986935396632418</v>
      </c>
      <c r="H29" s="57">
        <v>0.12980173270843112</v>
      </c>
      <c r="I29" s="57">
        <v>0.12990795051416942</v>
      </c>
      <c r="J29" s="57">
        <v>4.2345389967035629E-4</v>
      </c>
      <c r="K29" s="57">
        <v>9.4392020941447274E-4</v>
      </c>
      <c r="L29" s="57">
        <v>1.2638455414504257E-4</v>
      </c>
      <c r="M29" s="57">
        <v>9.2181176422039091E-5</v>
      </c>
      <c r="N29" s="57">
        <v>3.990781882357796E-2</v>
      </c>
      <c r="O29" s="57">
        <v>2.1497741743469506E-4</v>
      </c>
      <c r="P29" s="57">
        <v>3.9785022582565305E-2</v>
      </c>
      <c r="Q29" s="57">
        <v>3.0736190741577113E-5</v>
      </c>
      <c r="R29" s="57">
        <v>3.9969263809258422E-2</v>
      </c>
      <c r="S29" s="57"/>
    </row>
    <row r="30" spans="1:19">
      <c r="A30" s="56">
        <v>928</v>
      </c>
      <c r="B30" s="57">
        <v>1.3687706765950638</v>
      </c>
      <c r="C30" s="56">
        <v>740.13787745588502</v>
      </c>
      <c r="D30" s="58">
        <v>97.529776516374369</v>
      </c>
      <c r="E30" s="58">
        <v>97.477219534716824</v>
      </c>
      <c r="F30" s="58">
        <v>97.559775604331236</v>
      </c>
      <c r="G30" s="57">
        <v>0.13177244333396179</v>
      </c>
      <c r="H30" s="57">
        <v>0.13170143361636943</v>
      </c>
      <c r="I30" s="57">
        <v>0.1318129750900989</v>
      </c>
      <c r="J30" s="57">
        <v>4.382588192457515E-4</v>
      </c>
      <c r="K30" s="57">
        <v>9.7690404097450223E-4</v>
      </c>
      <c r="L30" s="57">
        <v>1.308046071777369E-4</v>
      </c>
      <c r="M30" s="57">
        <v>9.5721761977875044E-5</v>
      </c>
      <c r="N30" s="57">
        <v>3.9904278238022124E-2</v>
      </c>
      <c r="O30" s="57">
        <v>2.2323041837037856E-4</v>
      </c>
      <c r="P30" s="57">
        <v>3.9776769581629623E-2</v>
      </c>
      <c r="Q30" s="57">
        <v>3.191706831344427E-5</v>
      </c>
      <c r="R30" s="57">
        <v>3.9968082931686556E-2</v>
      </c>
      <c r="S30" s="57"/>
    </row>
    <row r="31" spans="1:19">
      <c r="A31" s="56">
        <v>926</v>
      </c>
      <c r="B31" s="57">
        <v>1.3686579188602661</v>
      </c>
      <c r="C31" s="56">
        <v>729.72686105496064</v>
      </c>
      <c r="D31" s="58">
        <v>97.571216655982255</v>
      </c>
      <c r="E31" s="58">
        <v>97.516866549424122</v>
      </c>
      <c r="F31" s="58">
        <v>97.602240129607111</v>
      </c>
      <c r="G31" s="57">
        <v>0.1337092299369716</v>
      </c>
      <c r="H31" s="57">
        <v>0.13363474986852578</v>
      </c>
      <c r="I31" s="57">
        <v>0.13375174375314111</v>
      </c>
      <c r="J31" s="57">
        <v>4.530269550915289E-4</v>
      </c>
      <c r="K31" s="57">
        <v>1.0098047257981468E-3</v>
      </c>
      <c r="L31" s="57">
        <v>1.3521376983216538E-4</v>
      </c>
      <c r="M31" s="57">
        <v>9.9277395604062589E-5</v>
      </c>
      <c r="N31" s="57">
        <v>3.9900722604395936E-2</v>
      </c>
      <c r="O31" s="57">
        <v>2.3151822191035451E-4</v>
      </c>
      <c r="P31" s="57">
        <v>3.976848177808965E-2</v>
      </c>
      <c r="Q31" s="57">
        <v>3.3102987189828482E-5</v>
      </c>
      <c r="R31" s="57">
        <v>3.9966897012810171E-2</v>
      </c>
      <c r="S31" s="57"/>
    </row>
    <row r="32" spans="1:19">
      <c r="A32" s="56">
        <v>924</v>
      </c>
      <c r="B32" s="57">
        <v>1.3685468905797789</v>
      </c>
      <c r="C32" s="56">
        <v>719.42999352041045</v>
      </c>
      <c r="D32" s="58">
        <v>97.612552817627233</v>
      </c>
      <c r="E32" s="58">
        <v>97.556412650899034</v>
      </c>
      <c r="F32" s="58">
        <v>97.644598983611814</v>
      </c>
      <c r="G32" s="57">
        <v>0.13568040489940728</v>
      </c>
      <c r="H32" s="57">
        <v>0.13560237066781583</v>
      </c>
      <c r="I32" s="57">
        <v>0.13572494872753954</v>
      </c>
      <c r="J32" s="57">
        <v>4.677580360264999E-4</v>
      </c>
      <c r="K32" s="57">
        <v>1.0426216687696721E-3</v>
      </c>
      <c r="L32" s="57">
        <v>1.3961196046219371E-4</v>
      </c>
      <c r="M32" s="57">
        <v>1.0284810926832654E-4</v>
      </c>
      <c r="N32" s="57">
        <v>3.9897151890731675E-2</v>
      </c>
      <c r="O32" s="57">
        <v>2.3984090191163431E-4</v>
      </c>
      <c r="P32" s="57">
        <v>3.9760159098088367E-2</v>
      </c>
      <c r="Q32" s="57">
        <v>3.4293958088557063E-5</v>
      </c>
      <c r="R32" s="57">
        <v>3.9965706041911443E-2</v>
      </c>
      <c r="S32" s="57"/>
    </row>
    <row r="33" spans="1:149">
      <c r="A33" s="56">
        <v>922</v>
      </c>
      <c r="B33" s="57">
        <v>1.3684376204392594</v>
      </c>
      <c r="C33" s="56">
        <v>709.24643867386703</v>
      </c>
      <c r="D33" s="58">
        <v>97.653784055419862</v>
      </c>
      <c r="E33" s="58">
        <v>97.595856945151397</v>
      </c>
      <c r="F33" s="58">
        <v>97.686851190441189</v>
      </c>
      <c r="G33" s="57">
        <v>0.13768667522393302</v>
      </c>
      <c r="H33" s="57">
        <v>0.13760500105948212</v>
      </c>
      <c r="I33" s="57">
        <v>0.13773329813695484</v>
      </c>
      <c r="J33" s="57">
        <v>4.824517249615301E-4</v>
      </c>
      <c r="K33" s="57">
        <v>1.0753541280197343E-3</v>
      </c>
      <c r="L33" s="57">
        <v>1.4399907773743337E-4</v>
      </c>
      <c r="M33" s="57">
        <v>1.0643392032100902E-4</v>
      </c>
      <c r="N33" s="57">
        <v>3.9893566079678991E-2</v>
      </c>
      <c r="O33" s="57">
        <v>2.4819849817954345E-4</v>
      </c>
      <c r="P33" s="57">
        <v>3.9751801501820457E-2</v>
      </c>
      <c r="Q33" s="57">
        <v>3.5489986850260443E-5</v>
      </c>
      <c r="R33" s="57">
        <v>3.996451001314974E-2</v>
      </c>
      <c r="S33" s="57"/>
      <c r="EH33" s="57"/>
      <c r="EI33" s="57"/>
      <c r="EJ33" s="57"/>
      <c r="EK33" s="57"/>
      <c r="EL33" s="57"/>
      <c r="EM33" s="57"/>
      <c r="EN33" s="57"/>
      <c r="EO33" s="57"/>
      <c r="EP33" s="57"/>
      <c r="EQ33" s="57"/>
      <c r="ER33" s="57"/>
      <c r="ES33" s="57"/>
    </row>
    <row r="34" spans="1:149">
      <c r="A34" s="56">
        <v>920</v>
      </c>
      <c r="B34" s="57">
        <v>1.3683301366072329</v>
      </c>
      <c r="C34" s="56">
        <v>699.17536157798497</v>
      </c>
      <c r="D34" s="58">
        <v>97.694909241075862</v>
      </c>
      <c r="E34" s="58">
        <v>97.63519836381262</v>
      </c>
      <c r="F34" s="58">
        <v>97.728995587210363</v>
      </c>
      <c r="G34" s="57">
        <v>0.13972876421243732</v>
      </c>
      <c r="H34" s="57">
        <v>0.1396433623511239</v>
      </c>
      <c r="I34" s="57">
        <v>0.13977751642541228</v>
      </c>
      <c r="J34" s="57">
        <v>4.9710761980648055E-4</v>
      </c>
      <c r="K34" s="57">
        <v>1.1080012169732978E-3</v>
      </c>
      <c r="L34" s="57">
        <v>1.4837500091391398E-4</v>
      </c>
      <c r="M34" s="57">
        <v>1.1003483144899667E-4</v>
      </c>
      <c r="N34" s="57">
        <v>3.9889965168551006E-2</v>
      </c>
      <c r="O34" s="57">
        <v>2.5659101636702728E-4</v>
      </c>
      <c r="P34" s="57">
        <v>3.9743408983632975E-2</v>
      </c>
      <c r="Q34" s="57">
        <v>3.6691074422948095E-5</v>
      </c>
      <c r="R34" s="57">
        <v>3.9963308925577055E-2</v>
      </c>
      <c r="S34" s="57"/>
      <c r="EH34" s="57"/>
      <c r="EI34" s="57"/>
      <c r="EJ34" s="57"/>
      <c r="EK34" s="57"/>
      <c r="EL34" s="57"/>
      <c r="EM34" s="57"/>
      <c r="EN34" s="57"/>
      <c r="EO34" s="57"/>
      <c r="EP34" s="57"/>
      <c r="EQ34" s="57"/>
      <c r="ER34" s="57"/>
      <c r="ES34" s="57"/>
    </row>
    <row r="35" spans="1:149">
      <c r="A35" s="56">
        <v>918</v>
      </c>
      <c r="B35" s="57">
        <v>1.3682244666521561</v>
      </c>
      <c r="C35" s="56">
        <v>689.2159285439725</v>
      </c>
      <c r="D35" s="58">
        <v>97.735927066443622</v>
      </c>
      <c r="E35" s="58">
        <v>97.674435666583975</v>
      </c>
      <c r="F35" s="58">
        <v>97.771030826625449</v>
      </c>
      <c r="G35" s="57">
        <v>0.14180741189908236</v>
      </c>
      <c r="H35" s="57">
        <v>0.14171819254515716</v>
      </c>
      <c r="I35" s="57">
        <v>0.1418583447906886</v>
      </c>
      <c r="J35" s="57">
        <v>5.1172525437215288E-4</v>
      </c>
      <c r="K35" s="57">
        <v>1.1405619063806771E-3</v>
      </c>
      <c r="L35" s="57">
        <v>1.527395900998707E-4</v>
      </c>
      <c r="M35" s="57">
        <v>1.1365083062884411E-4</v>
      </c>
      <c r="N35" s="57">
        <v>3.9886349169371157E-2</v>
      </c>
      <c r="O35" s="57">
        <v>2.650184278708819E-4</v>
      </c>
      <c r="P35" s="57">
        <v>3.9734981572129117E-2</v>
      </c>
      <c r="Q35" s="57">
        <v>3.7897216845473272E-5</v>
      </c>
      <c r="R35" s="57">
        <v>3.9962102783154527E-2</v>
      </c>
      <c r="S35" s="57"/>
      <c r="EH35" s="57"/>
      <c r="EI35" s="57"/>
      <c r="EJ35" s="57"/>
      <c r="EK35" s="57"/>
      <c r="EL35" s="57"/>
      <c r="EM35" s="57"/>
      <c r="EN35" s="57"/>
      <c r="EO35" s="57"/>
      <c r="EP35" s="57"/>
      <c r="EQ35" s="57"/>
      <c r="ER35" s="57"/>
      <c r="ES35" s="57"/>
    </row>
    <row r="36" spans="1:149">
      <c r="A36" s="56">
        <v>916</v>
      </c>
      <c r="B36" s="57">
        <v>1.3681206374613861</v>
      </c>
      <c r="C36" s="56">
        <v>679.367307144812</v>
      </c>
      <c r="D36" s="58">
        <v>97.77683604639185</v>
      </c>
      <c r="E36" s="58">
        <v>97.713567444028499</v>
      </c>
      <c r="F36" s="58">
        <v>97.812955379924546</v>
      </c>
      <c r="G36" s="57">
        <v>0.14392337549671053</v>
      </c>
      <c r="H36" s="57">
        <v>0.14383024678460155</v>
      </c>
      <c r="I36" s="57">
        <v>0.14397654163107235</v>
      </c>
      <c r="J36" s="57">
        <v>5.2630409939791178E-4</v>
      </c>
      <c r="K36" s="57">
        <v>1.1730350266346834E-3</v>
      </c>
      <c r="L36" s="57">
        <v>1.5709268656116659E-4</v>
      </c>
      <c r="M36" s="57">
        <v>1.1728189110820169E-4</v>
      </c>
      <c r="N36" s="57">
        <v>3.9882718108891796E-2</v>
      </c>
      <c r="O36" s="57">
        <v>2.7348066979549076E-4</v>
      </c>
      <c r="P36" s="57">
        <v>3.9726519330204511E-2</v>
      </c>
      <c r="Q36" s="57">
        <v>3.9108405240946613E-5</v>
      </c>
      <c r="R36" s="57">
        <v>3.9960891594759053E-2</v>
      </c>
      <c r="S36" s="57"/>
      <c r="EH36" s="57"/>
      <c r="EI36" s="57"/>
      <c r="EJ36" s="57"/>
      <c r="EK36" s="57"/>
      <c r="EL36" s="57"/>
      <c r="EM36" s="57"/>
      <c r="EN36" s="57"/>
      <c r="EO36" s="57"/>
      <c r="EP36" s="57"/>
      <c r="EQ36" s="57"/>
      <c r="ER36" s="57"/>
      <c r="ES36" s="57"/>
    </row>
    <row r="37" spans="1:149">
      <c r="A37" s="56">
        <v>914</v>
      </c>
      <c r="B37" s="57">
        <v>1.3680186751626426</v>
      </c>
      <c r="C37" s="56">
        <v>669.62866623424088</v>
      </c>
      <c r="D37" s="58">
        <v>97.817634522038134</v>
      </c>
      <c r="E37" s="58">
        <v>97.752592120688377</v>
      </c>
      <c r="F37" s="58">
        <v>97.854767540168893</v>
      </c>
      <c r="G37" s="57">
        <v>0.14607742985695421</v>
      </c>
      <c r="H37" s="57">
        <v>0.14598029781253991</v>
      </c>
      <c r="I37" s="57">
        <v>0.14613288300584582</v>
      </c>
      <c r="J37" s="57">
        <v>5.4084356370376341E-4</v>
      </c>
      <c r="K37" s="57">
        <v>1.2054192703567779E-3</v>
      </c>
      <c r="L37" s="57">
        <v>1.6143411306368538E-4</v>
      </c>
      <c r="M37" s="57">
        <v>1.2092797141594585E-4</v>
      </c>
      <c r="N37" s="57">
        <v>3.9879072028584053E-2</v>
      </c>
      <c r="O37" s="57">
        <v>2.8197764498166886E-4</v>
      </c>
      <c r="P37" s="57">
        <v>3.9718022355018333E-2</v>
      </c>
      <c r="Q37" s="57">
        <v>4.0324625819668591E-5</v>
      </c>
      <c r="R37" s="57">
        <v>3.9959675374180333E-2</v>
      </c>
      <c r="S37" s="57"/>
      <c r="EH37" s="57"/>
      <c r="EI37" s="57"/>
      <c r="EJ37" s="57"/>
      <c r="EK37" s="57"/>
      <c r="EL37" s="57"/>
      <c r="EM37" s="57"/>
      <c r="EN37" s="57"/>
      <c r="EO37" s="57"/>
      <c r="EP37" s="57"/>
      <c r="EQ37" s="57"/>
      <c r="ER37" s="57"/>
      <c r="ES37" s="57"/>
    </row>
    <row r="38" spans="1:149">
      <c r="A38" s="56">
        <v>912</v>
      </c>
      <c r="B38" s="57">
        <v>1.3679186050498997</v>
      </c>
      <c r="C38" s="56">
        <v>659.99917597261742</v>
      </c>
      <c r="D38" s="58">
        <v>97.858320664798242</v>
      </c>
      <c r="E38" s="58">
        <v>97.791507958985946</v>
      </c>
      <c r="F38" s="58">
        <v>97.896465426375428</v>
      </c>
      <c r="G38" s="57">
        <v>0.1482703679449113</v>
      </c>
      <c r="H38" s="57">
        <v>0.14816913644607824</v>
      </c>
      <c r="I38" s="57">
        <v>0.14832816311036884</v>
      </c>
      <c r="J38" s="57">
        <v>5.5534299563142486E-4</v>
      </c>
      <c r="K38" s="57">
        <v>1.2377131956354814E-3</v>
      </c>
      <c r="L38" s="57">
        <v>1.657636743020996E-4</v>
      </c>
      <c r="M38" s="57">
        <v>1.2458901543860697E-4</v>
      </c>
      <c r="N38" s="57">
        <v>3.9875410984561391E-2</v>
      </c>
      <c r="O38" s="57">
        <v>2.9050922219211415E-4</v>
      </c>
      <c r="P38" s="57">
        <v>3.9709490777807888E-2</v>
      </c>
      <c r="Q38" s="57">
        <v>4.1545859904190079E-5</v>
      </c>
      <c r="R38" s="57">
        <v>3.9958454140095807E-2</v>
      </c>
      <c r="S38" s="57"/>
      <c r="EH38" s="57"/>
      <c r="EI38" s="57"/>
      <c r="EJ38" s="57"/>
      <c r="EK38" s="57"/>
      <c r="EL38" s="57"/>
      <c r="EM38" s="57"/>
      <c r="EN38" s="57"/>
      <c r="EO38" s="57"/>
      <c r="EP38" s="57"/>
      <c r="EQ38" s="57"/>
      <c r="ER38" s="57"/>
      <c r="ES38" s="57"/>
    </row>
    <row r="39" spans="1:149">
      <c r="A39" s="56">
        <v>910</v>
      </c>
      <c r="B39" s="57">
        <v>1.3678204515052448</v>
      </c>
      <c r="C39" s="56">
        <v>650.47800785272977</v>
      </c>
      <c r="D39" s="58">
        <v>97.898892479511829</v>
      </c>
      <c r="E39" s="58">
        <v>97.830313062240805</v>
      </c>
      <c r="F39" s="58">
        <v>97.938046986703839</v>
      </c>
      <c r="G39" s="57">
        <v>0.15050300132771965</v>
      </c>
      <c r="H39" s="57">
        <v>0.15039757206425017</v>
      </c>
      <c r="I39" s="57">
        <v>0.15056319476503702</v>
      </c>
      <c r="J39" s="57">
        <v>5.6980168416076449E-4</v>
      </c>
      <c r="K39" s="57">
        <v>1.2699152285291504E-3</v>
      </c>
      <c r="L39" s="57">
        <v>1.7008115722982886E-4</v>
      </c>
      <c r="M39" s="57">
        <v>1.2826495242653231E-4</v>
      </c>
      <c r="N39" s="57">
        <v>3.9871735047573471E-2</v>
      </c>
      <c r="O39" s="57">
        <v>2.9907523613030763E-4</v>
      </c>
      <c r="P39" s="57">
        <v>3.9700924763869695E-2</v>
      </c>
      <c r="Q39" s="57">
        <v>4.2772083930453011E-5</v>
      </c>
      <c r="R39" s="57">
        <v>3.9957227916069545E-2</v>
      </c>
      <c r="S39" s="57"/>
      <c r="EH39" s="57"/>
      <c r="EI39" s="57"/>
      <c r="EJ39" s="57"/>
      <c r="EK39" s="57"/>
      <c r="EL39" s="57"/>
      <c r="EM39" s="57"/>
      <c r="EN39" s="57"/>
      <c r="EO39" s="57"/>
      <c r="EP39" s="57"/>
      <c r="EQ39" s="57"/>
      <c r="ER39" s="57"/>
      <c r="ES39" s="57"/>
    </row>
    <row r="40" spans="1:149">
      <c r="A40" s="56">
        <v>908</v>
      </c>
      <c r="B40" s="57">
        <v>1.3677242379380248</v>
      </c>
      <c r="C40" s="56">
        <v>641.064334741572</v>
      </c>
      <c r="D40" s="58">
        <v>97.939347809410918</v>
      </c>
      <c r="E40" s="58">
        <v>97.869005379447927</v>
      </c>
      <c r="F40" s="58">
        <v>97.979510003532411</v>
      </c>
      <c r="G40" s="57">
        <v>0.15277616067799585</v>
      </c>
      <c r="H40" s="57">
        <v>0.15266643311065059</v>
      </c>
      <c r="I40" s="57">
        <v>0.15283880991917956</v>
      </c>
      <c r="J40" s="57">
        <v>5.8421886067838713E-4</v>
      </c>
      <c r="K40" s="57">
        <v>1.3020236670315821E-3</v>
      </c>
      <c r="L40" s="57">
        <v>1.7438633158783912E-4</v>
      </c>
      <c r="M40" s="57">
        <v>1.3195569714873073E-4</v>
      </c>
      <c r="N40" s="57">
        <v>3.986804430285127E-2</v>
      </c>
      <c r="O40" s="57">
        <v>3.0767548780840054E-4</v>
      </c>
      <c r="P40" s="57">
        <v>3.9692324512191603E-2</v>
      </c>
      <c r="Q40" s="57">
        <v>4.4003269499548314E-5</v>
      </c>
      <c r="R40" s="57">
        <v>3.9955996730500452E-2</v>
      </c>
      <c r="S40" s="57"/>
      <c r="EH40" s="57"/>
      <c r="EI40" s="57"/>
      <c r="EJ40" s="57"/>
      <c r="EK40" s="57"/>
      <c r="EL40" s="57"/>
      <c r="EM40" s="57"/>
      <c r="EN40" s="57"/>
      <c r="EO40" s="57"/>
      <c r="EP40" s="57"/>
      <c r="EQ40" s="57"/>
      <c r="ER40" s="57"/>
      <c r="ES40" s="57"/>
    </row>
    <row r="41" spans="1:149">
      <c r="A41" s="56">
        <v>906</v>
      </c>
      <c r="B41" s="57">
        <v>1.3676299867127435</v>
      </c>
      <c r="C41" s="56">
        <v>631.75733091567463</v>
      </c>
      <c r="D41" s="58">
        <v>97.979684340819546</v>
      </c>
      <c r="E41" s="58">
        <v>97.907582709797808</v>
      </c>
      <c r="F41" s="58">
        <v>98.020852098259482</v>
      </c>
      <c r="G41" s="57">
        <v>0.15509069629442515</v>
      </c>
      <c r="H41" s="57">
        <v>0.15497656761321582</v>
      </c>
      <c r="I41" s="57">
        <v>0.15515586017211261</v>
      </c>
      <c r="J41" s="57">
        <v>5.9859370065329376E-4</v>
      </c>
      <c r="K41" s="57">
        <v>1.3340366848227925E-3</v>
      </c>
      <c r="L41" s="57">
        <v>1.7867895040213355E-4</v>
      </c>
      <c r="M41" s="57">
        <v>1.3566115003107185E-4</v>
      </c>
      <c r="N41" s="57">
        <v>3.9864338849968928E-2</v>
      </c>
      <c r="O41" s="57">
        <v>3.1630974487459183E-4</v>
      </c>
      <c r="P41" s="57">
        <v>3.9683690255125408E-2</v>
      </c>
      <c r="Q41" s="57">
        <v>4.5239383423022145E-5</v>
      </c>
      <c r="R41" s="57">
        <v>3.9954760616576976E-2</v>
      </c>
      <c r="S41" s="57"/>
      <c r="EH41" s="57"/>
      <c r="EI41" s="57"/>
      <c r="EJ41" s="57"/>
      <c r="EK41" s="57"/>
      <c r="EL41" s="57"/>
      <c r="EM41" s="57"/>
      <c r="EN41" s="57"/>
      <c r="EO41" s="57"/>
      <c r="EP41" s="57"/>
      <c r="EQ41" s="57"/>
      <c r="ER41" s="57"/>
      <c r="ES41" s="57"/>
    </row>
    <row r="42" spans="1:149">
      <c r="A42" s="56">
        <v>904</v>
      </c>
      <c r="B42" s="57">
        <v>1.3675377190893627</v>
      </c>
      <c r="C42" s="56">
        <v>622.55617210779371</v>
      </c>
      <c r="D42" s="58">
        <v>98.019899607695749</v>
      </c>
      <c r="E42" s="58">
        <v>97.946042707044299</v>
      </c>
      <c r="F42" s="58">
        <v>98.062070735943848</v>
      </c>
      <c r="G42" s="57">
        <v>0.15744747863607061</v>
      </c>
      <c r="H42" s="57">
        <v>0.15732884371771233</v>
      </c>
      <c r="I42" s="57">
        <v>0.15751521730791659</v>
      </c>
      <c r="J42" s="57">
        <v>6.1292532525514254E-4</v>
      </c>
      <c r="K42" s="57">
        <v>1.3659523348930058E-3</v>
      </c>
      <c r="L42" s="57">
        <v>1.8295875046481225E-4</v>
      </c>
      <c r="M42" s="57">
        <v>1.3938119728550252E-4</v>
      </c>
      <c r="N42" s="57">
        <v>3.9860618802714499E-2</v>
      </c>
      <c r="O42" s="57">
        <v>3.2497774191992914E-4</v>
      </c>
      <c r="P42" s="57">
        <v>3.9675022258080068E-2</v>
      </c>
      <c r="Q42" s="57">
        <v>4.6480387765349543E-5</v>
      </c>
      <c r="R42" s="57">
        <v>3.9953519612234652E-2</v>
      </c>
      <c r="S42" s="57"/>
      <c r="EH42" s="57"/>
      <c r="EI42" s="57"/>
      <c r="EJ42" s="57"/>
      <c r="EK42" s="57"/>
      <c r="EL42" s="57"/>
      <c r="EM42" s="57"/>
      <c r="EN42" s="57"/>
      <c r="EO42" s="57"/>
      <c r="EP42" s="57"/>
      <c r="EQ42" s="57"/>
      <c r="ER42" s="57"/>
      <c r="ES42" s="57"/>
    </row>
    <row r="43" spans="1:149">
      <c r="A43" s="56">
        <v>902</v>
      </c>
      <c r="B43" s="57">
        <v>1.3674474551661004</v>
      </c>
      <c r="C43" s="56">
        <v>613.46003555684297</v>
      </c>
      <c r="D43" s="58">
        <v>98.059990997234522</v>
      </c>
      <c r="E43" s="58">
        <v>97.984382884885989</v>
      </c>
      <c r="F43" s="58">
        <v>98.103163231033392</v>
      </c>
      <c r="G43" s="57">
        <v>0.15984739887452426</v>
      </c>
      <c r="H43" s="57">
        <v>0.15972415023897152</v>
      </c>
      <c r="I43" s="57">
        <v>0.15991777384811107</v>
      </c>
      <c r="J43" s="57">
        <v>6.2721280335154006E-4</v>
      </c>
      <c r="K43" s="57">
        <v>1.3977685540099705E-3</v>
      </c>
      <c r="L43" s="57">
        <v>1.8722545293148318E-4</v>
      </c>
      <c r="M43" s="57">
        <v>1.4311571112963543E-4</v>
      </c>
      <c r="N43" s="57">
        <v>3.9856884288870367E-2</v>
      </c>
      <c r="O43" s="57">
        <v>3.3367918099559625E-4</v>
      </c>
      <c r="P43" s="57">
        <v>3.9666320819004404E-2</v>
      </c>
      <c r="Q43" s="57">
        <v>4.7726239917351289E-5</v>
      </c>
      <c r="R43" s="57">
        <v>3.9952273760082646E-2</v>
      </c>
      <c r="S43" s="57"/>
      <c r="EH43" s="57"/>
      <c r="EI43" s="57"/>
      <c r="EJ43" s="57"/>
      <c r="EK43" s="57"/>
      <c r="EL43" s="57"/>
      <c r="EM43" s="57"/>
      <c r="EN43" s="57"/>
      <c r="EO43" s="57"/>
      <c r="EP43" s="57"/>
      <c r="EQ43" s="57"/>
      <c r="ER43" s="57"/>
      <c r="ES43" s="57"/>
    </row>
    <row r="44" spans="1:149">
      <c r="A44" s="56">
        <v>900</v>
      </c>
      <c r="B44" s="57">
        <v>1.3673592138262136</v>
      </c>
      <c r="C44" s="56">
        <v>604.46810006180999</v>
      </c>
      <c r="D44" s="58">
        <v>98.09995575513058</v>
      </c>
      <c r="E44" s="58">
        <v>98.02260062202086</v>
      </c>
      <c r="F44" s="58">
        <v>98.144126752746104</v>
      </c>
      <c r="G44" s="57">
        <v>0.16229136946201023</v>
      </c>
      <c r="H44" s="57">
        <v>0.16216339722807133</v>
      </c>
      <c r="I44" s="57">
        <v>0.16236444362028427</v>
      </c>
      <c r="J44" s="57">
        <v>6.4145515338320802E-4</v>
      </c>
      <c r="K44" s="57">
        <v>1.4294831669116048E-3</v>
      </c>
      <c r="L44" s="57">
        <v>1.9147876387626273E-4</v>
      </c>
      <c r="M44" s="57">
        <v>1.468645499841051E-4</v>
      </c>
      <c r="N44" s="57">
        <v>3.9853135450015897E-2</v>
      </c>
      <c r="O44" s="57">
        <v>3.4241373207786655E-4</v>
      </c>
      <c r="P44" s="57">
        <v>3.9657586267922137E-2</v>
      </c>
      <c r="Q44" s="57">
        <v>4.8976892660678008E-5</v>
      </c>
      <c r="R44" s="57">
        <v>3.995102310733932E-2</v>
      </c>
      <c r="S44" s="57"/>
      <c r="EH44" s="57"/>
      <c r="EI44" s="57"/>
      <c r="EJ44" s="57"/>
      <c r="EK44" s="57"/>
      <c r="EL44" s="57"/>
      <c r="EM44" s="57"/>
      <c r="EN44" s="57"/>
      <c r="EO44" s="57"/>
      <c r="EP44" s="57"/>
      <c r="EQ44" s="57"/>
      <c r="ER44" s="57"/>
      <c r="ES44" s="57"/>
    </row>
    <row r="45" spans="1:149">
      <c r="A45" s="56">
        <v>898</v>
      </c>
      <c r="B45" s="57">
        <v>1.367273012689574</v>
      </c>
      <c r="C45" s="56">
        <v>595.57954603982512</v>
      </c>
      <c r="D45" s="58">
        <v>98.139790991994218</v>
      </c>
      <c r="E45" s="58">
        <v>98.06069316830218</v>
      </c>
      <c r="F45" s="58">
        <v>98.184958331633425</v>
      </c>
      <c r="G45" s="57">
        <v>0.16478032471825657</v>
      </c>
      <c r="H45" s="57">
        <v>0.16464751655817453</v>
      </c>
      <c r="I45" s="57">
        <v>0.16485616234555511</v>
      </c>
      <c r="J45" s="57">
        <v>6.5565134565048755E-4</v>
      </c>
      <c r="K45" s="57">
        <v>1.461093891416132E-3</v>
      </c>
      <c r="L45" s="57">
        <v>1.9571837497733835E-4</v>
      </c>
      <c r="M45" s="57">
        <v>1.5062755876969389E-4</v>
      </c>
      <c r="N45" s="57">
        <v>3.984937244123031E-2</v>
      </c>
      <c r="O45" s="57">
        <v>3.5118103376595688E-4</v>
      </c>
      <c r="P45" s="57">
        <v>3.9648818966234047E-2</v>
      </c>
      <c r="Q45" s="57">
        <v>5.0232294267534503E-5</v>
      </c>
      <c r="R45" s="57">
        <v>3.994976770573247E-2</v>
      </c>
      <c r="S45" s="57"/>
      <c r="EH45" s="57"/>
      <c r="EI45" s="57"/>
      <c r="EJ45" s="57"/>
      <c r="EK45" s="57"/>
      <c r="EL45" s="57"/>
      <c r="EM45" s="57"/>
      <c r="EN45" s="57"/>
      <c r="EO45" s="57"/>
      <c r="EP45" s="57"/>
      <c r="EQ45" s="57"/>
      <c r="ER45" s="57"/>
      <c r="ES45" s="57"/>
    </row>
    <row r="46" spans="1:149">
      <c r="A46" s="56">
        <v>896</v>
      </c>
      <c r="B46" s="57">
        <v>1.3671888680665223</v>
      </c>
      <c r="C46" s="56">
        <v>586.79355558622854</v>
      </c>
      <c r="D46" s="58">
        <v>98.179493688711986</v>
      </c>
      <c r="E46" s="58">
        <v>98.098657649883847</v>
      </c>
      <c r="F46" s="58">
        <v>98.225654865063419</v>
      </c>
      <c r="G46" s="57">
        <v>0.16731522143358754</v>
      </c>
      <c r="H46" s="57">
        <v>0.16717746252662855</v>
      </c>
      <c r="I46" s="57">
        <v>0.16739388824223256</v>
      </c>
      <c r="J46" s="57">
        <v>6.6980030422369996E-4</v>
      </c>
      <c r="K46" s="57">
        <v>1.4925983426904432E-3</v>
      </c>
      <c r="L46" s="57">
        <v>1.9994396408262727E-4</v>
      </c>
      <c r="M46" s="57">
        <v>1.5440456912505608E-4</v>
      </c>
      <c r="N46" s="57">
        <v>3.9845595430874944E-2</v>
      </c>
      <c r="O46" s="57">
        <v>3.5998069379400069E-4</v>
      </c>
      <c r="P46" s="57">
        <v>3.9640019306206004E-2</v>
      </c>
      <c r="Q46" s="57">
        <v>5.1492388571975663E-5</v>
      </c>
      <c r="R46" s="57">
        <v>3.9948507611428027E-2</v>
      </c>
      <c r="S46" s="57"/>
      <c r="EH46" s="57"/>
      <c r="EI46" s="57"/>
      <c r="EJ46" s="57"/>
      <c r="EK46" s="57"/>
      <c r="EL46" s="57"/>
      <c r="EM46" s="57"/>
      <c r="EN46" s="57"/>
      <c r="EO46" s="57"/>
      <c r="EP46" s="57"/>
      <c r="EQ46" s="57"/>
      <c r="ER46" s="57"/>
      <c r="ES46" s="57"/>
    </row>
    <row r="47" spans="1:149">
      <c r="A47" s="56">
        <v>894</v>
      </c>
      <c r="B47" s="57">
        <v>1.3671067949239308</v>
      </c>
      <c r="C47" s="56">
        <v>578.10931254306809</v>
      </c>
      <c r="D47" s="58">
        <v>98.219060703672596</v>
      </c>
      <c r="E47" s="58">
        <v>98.136491076147934</v>
      </c>
      <c r="F47" s="58">
        <v>98.266213124616471</v>
      </c>
      <c r="G47" s="57">
        <v>0.16989703949174051</v>
      </c>
      <c r="H47" s="57">
        <v>0.16975421247661868</v>
      </c>
      <c r="I47" s="57">
        <v>0.16997860264929709</v>
      </c>
      <c r="J47" s="57">
        <v>6.83900909517976E-4</v>
      </c>
      <c r="K47" s="57">
        <v>1.5239940389996098E-3</v>
      </c>
      <c r="L47" s="57">
        <v>2.0415519598004916E-4</v>
      </c>
      <c r="M47" s="57">
        <v>1.5819539978380835E-4</v>
      </c>
      <c r="N47" s="57">
        <v>3.9841804600216191E-2</v>
      </c>
      <c r="O47" s="57">
        <v>3.6881228991475674E-4</v>
      </c>
      <c r="P47" s="57">
        <v>3.9631187710085246E-2</v>
      </c>
      <c r="Q47" s="57">
        <v>5.2757115095941312E-5</v>
      </c>
      <c r="R47" s="57">
        <v>3.9947242884904061E-2</v>
      </c>
      <c r="S47" s="57"/>
      <c r="EH47" s="57"/>
      <c r="EI47" s="57"/>
      <c r="EJ47" s="57"/>
      <c r="EK47" s="57"/>
      <c r="EL47" s="57"/>
      <c r="EM47" s="57"/>
      <c r="EN47" s="57"/>
      <c r="EO47" s="57"/>
      <c r="EP47" s="57"/>
      <c r="EQ47" s="57"/>
      <c r="ER47" s="57"/>
      <c r="ES47" s="57"/>
    </row>
    <row r="48" spans="1:149">
      <c r="A48" s="56">
        <v>892</v>
      </c>
      <c r="B48" s="57">
        <v>1.367026806847587</v>
      </c>
      <c r="C48" s="56">
        <v>569.52600256459357</v>
      </c>
      <c r="D48" s="58">
        <v>98.25848877889733</v>
      </c>
      <c r="E48" s="58">
        <v>98.174190345582915</v>
      </c>
      <c r="F48" s="58">
        <v>98.306629762359094</v>
      </c>
      <c r="G48" s="57">
        <v>0.17252678251113426</v>
      </c>
      <c r="H48" s="57">
        <v>0.17237876743731004</v>
      </c>
      <c r="I48" s="57">
        <v>0.17261131066831231</v>
      </c>
      <c r="J48" s="57">
        <v>6.9795200047872985E-4</v>
      </c>
      <c r="K48" s="57">
        <v>1.5552784065852032E-3</v>
      </c>
      <c r="L48" s="57">
        <v>2.0835172304833893E-4</v>
      </c>
      <c r="M48" s="57">
        <v>1.6199985687018878E-4</v>
      </c>
      <c r="N48" s="57">
        <v>3.9838000143129812E-2</v>
      </c>
      <c r="O48" s="57">
        <v>3.7767537059268995E-4</v>
      </c>
      <c r="P48" s="57">
        <v>3.9622324629407311E-2</v>
      </c>
      <c r="Q48" s="57">
        <v>5.4026409147302722E-5</v>
      </c>
      <c r="R48" s="57">
        <v>3.9945973590852696E-2</v>
      </c>
      <c r="S48" s="57"/>
      <c r="EH48" s="57"/>
      <c r="EI48" s="57"/>
      <c r="EJ48" s="57"/>
      <c r="EK48" s="57"/>
      <c r="EL48" s="57"/>
      <c r="EM48" s="57"/>
      <c r="EN48" s="57"/>
      <c r="EO48" s="57"/>
      <c r="EP48" s="57"/>
      <c r="EQ48" s="57"/>
      <c r="ER48" s="57"/>
      <c r="ES48" s="57"/>
    </row>
    <row r="49" spans="1:149">
      <c r="A49" s="56">
        <v>890</v>
      </c>
      <c r="B49" s="57">
        <v>1.3658404978801728</v>
      </c>
      <c r="C49" s="56">
        <v>560.32190751300345</v>
      </c>
      <c r="D49" s="58">
        <v>98.519234445342491</v>
      </c>
      <c r="E49" s="58">
        <v>98.389428717748643</v>
      </c>
      <c r="F49" s="58">
        <v>98.613116178502693</v>
      </c>
      <c r="G49" s="57">
        <v>0.17582613337861708</v>
      </c>
      <c r="H49" s="57">
        <v>0.1755944706043201</v>
      </c>
      <c r="I49" s="57">
        <v>0.17599368301731835</v>
      </c>
      <c r="J49" s="57">
        <v>1.2642946770143881E-3</v>
      </c>
      <c r="K49" s="57">
        <v>2.5801962431732939E-3</v>
      </c>
      <c r="L49" s="57">
        <v>3.1257149815921981E-4</v>
      </c>
      <c r="M49" s="57">
        <v>3.1091203989995443E-4</v>
      </c>
      <c r="N49" s="57">
        <v>3.9689087960100046E-2</v>
      </c>
      <c r="O49" s="57">
        <v>6.4766960769584094E-4</v>
      </c>
      <c r="P49" s="57">
        <v>3.9352330392304159E-2</v>
      </c>
      <c r="Q49" s="57">
        <v>8.4483440478205069E-5</v>
      </c>
      <c r="R49" s="57">
        <v>3.9915516559521795E-2</v>
      </c>
      <c r="S49" s="57"/>
      <c r="EH49" s="57"/>
      <c r="EI49" s="57"/>
      <c r="EJ49" s="57"/>
      <c r="EK49" s="57"/>
      <c r="EL49" s="57"/>
      <c r="EM49" s="57"/>
      <c r="EN49" s="57"/>
      <c r="EO49" s="57"/>
      <c r="EP49" s="57"/>
      <c r="EQ49" s="57"/>
      <c r="ER49" s="57"/>
      <c r="ES49" s="57"/>
    </row>
    <row r="50" spans="1:149">
      <c r="A50" s="56">
        <v>888</v>
      </c>
      <c r="B50" s="57">
        <v>1.3637410440229676</v>
      </c>
      <c r="C50" s="56">
        <v>550.65464375618262</v>
      </c>
      <c r="D50" s="58">
        <v>98.963480438625552</v>
      </c>
      <c r="E50" s="58">
        <v>98.751413288487797</v>
      </c>
      <c r="F50" s="58">
        <v>99.140884352541903</v>
      </c>
      <c r="G50" s="57">
        <v>0.17971968739528935</v>
      </c>
      <c r="H50" s="57">
        <v>0.17933456915004731</v>
      </c>
      <c r="I50" s="57">
        <v>0.18004185650060409</v>
      </c>
      <c r="J50" s="57">
        <v>2.2884694896093682E-3</v>
      </c>
      <c r="K50" s="57">
        <v>4.4264484693010697E-3</v>
      </c>
      <c r="L50" s="57">
        <v>4.9995184969275908E-4</v>
      </c>
      <c r="M50" s="57">
        <v>5.8152584120341308E-4</v>
      </c>
      <c r="N50" s="57">
        <v>3.9418474158796589E-2</v>
      </c>
      <c r="O50" s="57">
        <v>1.1360561360871709E-3</v>
      </c>
      <c r="P50" s="57">
        <v>3.8863943863912828E-2</v>
      </c>
      <c r="Q50" s="57">
        <v>1.3949209838744829E-4</v>
      </c>
      <c r="R50" s="57">
        <v>3.9860507901612552E-2</v>
      </c>
      <c r="S50" s="57"/>
      <c r="EH50" s="57"/>
      <c r="EI50" s="57"/>
      <c r="EJ50" s="57"/>
      <c r="EK50" s="57"/>
      <c r="EL50" s="57"/>
      <c r="EM50" s="57"/>
      <c r="EN50" s="57"/>
      <c r="EO50" s="57"/>
      <c r="EP50" s="57"/>
      <c r="EQ50" s="57"/>
      <c r="ER50" s="57"/>
      <c r="ES50" s="57"/>
    </row>
    <row r="51" spans="1:149">
      <c r="A51" s="56">
        <v>886</v>
      </c>
      <c r="B51" s="57">
        <v>1.3616423798858652</v>
      </c>
      <c r="C51" s="56">
        <v>541.12671427355383</v>
      </c>
      <c r="D51" s="58">
        <v>99.408789782874237</v>
      </c>
      <c r="E51" s="58">
        <v>99.113640352609991</v>
      </c>
      <c r="F51" s="58">
        <v>99.670833052446639</v>
      </c>
      <c r="G51" s="57">
        <v>0.18370704524600587</v>
      </c>
      <c r="H51" s="57">
        <v>0.18316161028136826</v>
      </c>
      <c r="I51" s="57">
        <v>0.18419130015832189</v>
      </c>
      <c r="J51" s="57">
        <v>3.3154279347303861E-3</v>
      </c>
      <c r="K51" s="57">
        <v>6.2746318868230899E-3</v>
      </c>
      <c r="L51" s="57">
        <v>6.8815036132063856E-4</v>
      </c>
      <c r="M51" s="57">
        <v>8.5473450926028195E-4</v>
      </c>
      <c r="N51" s="57">
        <v>3.9145265490739718E-2</v>
      </c>
      <c r="O51" s="57">
        <v>1.6283081529537083E-3</v>
      </c>
      <c r="P51" s="57">
        <v>3.8371691847046294E-2</v>
      </c>
      <c r="Q51" s="57">
        <v>1.9511862500011312E-4</v>
      </c>
      <c r="R51" s="57">
        <v>3.9804881374999886E-2</v>
      </c>
      <c r="S51" s="57"/>
      <c r="EH51" s="57"/>
      <c r="EI51" s="57"/>
      <c r="EJ51" s="57"/>
      <c r="EK51" s="57"/>
      <c r="EL51" s="57"/>
      <c r="EM51" s="57"/>
      <c r="EN51" s="57"/>
      <c r="EO51" s="57"/>
      <c r="EP51" s="57"/>
      <c r="EQ51" s="57"/>
      <c r="ER51" s="57"/>
      <c r="ES51" s="57"/>
    </row>
    <row r="52" spans="1:149">
      <c r="A52" s="56">
        <v>884</v>
      </c>
      <c r="B52" s="57">
        <v>1.3595443913440035</v>
      </c>
      <c r="C52" s="56">
        <v>531.73645380720541</v>
      </c>
      <c r="D52" s="58">
        <v>99.855112324901256</v>
      </c>
      <c r="E52" s="58">
        <v>99.476066099282292</v>
      </c>
      <c r="F52" s="56">
        <v>100.20291171803754</v>
      </c>
      <c r="G52" s="57">
        <v>0.1877906086933552</v>
      </c>
      <c r="H52" s="57">
        <v>0.18707776265298123</v>
      </c>
      <c r="I52" s="57">
        <v>0.18844469097536928</v>
      </c>
      <c r="J52" s="57">
        <v>4.345055803702258E-3</v>
      </c>
      <c r="K52" s="57">
        <v>8.124524273864564E-3</v>
      </c>
      <c r="L52" s="57">
        <v>8.7714938106586704E-4</v>
      </c>
      <c r="M52" s="57">
        <v>1.130529756503506E-3</v>
      </c>
      <c r="N52" s="57">
        <v>3.8869470243496497E-2</v>
      </c>
      <c r="O52" s="57">
        <v>2.1243979508898218E-3</v>
      </c>
      <c r="P52" s="57">
        <v>3.7875602049110182E-2</v>
      </c>
      <c r="Q52" s="57">
        <v>2.5136323354862645E-4</v>
      </c>
      <c r="R52" s="57">
        <v>3.9748636766451372E-2</v>
      </c>
      <c r="S52" s="57"/>
      <c r="EH52" s="57"/>
      <c r="EI52" s="57"/>
      <c r="EJ52" s="57"/>
      <c r="EK52" s="57"/>
      <c r="EL52" s="57"/>
      <c r="EM52" s="57"/>
      <c r="EN52" s="57"/>
      <c r="EO52" s="57"/>
      <c r="EP52" s="57"/>
      <c r="EQ52" s="57"/>
      <c r="ER52" s="57"/>
      <c r="ES52" s="57"/>
    </row>
    <row r="53" spans="1:149">
      <c r="A53" s="56">
        <v>882</v>
      </c>
      <c r="B53" s="57">
        <v>1.3574469672328615</v>
      </c>
      <c r="C53" s="56">
        <v>522.48221710199857</v>
      </c>
      <c r="D53" s="56">
        <v>100.30239763867557</v>
      </c>
      <c r="E53" s="58">
        <v>99.838646724530363</v>
      </c>
      <c r="F53" s="56">
        <v>100.73706917729854</v>
      </c>
      <c r="G53" s="57">
        <v>0.19197284492286293</v>
      </c>
      <c r="H53" s="57">
        <v>0.19108525315616615</v>
      </c>
      <c r="I53" s="57">
        <v>0.19280478048812277</v>
      </c>
      <c r="J53" s="57">
        <v>5.3772389189549186E-3</v>
      </c>
      <c r="K53" s="57">
        <v>9.975904808703473E-3</v>
      </c>
      <c r="L53" s="57">
        <v>1.0669311288467043E-3</v>
      </c>
      <c r="M53" s="57">
        <v>1.4089031000641076E-3</v>
      </c>
      <c r="N53" s="57">
        <v>3.8591096899935895E-2</v>
      </c>
      <c r="O53" s="57">
        <v>2.6242976795509154E-3</v>
      </c>
      <c r="P53" s="57">
        <v>3.7375702320449088E-2</v>
      </c>
      <c r="Q53" s="57">
        <v>3.0822608144584561E-4</v>
      </c>
      <c r="R53" s="57">
        <v>3.9691773918554156E-2</v>
      </c>
      <c r="S53" s="57"/>
      <c r="EH53" s="57"/>
      <c r="EI53" s="57"/>
      <c r="EJ53" s="57"/>
      <c r="EK53" s="57"/>
      <c r="EL53" s="57"/>
      <c r="EM53" s="57"/>
      <c r="EN53" s="57"/>
      <c r="EO53" s="57"/>
      <c r="EP53" s="57"/>
      <c r="EQ53" s="57"/>
      <c r="ER53" s="57"/>
      <c r="ES53" s="57"/>
    </row>
    <row r="54" spans="1:149">
      <c r="A54" s="56">
        <v>880</v>
      </c>
      <c r="B54" s="57">
        <v>1.3553499992238456</v>
      </c>
      <c r="C54" s="56">
        <v>513.36237842775813</v>
      </c>
      <c r="D54" s="56">
        <v>100.75059512858422</v>
      </c>
      <c r="E54" s="56">
        <v>100.20133851911601</v>
      </c>
      <c r="F54" s="56">
        <v>101.27325376059596</v>
      </c>
      <c r="G54" s="57">
        <v>0.19625628866132844</v>
      </c>
      <c r="H54" s="57">
        <v>0.1951863687907871</v>
      </c>
      <c r="I54" s="57">
        <v>0.19727439722162546</v>
      </c>
      <c r="J54" s="57">
        <v>6.4118633271846859E-3</v>
      </c>
      <c r="K54" s="57">
        <v>1.1828554419284543E-2</v>
      </c>
      <c r="L54" s="57">
        <v>1.2574777314099395E-3</v>
      </c>
      <c r="M54" s="57">
        <v>1.689845910187892E-3</v>
      </c>
      <c r="N54" s="57">
        <v>3.8310154089812108E-2</v>
      </c>
      <c r="O54" s="57">
        <v>3.1279794377823936E-3</v>
      </c>
      <c r="P54" s="57">
        <v>3.6872020562217604E-2</v>
      </c>
      <c r="Q54" s="57">
        <v>3.6570727957719354E-4</v>
      </c>
      <c r="R54" s="57">
        <v>3.9634292720422806E-2</v>
      </c>
      <c r="S54" s="57"/>
      <c r="EH54" s="57"/>
      <c r="EI54" s="57"/>
      <c r="EJ54" s="57"/>
      <c r="EK54" s="57"/>
      <c r="EL54" s="57"/>
      <c r="EM54" s="57"/>
      <c r="EN54" s="57"/>
      <c r="EO54" s="57"/>
      <c r="EP54" s="57"/>
      <c r="EQ54" s="57"/>
      <c r="ER54" s="57"/>
      <c r="ES54" s="57"/>
    </row>
    <row r="55" spans="1:149">
      <c r="A55" s="56">
        <v>878</v>
      </c>
      <c r="B55" s="57">
        <v>1.3532533817225336</v>
      </c>
      <c r="C55" s="56">
        <v>504.37533113371785</v>
      </c>
      <c r="D55" s="56">
        <v>101.19965412545744</v>
      </c>
      <c r="E55" s="56">
        <v>100.56409794978468</v>
      </c>
      <c r="F55" s="56">
        <v>101.81141340730099</v>
      </c>
      <c r="G55" s="57">
        <v>0.20064354435809592</v>
      </c>
      <c r="H55" s="57">
        <v>0.19938345859171996</v>
      </c>
      <c r="I55" s="57">
        <v>0.20185644920113902</v>
      </c>
      <c r="J55" s="57">
        <v>7.4488154747667235E-3</v>
      </c>
      <c r="K55" s="57">
        <v>1.3682256097145795E-2</v>
      </c>
      <c r="L55" s="57">
        <v>1.4487712544045683E-3</v>
      </c>
      <c r="M55" s="57">
        <v>1.9733494549168417E-3</v>
      </c>
      <c r="N55" s="57">
        <v>3.8026650545083161E-2</v>
      </c>
      <c r="O55" s="57">
        <v>3.6354153581341898E-3</v>
      </c>
      <c r="P55" s="57">
        <v>3.6364584641865809E-2</v>
      </c>
      <c r="Q55" s="57">
        <v>4.2380690093898779E-4</v>
      </c>
      <c r="R55" s="57">
        <v>3.9576193099061012E-2</v>
      </c>
      <c r="S55" s="57"/>
      <c r="EH55" s="57"/>
      <c r="EI55" s="57"/>
      <c r="EJ55" s="57"/>
      <c r="EK55" s="57"/>
      <c r="EL55" s="57"/>
      <c r="EM55" s="57"/>
      <c r="EN55" s="57"/>
      <c r="EO55" s="57"/>
      <c r="EP55" s="57"/>
      <c r="EQ55" s="57"/>
      <c r="ER55" s="57"/>
      <c r="ES55" s="57"/>
    </row>
    <row r="56" spans="1:149">
      <c r="A56" s="56">
        <v>876</v>
      </c>
      <c r="B56" s="57">
        <v>1.3511570117673843</v>
      </c>
      <c r="C56" s="56">
        <v>495.51948722019165</v>
      </c>
      <c r="D56" s="56">
        <v>101.64952397953756</v>
      </c>
      <c r="E56" s="56">
        <v>100.9268817372318</v>
      </c>
      <c r="F56" s="56">
        <v>102.35149576985795</v>
      </c>
      <c r="G56" s="57">
        <v>0.20513728844405274</v>
      </c>
      <c r="H56" s="57">
        <v>0.20367893562253264</v>
      </c>
      <c r="I56" s="57">
        <v>0.20655392655501456</v>
      </c>
      <c r="J56" s="57">
        <v>8.487982376308767E-3</v>
      </c>
      <c r="K56" s="57">
        <v>1.5536795195470909E-2</v>
      </c>
      <c r="L56" s="57">
        <v>1.6407937335405354E-3</v>
      </c>
      <c r="M56" s="57">
        <v>2.2594049438713344E-3</v>
      </c>
      <c r="N56" s="57">
        <v>3.7740595056128666E-2</v>
      </c>
      <c r="O56" s="57">
        <v>4.1465776888736554E-3</v>
      </c>
      <c r="P56" s="57">
        <v>3.5853422311126343E-2</v>
      </c>
      <c r="Q56" s="57">
        <v>4.8252498918791042E-4</v>
      </c>
      <c r="R56" s="57">
        <v>3.9517475010812091E-2</v>
      </c>
      <c r="S56" s="57"/>
      <c r="EH56" s="57"/>
      <c r="EI56" s="57"/>
      <c r="EJ56" s="57"/>
      <c r="EK56" s="57"/>
      <c r="EL56" s="57"/>
      <c r="EM56" s="57"/>
      <c r="EN56" s="57"/>
      <c r="EO56" s="57"/>
      <c r="EP56" s="57"/>
      <c r="EQ56" s="57"/>
      <c r="ER56" s="57"/>
      <c r="ES56" s="57"/>
    </row>
    <row r="57" spans="1:149">
      <c r="A57" s="56">
        <v>874</v>
      </c>
      <c r="B57" s="57">
        <v>1.3490607889355166</v>
      </c>
      <c r="C57" s="56">
        <v>486.79327693058286</v>
      </c>
      <c r="D57" s="56">
        <v>102.10015414888873</v>
      </c>
      <c r="E57" s="56">
        <v>101.28964692961233</v>
      </c>
      <c r="F57" s="56">
        <v>102.89344831345954</v>
      </c>
      <c r="G57" s="57">
        <v>0.20974027166658735</v>
      </c>
      <c r="H57" s="57">
        <v>0.20807527903483417</v>
      </c>
      <c r="I57" s="57">
        <v>0.21136990420706289</v>
      </c>
      <c r="J57" s="57">
        <v>9.5292517728347015E-3</v>
      </c>
      <c r="K57" s="57">
        <v>1.7391959705180815E-2</v>
      </c>
      <c r="L57" s="57">
        <v>1.8335272041833939E-3</v>
      </c>
      <c r="M57" s="57">
        <v>2.5480035701586907E-3</v>
      </c>
      <c r="N57" s="57">
        <v>3.745199642984131E-2</v>
      </c>
      <c r="O57" s="57">
        <v>4.6614388717830498E-3</v>
      </c>
      <c r="P57" s="57">
        <v>3.5338561128216948E-2</v>
      </c>
      <c r="Q57" s="57">
        <v>5.41861566904023E-4</v>
      </c>
      <c r="R57" s="57">
        <v>3.9458138433095979E-2</v>
      </c>
      <c r="S57" s="57"/>
      <c r="EH57" s="57"/>
      <c r="EI57" s="57"/>
      <c r="EJ57" s="57"/>
      <c r="EK57" s="57"/>
      <c r="EL57" s="57"/>
      <c r="EM57" s="57"/>
      <c r="EN57" s="57"/>
      <c r="EO57" s="57"/>
      <c r="EP57" s="57"/>
      <c r="EQ57" s="57"/>
      <c r="ER57" s="57"/>
      <c r="ES57" s="57"/>
    </row>
    <row r="58" spans="1:149">
      <c r="A58" s="56">
        <v>872</v>
      </c>
      <c r="B58" s="57">
        <v>1.3469646152534942</v>
      </c>
      <c r="C58" s="56">
        <v>478.19514836154292</v>
      </c>
      <c r="D58" s="56">
        <v>102.55149428348908</v>
      </c>
      <c r="E58" s="56">
        <v>101.65235097179976</v>
      </c>
      <c r="F58" s="56">
        <v>103.43721841161253</v>
      </c>
      <c r="G58" s="57">
        <v>0.2144553215039193</v>
      </c>
      <c r="H58" s="57">
        <v>0.21257503619619486</v>
      </c>
      <c r="I58" s="57">
        <v>0.21630754466251523</v>
      </c>
      <c r="J58" s="57">
        <v>1.0572512280632607E-2</v>
      </c>
      <c r="K58" s="57">
        <v>1.9247540511085792E-2</v>
      </c>
      <c r="L58" s="57">
        <v>2.0269537295397599E-3</v>
      </c>
      <c r="M58" s="57">
        <v>2.8391365506393487E-3</v>
      </c>
      <c r="N58" s="57">
        <v>3.7160863449360655E-2</v>
      </c>
      <c r="O58" s="57">
        <v>5.1799716161793439E-3</v>
      </c>
      <c r="P58" s="57">
        <v>3.4820028383820659E-2</v>
      </c>
      <c r="Q58" s="57">
        <v>6.0181664360661844E-4</v>
      </c>
      <c r="R58" s="57">
        <v>3.9398183356393383E-2</v>
      </c>
      <c r="S58" s="57"/>
      <c r="EH58" s="57"/>
      <c r="EI58" s="57"/>
      <c r="EJ58" s="57"/>
      <c r="EK58" s="57"/>
      <c r="EL58" s="57"/>
      <c r="EM58" s="57"/>
      <c r="EN58" s="57"/>
      <c r="EO58" s="57"/>
      <c r="EP58" s="57"/>
      <c r="EQ58" s="57"/>
      <c r="ER58" s="57"/>
      <c r="ES58" s="57"/>
    </row>
    <row r="59" spans="1:149">
      <c r="A59" s="56">
        <v>870</v>
      </c>
      <c r="B59" s="57">
        <v>1.3448683951215661</v>
      </c>
      <c r="C59" s="56">
        <v>469.72356709502424</v>
      </c>
      <c r="D59" s="56">
        <v>103.00349430280532</v>
      </c>
      <c r="E59" s="56">
        <v>102.01495176870162</v>
      </c>
      <c r="F59" s="56">
        <v>103.98275343485625</v>
      </c>
      <c r="G59" s="57">
        <v>0.21928534465456764</v>
      </c>
      <c r="H59" s="57">
        <v>0.21718082488304058</v>
      </c>
      <c r="I59" s="57">
        <v>0.22137010088280437</v>
      </c>
      <c r="J59" s="57">
        <v>1.1617653525287763E-2</v>
      </c>
      <c r="K59" s="57">
        <v>2.1103331618645971E-2</v>
      </c>
      <c r="L59" s="57">
        <v>2.2210554264121551E-3</v>
      </c>
      <c r="M59" s="57">
        <v>3.1327951630154387E-3</v>
      </c>
      <c r="N59" s="57">
        <v>3.6867204836984566E-2</v>
      </c>
      <c r="O59" s="57">
        <v>5.7021489664836238E-3</v>
      </c>
      <c r="P59" s="57">
        <v>3.4297851033516374E-2</v>
      </c>
      <c r="Q59" s="57">
        <v>6.6239022320742108E-4</v>
      </c>
      <c r="R59" s="57">
        <v>3.9337609776792577E-2</v>
      </c>
      <c r="S59" s="57"/>
      <c r="EH59" s="57"/>
      <c r="EI59" s="57"/>
      <c r="EJ59" s="57"/>
      <c r="EK59" s="57"/>
      <c r="EL59" s="57"/>
      <c r="EM59" s="57"/>
      <c r="EN59" s="57"/>
      <c r="EO59" s="57"/>
      <c r="EP59" s="57"/>
      <c r="EQ59" s="57"/>
      <c r="ER59" s="57"/>
      <c r="ES59" s="57"/>
    </row>
    <row r="60" spans="1:149">
      <c r="A60" s="56">
        <v>868</v>
      </c>
      <c r="B60" s="57">
        <v>1.3427720352349339</v>
      </c>
      <c r="C60" s="56">
        <v>461.37701584202387</v>
      </c>
      <c r="D60" s="56">
        <v>103.45610447062961</v>
      </c>
      <c r="E60" s="56">
        <v>102.37740774562903</v>
      </c>
      <c r="F60" s="56">
        <v>104.53000083723747</v>
      </c>
      <c r="G60" s="57">
        <v>0.2242333296161704</v>
      </c>
      <c r="H60" s="57">
        <v>0.2218953355506621</v>
      </c>
      <c r="I60" s="57">
        <v>0.22656091926570673</v>
      </c>
      <c r="J60" s="57">
        <v>1.2664566270907174E-2</v>
      </c>
      <c r="K60" s="57">
        <v>2.2959130369277547E-2</v>
      </c>
      <c r="L60" s="57">
        <v>2.4158144903307921E-3</v>
      </c>
      <c r="M60" s="57">
        <v>3.428970782392275E-3</v>
      </c>
      <c r="N60" s="57">
        <v>3.6571029217607728E-2</v>
      </c>
      <c r="O60" s="57">
        <v>6.2279443680724909E-3</v>
      </c>
      <c r="P60" s="57">
        <v>3.3772055631927513E-2</v>
      </c>
      <c r="Q60" s="57">
        <v>7.2358231143501955E-4</v>
      </c>
      <c r="R60" s="57">
        <v>3.9276417688564984E-2</v>
      </c>
      <c r="S60" s="57"/>
      <c r="EH60" s="57"/>
      <c r="EI60" s="57"/>
      <c r="EJ60" s="57"/>
      <c r="EK60" s="57"/>
      <c r="EL60" s="57"/>
      <c r="EM60" s="57"/>
      <c r="EN60" s="57"/>
      <c r="EO60" s="57"/>
      <c r="EP60" s="57"/>
      <c r="EQ60" s="57"/>
      <c r="ER60" s="57"/>
      <c r="ES60" s="57"/>
    </row>
    <row r="61" spans="1:149">
      <c r="A61" s="56">
        <v>866</v>
      </c>
      <c r="B61" s="57">
        <v>1.3406754445213938</v>
      </c>
      <c r="C61" s="56">
        <v>453.15399410796493</v>
      </c>
      <c r="D61" s="56">
        <v>103.90927546259252</v>
      </c>
      <c r="E61" s="56">
        <v>102.73967790216228</v>
      </c>
      <c r="F61" s="56">
        <v>105.07890823486589</v>
      </c>
      <c r="G61" s="57">
        <v>0.22930234934183522</v>
      </c>
      <c r="H61" s="57">
        <v>0.22672133367025854</v>
      </c>
      <c r="I61" s="57">
        <v>0.2318834427173351</v>
      </c>
      <c r="J61" s="57">
        <v>1.37131425328747E-2</v>
      </c>
      <c r="K61" s="57">
        <v>2.4814737623807925E-2</v>
      </c>
      <c r="L61" s="57">
        <v>2.6112132178988112E-3</v>
      </c>
      <c r="M61" s="57">
        <v>3.7276549141010773E-3</v>
      </c>
      <c r="N61" s="57">
        <v>3.6272345085898924E-2</v>
      </c>
      <c r="O61" s="57">
        <v>6.7573317257728707E-3</v>
      </c>
      <c r="P61" s="57">
        <v>3.324266827422713E-2</v>
      </c>
      <c r="Q61" s="57">
        <v>7.8539292257069735E-4</v>
      </c>
      <c r="R61" s="57">
        <v>3.9214607077429305E-2</v>
      </c>
      <c r="S61" s="57"/>
      <c r="EH61" s="57"/>
      <c r="EI61" s="57"/>
      <c r="EJ61" s="57"/>
      <c r="EK61" s="57"/>
      <c r="EL61" s="57"/>
      <c r="EM61" s="57"/>
      <c r="EN61" s="57"/>
      <c r="EO61" s="57"/>
      <c r="EP61" s="57"/>
      <c r="EQ61" s="57"/>
      <c r="ER61" s="57"/>
      <c r="ES61" s="57"/>
    </row>
    <row r="62" spans="1:149">
      <c r="A62" s="56">
        <v>864</v>
      </c>
      <c r="B62" s="57">
        <v>1.3401014150506785</v>
      </c>
      <c r="C62" s="56">
        <v>445.83991752659995</v>
      </c>
      <c r="D62" s="56">
        <v>104.74083306054256</v>
      </c>
      <c r="E62" s="56">
        <v>103.4603557705202</v>
      </c>
      <c r="F62" s="56">
        <v>106.02741162693017</v>
      </c>
      <c r="G62" s="57">
        <v>0.2349292401667768</v>
      </c>
      <c r="H62" s="57">
        <v>0.23205718398767533</v>
      </c>
      <c r="I62" s="57">
        <v>0.2378149812496417</v>
      </c>
      <c r="J62" s="57">
        <v>1.4940369447537072E-2</v>
      </c>
      <c r="K62" s="57">
        <v>2.6982917223638436E-2</v>
      </c>
      <c r="L62" s="57">
        <v>2.8404407926834185E-3</v>
      </c>
      <c r="M62" s="57">
        <v>4.0773983106046751E-3</v>
      </c>
      <c r="N62" s="57">
        <v>3.5922601689395324E-2</v>
      </c>
      <c r="O62" s="57">
        <v>7.3761541161663146E-3</v>
      </c>
      <c r="P62" s="57">
        <v>3.2623845883833685E-2</v>
      </c>
      <c r="Q62" s="57">
        <v>8.5792206354125755E-4</v>
      </c>
      <c r="R62" s="57">
        <v>3.9142077936458741E-2</v>
      </c>
      <c r="S62" s="57"/>
      <c r="EH62" s="57"/>
      <c r="EI62" s="57"/>
      <c r="EJ62" s="57"/>
      <c r="EK62" s="57"/>
      <c r="EL62" s="57"/>
      <c r="EM62" s="57"/>
      <c r="EN62" s="57"/>
      <c r="EO62" s="57"/>
      <c r="EP62" s="57"/>
      <c r="EQ62" s="57"/>
      <c r="ER62" s="57"/>
      <c r="ES62" s="57"/>
    </row>
    <row r="63" spans="1:149">
      <c r="A63" s="56">
        <v>862</v>
      </c>
      <c r="B63" s="57">
        <v>1.339557135706863</v>
      </c>
      <c r="C63" s="56">
        <v>438.63490854545688</v>
      </c>
      <c r="D63" s="56">
        <v>105.5842174318681</v>
      </c>
      <c r="E63" s="56">
        <v>104.19037060199786</v>
      </c>
      <c r="F63" s="56">
        <v>106.99081442965544</v>
      </c>
      <c r="G63" s="57">
        <v>0.2407109315170389</v>
      </c>
      <c r="H63" s="57">
        <v>0.23753323908372956</v>
      </c>
      <c r="I63" s="57">
        <v>0.24391769178710432</v>
      </c>
      <c r="J63" s="57">
        <v>1.6178716541195182E-2</v>
      </c>
      <c r="K63" s="57">
        <v>2.9166416885641033E-2</v>
      </c>
      <c r="L63" s="57">
        <v>3.0722116360900609E-3</v>
      </c>
      <c r="M63" s="57">
        <v>4.4326357816399427E-3</v>
      </c>
      <c r="N63" s="57">
        <v>3.5567364218360056E-2</v>
      </c>
      <c r="O63" s="57">
        <v>8.0034991205520604E-3</v>
      </c>
      <c r="P63" s="57">
        <v>3.1996500879447942E-2</v>
      </c>
      <c r="Q63" s="57">
        <v>9.3173270001355255E-4</v>
      </c>
      <c r="R63" s="57">
        <v>3.9068267299986449E-2</v>
      </c>
      <c r="S63" s="57"/>
      <c r="EH63" s="57"/>
      <c r="EI63" s="57"/>
      <c r="EJ63" s="57"/>
      <c r="EK63" s="57"/>
      <c r="EL63" s="57"/>
      <c r="EM63" s="57"/>
      <c r="EN63" s="57"/>
      <c r="EO63" s="57"/>
      <c r="EP63" s="57"/>
      <c r="EQ63" s="57"/>
      <c r="ER63" s="57"/>
      <c r="ES63" s="57"/>
    </row>
    <row r="64" spans="1:149">
      <c r="A64" s="56">
        <v>860</v>
      </c>
      <c r="B64" s="57">
        <v>1.3390152806570412</v>
      </c>
      <c r="C64" s="56">
        <v>431.52369304037046</v>
      </c>
      <c r="D64" s="56">
        <v>106.43279150443539</v>
      </c>
      <c r="E64" s="56">
        <v>104.92338255739833</v>
      </c>
      <c r="F64" s="56">
        <v>107.96219012847234</v>
      </c>
      <c r="G64" s="57">
        <v>0.24664414311655941</v>
      </c>
      <c r="H64" s="57">
        <v>0.24314628431672788</v>
      </c>
      <c r="I64" s="57">
        <v>0.25018832539137575</v>
      </c>
      <c r="J64" s="57">
        <v>1.7425203356563057E-2</v>
      </c>
      <c r="K64" s="57">
        <v>3.1359886157069194E-2</v>
      </c>
      <c r="L64" s="57">
        <v>3.3059782497287804E-3</v>
      </c>
      <c r="M64" s="57">
        <v>4.7925958907694896E-3</v>
      </c>
      <c r="N64" s="57">
        <v>3.5207404109230511E-2</v>
      </c>
      <c r="O64" s="57">
        <v>8.6379668900597312E-3</v>
      </c>
      <c r="P64" s="57">
        <v>3.136203310994027E-2</v>
      </c>
      <c r="Q64" s="57">
        <v>1.0066693462296597E-3</v>
      </c>
      <c r="R64" s="57">
        <v>3.8993330653770343E-2</v>
      </c>
      <c r="S64" s="57"/>
      <c r="EH64" s="57"/>
      <c r="EI64" s="57"/>
      <c r="EJ64" s="57"/>
      <c r="EK64" s="57"/>
      <c r="EL64" s="57"/>
      <c r="EM64" s="57"/>
      <c r="EN64" s="57"/>
      <c r="EO64" s="57"/>
      <c r="EP64" s="57"/>
      <c r="EQ64" s="57"/>
      <c r="ER64" s="57"/>
      <c r="ES64" s="57"/>
    </row>
    <row r="65" spans="1:149">
      <c r="A65" s="56">
        <v>858</v>
      </c>
      <c r="B65" s="57">
        <v>1.3384758216286428</v>
      </c>
      <c r="C65" s="56">
        <v>424.50535221512746</v>
      </c>
      <c r="D65" s="56">
        <v>107.28666270656915</v>
      </c>
      <c r="E65" s="56">
        <v>105.65946201399029</v>
      </c>
      <c r="F65" s="56">
        <v>108.94170571594307</v>
      </c>
      <c r="G65" s="57">
        <v>0.25273335694528359</v>
      </c>
      <c r="H65" s="57">
        <v>0.24890018809573225</v>
      </c>
      <c r="I65" s="57">
        <v>0.2566321134644598</v>
      </c>
      <c r="J65" s="57">
        <v>1.8679977954356497E-2</v>
      </c>
      <c r="K65" s="57">
        <v>3.3563511277426294E-2</v>
      </c>
      <c r="L65" s="57">
        <v>3.5417790256850878E-3</v>
      </c>
      <c r="M65" s="57">
        <v>5.1573630445920261E-3</v>
      </c>
      <c r="N65" s="57">
        <v>3.4842636955407971E-2</v>
      </c>
      <c r="O65" s="57">
        <v>9.2796727498840031E-3</v>
      </c>
      <c r="P65" s="57">
        <v>3.0720327250115996E-2</v>
      </c>
      <c r="Q65" s="57">
        <v>1.0827543643899876E-3</v>
      </c>
      <c r="R65" s="57">
        <v>3.8917245635610012E-2</v>
      </c>
      <c r="S65" s="57"/>
      <c r="EH65" s="57"/>
      <c r="EI65" s="57"/>
      <c r="EJ65" s="57"/>
      <c r="EK65" s="57"/>
      <c r="EL65" s="57"/>
      <c r="EM65" s="57"/>
      <c r="EN65" s="57"/>
      <c r="EO65" s="57"/>
      <c r="EP65" s="57"/>
      <c r="EQ65" s="57"/>
      <c r="ER65" s="57"/>
      <c r="ES65" s="57"/>
    </row>
    <row r="66" spans="1:149">
      <c r="A66" s="56">
        <v>856</v>
      </c>
      <c r="B66" s="57">
        <v>1.3379387283357329</v>
      </c>
      <c r="C66" s="56">
        <v>417.57897261333318</v>
      </c>
      <c r="D66" s="56">
        <v>108.14594313248703</v>
      </c>
      <c r="E66" s="56">
        <v>106.39868253995144</v>
      </c>
      <c r="F66" s="56">
        <v>109.92953515481405</v>
      </c>
      <c r="G66" s="57">
        <v>0.2589832109018268</v>
      </c>
      <c r="H66" s="57">
        <v>0.2547989470688069</v>
      </c>
      <c r="I66" s="57">
        <v>0.26325447966606741</v>
      </c>
      <c r="J66" s="57">
        <v>1.9943196202150237E-2</v>
      </c>
      <c r="K66" s="57">
        <v>3.5777489954848307E-2</v>
      </c>
      <c r="L66" s="57">
        <v>3.7796541769103964E-3</v>
      </c>
      <c r="M66" s="57">
        <v>5.5270248384355312E-3</v>
      </c>
      <c r="N66" s="57">
        <v>3.4472975161564473E-2</v>
      </c>
      <c r="O66" s="57">
        <v>9.9287365811432174E-3</v>
      </c>
      <c r="P66" s="57">
        <v>3.0071263418856783E-2</v>
      </c>
      <c r="Q66" s="57">
        <v>1.1600109531886909E-3</v>
      </c>
      <c r="R66" s="57">
        <v>3.883998904681131E-2</v>
      </c>
      <c r="S66" s="57"/>
      <c r="EH66" s="57"/>
      <c r="EI66" s="57"/>
      <c r="EJ66" s="57"/>
      <c r="EK66" s="57"/>
      <c r="EL66" s="57"/>
      <c r="EM66" s="57"/>
      <c r="EN66" s="57"/>
      <c r="EO66" s="57"/>
      <c r="EP66" s="57"/>
      <c r="EQ66" s="57"/>
      <c r="ER66" s="57"/>
      <c r="ES66" s="57"/>
    </row>
    <row r="67" spans="1:149">
      <c r="A67" s="56">
        <v>854</v>
      </c>
      <c r="B67" s="57">
        <v>1.3374039683832448</v>
      </c>
      <c r="C67" s="56">
        <v>410.74364611145234</v>
      </c>
      <c r="D67" s="56">
        <v>109.01074986914766</v>
      </c>
      <c r="E67" s="56">
        <v>107.14112112346359</v>
      </c>
      <c r="F67" s="56">
        <v>110.92585985031604</v>
      </c>
      <c r="G67" s="57">
        <v>0.26539850561575912</v>
      </c>
      <c r="H67" s="57">
        <v>0.2608466914528767</v>
      </c>
      <c r="I67" s="57">
        <v>0.2700610487842266</v>
      </c>
      <c r="J67" s="57">
        <v>2.1215022301270481E-2</v>
      </c>
      <c r="K67" s="57">
        <v>3.8002032136042696E-2</v>
      </c>
      <c r="L67" s="57">
        <v>4.01964585941883E-3</v>
      </c>
      <c r="M67" s="57">
        <v>5.9016722545085706E-3</v>
      </c>
      <c r="N67" s="57">
        <v>3.409832774549143E-2</v>
      </c>
      <c r="O67" s="57">
        <v>1.0585283109189103E-2</v>
      </c>
      <c r="P67" s="57">
        <v>2.9414716890810898E-2</v>
      </c>
      <c r="Q67" s="57">
        <v>1.2384631990547746E-3</v>
      </c>
      <c r="R67" s="57">
        <v>3.8761536800945226E-2</v>
      </c>
      <c r="S67" s="57"/>
      <c r="EH67" s="57"/>
      <c r="EI67" s="57"/>
      <c r="EJ67" s="57"/>
      <c r="EK67" s="57"/>
      <c r="EL67" s="57"/>
      <c r="EM67" s="57"/>
      <c r="EN67" s="57"/>
      <c r="EO67" s="57"/>
      <c r="EP67" s="57"/>
      <c r="EQ67" s="57"/>
      <c r="ER67" s="57"/>
      <c r="ES67" s="57"/>
    </row>
    <row r="68" spans="1:149">
      <c r="A68" s="56">
        <v>852</v>
      </c>
      <c r="B68" s="57">
        <v>1.3368715071514525</v>
      </c>
      <c r="C68" s="56">
        <v>403.99846990454176</v>
      </c>
      <c r="D68" s="56">
        <v>109.88120534305261</v>
      </c>
      <c r="E68" s="56">
        <v>107.88685841447372</v>
      </c>
      <c r="F68" s="56">
        <v>111.93086915362099</v>
      </c>
      <c r="G68" s="57">
        <v>0.27198421164569198</v>
      </c>
      <c r="H68" s="57">
        <v>0.26704769065082257</v>
      </c>
      <c r="I68" s="57">
        <v>0.27705765613436217</v>
      </c>
      <c r="J68" s="57">
        <v>2.2495629347298873E-2</v>
      </c>
      <c r="K68" s="57">
        <v>4.023736082173357E-2</v>
      </c>
      <c r="L68" s="57">
        <v>4.2617983027258832E-3</v>
      </c>
      <c r="M68" s="57">
        <v>6.281399873391596E-3</v>
      </c>
      <c r="N68" s="57">
        <v>3.3718600126608406E-2</v>
      </c>
      <c r="O68" s="57">
        <v>1.1249442210386965E-2</v>
      </c>
      <c r="P68" s="57">
        <v>2.8750557789613038E-2</v>
      </c>
      <c r="Q68" s="57">
        <v>1.3181361309699772E-3</v>
      </c>
      <c r="R68" s="57">
        <v>3.8681863869030025E-2</v>
      </c>
      <c r="S68" s="57"/>
      <c r="EH68" s="57"/>
      <c r="EI68" s="57"/>
      <c r="EJ68" s="57"/>
      <c r="EK68" s="57"/>
      <c r="EL68" s="57"/>
      <c r="EM68" s="57"/>
      <c r="EN68" s="57"/>
      <c r="EO68" s="57"/>
      <c r="EP68" s="57"/>
      <c r="EQ68" s="57"/>
      <c r="ER68" s="57"/>
      <c r="ES68" s="57"/>
    </row>
    <row r="69" spans="1:149">
      <c r="A69" s="56">
        <v>850</v>
      </c>
      <c r="B69" s="57">
        <v>1.3363413076776727</v>
      </c>
      <c r="C69" s="56">
        <v>397.34254649346269</v>
      </c>
      <c r="D69" s="56">
        <v>110.75743769140063</v>
      </c>
      <c r="E69" s="56">
        <v>108.63597898290534</v>
      </c>
      <c r="F69" s="56">
        <v>112.94476090183869</v>
      </c>
      <c r="G69" s="57">
        <v>0.27874547709232761</v>
      </c>
      <c r="H69" s="57">
        <v>0.27340635917702483</v>
      </c>
      <c r="I69" s="57">
        <v>0.28425035752796468</v>
      </c>
      <c r="J69" s="57">
        <v>2.3785199926637635E-2</v>
      </c>
      <c r="K69" s="57">
        <v>4.2483712930775241E-2</v>
      </c>
      <c r="L69" s="57">
        <v>4.5061579491307846E-3</v>
      </c>
      <c r="M69" s="57">
        <v>6.6663060998647418E-3</v>
      </c>
      <c r="N69" s="57">
        <v>3.3333693900135256E-2</v>
      </c>
      <c r="O69" s="57">
        <v>1.1921349238679962E-2</v>
      </c>
      <c r="P69" s="57">
        <v>2.8078650761320038E-2</v>
      </c>
      <c r="Q69" s="57">
        <v>1.399055779134218E-3</v>
      </c>
      <c r="R69" s="57">
        <v>3.8600944220865782E-2</v>
      </c>
      <c r="S69" s="57"/>
      <c r="EH69" s="57"/>
      <c r="EI69" s="57"/>
      <c r="EJ69" s="57"/>
      <c r="EK69" s="57"/>
      <c r="EL69" s="57"/>
      <c r="EM69" s="57"/>
      <c r="EN69" s="57"/>
      <c r="EO69" s="57"/>
      <c r="EP69" s="57"/>
      <c r="EQ69" s="57"/>
      <c r="ER69" s="57"/>
      <c r="ES69" s="57"/>
    </row>
    <row r="70" spans="1:149">
      <c r="A70" s="56">
        <v>848</v>
      </c>
      <c r="B70" s="57">
        <v>1.3358133305217432</v>
      </c>
      <c r="C70" s="56">
        <v>390.7749836674152</v>
      </c>
      <c r="D70" s="56">
        <v>111.639581158588</v>
      </c>
      <c r="E70" s="56">
        <v>109.38857159350449</v>
      </c>
      <c r="F70" s="56">
        <v>113.96774199676938</v>
      </c>
      <c r="G70" s="57">
        <v>0.28568763565889715</v>
      </c>
      <c r="H70" s="57">
        <v>0.27992726291456788</v>
      </c>
      <c r="I70" s="57">
        <v>0.2916454398569337</v>
      </c>
      <c r="J70" s="57">
        <v>2.5083926753926677E-2</v>
      </c>
      <c r="K70" s="57">
        <v>4.474134022015186E-2</v>
      </c>
      <c r="L70" s="57">
        <v>4.7527736029595591E-3</v>
      </c>
      <c r="M70" s="57">
        <v>7.0564934047511567E-3</v>
      </c>
      <c r="N70" s="57">
        <v>3.2943506595248848E-2</v>
      </c>
      <c r="O70" s="57">
        <v>1.260114537442444E-2</v>
      </c>
      <c r="P70" s="57">
        <v>2.739885462557556E-2</v>
      </c>
      <c r="Q70" s="57">
        <v>1.4812492379163574E-3</v>
      </c>
      <c r="R70" s="57">
        <v>3.8518750762083644E-2</v>
      </c>
      <c r="S70" s="57"/>
      <c r="EH70" s="57"/>
      <c r="EI70" s="57"/>
      <c r="EJ70" s="57"/>
      <c r="EK70" s="57"/>
      <c r="EL70" s="57"/>
      <c r="EM70" s="57"/>
      <c r="EN70" s="57"/>
      <c r="EO70" s="57"/>
      <c r="EP70" s="57"/>
      <c r="EQ70" s="57"/>
      <c r="ER70" s="57"/>
      <c r="ES70" s="57"/>
    </row>
    <row r="71" spans="1:149">
      <c r="A71" s="56">
        <v>846</v>
      </c>
      <c r="B71" s="57">
        <v>1.3352875336215384</v>
      </c>
      <c r="C71" s="56">
        <v>384.29489448527789</v>
      </c>
      <c r="D71" s="56">
        <v>112.52777652485933</v>
      </c>
      <c r="E71" s="56">
        <v>110.14472950285204</v>
      </c>
      <c r="F71" s="56">
        <v>115.00002903100153</v>
      </c>
      <c r="G71" s="57">
        <v>0.2928162152025941</v>
      </c>
      <c r="H71" s="57">
        <v>0.28661512573665382</v>
      </c>
      <c r="I71" s="57">
        <v>0.29924943235332813</v>
      </c>
      <c r="J71" s="57">
        <v>2.639201335872654E-2</v>
      </c>
      <c r="K71" s="57">
        <v>4.7010510274067663E-2</v>
      </c>
      <c r="L71" s="57">
        <v>5.001696591539817E-3</v>
      </c>
      <c r="M71" s="57">
        <v>7.4520685855336824E-3</v>
      </c>
      <c r="N71" s="57">
        <v>3.2547931414466318E-2</v>
      </c>
      <c r="O71" s="57">
        <v>1.3288977999757401E-2</v>
      </c>
      <c r="P71" s="57">
        <v>2.6711022000242599E-2</v>
      </c>
      <c r="Q71" s="57">
        <v>1.5647447337478241E-3</v>
      </c>
      <c r="R71" s="57">
        <v>3.8435255266252175E-2</v>
      </c>
      <c r="S71" s="57"/>
      <c r="EH71" s="57"/>
      <c r="EI71" s="57"/>
      <c r="EJ71" s="57"/>
      <c r="EK71" s="57"/>
      <c r="EL71" s="57"/>
      <c r="EM71" s="57"/>
      <c r="EN71" s="57"/>
      <c r="EO71" s="57"/>
      <c r="EP71" s="57"/>
      <c r="EQ71" s="57"/>
      <c r="ER71" s="57"/>
      <c r="ES71" s="57"/>
    </row>
    <row r="72" spans="1:149">
      <c r="A72" s="56">
        <v>844</v>
      </c>
      <c r="B72" s="57">
        <v>1.3347638721335462</v>
      </c>
      <c r="C72" s="56">
        <v>377.90139725386024</v>
      </c>
      <c r="D72" s="56">
        <v>113.42217156192176</v>
      </c>
      <c r="E72" s="56">
        <v>110.90455077350832</v>
      </c>
      <c r="F72" s="56">
        <v>116.04184895642445</v>
      </c>
      <c r="G72" s="57">
        <v>0.30013694679654473</v>
      </c>
      <c r="H72" s="57">
        <v>0.2934748365034669</v>
      </c>
      <c r="I72" s="57">
        <v>0.30706911855758978</v>
      </c>
      <c r="J72" s="57">
        <v>2.7709674815318941E-2</v>
      </c>
      <c r="K72" s="57">
        <v>4.929150755003997E-2</v>
      </c>
      <c r="L72" s="57">
        <v>5.2529809370025493E-3</v>
      </c>
      <c r="M72" s="57">
        <v>7.853143044427649E-3</v>
      </c>
      <c r="N72" s="57">
        <v>3.2146856955572352E-2</v>
      </c>
      <c r="O72" s="57">
        <v>1.3985001097665517E-2</v>
      </c>
      <c r="P72" s="57">
        <v>2.6014998902334482E-2</v>
      </c>
      <c r="Q72" s="57">
        <v>1.6495716977868828E-3</v>
      </c>
      <c r="R72" s="57">
        <v>3.8350428302213121E-2</v>
      </c>
      <c r="S72" s="57"/>
      <c r="EH72" s="57"/>
      <c r="EI72" s="57"/>
      <c r="EJ72" s="57"/>
      <c r="EK72" s="57"/>
      <c r="EL72" s="57"/>
      <c r="EM72" s="57"/>
      <c r="EN72" s="57"/>
      <c r="EO72" s="57"/>
      <c r="EP72" s="57"/>
      <c r="EQ72" s="57"/>
      <c r="ER72" s="57"/>
      <c r="ES72" s="57"/>
    </row>
    <row r="73" spans="1:149">
      <c r="A73" s="56">
        <v>842</v>
      </c>
      <c r="B73" s="57">
        <v>1.3342422982589397</v>
      </c>
      <c r="C73" s="56">
        <v>371.59361550381095</v>
      </c>
      <c r="D73" s="56">
        <v>114.32292152688511</v>
      </c>
      <c r="E73" s="56">
        <v>111.66813861449776</v>
      </c>
      <c r="F73" s="56">
        <v>117.09343980935701</v>
      </c>
      <c r="G73" s="57">
        <v>0.30765577436491948</v>
      </c>
      <c r="H73" s="57">
        <v>0.30051145648209482</v>
      </c>
      <c r="I73" s="57">
        <v>0.31511154907922828</v>
      </c>
      <c r="J73" s="57">
        <v>2.9037138532137519E-2</v>
      </c>
      <c r="K73" s="57">
        <v>5.158463450897377E-2</v>
      </c>
      <c r="L73" s="57">
        <v>5.5066835422752369E-3</v>
      </c>
      <c r="M73" s="57">
        <v>8.2598330890294846E-3</v>
      </c>
      <c r="N73" s="57">
        <v>3.1740166910970515E-2</v>
      </c>
      <c r="O73" s="57">
        <v>1.468937568300856E-2</v>
      </c>
      <c r="P73" s="57">
        <v>2.531062431699144E-2</v>
      </c>
      <c r="Q73" s="57">
        <v>1.7357608445312605E-3</v>
      </c>
      <c r="R73" s="57">
        <v>3.8264239155468741E-2</v>
      </c>
      <c r="S73" s="57"/>
      <c r="EH73" s="57"/>
      <c r="EI73" s="57"/>
      <c r="EJ73" s="57"/>
      <c r="EK73" s="57"/>
      <c r="EL73" s="57"/>
      <c r="EM73" s="57"/>
      <c r="EN73" s="57"/>
      <c r="EO73" s="57"/>
      <c r="EP73" s="57"/>
      <c r="EQ73" s="57"/>
      <c r="ER73" s="57"/>
      <c r="ES73" s="57"/>
    </row>
    <row r="74" spans="1:149">
      <c r="A74" s="56">
        <v>840</v>
      </c>
      <c r="B74" s="57">
        <v>1.3337227610523812</v>
      </c>
      <c r="C74" s="56">
        <v>365.37067796248567</v>
      </c>
      <c r="D74" s="56">
        <v>115.23018969227714</v>
      </c>
      <c r="E74" s="56">
        <v>112.43560174555491</v>
      </c>
      <c r="F74" s="56">
        <v>118.15505149093151</v>
      </c>
      <c r="G74" s="57">
        <v>0.31537886492387973</v>
      </c>
      <c r="H74" s="57">
        <v>0.30773022721078674</v>
      </c>
      <c r="I74" s="57">
        <v>0.3233840552006832</v>
      </c>
      <c r="J74" s="57">
        <v>3.0374645098320219E-2</v>
      </c>
      <c r="K74" s="57">
        <v>5.3890212823069827E-2</v>
      </c>
      <c r="L74" s="57">
        <v>5.7628643910920818E-3</v>
      </c>
      <c r="M74" s="57">
        <v>8.672260255346835E-3</v>
      </c>
      <c r="N74" s="57">
        <v>3.1327739744653166E-2</v>
      </c>
      <c r="O74" s="57">
        <v>1.5402270264476596E-2</v>
      </c>
      <c r="P74" s="57">
        <v>2.4597729735523405E-2</v>
      </c>
      <c r="Q74" s="57">
        <v>1.8233442564617875E-3</v>
      </c>
      <c r="R74" s="57">
        <v>3.8176655743538214E-2</v>
      </c>
      <c r="S74" s="57"/>
      <c r="EH74" s="57"/>
      <c r="EI74" s="57"/>
      <c r="EJ74" s="57"/>
      <c r="EK74" s="57"/>
      <c r="EL74" s="57"/>
      <c r="EM74" s="57"/>
      <c r="EN74" s="57"/>
      <c r="EO74" s="57"/>
      <c r="EP74" s="57"/>
      <c r="EQ74" s="57"/>
      <c r="ER74" s="57"/>
      <c r="ES74" s="57"/>
    </row>
    <row r="75" spans="1:149">
      <c r="A75" s="56">
        <v>838</v>
      </c>
      <c r="B75" s="57">
        <v>1.333205206216483</v>
      </c>
      <c r="C75" s="56">
        <v>359.23171852559085</v>
      </c>
      <c r="D75" s="56">
        <v>116.14414792035512</v>
      </c>
      <c r="E75" s="56">
        <v>113.20705479151727</v>
      </c>
      <c r="F75" s="56">
        <v>119.22694661357038</v>
      </c>
      <c r="G75" s="57">
        <v>0.32331261948986634</v>
      </c>
      <c r="H75" s="57">
        <v>0.31513657885266233</v>
      </c>
      <c r="I75" s="57">
        <v>0.33189426341003048</v>
      </c>
      <c r="J75" s="57">
        <v>3.1722449199107272E-2</v>
      </c>
      <c r="K75" s="57">
        <v>5.6208584679781182E-2</v>
      </c>
      <c r="L75" s="57">
        <v>6.0215867645607712E-3</v>
      </c>
      <c r="M75" s="57">
        <v>9.0905516571048641E-3</v>
      </c>
      <c r="N75" s="57">
        <v>3.0909448342895135E-2</v>
      </c>
      <c r="O75" s="57">
        <v>1.6123861343441969E-2</v>
      </c>
      <c r="P75" s="57">
        <v>2.3876138656558032E-2</v>
      </c>
      <c r="Q75" s="57">
        <v>1.9123554756691555E-3</v>
      </c>
      <c r="R75" s="57">
        <v>3.8087644524330846E-2</v>
      </c>
      <c r="S75" s="57"/>
      <c r="EH75" s="57"/>
      <c r="EI75" s="57"/>
      <c r="EJ75" s="57"/>
      <c r="EK75" s="57"/>
      <c r="EL75" s="57"/>
      <c r="EM75" s="57"/>
      <c r="EN75" s="57"/>
      <c r="EO75" s="57"/>
      <c r="EP75" s="57"/>
      <c r="EQ75" s="57"/>
      <c r="ER75" s="57"/>
      <c r="ES75" s="57"/>
    </row>
    <row r="76" spans="1:149">
      <c r="A76" s="56">
        <v>836</v>
      </c>
      <c r="B76" s="57">
        <v>1.3326895758710493</v>
      </c>
      <c r="C76" s="56">
        <v>353.1758762235479</v>
      </c>
      <c r="D76" s="56">
        <v>117.06497727970979</v>
      </c>
      <c r="E76" s="56">
        <v>113.98261870426217</v>
      </c>
      <c r="F76" s="56">
        <v>120.30940141286621</v>
      </c>
      <c r="G76" s="57">
        <v>0.3314636846985885</v>
      </c>
      <c r="H76" s="57">
        <v>0.32273613906776344</v>
      </c>
      <c r="I76" s="57">
        <v>0.34065011092862579</v>
      </c>
      <c r="J76" s="57">
        <v>3.3080820599410088E-2</v>
      </c>
      <c r="K76" s="57">
        <v>5.8540114178470715E-2</v>
      </c>
      <c r="L76" s="57">
        <v>6.2829174745204774E-3</v>
      </c>
      <c r="M76" s="57">
        <v>9.5148403617479702E-3</v>
      </c>
      <c r="N76" s="57">
        <v>3.0485159638252032E-2</v>
      </c>
      <c r="O76" s="57">
        <v>1.6854333949600672E-2</v>
      </c>
      <c r="P76" s="57">
        <v>2.3145666050399329E-2</v>
      </c>
      <c r="Q76" s="57">
        <v>2.0028296027021636E-3</v>
      </c>
      <c r="R76" s="57">
        <v>3.7997170397297837E-2</v>
      </c>
      <c r="S76" s="57"/>
      <c r="EH76" s="57"/>
      <c r="EI76" s="57"/>
      <c r="EJ76" s="57"/>
      <c r="EK76" s="57"/>
      <c r="EL76" s="57"/>
      <c r="EM76" s="57"/>
      <c r="EN76" s="57"/>
      <c r="EO76" s="57"/>
      <c r="EP76" s="57"/>
      <c r="EQ76" s="57"/>
      <c r="ER76" s="57"/>
      <c r="ES76" s="57"/>
    </row>
    <row r="77" spans="1:149">
      <c r="A77" s="56">
        <v>834</v>
      </c>
      <c r="B77" s="57">
        <v>1.3321758083091515</v>
      </c>
      <c r="C77" s="56">
        <v>347.2022951883518</v>
      </c>
      <c r="D77" s="56">
        <v>117.99286871673991</v>
      </c>
      <c r="E77" s="56">
        <v>114.7624212222463</v>
      </c>
      <c r="F77" s="56">
        <v>121.40270674097378</v>
      </c>
      <c r="G77" s="57">
        <v>0.33983896521401341</v>
      </c>
      <c r="H77" s="57">
        <v>0.33053474246185349</v>
      </c>
      <c r="I77" s="57">
        <v>0.34965986234369423</v>
      </c>
      <c r="J77" s="57">
        <v>3.4450045211874336E-2</v>
      </c>
      <c r="K77" s="57">
        <v>6.0885188845357208E-2</v>
      </c>
      <c r="L77" s="57">
        <v>6.546927117189405E-3</v>
      </c>
      <c r="M77" s="57">
        <v>9.9452657984910927E-3</v>
      </c>
      <c r="N77" s="57">
        <v>3.0054734201508906E-2</v>
      </c>
      <c r="O77" s="57">
        <v>1.759388222167757E-2</v>
      </c>
      <c r="P77" s="57">
        <v>2.2406117778322431E-2</v>
      </c>
      <c r="Q77" s="57">
        <v>2.094803403932212E-3</v>
      </c>
      <c r="R77" s="57">
        <v>3.7905196596067788E-2</v>
      </c>
      <c r="S77" s="57"/>
      <c r="EH77" s="57"/>
      <c r="EI77" s="57"/>
      <c r="EJ77" s="57"/>
      <c r="EK77" s="57"/>
      <c r="EL77" s="57"/>
      <c r="EM77" s="57"/>
      <c r="EN77" s="57"/>
      <c r="EO77" s="57"/>
      <c r="EP77" s="57"/>
      <c r="EQ77" s="57"/>
      <c r="ER77" s="57"/>
      <c r="ES77" s="57"/>
    </row>
    <row r="78" spans="1:149">
      <c r="A78" s="56">
        <v>832</v>
      </c>
      <c r="B78" s="57">
        <v>1.3316638377281425</v>
      </c>
      <c r="C78" s="56">
        <v>341.31012461647504</v>
      </c>
      <c r="D78" s="56">
        <v>118.92802378214085</v>
      </c>
      <c r="E78" s="56">
        <v>115.5465973666463</v>
      </c>
      <c r="F78" s="56">
        <v>122.50716914375253</v>
      </c>
      <c r="G78" s="57">
        <v>0.34844563698711972</v>
      </c>
      <c r="H78" s="57">
        <v>0.33853844065271793</v>
      </c>
      <c r="I78" s="57">
        <v>0.35893212743516462</v>
      </c>
      <c r="J78" s="57">
        <v>3.5830426252234537E-2</v>
      </c>
      <c r="K78" s="57">
        <v>6.3244221268783152E-2</v>
      </c>
      <c r="L78" s="57">
        <v>6.8136903481048616E-3</v>
      </c>
      <c r="M78" s="57">
        <v>1.0381974199988623E-2</v>
      </c>
      <c r="N78" s="57">
        <v>2.9618025800011376E-2</v>
      </c>
      <c r="O78" s="57">
        <v>1.8342710034847283E-2</v>
      </c>
      <c r="P78" s="57">
        <v>2.1657289965152718E-2</v>
      </c>
      <c r="Q78" s="57">
        <v>2.1883154279582575E-3</v>
      </c>
      <c r="R78" s="57">
        <v>3.7811684572041745E-2</v>
      </c>
      <c r="S78" s="57"/>
      <c r="EH78" s="57"/>
      <c r="EI78" s="57"/>
      <c r="EJ78" s="57"/>
      <c r="EK78" s="57"/>
      <c r="EL78" s="57"/>
      <c r="EM78" s="57"/>
      <c r="EN78" s="57"/>
      <c r="EO78" s="57"/>
      <c r="EP78" s="57"/>
      <c r="EQ78" s="57"/>
      <c r="ER78" s="57"/>
      <c r="ES78" s="57"/>
    </row>
    <row r="79" spans="1:149">
      <c r="A79" s="56">
        <v>830</v>
      </c>
      <c r="B79" s="57">
        <v>1.3311535939343733</v>
      </c>
      <c r="C79" s="56">
        <v>335.49851872815793</v>
      </c>
      <c r="D79" s="56">
        <v>119.87065541742865</v>
      </c>
      <c r="E79" s="56">
        <v>116.33528997731081</v>
      </c>
      <c r="F79" s="56">
        <v>123.62311202961918</v>
      </c>
      <c r="G79" s="57">
        <v>0.35729116143894341</v>
      </c>
      <c r="H79" s="57">
        <v>0.34675351300603802</v>
      </c>
      <c r="I79" s="57">
        <v>0.36847588030570838</v>
      </c>
      <c r="J79" s="57">
        <v>3.7222285490117968E-2</v>
      </c>
      <c r="K79" s="57">
        <v>6.5617650865745891E-2</v>
      </c>
      <c r="L79" s="57">
        <v>7.0832861803918901E-3</v>
      </c>
      <c r="M79" s="57">
        <v>1.0825119080794435E-2</v>
      </c>
      <c r="N79" s="57">
        <v>2.9174880919205566E-2</v>
      </c>
      <c r="O79" s="57">
        <v>1.9101031679164802E-2</v>
      </c>
      <c r="P79" s="57">
        <v>2.0898968320835199E-2</v>
      </c>
      <c r="Q79" s="57">
        <v>2.2834061319253795E-3</v>
      </c>
      <c r="R79" s="57">
        <v>3.7716593868074619E-2</v>
      </c>
      <c r="S79" s="57"/>
      <c r="EH79" s="57"/>
      <c r="EI79" s="57"/>
      <c r="EJ79" s="57"/>
      <c r="EK79" s="57"/>
      <c r="EL79" s="57"/>
      <c r="EM79" s="57"/>
      <c r="EN79" s="57"/>
      <c r="EO79" s="57"/>
      <c r="EP79" s="57"/>
      <c r="EQ79" s="57"/>
      <c r="ER79" s="57"/>
      <c r="ES79" s="57"/>
    </row>
    <row r="80" spans="1:149">
      <c r="A80" s="56">
        <v>828</v>
      </c>
      <c r="B80" s="57">
        <v>1.3306450020273242</v>
      </c>
      <c r="C80" s="56">
        <v>329.76663672608288</v>
      </c>
      <c r="D80" s="56">
        <v>120.82098881164275</v>
      </c>
      <c r="E80" s="56">
        <v>117.12865029608733</v>
      </c>
      <c r="F80" s="56">
        <v>124.75087694416914</v>
      </c>
      <c r="G80" s="57">
        <v>0.36638330066119273</v>
      </c>
      <c r="H80" s="57">
        <v>0.35518647810748361</v>
      </c>
      <c r="I80" s="57">
        <v>0.37830047994755794</v>
      </c>
      <c r="J80" s="57">
        <v>3.8625964608992258E-2</v>
      </c>
      <c r="K80" s="57">
        <v>6.8005945799703205E-2</v>
      </c>
      <c r="L80" s="57">
        <v>7.3557983095582369E-3</v>
      </c>
      <c r="M80" s="57">
        <v>1.127486175749288E-2</v>
      </c>
      <c r="N80" s="57">
        <v>2.8725138242507123E-2</v>
      </c>
      <c r="O80" s="57">
        <v>1.986907259607169E-2</v>
      </c>
      <c r="P80" s="57">
        <v>2.0130927403928311E-2</v>
      </c>
      <c r="Q80" s="57">
        <v>2.3801180190311908E-3</v>
      </c>
      <c r="R80" s="57">
        <v>3.7619881980968807E-2</v>
      </c>
      <c r="S80" s="57"/>
      <c r="EH80" s="57"/>
      <c r="EI80" s="57"/>
      <c r="EJ80" s="57"/>
      <c r="EK80" s="57"/>
      <c r="EL80" s="57"/>
      <c r="EM80" s="57"/>
      <c r="EN80" s="57"/>
      <c r="EO80" s="57"/>
      <c r="EP80" s="57"/>
      <c r="EQ80" s="57"/>
      <c r="ER80" s="57"/>
      <c r="ES80" s="57"/>
    </row>
    <row r="81" spans="1:149">
      <c r="A81" s="56">
        <v>826</v>
      </c>
      <c r="B81" s="57">
        <v>1.3301379820580939</v>
      </c>
      <c r="C81" s="56">
        <v>324.11364275202862</v>
      </c>
      <c r="D81" s="56">
        <v>121.77926233617124</v>
      </c>
      <c r="E81" s="56">
        <v>117.92683860283881</v>
      </c>
      <c r="F81" s="56">
        <v>125.89082496262935</v>
      </c>
      <c r="G81" s="57">
        <v>0.37573013373380754</v>
      </c>
      <c r="H81" s="57">
        <v>0.36384410604110773</v>
      </c>
      <c r="I81" s="57">
        <v>0.38841569239016982</v>
      </c>
      <c r="J81" s="57">
        <v>4.0041826688286486E-2</v>
      </c>
      <c r="K81" s="57">
        <v>7.0409605068021741E-2</v>
      </c>
      <c r="L81" s="57">
        <v>7.6313154679445994E-3</v>
      </c>
      <c r="M81" s="57">
        <v>1.1731371915318787E-2</v>
      </c>
      <c r="N81" s="57">
        <v>2.8268628084681214E-2</v>
      </c>
      <c r="O81" s="57">
        <v>2.064707017975426E-2</v>
      </c>
      <c r="P81" s="57">
        <v>1.9352929820245741E-2</v>
      </c>
      <c r="Q81" s="57">
        <v>2.4784957885065524E-3</v>
      </c>
      <c r="R81" s="57">
        <v>3.7521504211493445E-2</v>
      </c>
      <c r="S81" s="57"/>
      <c r="EH81" s="57"/>
      <c r="EI81" s="57"/>
      <c r="EJ81" s="57"/>
      <c r="EK81" s="57"/>
      <c r="EL81" s="57"/>
      <c r="EM81" s="57"/>
      <c r="EN81" s="57"/>
      <c r="EO81" s="57"/>
      <c r="EP81" s="57"/>
      <c r="EQ81" s="57"/>
      <c r="ER81" s="57"/>
      <c r="ES81" s="57"/>
    </row>
    <row r="82" spans="1:149">
      <c r="A82" s="56">
        <v>824</v>
      </c>
      <c r="B82" s="57">
        <v>1.3296324486531956</v>
      </c>
      <c r="C82" s="56">
        <v>318.538705838856</v>
      </c>
      <c r="D82" s="56">
        <v>122.74572855873485</v>
      </c>
      <c r="E82" s="56">
        <v>118.73002490343835</v>
      </c>
      <c r="F82" s="56">
        <v>127.04333820444606</v>
      </c>
      <c r="G82" s="57">
        <v>0.38534007424777478</v>
      </c>
      <c r="H82" s="57">
        <v>0.37273343153312771</v>
      </c>
      <c r="I82" s="57">
        <v>0.39883171456317584</v>
      </c>
      <c r="J82" s="57">
        <v>4.1470257811894728E-2</v>
      </c>
      <c r="K82" s="57">
        <v>7.2829160762015177E-2</v>
      </c>
      <c r="L82" s="57">
        <v>7.9099318103466043E-3</v>
      </c>
      <c r="M82" s="57">
        <v>1.2194828223616262E-2</v>
      </c>
      <c r="N82" s="57">
        <v>2.7805171776383739E-2</v>
      </c>
      <c r="O82" s="57">
        <v>2.1435274645768231E-2</v>
      </c>
      <c r="P82" s="57">
        <v>1.856472535423177E-2</v>
      </c>
      <c r="Q82" s="57">
        <v>2.5785864988647437E-3</v>
      </c>
      <c r="R82" s="57">
        <v>3.7421413501135259E-2</v>
      </c>
      <c r="S82" s="57"/>
      <c r="EH82" s="57"/>
      <c r="EI82" s="57"/>
      <c r="EJ82" s="57"/>
      <c r="EK82" s="57"/>
      <c r="EL82" s="57"/>
      <c r="EM82" s="57"/>
      <c r="EN82" s="57"/>
      <c r="EO82" s="57"/>
      <c r="EP82" s="57"/>
      <c r="EQ82" s="57"/>
      <c r="ER82" s="57"/>
      <c r="ES82" s="57"/>
    </row>
    <row r="83" spans="1:149">
      <c r="A83" s="56">
        <v>822</v>
      </c>
      <c r="B83" s="57">
        <v>1.3291283106144813</v>
      </c>
      <c r="C83" s="56">
        <v>313.04099986279221</v>
      </c>
      <c r="D83" s="56">
        <v>123.7206553543669</v>
      </c>
      <c r="E83" s="56">
        <v>119.53838968336333</v>
      </c>
      <c r="F83" s="56">
        <v>128.20882149408004</v>
      </c>
      <c r="G83" s="57">
        <v>0.39522188917296591</v>
      </c>
      <c r="H83" s="57">
        <v>0.38186176806155664</v>
      </c>
      <c r="I83" s="57">
        <v>0.4095592000737116</v>
      </c>
      <c r="J83" s="57">
        <v>4.2911668826933869E-2</v>
      </c>
      <c r="K83" s="57">
        <v>7.5265180535372567E-2</v>
      </c>
      <c r="L83" s="57">
        <v>8.1917473362020932E-3</v>
      </c>
      <c r="M83" s="57">
        <v>1.2665419008366012E-2</v>
      </c>
      <c r="N83" s="57">
        <v>2.7334580991633987E-2</v>
      </c>
      <c r="O83" s="57">
        <v>2.2233949979130356E-2</v>
      </c>
      <c r="P83" s="57">
        <v>1.7766050020869645E-2</v>
      </c>
      <c r="Q83" s="57">
        <v>2.680439746508076E-3</v>
      </c>
      <c r="R83" s="57">
        <v>3.7319560253491924E-2</v>
      </c>
      <c r="S83" s="57"/>
      <c r="EH83" s="57"/>
      <c r="EI83" s="57"/>
      <c r="EJ83" s="57"/>
      <c r="EK83" s="57"/>
      <c r="EL83" s="57"/>
      <c r="EM83" s="57"/>
      <c r="EN83" s="57"/>
      <c r="EO83" s="57"/>
      <c r="EP83" s="57"/>
      <c r="EQ83" s="57"/>
      <c r="ER83" s="57"/>
      <c r="ES83" s="57"/>
    </row>
    <row r="84" spans="1:149">
      <c r="A84" s="56">
        <v>820</v>
      </c>
      <c r="B84" s="57">
        <v>1.3286254704882727</v>
      </c>
      <c r="C84" s="56">
        <v>307.61970349405573</v>
      </c>
      <c r="D84" s="56">
        <v>124.70432712101281</v>
      </c>
      <c r="E84" s="56">
        <v>120.35212473135236</v>
      </c>
      <c r="F84" s="56">
        <v>129.38770418088615</v>
      </c>
      <c r="G84" s="57">
        <v>0.405384719198985</v>
      </c>
      <c r="H84" s="57">
        <v>0.3912367230198503</v>
      </c>
      <c r="I84" s="57">
        <v>0.42060928708809564</v>
      </c>
      <c r="J84" s="57">
        <v>4.4366497265845961E-2</v>
      </c>
      <c r="K84" s="57">
        <v>7.7718270297772785E-2</v>
      </c>
      <c r="L84" s="57">
        <v>8.4768683517792986E-3</v>
      </c>
      <c r="M84" s="57">
        <v>1.3143342987036235E-2</v>
      </c>
      <c r="N84" s="57">
        <v>2.6856657012963768E-2</v>
      </c>
      <c r="O84" s="57">
        <v>2.304337496876949E-2</v>
      </c>
      <c r="P84" s="57">
        <v>1.6956625031230511E-2</v>
      </c>
      <c r="Q84" s="57">
        <v>2.7841078611927994E-3</v>
      </c>
      <c r="R84" s="57">
        <v>3.7215892138807202E-2</v>
      </c>
      <c r="S84" s="57"/>
      <c r="EH84" s="57"/>
      <c r="EI84" s="57"/>
      <c r="EJ84" s="57"/>
      <c r="EK84" s="57"/>
      <c r="EL84" s="57"/>
      <c r="EM84" s="57"/>
      <c r="EN84" s="57"/>
      <c r="EO84" s="57"/>
      <c r="EP84" s="57"/>
      <c r="EQ84" s="57"/>
      <c r="ER84" s="57"/>
      <c r="ES84" s="57"/>
    </row>
    <row r="85" spans="1:149">
      <c r="A85" s="56">
        <v>818</v>
      </c>
      <c r="B85" s="57">
        <v>1.3281238240957685</v>
      </c>
      <c r="C85" s="56">
        <v>302.27400014378043</v>
      </c>
      <c r="D85" s="56">
        <v>125.69704610684184</v>
      </c>
      <c r="E85" s="56">
        <v>121.17143403688658</v>
      </c>
      <c r="F85" s="56">
        <v>130.5804421308373</v>
      </c>
      <c r="G85" s="57">
        <v>0.41583810068696764</v>
      </c>
      <c r="H85" s="57">
        <v>0.40086621402849687</v>
      </c>
      <c r="I85" s="57">
        <v>0.43199362852486511</v>
      </c>
      <c r="J85" s="57">
        <v>4.5835209445022618E-2</v>
      </c>
      <c r="K85" s="57">
        <v>8.0189077150008337E-2</v>
      </c>
      <c r="L85" s="57">
        <v>8.7654079759250658E-3</v>
      </c>
      <c r="M85" s="57">
        <v>1.3628810071184804E-2</v>
      </c>
      <c r="N85" s="57">
        <v>2.6371189928815195E-2</v>
      </c>
      <c r="O85" s="57">
        <v>2.3863844335280462E-2</v>
      </c>
      <c r="P85" s="57">
        <v>1.6136155664719539E-2</v>
      </c>
      <c r="Q85" s="57">
        <v>2.8896461199361769E-3</v>
      </c>
      <c r="R85" s="57">
        <v>3.7110353880063826E-2</v>
      </c>
      <c r="S85" s="57"/>
      <c r="EH85" s="57"/>
      <c r="EI85" s="57"/>
      <c r="EJ85" s="57"/>
      <c r="EK85" s="57"/>
      <c r="EL85" s="57"/>
      <c r="EM85" s="57"/>
      <c r="EN85" s="57"/>
      <c r="EO85" s="57"/>
      <c r="EP85" s="57"/>
      <c r="EQ85" s="57"/>
      <c r="ER85" s="57"/>
      <c r="ES85" s="57"/>
    </row>
    <row r="86" spans="1:149">
      <c r="A86" s="56">
        <v>816</v>
      </c>
      <c r="B86" s="57">
        <v>1.3276232600328361</v>
      </c>
      <c r="C86" s="56">
        <v>297.00307791109111</v>
      </c>
      <c r="D86" s="56">
        <v>126.69913386660082</v>
      </c>
      <c r="E86" s="56">
        <v>121.99653477398701</v>
      </c>
      <c r="F86" s="56">
        <v>131.78751991506644</v>
      </c>
      <c r="G86" s="57">
        <v>0.42659198940870452</v>
      </c>
      <c r="H86" s="57">
        <v>0.41075848651813329</v>
      </c>
      <c r="I86" s="57">
        <v>0.44372442481729935</v>
      </c>
      <c r="J86" s="57">
        <v>4.7318302763024178E-2</v>
      </c>
      <c r="K86" s="57">
        <v>8.2678292592894609E-2</v>
      </c>
      <c r="L86" s="57">
        <v>9.0574866949906241E-3</v>
      </c>
      <c r="M86" s="57">
        <v>1.4122042245343254E-2</v>
      </c>
      <c r="N86" s="57">
        <v>2.5877957754656747E-2</v>
      </c>
      <c r="O86" s="57">
        <v>2.4695669963878984E-2</v>
      </c>
      <c r="P86" s="57">
        <v>1.5304330036121017E-2</v>
      </c>
      <c r="Q86" s="57">
        <v>2.9971129816749311E-3</v>
      </c>
      <c r="R86" s="57">
        <v>3.7002887018325069E-2</v>
      </c>
      <c r="S86" s="57"/>
      <c r="EH86" s="57"/>
      <c r="EI86" s="57"/>
      <c r="EJ86" s="57"/>
      <c r="EK86" s="57"/>
      <c r="EL86" s="57"/>
      <c r="EM86" s="57"/>
      <c r="EN86" s="57"/>
      <c r="EO86" s="57"/>
      <c r="EP86" s="57"/>
      <c r="EQ86" s="57"/>
      <c r="ER86" s="57"/>
      <c r="ES86" s="57"/>
    </row>
    <row r="87" spans="1:149">
      <c r="A87" s="56">
        <v>814</v>
      </c>
      <c r="B87" s="57">
        <v>1.3271236591322115</v>
      </c>
      <c r="C87" s="56">
        <v>291.80612952858849</v>
      </c>
      <c r="D87" s="56">
        <v>127.71093286361268</v>
      </c>
      <c r="E87" s="56">
        <v>122.82765838224041</v>
      </c>
      <c r="F87" s="56">
        <v>133.00945322080207</v>
      </c>
      <c r="G87" s="57">
        <v>0.43765678627083376</v>
      </c>
      <c r="H87" s="57">
        <v>0.42092213272102252</v>
      </c>
      <c r="I87" s="57">
        <v>0.45581445953749589</v>
      </c>
      <c r="J87" s="57">
        <v>4.8816308227298877E-2</v>
      </c>
      <c r="K87" s="57">
        <v>8.5186656050938669E-2</v>
      </c>
      <c r="L87" s="57">
        <v>9.3532329738554854E-3</v>
      </c>
      <c r="M87" s="57">
        <v>1.4623274532709745E-2</v>
      </c>
      <c r="N87" s="57">
        <v>2.5376725467290258E-2</v>
      </c>
      <c r="O87" s="57">
        <v>2.5539182257410791E-2</v>
      </c>
      <c r="P87" s="57">
        <v>1.446081774258921E-2</v>
      </c>
      <c r="Q87" s="57">
        <v>3.1065703454853256E-3</v>
      </c>
      <c r="R87" s="57">
        <v>3.6893429654514677E-2</v>
      </c>
      <c r="S87" s="57"/>
      <c r="EH87" s="57"/>
      <c r="EI87" s="57"/>
      <c r="EJ87" s="57"/>
      <c r="EK87" s="57"/>
      <c r="EL87" s="57"/>
      <c r="EM87" s="57"/>
      <c r="EN87" s="57"/>
      <c r="EO87" s="57"/>
      <c r="EP87" s="57"/>
      <c r="EQ87" s="57"/>
      <c r="ER87" s="57"/>
      <c r="ES87" s="57"/>
    </row>
    <row r="88" spans="1:149">
      <c r="A88" s="56">
        <v>812</v>
      </c>
      <c r="B88" s="57">
        <v>1.3266248938923459</v>
      </c>
      <c r="C88" s="56">
        <v>286.68235230851468</v>
      </c>
      <c r="D88" s="56">
        <v>128.73280822910121</v>
      </c>
      <c r="E88" s="56">
        <v>123.66505175235893</v>
      </c>
      <c r="F88" s="56">
        <v>134.24679150413138</v>
      </c>
      <c r="G88" s="57">
        <v>0.44904336521755878</v>
      </c>
      <c r="H88" s="57">
        <v>0.43136611220238685</v>
      </c>
      <c r="I88" s="57">
        <v>0.46827713817438266</v>
      </c>
      <c r="J88" s="57">
        <v>5.0329793222558927E-2</v>
      </c>
      <c r="K88" s="57">
        <v>8.7714958724429803E-2</v>
      </c>
      <c r="L88" s="57">
        <v>9.6527839271034477E-3</v>
      </c>
      <c r="M88" s="57">
        <v>1.5132756053712688E-2</v>
      </c>
      <c r="N88" s="57">
        <v>2.4867243946287313E-2</v>
      </c>
      <c r="O88" s="57">
        <v>2.6394731616431279E-2</v>
      </c>
      <c r="P88" s="57">
        <v>1.3605268383568722E-2</v>
      </c>
      <c r="Q88" s="57">
        <v>3.2180838342902689E-3</v>
      </c>
      <c r="R88" s="57">
        <v>3.6781916165709735E-2</v>
      </c>
      <c r="S88" s="57"/>
      <c r="EH88" s="57"/>
      <c r="EI88" s="57"/>
      <c r="EJ88" s="57"/>
      <c r="EK88" s="57"/>
      <c r="EL88" s="57"/>
      <c r="EM88" s="57"/>
      <c r="EN88" s="57"/>
      <c r="EO88" s="57"/>
      <c r="EP88" s="57"/>
      <c r="EQ88" s="57"/>
      <c r="ER88" s="57"/>
      <c r="ES88" s="57"/>
    </row>
    <row r="89" spans="1:149">
      <c r="A89" s="56">
        <v>810</v>
      </c>
      <c r="B89" s="57">
        <v>1.3261268278596334</v>
      </c>
      <c r="C89" s="56">
        <v>281.63094808590057</v>
      </c>
      <c r="D89" s="56">
        <v>129.76514969693406</v>
      </c>
      <c r="E89" s="56">
        <v>124.50897852745466</v>
      </c>
      <c r="F89" s="56">
        <v>135.50012091382337</v>
      </c>
      <c r="G89" s="57">
        <v>0.46076310355406769</v>
      </c>
      <c r="H89" s="57">
        <v>0.44209977409683698</v>
      </c>
      <c r="I89" s="57">
        <v>0.48112653042837578</v>
      </c>
      <c r="J89" s="57">
        <v>5.1859364555014387E-2</v>
      </c>
      <c r="K89" s="57">
        <v>9.026404781763897E-2</v>
      </c>
      <c r="L89" s="57">
        <v>9.9562860586729363E-3</v>
      </c>
      <c r="M89" s="57">
        <v>1.5650751190050011E-2</v>
      </c>
      <c r="N89" s="57">
        <v>2.4349248809949989E-2</v>
      </c>
      <c r="O89" s="57">
        <v>2.7262690063872882E-2</v>
      </c>
      <c r="P89" s="57">
        <v>1.2737309936127119E-2</v>
      </c>
      <c r="Q89" s="57">
        <v>3.3317231074693203E-3</v>
      </c>
      <c r="R89" s="57">
        <v>3.6668276892530681E-2</v>
      </c>
      <c r="S89" s="57"/>
      <c r="EH89" s="57"/>
      <c r="EI89" s="57"/>
      <c r="EJ89" s="57"/>
      <c r="EK89" s="57"/>
      <c r="EL89" s="57"/>
      <c r="EM89" s="57"/>
      <c r="EN89" s="57"/>
      <c r="EO89" s="57"/>
      <c r="EP89" s="57"/>
      <c r="EQ89" s="57"/>
      <c r="ER89" s="57"/>
      <c r="ES89" s="57"/>
    </row>
    <row r="90" spans="1:149">
      <c r="A90" s="56">
        <v>808</v>
      </c>
      <c r="B90" s="57">
        <v>1.3256293149835212</v>
      </c>
      <c r="C90" s="56">
        <v>276.65112316605575</v>
      </c>
      <c r="D90" s="56">
        <v>130.80837374175289</v>
      </c>
      <c r="E90" s="56">
        <v>125.35972054012291</v>
      </c>
      <c r="F90" s="56">
        <v>136.77006752687876</v>
      </c>
      <c r="G90" s="57">
        <v>0.47282791497375232</v>
      </c>
      <c r="H90" s="57">
        <v>0.45313288124580497</v>
      </c>
      <c r="I90" s="57">
        <v>0.49437741644296362</v>
      </c>
      <c r="J90" s="57">
        <v>5.3405671807627675E-2</v>
      </c>
      <c r="K90" s="57">
        <v>9.2834831191052292E-2</v>
      </c>
      <c r="L90" s="57">
        <v>1.0263896078796297E-2</v>
      </c>
      <c r="M90" s="57">
        <v>1.6177540867443035E-2</v>
      </c>
      <c r="N90" s="57">
        <v>2.3822459132556966E-2</v>
      </c>
      <c r="O90" s="57">
        <v>2.8143453032365897E-2</v>
      </c>
      <c r="P90" s="57">
        <v>1.1856546967634104E-2</v>
      </c>
      <c r="Q90" s="57">
        <v>3.4475622060453404E-3</v>
      </c>
      <c r="R90" s="57">
        <v>3.6552437793954659E-2</v>
      </c>
      <c r="S90" s="57"/>
      <c r="EH90" s="57"/>
      <c r="EI90" s="57"/>
      <c r="EJ90" s="57"/>
      <c r="EK90" s="57"/>
      <c r="EL90" s="57"/>
      <c r="EM90" s="57"/>
      <c r="EN90" s="57"/>
      <c r="EO90" s="57"/>
      <c r="EP90" s="57"/>
      <c r="EQ90" s="57"/>
      <c r="ER90" s="57"/>
      <c r="ES90" s="57"/>
    </row>
    <row r="91" spans="1:149">
      <c r="A91" s="56">
        <v>806</v>
      </c>
      <c r="B91" s="57">
        <v>1.3251321989226297</v>
      </c>
      <c r="C91" s="56">
        <v>271.74208826975865</v>
      </c>
      <c r="D91" s="56">
        <v>131.86292593462935</v>
      </c>
      <c r="E91" s="56">
        <v>126.21757939237648</v>
      </c>
      <c r="F91" s="56">
        <v>138.05730092230687</v>
      </c>
      <c r="G91" s="57">
        <v>0.48525028557125416</v>
      </c>
      <c r="H91" s="57">
        <v>0.46447563642434425</v>
      </c>
      <c r="I91" s="57">
        <v>0.50804533740558155</v>
      </c>
      <c r="J91" s="57">
        <v>5.4969411033947924E-2</v>
      </c>
      <c r="K91" s="57">
        <v>9.5428282471303416E-2</v>
      </c>
      <c r="L91" s="57">
        <v>1.0575781805794104E-2</v>
      </c>
      <c r="M91" s="57">
        <v>1.6713423968402179E-2</v>
      </c>
      <c r="N91" s="57">
        <v>2.3286576031597821E-2</v>
      </c>
      <c r="O91" s="57">
        <v>2.9037441328443239E-2</v>
      </c>
      <c r="P91" s="57">
        <v>1.0962558671556762E-2</v>
      </c>
      <c r="Q91" s="57">
        <v>3.5656799338037249E-3</v>
      </c>
      <c r="R91" s="57">
        <v>3.6434320066196277E-2</v>
      </c>
      <c r="S91" s="57"/>
      <c r="EH91" s="57"/>
      <c r="EI91" s="57"/>
      <c r="EJ91" s="57"/>
      <c r="EK91" s="57"/>
      <c r="EL91" s="57"/>
      <c r="EM91" s="57"/>
      <c r="EN91" s="57"/>
      <c r="EO91" s="57"/>
      <c r="EP91" s="57"/>
      <c r="EQ91" s="57"/>
      <c r="ER91" s="57"/>
      <c r="ES91" s="57"/>
    </row>
    <row r="92" spans="1:149">
      <c r="A92" s="56">
        <v>804</v>
      </c>
      <c r="B92" s="57">
        <v>1.324635312316881</v>
      </c>
      <c r="C92" s="56">
        <v>266.90305848187114</v>
      </c>
      <c r="D92" s="56">
        <v>132.92928354789493</v>
      </c>
      <c r="E92" s="56">
        <v>127.08287820013655</v>
      </c>
      <c r="F92" s="56">
        <v>139.36253814107627</v>
      </c>
      <c r="G92" s="57">
        <v>0.49804331319389461</v>
      </c>
      <c r="H92" s="57">
        <v>0.47613871089741894</v>
      </c>
      <c r="I92" s="57">
        <v>0.52214665104911939</v>
      </c>
      <c r="J92" s="57">
        <v>5.655132883487024E-2</v>
      </c>
      <c r="K92" s="57">
        <v>9.8045446678723613E-2</v>
      </c>
      <c r="L92" s="57">
        <v>1.0892123163931178E-2</v>
      </c>
      <c r="M92" s="57">
        <v>1.725871889174618E-2</v>
      </c>
      <c r="N92" s="57">
        <v>2.2741281108253821E-2</v>
      </c>
      <c r="O92" s="57">
        <v>2.9945103296281018E-2</v>
      </c>
      <c r="P92" s="57">
        <v>1.0054896703718983E-2</v>
      </c>
      <c r="Q92" s="57">
        <v>3.6861602790287883E-3</v>
      </c>
      <c r="R92" s="57">
        <v>3.6313839720971214E-2</v>
      </c>
      <c r="S92" s="57"/>
      <c r="EH92" s="57"/>
      <c r="EI92" s="57"/>
      <c r="EJ92" s="57"/>
      <c r="EK92" s="57"/>
      <c r="EL92" s="57"/>
      <c r="EM92" s="57"/>
      <c r="EN92" s="57"/>
      <c r="EO92" s="57"/>
      <c r="EP92" s="57"/>
      <c r="EQ92" s="57"/>
      <c r="ER92" s="57"/>
      <c r="ES92" s="57"/>
    </row>
    <row r="93" spans="1:149">
      <c r="A93" s="56">
        <v>802</v>
      </c>
      <c r="B93" s="57">
        <v>1.3238128605010218</v>
      </c>
      <c r="C93" s="56">
        <v>262.03426049858592</v>
      </c>
      <c r="D93" s="56">
        <v>134.11785321344192</v>
      </c>
      <c r="E93" s="56">
        <v>127.97755130207827</v>
      </c>
      <c r="F93" s="56">
        <v>140.89666676272697</v>
      </c>
      <c r="G93" s="57">
        <v>0.51183327309279736</v>
      </c>
      <c r="H93" s="57">
        <v>0.48840007050440226</v>
      </c>
      <c r="I93" s="57">
        <v>0.5377032243594243</v>
      </c>
      <c r="J93" s="57">
        <v>5.8862488052882522E-2</v>
      </c>
      <c r="K93" s="57">
        <v>0.10195047615442276</v>
      </c>
      <c r="L93" s="57">
        <v>1.1293908890088966E-2</v>
      </c>
      <c r="M93" s="57">
        <v>1.7775590165238896E-2</v>
      </c>
      <c r="N93" s="57">
        <v>2.2224409834761105E-2</v>
      </c>
      <c r="O93" s="57">
        <v>3.0760984941509549E-2</v>
      </c>
      <c r="P93" s="57">
        <v>9.2390150584904518E-3</v>
      </c>
      <c r="Q93" s="57">
        <v>3.8149760902567208E-3</v>
      </c>
      <c r="R93" s="57">
        <v>3.6185023909743277E-2</v>
      </c>
      <c r="S93" s="57"/>
      <c r="EH93" s="57"/>
      <c r="EI93" s="57"/>
      <c r="EJ93" s="57"/>
      <c r="EK93" s="57"/>
      <c r="EL93" s="57"/>
      <c r="EM93" s="57"/>
      <c r="EN93" s="57"/>
      <c r="EO93" s="57"/>
      <c r="EP93" s="57"/>
      <c r="EQ93" s="57"/>
      <c r="ER93" s="57"/>
      <c r="ES93" s="57"/>
    </row>
    <row r="94" spans="1:149">
      <c r="A94" s="56">
        <v>800</v>
      </c>
      <c r="B94" s="57">
        <v>1.3232201457330581</v>
      </c>
      <c r="C94" s="56">
        <v>257.30610212049743</v>
      </c>
      <c r="D94" s="56">
        <v>135.2432859320248</v>
      </c>
      <c r="E94" s="56">
        <v>128.86640770159451</v>
      </c>
      <c r="F94" s="56">
        <v>142.30475510856442</v>
      </c>
      <c r="G94" s="57">
        <v>0.52561243133165125</v>
      </c>
      <c r="H94" s="57">
        <v>0.50082919386515712</v>
      </c>
      <c r="I94" s="57">
        <v>0.55305627785664624</v>
      </c>
      <c r="J94" s="57">
        <v>6.0688311656073357E-2</v>
      </c>
      <c r="K94" s="57">
        <v>0.10497795025594969</v>
      </c>
      <c r="L94" s="57">
        <v>1.1643950683227433E-2</v>
      </c>
      <c r="M94" s="57">
        <v>1.8331346074697462E-2</v>
      </c>
      <c r="N94" s="57">
        <v>2.1668653925302539E-2</v>
      </c>
      <c r="O94" s="57">
        <v>3.1669126122268104E-2</v>
      </c>
      <c r="P94" s="57">
        <v>8.3308738777318966E-3</v>
      </c>
      <c r="Q94" s="57">
        <v>3.9425884456112991E-3</v>
      </c>
      <c r="R94" s="57">
        <v>3.6057411554388699E-2</v>
      </c>
      <c r="S94" s="57"/>
      <c r="EH94" s="57"/>
      <c r="EI94" s="57"/>
      <c r="EJ94" s="57"/>
      <c r="EK94" s="57"/>
      <c r="EL94" s="57"/>
      <c r="EM94" s="57"/>
      <c r="EN94" s="57"/>
      <c r="EO94" s="57"/>
      <c r="EP94" s="57"/>
      <c r="EQ94" s="57"/>
      <c r="ER94" s="57"/>
      <c r="ES94" s="57"/>
    </row>
    <row r="95" spans="1:149">
      <c r="A95" s="56">
        <v>798</v>
      </c>
      <c r="B95" s="57">
        <v>1.3226255512929179</v>
      </c>
      <c r="C95" s="56">
        <v>252.64617681686514</v>
      </c>
      <c r="D95" s="56">
        <v>136.38358453558757</v>
      </c>
      <c r="E95" s="56">
        <v>129.76464287258094</v>
      </c>
      <c r="F95" s="56">
        <v>143.73578073911727</v>
      </c>
      <c r="G95" s="57">
        <v>0.5398204962129608</v>
      </c>
      <c r="H95" s="57">
        <v>0.51362203262882955</v>
      </c>
      <c r="I95" s="57">
        <v>0.56892125798248905</v>
      </c>
      <c r="J95" s="57">
        <v>6.2536684054341762E-2</v>
      </c>
      <c r="K95" s="57">
        <v>0.10803347181353096</v>
      </c>
      <c r="L95" s="57">
        <v>1.1999705898839919E-2</v>
      </c>
      <c r="M95" s="57">
        <v>1.8898374910057511E-2</v>
      </c>
      <c r="N95" s="57">
        <v>2.110162508994249E-2</v>
      </c>
      <c r="O95" s="57">
        <v>3.2593453298748513E-2</v>
      </c>
      <c r="P95" s="57">
        <v>7.4065467012514874E-3</v>
      </c>
      <c r="Q95" s="57">
        <v>4.073089295830546E-3</v>
      </c>
      <c r="R95" s="57">
        <v>3.5926910704169451E-2</v>
      </c>
      <c r="S95" s="57"/>
      <c r="EH95" s="57"/>
      <c r="EI95" s="57"/>
      <c r="EJ95" s="57"/>
      <c r="EK95" s="57"/>
      <c r="EL95" s="57"/>
      <c r="EM95" s="57"/>
      <c r="EN95" s="57"/>
      <c r="EO95" s="57"/>
      <c r="EP95" s="57"/>
      <c r="EQ95" s="57"/>
      <c r="ER95" s="57"/>
      <c r="ES95" s="57"/>
    </row>
    <row r="96" spans="1:149">
      <c r="A96" s="56">
        <v>796</v>
      </c>
      <c r="B96" s="57">
        <v>1.3220287318908852</v>
      </c>
      <c r="C96" s="56">
        <v>248.05368281027543</v>
      </c>
      <c r="D96" s="56">
        <v>137.53955074542893</v>
      </c>
      <c r="E96" s="56">
        <v>130.67279638503936</v>
      </c>
      <c r="F96" s="56">
        <v>145.19095337023882</v>
      </c>
      <c r="G96" s="57">
        <v>0.55447493940505788</v>
      </c>
      <c r="H96" s="57">
        <v>0.52679240600102206</v>
      </c>
      <c r="I96" s="57">
        <v>0.58532069238128803</v>
      </c>
      <c r="J96" s="57">
        <v>6.4408941689290455E-2</v>
      </c>
      <c r="K96" s="57">
        <v>0.1111189530596749</v>
      </c>
      <c r="L96" s="57">
        <v>1.2361484499634479E-2</v>
      </c>
      <c r="M96" s="57">
        <v>1.9477170387163647E-2</v>
      </c>
      <c r="N96" s="57">
        <v>2.0522829612836354E-2</v>
      </c>
      <c r="O96" s="57">
        <v>3.3534657904028903E-2</v>
      </c>
      <c r="P96" s="57">
        <v>6.465342095971098E-3</v>
      </c>
      <c r="Q96" s="57">
        <v>4.2066116608948856E-3</v>
      </c>
      <c r="R96" s="57">
        <v>3.5793388339105114E-2</v>
      </c>
      <c r="S96" s="57"/>
      <c r="EH96" s="57"/>
      <c r="EI96" s="57"/>
      <c r="EJ96" s="57"/>
      <c r="EK96" s="57"/>
      <c r="EL96" s="57"/>
      <c r="EM96" s="57"/>
      <c r="EN96" s="57"/>
      <c r="EO96" s="57"/>
      <c r="EP96" s="57"/>
      <c r="EQ96" s="57"/>
      <c r="ER96" s="57"/>
      <c r="ES96" s="57"/>
    </row>
    <row r="97" spans="1:149">
      <c r="A97" s="56">
        <v>794</v>
      </c>
      <c r="B97" s="57">
        <v>1.3214293164421196</v>
      </c>
      <c r="C97" s="56">
        <v>243.52782176494239</v>
      </c>
      <c r="D97" s="56">
        <v>138.71205410742093</v>
      </c>
      <c r="E97" s="56">
        <v>131.59145298794067</v>
      </c>
      <c r="F97" s="56">
        <v>146.6715861382622</v>
      </c>
      <c r="G97" s="57">
        <v>0.5695942792167229</v>
      </c>
      <c r="H97" s="57">
        <v>0.54035490497243965</v>
      </c>
      <c r="I97" s="57">
        <v>0.60227856133757218</v>
      </c>
      <c r="J97" s="57">
        <v>6.6306531680403791E-2</v>
      </c>
      <c r="K97" s="57">
        <v>0.11423645960591244</v>
      </c>
      <c r="L97" s="57">
        <v>1.2729622911380689E-2</v>
      </c>
      <c r="M97" s="57">
        <v>2.0068265870529831E-2</v>
      </c>
      <c r="N97" s="57">
        <v>1.993173412947017E-2</v>
      </c>
      <c r="O97" s="57">
        <v>3.4493486441659157E-2</v>
      </c>
      <c r="P97" s="57">
        <v>5.5065135583408434E-3</v>
      </c>
      <c r="Q97" s="57">
        <v>4.3432993748827534E-3</v>
      </c>
      <c r="R97" s="57">
        <v>3.5656700625117249E-2</v>
      </c>
      <c r="S97" s="57"/>
      <c r="EH97" s="57"/>
      <c r="EI97" s="57"/>
      <c r="EJ97" s="57"/>
      <c r="EK97" s="57"/>
      <c r="EL97" s="57"/>
      <c r="EM97" s="57"/>
      <c r="EN97" s="57"/>
      <c r="EO97" s="57"/>
      <c r="EP97" s="57"/>
      <c r="EQ97" s="57"/>
      <c r="ER97" s="57"/>
      <c r="ES97" s="57"/>
    </row>
    <row r="98" spans="1:149">
      <c r="A98" s="56">
        <v>792</v>
      </c>
      <c r="B98" s="57">
        <v>1.3208269063017171</v>
      </c>
      <c r="C98" s="56">
        <v>239.06779872196014</v>
      </c>
      <c r="D98" s="56">
        <v>139.90203930592526</v>
      </c>
      <c r="E98" s="56">
        <v>132.52124740076289</v>
      </c>
      <c r="F98" s="56">
        <v>148.1791070054353</v>
      </c>
      <c r="G98" s="57">
        <v>0.585198174132325</v>
      </c>
      <c r="H98" s="57">
        <v>0.5543249576447028</v>
      </c>
      <c r="I98" s="57">
        <v>0.61982043502968831</v>
      </c>
      <c r="J98" s="57">
        <v>6.823102355833699E-2</v>
      </c>
      <c r="K98" s="57">
        <v>0.11738822636196178</v>
      </c>
      <c r="L98" s="57">
        <v>1.3104486900453072E-2</v>
      </c>
      <c r="M98" s="57">
        <v>2.0672238535275313E-2</v>
      </c>
      <c r="N98" s="57">
        <v>1.9327761464724688E-2</v>
      </c>
      <c r="O98" s="57">
        <v>3.5470746127571978E-2</v>
      </c>
      <c r="P98" s="57">
        <v>4.5292538724280226E-3</v>
      </c>
      <c r="Q98" s="57">
        <v>4.4833082534988175E-3</v>
      </c>
      <c r="R98" s="57">
        <v>3.5516691746501183E-2</v>
      </c>
      <c r="S98" s="57"/>
      <c r="EH98" s="57"/>
      <c r="EI98" s="57"/>
      <c r="EJ98" s="57"/>
      <c r="EK98" s="57"/>
      <c r="EL98" s="57"/>
      <c r="EM98" s="57"/>
      <c r="EN98" s="57"/>
      <c r="EO98" s="57"/>
      <c r="EP98" s="57"/>
      <c r="EQ98" s="57"/>
      <c r="ER98" s="57"/>
      <c r="ES98" s="57"/>
    </row>
    <row r="99" spans="1:149">
      <c r="A99" s="56">
        <v>790</v>
      </c>
      <c r="B99" s="57">
        <v>1.3202210734833366</v>
      </c>
      <c r="C99" s="56">
        <v>234.67282206038757</v>
      </c>
      <c r="D99" s="56">
        <v>141.11053438519914</v>
      </c>
      <c r="E99" s="56">
        <v>133.46286968371177</v>
      </c>
      <c r="F99" s="56">
        <v>149.7150716309111</v>
      </c>
      <c r="G99" s="57">
        <v>0.60130752741741711</v>
      </c>
      <c r="H99" s="57">
        <v>0.56871890196713204</v>
      </c>
      <c r="I99" s="57">
        <v>0.63797362777861599</v>
      </c>
      <c r="J99" s="57">
        <v>7.0184122407974892E-2</v>
      </c>
      <c r="K99" s="57">
        <v>0.12057667528805871</v>
      </c>
      <c r="L99" s="57">
        <v>1.3486474813819926E-2</v>
      </c>
      <c r="M99" s="57">
        <v>2.1289714037419052E-2</v>
      </c>
      <c r="N99" s="57">
        <v>1.8710285962580949E-2</v>
      </c>
      <c r="O99" s="57">
        <v>3.6467311196697508E-2</v>
      </c>
      <c r="P99" s="57">
        <v>3.5326888033024931E-3</v>
      </c>
      <c r="Q99" s="57">
        <v>4.6268074101006871E-3</v>
      </c>
      <c r="R99" s="57">
        <v>3.5373192589899315E-2</v>
      </c>
      <c r="S99" s="57"/>
      <c r="EH99" s="57"/>
      <c r="EI99" s="57"/>
      <c r="EJ99" s="57"/>
      <c r="EK99" s="57"/>
      <c r="EL99" s="57"/>
      <c r="EM99" s="57"/>
      <c r="EN99" s="57"/>
      <c r="EO99" s="57"/>
      <c r="EP99" s="57"/>
      <c r="EQ99" s="57"/>
      <c r="ER99" s="57"/>
      <c r="ES99" s="57"/>
    </row>
    <row r="100" spans="1:149">
      <c r="A100" s="56">
        <v>788</v>
      </c>
      <c r="B100" s="57">
        <v>1.3196113589106839</v>
      </c>
      <c r="C100" s="56">
        <v>230.34210349585098</v>
      </c>
      <c r="D100" s="56">
        <v>142.33866000055349</v>
      </c>
      <c r="E100" s="56">
        <v>134.41707126149748</v>
      </c>
      <c r="F100" s="56">
        <v>151.28117791507222</v>
      </c>
      <c r="G100" s="57">
        <v>0.61794460430946507</v>
      </c>
      <c r="H100" s="57">
        <v>0.58355406684874123</v>
      </c>
      <c r="I100" s="57">
        <v>0.65676737174451116</v>
      </c>
      <c r="J100" s="57">
        <v>7.2167683601916721E-2</v>
      </c>
      <c r="K100" s="57">
        <v>0.1238044352004124</v>
      </c>
      <c r="L100" s="57">
        <v>1.3876021231152391E-2</v>
      </c>
      <c r="M100" s="57">
        <v>2.19213717585049E-2</v>
      </c>
      <c r="N100" s="57">
        <v>1.8078628241495101E-2</v>
      </c>
      <c r="O100" s="57">
        <v>3.748412995514773E-2</v>
      </c>
      <c r="P100" s="57">
        <v>2.5158700448522711E-3</v>
      </c>
      <c r="Q100" s="57">
        <v>4.7739807408673446E-3</v>
      </c>
      <c r="R100" s="57">
        <v>3.5226019259132657E-2</v>
      </c>
      <c r="S100" s="57"/>
      <c r="EH100" s="57"/>
      <c r="EI100" s="57"/>
      <c r="EJ100" s="57"/>
      <c r="EK100" s="57"/>
      <c r="EL100" s="57"/>
      <c r="EM100" s="57"/>
      <c r="EN100" s="57"/>
      <c r="EO100" s="57"/>
      <c r="EP100" s="57"/>
      <c r="EQ100" s="57"/>
      <c r="ER100" s="57"/>
      <c r="ES100" s="57"/>
    </row>
    <row r="101" spans="1:149">
      <c r="A101" s="56">
        <v>786</v>
      </c>
      <c r="B101" s="57">
        <v>1.3189972707579556</v>
      </c>
      <c r="C101" s="56">
        <v>226.07485812824297</v>
      </c>
      <c r="D101" s="56">
        <v>143.58763982788693</v>
      </c>
      <c r="E101" s="56">
        <v>135.38467167708788</v>
      </c>
      <c r="F101" s="56">
        <v>152.87928244256489</v>
      </c>
      <c r="G101" s="57">
        <v>0.63513316348709403</v>
      </c>
      <c r="H101" s="57">
        <v>0.59884886270851811</v>
      </c>
      <c r="I101" s="57">
        <v>0.6762330128538343</v>
      </c>
      <c r="J101" s="57">
        <v>7.4183729310990265E-2</v>
      </c>
      <c r="K101" s="57">
        <v>0.12707436384650228</v>
      </c>
      <c r="L101" s="57">
        <v>1.4273601082630649E-2</v>
      </c>
      <c r="M101" s="57">
        <v>2.2567950695126633E-2</v>
      </c>
      <c r="N101" s="57">
        <v>1.7432049304873368E-2</v>
      </c>
      <c r="O101" s="57">
        <v>3.8522232662005565E-2</v>
      </c>
      <c r="P101" s="57">
        <v>1.4777673379944359E-3</v>
      </c>
      <c r="Q101" s="57">
        <v>4.9250286017603652E-3</v>
      </c>
      <c r="R101" s="57">
        <v>3.5074971398239632E-2</v>
      </c>
      <c r="S101" s="57"/>
      <c r="EH101" s="57"/>
      <c r="EI101" s="57"/>
      <c r="EJ101" s="57"/>
      <c r="EK101" s="57"/>
      <c r="EL101" s="57"/>
      <c r="EM101" s="57"/>
      <c r="EN101" s="57"/>
      <c r="EO101" s="57"/>
      <c r="EP101" s="57"/>
      <c r="EQ101" s="57"/>
      <c r="ER101" s="57"/>
      <c r="ES101" s="57"/>
    </row>
    <row r="102" spans="1:149">
      <c r="A102" s="56">
        <v>784</v>
      </c>
      <c r="B102" s="57">
        <v>1.3183782829514497</v>
      </c>
      <c r="C102" s="56">
        <v>221.8703045521971</v>
      </c>
      <c r="D102" s="56">
        <v>144.85881227998462</v>
      </c>
      <c r="E102" s="56">
        <v>136.36656616300007</v>
      </c>
      <c r="F102" s="56">
        <v>154.5114190861581</v>
      </c>
      <c r="G102" s="57">
        <v>0.65289860476080619</v>
      </c>
      <c r="H102" s="57">
        <v>0.61462288267116227</v>
      </c>
      <c r="I102" s="57">
        <v>0.69640423218424807</v>
      </c>
      <c r="J102" s="57">
        <v>7.6234467008260087E-2</v>
      </c>
      <c r="K102" s="57">
        <v>0.13038957250084593</v>
      </c>
      <c r="L102" s="57">
        <v>1.4679734294932523E-2</v>
      </c>
      <c r="M102" s="57">
        <v>2.3230256074902554E-2</v>
      </c>
      <c r="N102" s="57">
        <v>1.6769743925097447E-2</v>
      </c>
      <c r="O102" s="57">
        <v>3.9582740337283658E-2</v>
      </c>
      <c r="P102" s="57">
        <v>4.1725966271634329E-4</v>
      </c>
      <c r="Q102" s="57">
        <v>5.0801697036453094E-3</v>
      </c>
      <c r="R102" s="57">
        <v>3.491983029635469E-2</v>
      </c>
      <c r="S102" s="57"/>
      <c r="EH102" s="57"/>
      <c r="EI102" s="57"/>
      <c r="EJ102" s="57"/>
      <c r="EK102" s="57"/>
      <c r="EL102" s="57"/>
      <c r="EM102" s="57"/>
      <c r="EN102" s="57"/>
      <c r="EO102" s="57"/>
      <c r="EP102" s="57"/>
      <c r="EQ102" s="57"/>
      <c r="ER102" s="57"/>
      <c r="ES102" s="57"/>
    </row>
    <row r="103" spans="1:149">
      <c r="A103" s="56">
        <v>782</v>
      </c>
      <c r="B103" s="57">
        <v>1.3177538339614976</v>
      </c>
      <c r="C103" s="56">
        <v>217.72766505585639</v>
      </c>
      <c r="D103" s="56">
        <v>146.15364368519377</v>
      </c>
      <c r="E103" s="56">
        <v>137.36373411965076</v>
      </c>
      <c r="F103" s="56">
        <v>156.17982005475557</v>
      </c>
      <c r="G103" s="57">
        <v>0.67126813511594474</v>
      </c>
      <c r="H103" s="57">
        <v>0.63089701570267209</v>
      </c>
      <c r="I103" s="57">
        <v>0.71731729642481956</v>
      </c>
      <c r="J103" s="57">
        <v>7.8322310179457011E-2</v>
      </c>
      <c r="K103" s="57">
        <v>0.13375345330956767</v>
      </c>
      <c r="L103" s="57">
        <v>1.5094991030743965E-2</v>
      </c>
      <c r="M103" s="57">
        <v>2.3909166781968576E-2</v>
      </c>
      <c r="N103" s="57">
        <v>1.6090833218031425E-2</v>
      </c>
      <c r="O103" s="57">
        <v>4.0666874589220109E-2</v>
      </c>
      <c r="P103" s="57">
        <v>-6.6687458922010806E-4</v>
      </c>
      <c r="Q103" s="57">
        <v>5.2396432537005003E-3</v>
      </c>
      <c r="R103" s="57">
        <v>3.4760356746299501E-2</v>
      </c>
      <c r="S103" s="57"/>
      <c r="EH103" s="57"/>
      <c r="EI103" s="57"/>
      <c r="EJ103" s="57"/>
      <c r="EK103" s="57"/>
      <c r="EL103" s="57"/>
      <c r="EM103" s="57"/>
      <c r="EN103" s="57"/>
      <c r="EO103" s="57"/>
      <c r="EP103" s="57"/>
      <c r="EQ103" s="57"/>
      <c r="ER103" s="57"/>
      <c r="ES103" s="57"/>
    </row>
    <row r="104" spans="1:149">
      <c r="A104" s="56">
        <v>780</v>
      </c>
      <c r="B104" s="57">
        <v>1.3171233260132849</v>
      </c>
      <c r="C104" s="56">
        <v>213.64616592883527</v>
      </c>
      <c r="D104" s="56">
        <v>147.47374310242211</v>
      </c>
      <c r="E104" s="56">
        <v>138.37724859839213</v>
      </c>
      <c r="F104" s="56">
        <v>157.88693970897637</v>
      </c>
      <c r="G104" s="57">
        <v>0.69027095553657181</v>
      </c>
      <c r="H104" s="57">
        <v>0.64769357314132692</v>
      </c>
      <c r="I104" s="57">
        <v>0.73901134159162918</v>
      </c>
      <c r="J104" s="57">
        <v>8.0449901483956809E-2</v>
      </c>
      <c r="K104" s="57">
        <v>0.13716970964344766</v>
      </c>
      <c r="L104" s="57">
        <v>1.5519997597448376E-2</v>
      </c>
      <c r="M104" s="57">
        <v>2.460564368700233E-2</v>
      </c>
      <c r="N104" s="57">
        <v>1.5394356312997671E-2</v>
      </c>
      <c r="O104" s="57">
        <v>4.1775968566412969E-2</v>
      </c>
      <c r="P104" s="57">
        <v>-1.7759685664129679E-3</v>
      </c>
      <c r="Q104" s="57">
        <v>5.4037113756385318E-3</v>
      </c>
      <c r="R104" s="57">
        <v>3.4596288624361468E-2</v>
      </c>
      <c r="S104" s="57"/>
      <c r="EH104" s="57"/>
      <c r="EI104" s="57"/>
      <c r="EJ104" s="57"/>
      <c r="EK104" s="57"/>
      <c r="EL104" s="57"/>
      <c r="EM104" s="57"/>
      <c r="EN104" s="57"/>
      <c r="EO104" s="57"/>
      <c r="EP104" s="57"/>
      <c r="EQ104" s="57"/>
      <c r="ER104" s="57"/>
      <c r="ES104" s="57"/>
    </row>
    <row r="105" spans="1:149">
      <c r="A105" s="56">
        <v>778</v>
      </c>
      <c r="B105" s="57">
        <v>1.316486124934412</v>
      </c>
      <c r="C105" s="56">
        <v>209.625037917779</v>
      </c>
      <c r="D105" s="56">
        <v>148.82087895519123</v>
      </c>
      <c r="E105" s="56">
        <v>139.40828688892239</v>
      </c>
      <c r="F105" s="56">
        <v>159.63548149553634</v>
      </c>
      <c r="G105" s="57">
        <v>0.70993847125057208</v>
      </c>
      <c r="H105" s="57">
        <v>0.66503643015965652</v>
      </c>
      <c r="I105" s="57">
        <v>0.76152869466933615</v>
      </c>
      <c r="J105" s="57">
        <v>8.2620138603660576E-2</v>
      </c>
      <c r="K105" s="57">
        <v>0.14064238968668152</v>
      </c>
      <c r="L105" s="57">
        <v>1.5955443104143541E-2</v>
      </c>
      <c r="M105" s="57">
        <v>2.5320738977627027E-2</v>
      </c>
      <c r="N105" s="57">
        <v>1.4679261022372974E-2</v>
      </c>
      <c r="O105" s="57">
        <v>4.2911479133873297E-2</v>
      </c>
      <c r="P105" s="57">
        <v>-2.9114791338732959E-3</v>
      </c>
      <c r="Q105" s="57">
        <v>5.57266184342635E-3</v>
      </c>
      <c r="R105" s="57">
        <v>3.4427338156573652E-2</v>
      </c>
      <c r="S105" s="57"/>
      <c r="EH105" s="57"/>
      <c r="EI105" s="57"/>
      <c r="EJ105" s="57"/>
      <c r="EK105" s="57"/>
      <c r="EL105" s="57"/>
      <c r="EM105" s="57"/>
      <c r="EN105" s="57"/>
      <c r="EO105" s="57"/>
      <c r="EP105" s="57"/>
      <c r="EQ105" s="57"/>
      <c r="ER105" s="57"/>
      <c r="ES105" s="57"/>
    </row>
    <row r="106" spans="1:149">
      <c r="A106" s="56">
        <v>776</v>
      </c>
      <c r="B106" s="57">
        <v>1.3158415608797949</v>
      </c>
      <c r="C106" s="56">
        <v>205.66351686622534</v>
      </c>
      <c r="D106" s="56">
        <v>150.19699765502062</v>
      </c>
      <c r="E106" s="56">
        <v>140.45814229372206</v>
      </c>
      <c r="F106" s="56">
        <v>161.42842835761019</v>
      </c>
      <c r="G106" s="57">
        <v>0.7303045282101096</v>
      </c>
      <c r="H106" s="57">
        <v>0.68295118372931274</v>
      </c>
      <c r="I106" s="57">
        <v>0.78491523833374865</v>
      </c>
      <c r="J106" s="57">
        <v>8.4836202995205667E-2</v>
      </c>
      <c r="K106" s="57">
        <v>0.14417592342954799</v>
      </c>
      <c r="L106" s="57">
        <v>1.640208694725076E-2</v>
      </c>
      <c r="M106" s="57">
        <v>2.6055606581699937E-2</v>
      </c>
      <c r="N106" s="57">
        <v>1.3944393418300064E-2</v>
      </c>
      <c r="O106" s="57">
        <v>4.407500035815369E-2</v>
      </c>
      <c r="P106" s="57">
        <v>-4.0750003581536895E-3</v>
      </c>
      <c r="Q106" s="57">
        <v>5.7468111646246829E-3</v>
      </c>
      <c r="R106" s="57">
        <v>3.4253188835375314E-2</v>
      </c>
      <c r="S106" s="57"/>
      <c r="EH106" s="57"/>
      <c r="EI106" s="57"/>
      <c r="EJ106" s="57"/>
      <c r="EK106" s="57"/>
      <c r="EL106" s="57"/>
      <c r="EM106" s="57"/>
      <c r="EN106" s="57"/>
      <c r="EO106" s="57"/>
      <c r="EP106" s="57"/>
      <c r="EQ106" s="57"/>
      <c r="ER106" s="57"/>
      <c r="ES106" s="57"/>
    </row>
    <row r="107" spans="1:149">
      <c r="A107" s="56">
        <v>774</v>
      </c>
      <c r="B107" s="57">
        <v>1.315188930295798</v>
      </c>
      <c r="C107" s="56">
        <v>201.76084459636337</v>
      </c>
      <c r="D107" s="56">
        <v>151.60424440939661</v>
      </c>
      <c r="E107" s="56">
        <v>141.52823718565713</v>
      </c>
      <c r="F107" s="56">
        <v>163.26907703270831</v>
      </c>
      <c r="G107" s="57">
        <v>0.75140567890014276</v>
      </c>
      <c r="H107" s="57">
        <v>0.70146532875987033</v>
      </c>
      <c r="I107" s="57">
        <v>0.80922082458238853</v>
      </c>
      <c r="J107" s="57">
        <v>8.710159177351362E-2</v>
      </c>
      <c r="K107" s="57">
        <v>0.14777516322703299</v>
      </c>
      <c r="L107" s="57">
        <v>1.6860767213923711E-2</v>
      </c>
      <c r="M107" s="57">
        <v>2.6811513782596552E-2</v>
      </c>
      <c r="N107" s="57">
        <v>1.3188486217403449E-2</v>
      </c>
      <c r="O107" s="57">
        <v>4.5268278387444828E-2</v>
      </c>
      <c r="P107" s="57">
        <v>-5.2682783874448275E-3</v>
      </c>
      <c r="Q107" s="57">
        <v>5.9265080536494005E-3</v>
      </c>
      <c r="R107" s="57">
        <v>3.4073491946350599E-2</v>
      </c>
      <c r="S107" s="57"/>
      <c r="EH107" s="57"/>
      <c r="EI107" s="57"/>
      <c r="EJ107" s="57"/>
      <c r="EK107" s="57"/>
      <c r="EL107" s="57"/>
      <c r="EM107" s="57"/>
      <c r="EN107" s="57"/>
      <c r="EO107" s="57"/>
      <c r="EP107" s="57"/>
      <c r="EQ107" s="57"/>
      <c r="ER107" s="57"/>
      <c r="ES107" s="57"/>
    </row>
    <row r="108" spans="1:149">
      <c r="A108" s="56">
        <v>772</v>
      </c>
      <c r="B108" s="57">
        <v>1.3144235208155755</v>
      </c>
      <c r="C108" s="56">
        <v>197.8923997968146</v>
      </c>
      <c r="D108" s="56">
        <v>153.26940325771466</v>
      </c>
      <c r="E108" s="56">
        <v>142.74353998090763</v>
      </c>
      <c r="F108" s="56">
        <v>165.400984342063</v>
      </c>
      <c r="G108" s="57">
        <v>0.77450879071194012</v>
      </c>
      <c r="H108" s="57">
        <v>0.72131895983609839</v>
      </c>
      <c r="I108" s="57">
        <v>0.83581271697087878</v>
      </c>
      <c r="J108" s="57">
        <v>8.9353263359448598E-2</v>
      </c>
      <c r="K108" s="57">
        <v>0.15189244495482335</v>
      </c>
      <c r="L108" s="57">
        <v>1.7273745269487106E-2</v>
      </c>
      <c r="M108" s="57">
        <v>2.755502335508259E-2</v>
      </c>
      <c r="N108" s="57">
        <v>1.2444976644917411E-2</v>
      </c>
      <c r="O108" s="57">
        <v>4.6625016980461051E-2</v>
      </c>
      <c r="P108" s="57">
        <v>-6.6250169804610501E-3</v>
      </c>
      <c r="Q108" s="57">
        <v>6.08981427107052E-3</v>
      </c>
      <c r="R108" s="57">
        <v>3.3910185728929482E-2</v>
      </c>
      <c r="S108" s="57"/>
      <c r="EH108" s="57"/>
      <c r="EI108" s="57"/>
      <c r="EJ108" s="57"/>
      <c r="EK108" s="57"/>
      <c r="EL108" s="57"/>
      <c r="EM108" s="57"/>
      <c r="EN108" s="57"/>
      <c r="EO108" s="57"/>
      <c r="EP108" s="57"/>
      <c r="EQ108" s="57"/>
      <c r="ER108" s="57"/>
      <c r="ES108" s="57"/>
    </row>
    <row r="109" spans="1:149">
      <c r="A109" s="56">
        <v>770</v>
      </c>
      <c r="B109" s="57">
        <v>1.3134186265126295</v>
      </c>
      <c r="C109" s="56">
        <v>194.03046908539298</v>
      </c>
      <c r="D109" s="56">
        <v>155.49974465889582</v>
      </c>
      <c r="E109" s="56">
        <v>144.27033105673627</v>
      </c>
      <c r="F109" s="56">
        <v>168.15700297940484</v>
      </c>
      <c r="G109" s="57">
        <v>0.80141920695177127</v>
      </c>
      <c r="H109" s="57">
        <v>0.74354472128417504</v>
      </c>
      <c r="I109" s="57">
        <v>0.86665256117789824</v>
      </c>
      <c r="J109" s="57">
        <v>9.1513500834584427E-2</v>
      </c>
      <c r="K109" s="57">
        <v>0.15711985069377565</v>
      </c>
      <c r="L109" s="57">
        <v>1.7565158823762195E-2</v>
      </c>
      <c r="M109" s="57">
        <v>2.8243189784716769E-2</v>
      </c>
      <c r="N109" s="57">
        <v>1.1756810215283232E-2</v>
      </c>
      <c r="O109" s="57">
        <v>4.8322883466849251E-2</v>
      </c>
      <c r="P109" s="57">
        <v>-8.3228834668492499E-3</v>
      </c>
      <c r="Q109" s="57">
        <v>6.2075083477304161E-3</v>
      </c>
      <c r="R109" s="57">
        <v>3.3792491652269586E-2</v>
      </c>
      <c r="S109" s="57"/>
      <c r="EH109" s="57"/>
      <c r="EI109" s="57"/>
      <c r="EJ109" s="57"/>
      <c r="EK109" s="57"/>
      <c r="EL109" s="57"/>
      <c r="EM109" s="57"/>
      <c r="EN109" s="57"/>
      <c r="EO109" s="57"/>
      <c r="EP109" s="57"/>
      <c r="EQ109" s="57"/>
      <c r="ER109" s="57"/>
      <c r="ES109" s="57"/>
    </row>
    <row r="110" spans="1:149">
      <c r="A110" s="56">
        <v>768</v>
      </c>
      <c r="B110" s="57">
        <v>1.312421248632788</v>
      </c>
      <c r="C110" s="56">
        <v>190.23201150566859</v>
      </c>
      <c r="D110" s="56">
        <v>157.78402237380095</v>
      </c>
      <c r="E110" s="56">
        <v>145.82579434602445</v>
      </c>
      <c r="F110" s="56">
        <v>170.99364034165524</v>
      </c>
      <c r="G110" s="57">
        <v>0.82942939584644648</v>
      </c>
      <c r="H110" s="57">
        <v>0.76656811433484262</v>
      </c>
      <c r="I110" s="57">
        <v>0.8988689074370636</v>
      </c>
      <c r="J110" s="57">
        <v>9.3742892351888818E-2</v>
      </c>
      <c r="K110" s="57">
        <v>0.16242683754486398</v>
      </c>
      <c r="L110" s="57">
        <v>1.787139413185157E-2</v>
      </c>
      <c r="M110" s="57">
        <v>2.8958345250654063E-2</v>
      </c>
      <c r="N110" s="57">
        <v>1.1041654749345937E-2</v>
      </c>
      <c r="O110" s="57">
        <v>5.0059951774530237E-2</v>
      </c>
      <c r="P110" s="57">
        <v>-1.0059951774530236E-2</v>
      </c>
      <c r="Q110" s="57">
        <v>6.3313244457065578E-3</v>
      </c>
      <c r="R110" s="57">
        <v>3.366867555429344E-2</v>
      </c>
      <c r="S110" s="57"/>
      <c r="EH110" s="57"/>
      <c r="EI110" s="57"/>
      <c r="EJ110" s="57"/>
      <c r="EK110" s="57"/>
      <c r="EL110" s="57"/>
      <c r="EM110" s="57"/>
      <c r="EN110" s="57"/>
      <c r="EO110" s="57"/>
      <c r="EP110" s="57"/>
      <c r="EQ110" s="57"/>
      <c r="ER110" s="57"/>
      <c r="ES110" s="57"/>
    </row>
    <row r="111" spans="1:149">
      <c r="A111" s="56">
        <v>766</v>
      </c>
      <c r="B111" s="57">
        <v>1.3114325311478785</v>
      </c>
      <c r="C111" s="56">
        <v>186.49642553334417</v>
      </c>
      <c r="D111" s="56">
        <v>160.12538820440594</v>
      </c>
      <c r="E111" s="56">
        <v>147.41143102573406</v>
      </c>
      <c r="F111" s="56">
        <v>173.91577626892055</v>
      </c>
      <c r="G111" s="57">
        <v>0.85859762591415845</v>
      </c>
      <c r="H111" s="57">
        <v>0.79042496714972155</v>
      </c>
      <c r="I111" s="57">
        <v>0.93254214267943547</v>
      </c>
      <c r="J111" s="57">
        <v>9.604376475106613E-2</v>
      </c>
      <c r="K111" s="57">
        <v>0.16781789748058273</v>
      </c>
      <c r="L111" s="57">
        <v>1.8192854178988305E-2</v>
      </c>
      <c r="M111" s="57">
        <v>2.9701444676365752E-2</v>
      </c>
      <c r="N111" s="57">
        <v>1.0298555323634249E-2</v>
      </c>
      <c r="O111" s="57">
        <v>5.1838016185346135E-2</v>
      </c>
      <c r="P111" s="57">
        <v>-1.1838016185346134E-2</v>
      </c>
      <c r="Q111" s="57">
        <v>6.4614646156261829E-3</v>
      </c>
      <c r="R111" s="57">
        <v>3.3538535384373819E-2</v>
      </c>
      <c r="S111" s="57"/>
      <c r="EH111" s="57"/>
      <c r="EI111" s="57"/>
      <c r="EJ111" s="57"/>
      <c r="EK111" s="57"/>
      <c r="EL111" s="57"/>
      <c r="EM111" s="57"/>
      <c r="EN111" s="57"/>
      <c r="EO111" s="57"/>
      <c r="EP111" s="57"/>
      <c r="EQ111" s="57"/>
      <c r="ER111" s="57"/>
      <c r="ES111" s="57"/>
    </row>
    <row r="112" spans="1:149">
      <c r="A112" s="56">
        <v>764</v>
      </c>
      <c r="B112" s="57">
        <v>1.3104537545045021</v>
      </c>
      <c r="C112" s="56">
        <v>182.82312805000234</v>
      </c>
      <c r="D112" s="56">
        <v>162.52725060239155</v>
      </c>
      <c r="E112" s="56">
        <v>149.02886473356463</v>
      </c>
      <c r="F112" s="56">
        <v>176.92873069844657</v>
      </c>
      <c r="G112" s="57">
        <v>0.88898626960337401</v>
      </c>
      <c r="H112" s="57">
        <v>0.81515323757508984</v>
      </c>
      <c r="I112" s="57">
        <v>0.96775901706515144</v>
      </c>
      <c r="J112" s="57">
        <v>9.841880757674093E-2</v>
      </c>
      <c r="K112" s="57">
        <v>0.17329788651457889</v>
      </c>
      <c r="L112" s="57">
        <v>1.8530028620985628E-2</v>
      </c>
      <c r="M112" s="57">
        <v>3.0473569324539505E-2</v>
      </c>
      <c r="N112" s="57">
        <v>9.5264306754604955E-3</v>
      </c>
      <c r="O112" s="57">
        <v>5.3659011009472068E-2</v>
      </c>
      <c r="P112" s="57">
        <v>-1.3659011009472068E-2</v>
      </c>
      <c r="Q112" s="57">
        <v>6.5981645459364203E-3</v>
      </c>
      <c r="R112" s="57">
        <v>3.3401835454063583E-2</v>
      </c>
      <c r="S112" s="57"/>
      <c r="EH112" s="57"/>
      <c r="EI112" s="57"/>
      <c r="EJ112" s="57"/>
      <c r="EK112" s="57"/>
      <c r="EL112" s="57"/>
      <c r="EM112" s="57"/>
      <c r="EN112" s="57"/>
      <c r="EO112" s="57"/>
      <c r="EP112" s="57"/>
      <c r="EQ112" s="57"/>
      <c r="ER112" s="57"/>
      <c r="ES112" s="57"/>
    </row>
    <row r="113" spans="1:149">
      <c r="A113" s="56">
        <v>762</v>
      </c>
      <c r="B113" s="57">
        <v>1.3094863558556464</v>
      </c>
      <c r="C113" s="56">
        <v>179.21155642587431</v>
      </c>
      <c r="D113" s="56">
        <v>164.99330586136469</v>
      </c>
      <c r="E113" s="56">
        <v>150.67985483982449</v>
      </c>
      <c r="F113" s="56">
        <v>180.03831749703474</v>
      </c>
      <c r="G113" s="57">
        <v>0.92066220031747459</v>
      </c>
      <c r="H113" s="57">
        <v>0.84079318234228306</v>
      </c>
      <c r="I113" s="57">
        <v>1.0046133245402753</v>
      </c>
      <c r="J113" s="57">
        <v>0.10087109655883686</v>
      </c>
      <c r="K113" s="57">
        <v>0.17887206426033819</v>
      </c>
      <c r="L113" s="57">
        <v>1.8883498676496524E-2</v>
      </c>
      <c r="M113" s="57">
        <v>3.1275935969101207E-2</v>
      </c>
      <c r="N113" s="57">
        <v>8.7240640308987941E-3</v>
      </c>
      <c r="O113" s="57">
        <v>5.5525025607255453E-2</v>
      </c>
      <c r="P113" s="57">
        <v>-1.5525025607255452E-2</v>
      </c>
      <c r="Q113" s="57">
        <v>6.74169585913564E-3</v>
      </c>
      <c r="R113" s="57">
        <v>3.3258304140864364E-2</v>
      </c>
      <c r="S113" s="57"/>
      <c r="EH113" s="57"/>
      <c r="EI113" s="57"/>
      <c r="EJ113" s="57"/>
      <c r="EK113" s="57"/>
      <c r="EL113" s="57"/>
      <c r="EM113" s="57"/>
      <c r="EN113" s="57"/>
      <c r="EO113" s="57"/>
      <c r="EP113" s="57"/>
      <c r="EQ113" s="57"/>
      <c r="ER113" s="57"/>
      <c r="ES113" s="57"/>
    </row>
    <row r="114" spans="1:149">
      <c r="A114" s="56">
        <v>760</v>
      </c>
      <c r="B114" s="57">
        <v>1.3085319528481911</v>
      </c>
      <c r="C114" s="56">
        <v>175.66117095375179</v>
      </c>
      <c r="D114" s="56">
        <v>167.52757349638892</v>
      </c>
      <c r="E114" s="56">
        <v>152.36631148929717</v>
      </c>
      <c r="F114" s="56">
        <v>183.2509063149873</v>
      </c>
      <c r="G114" s="57">
        <v>0.95369723762399217</v>
      </c>
      <c r="H114" s="57">
        <v>0.8673875430866409</v>
      </c>
      <c r="I114" s="57"/>
      <c r="J114" s="57">
        <v>0.10340412305036495</v>
      </c>
      <c r="K114" s="57">
        <v>0.18454613878668569</v>
      </c>
      <c r="L114" s="57"/>
      <c r="M114" s="57">
        <v>3.2109908138604079E-2</v>
      </c>
      <c r="N114" s="57">
        <v>7.8900918613959217E-3</v>
      </c>
      <c r="O114" s="57">
        <v>5.743832142245086E-2</v>
      </c>
      <c r="P114" s="57">
        <v>-1.7438321422450859E-2</v>
      </c>
      <c r="Q114" s="57"/>
      <c r="R114" s="57"/>
      <c r="S114" s="57"/>
      <c r="EH114" s="57"/>
      <c r="EI114" s="57"/>
      <c r="EJ114" s="57"/>
      <c r="EK114" s="57"/>
      <c r="EL114" s="57"/>
      <c r="EM114" s="57"/>
      <c r="EN114" s="57"/>
      <c r="EO114" s="57"/>
      <c r="EP114" s="57"/>
      <c r="EQ114" s="57"/>
      <c r="ER114" s="57"/>
      <c r="ES114" s="57"/>
    </row>
    <row r="115" spans="1:149">
      <c r="A115" s="56">
        <v>758</v>
      </c>
      <c r="B115" s="57">
        <v>1.3075923717205822</v>
      </c>
      <c r="C115" s="56">
        <v>172.1714577105339</v>
      </c>
      <c r="D115" s="56">
        <v>170.13443652366854</v>
      </c>
      <c r="E115" s="56">
        <v>154.09031267235608</v>
      </c>
      <c r="F115" s="56">
        <v>186.57349387671985</v>
      </c>
      <c r="G115" s="57">
        <v>0.9881686476146927</v>
      </c>
      <c r="H115" s="57">
        <v>0.89498175087431131</v>
      </c>
      <c r="I115" s="57"/>
      <c r="J115" s="57">
        <v>0.10602183002784848</v>
      </c>
      <c r="K115" s="57">
        <v>0.19032631754062479</v>
      </c>
      <c r="L115" s="57"/>
      <c r="M115" s="57">
        <v>3.2977009666530714E-2</v>
      </c>
      <c r="N115" s="57">
        <v>7.0229903334692867E-3</v>
      </c>
      <c r="O115" s="57">
        <v>5.9401351324432826E-2</v>
      </c>
      <c r="P115" s="57">
        <v>-1.9401351324432825E-2</v>
      </c>
      <c r="Q115" s="57"/>
      <c r="R115" s="57"/>
      <c r="S115" s="57"/>
      <c r="EH115" s="57"/>
      <c r="EI115" s="57"/>
      <c r="EJ115" s="57"/>
      <c r="EK115" s="57"/>
      <c r="EL115" s="57"/>
      <c r="EM115" s="57"/>
      <c r="EN115" s="57"/>
      <c r="EO115" s="57"/>
      <c r="EP115" s="57"/>
      <c r="EQ115" s="57"/>
      <c r="ER115" s="57"/>
      <c r="ES115" s="57"/>
    </row>
    <row r="116" spans="1:149">
      <c r="A116" s="56">
        <v>756</v>
      </c>
      <c r="B116" s="57">
        <v>1.3066696806069249</v>
      </c>
      <c r="C116" s="56">
        <v>168.74193193302281</v>
      </c>
      <c r="D116" s="56">
        <v>172.81868748670743</v>
      </c>
      <c r="E116" s="56">
        <v>155.85412362854942</v>
      </c>
      <c r="F116" s="56">
        <v>190.01378641403701</v>
      </c>
      <c r="G116" s="57">
        <v>1.0241597065233481</v>
      </c>
      <c r="H116" s="57">
        <v>0.9236241510522184</v>
      </c>
      <c r="I116" s="57"/>
      <c r="J116" s="57">
        <v>0.10872865542589194</v>
      </c>
      <c r="K116" s="57">
        <v>0.19621936525515615</v>
      </c>
      <c r="L116" s="57"/>
      <c r="M116" s="57">
        <v>3.3878940843184907E-2</v>
      </c>
      <c r="N116" s="57">
        <v>6.1210591568150938E-3</v>
      </c>
      <c r="O116" s="57">
        <v>6.1416781613531979E-2</v>
      </c>
      <c r="P116" s="57">
        <v>-2.1416781613531978E-2</v>
      </c>
      <c r="Q116" s="57"/>
      <c r="R116" s="57"/>
      <c r="S116" s="57"/>
      <c r="EH116" s="57"/>
      <c r="EI116" s="57"/>
      <c r="EJ116" s="57"/>
      <c r="EK116" s="57"/>
      <c r="EL116" s="57"/>
      <c r="EM116" s="57"/>
      <c r="EN116" s="57"/>
      <c r="EO116" s="57"/>
      <c r="EP116" s="57"/>
      <c r="EQ116" s="57"/>
      <c r="ER116" s="57"/>
      <c r="ES116" s="57"/>
    </row>
    <row r="117" spans="1:149">
      <c r="A117" s="56">
        <v>754</v>
      </c>
      <c r="B117" s="57">
        <v>1.3057712339747238</v>
      </c>
      <c r="C117" s="56">
        <v>165.37310210051905</v>
      </c>
      <c r="D117" s="56">
        <v>175.59767269401681</v>
      </c>
      <c r="E117" s="56">
        <v>157.6271934684631</v>
      </c>
      <c r="F117" s="56">
        <v>193.60148304085206</v>
      </c>
      <c r="G117" s="57"/>
      <c r="H117" s="57">
        <v>0.95316101268181008</v>
      </c>
      <c r="I117" s="57"/>
      <c r="J117" s="57"/>
      <c r="K117" s="57">
        <v>0.20250778282177628</v>
      </c>
      <c r="L117" s="57"/>
      <c r="M117" s="57"/>
      <c r="N117" s="57"/>
      <c r="O117" s="57">
        <v>6.3574798637660204E-2</v>
      </c>
      <c r="P117" s="57">
        <v>-2.3574798637660203E-2</v>
      </c>
      <c r="Q117" s="57"/>
      <c r="R117" s="57"/>
      <c r="S117" s="57"/>
      <c r="EH117" s="57"/>
      <c r="EI117" s="57"/>
      <c r="EJ117" s="57"/>
      <c r="EK117" s="57"/>
      <c r="EL117" s="57"/>
      <c r="EM117" s="57"/>
      <c r="EN117" s="57"/>
      <c r="EO117" s="57"/>
      <c r="EP117" s="57"/>
      <c r="EQ117" s="57"/>
      <c r="ER117" s="57"/>
      <c r="ES117" s="57"/>
    </row>
    <row r="118" spans="1:149">
      <c r="A118" s="56">
        <v>752</v>
      </c>
      <c r="B118" s="57">
        <v>1.3049167337533927</v>
      </c>
      <c r="C118" s="56">
        <v>162.06769722594382</v>
      </c>
      <c r="D118" s="56">
        <v>178.52222658904441</v>
      </c>
      <c r="E118" s="56">
        <v>159.28224014300488</v>
      </c>
      <c r="F118" s="56">
        <v>197.42671628365767</v>
      </c>
      <c r="G118" s="57"/>
      <c r="H118" s="57">
        <v>0.98281300264879046</v>
      </c>
      <c r="I118" s="57"/>
      <c r="J118" s="57"/>
      <c r="K118" s="57">
        <v>0.21022927113944367</v>
      </c>
      <c r="L118" s="57"/>
      <c r="M118" s="57"/>
      <c r="N118" s="57"/>
      <c r="O118" s="57">
        <v>6.6208570755421761E-2</v>
      </c>
      <c r="P118" s="57">
        <v>-2.620857075542176E-2</v>
      </c>
      <c r="Q118" s="57"/>
      <c r="R118" s="57"/>
      <c r="S118" s="57"/>
      <c r="EH118" s="57"/>
      <c r="EI118" s="57"/>
      <c r="EJ118" s="57"/>
      <c r="EK118" s="57"/>
      <c r="EL118" s="57"/>
      <c r="EM118" s="57"/>
      <c r="EN118" s="57"/>
      <c r="EO118" s="57"/>
      <c r="EP118" s="57"/>
      <c r="EQ118" s="57"/>
      <c r="ER118" s="57"/>
      <c r="ES118" s="57"/>
    </row>
    <row r="119" spans="1:149">
      <c r="A119" s="56">
        <v>750</v>
      </c>
      <c r="B119" s="57">
        <v>1.3040829800045213</v>
      </c>
      <c r="C119" s="56">
        <v>158.82026061214401</v>
      </c>
      <c r="D119" s="56">
        <v>181.53923657248086</v>
      </c>
      <c r="E119" s="56">
        <v>160.9792715016286</v>
      </c>
      <c r="F119" s="56">
        <v>201.39710598819948</v>
      </c>
      <c r="G119" s="57"/>
      <c r="H119" s="57">
        <v>1.0135940520508093</v>
      </c>
      <c r="I119" s="57"/>
      <c r="J119" s="57"/>
      <c r="K119" s="57">
        <v>0.2180451643705793</v>
      </c>
      <c r="L119" s="57"/>
      <c r="M119" s="57"/>
      <c r="N119" s="57"/>
      <c r="O119" s="57">
        <v>6.8896302140251955E-2</v>
      </c>
      <c r="P119" s="57">
        <v>-2.8896302140251955E-2</v>
      </c>
      <c r="Q119" s="57"/>
      <c r="R119" s="57"/>
      <c r="S119" s="57"/>
      <c r="EH119" s="57"/>
      <c r="EI119" s="57"/>
      <c r="EJ119" s="57"/>
      <c r="EK119" s="57"/>
      <c r="EL119" s="57"/>
      <c r="EM119" s="57"/>
      <c r="EN119" s="57"/>
      <c r="EO119" s="57"/>
      <c r="EP119" s="57"/>
      <c r="EQ119" s="57"/>
      <c r="ER119" s="57"/>
      <c r="ES119" s="57"/>
    </row>
    <row r="120" spans="1:149">
      <c r="A120" s="56">
        <v>748</v>
      </c>
      <c r="B120" s="57">
        <v>1.3032727790573364</v>
      </c>
      <c r="C120" s="56">
        <v>155.63039657008704</v>
      </c>
      <c r="D120" s="56">
        <v>184.65573194537035</v>
      </c>
      <c r="E120" s="56">
        <v>162.72073577554789</v>
      </c>
      <c r="F120" s="56">
        <v>205.52451748919032</v>
      </c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EH120" s="57"/>
      <c r="EI120" s="57"/>
      <c r="EJ120" s="57"/>
      <c r="EK120" s="57"/>
      <c r="EL120" s="57"/>
      <c r="EM120" s="57"/>
      <c r="EN120" s="57"/>
      <c r="EO120" s="57"/>
      <c r="EP120" s="57"/>
      <c r="EQ120" s="57"/>
      <c r="ER120" s="57"/>
      <c r="ES120" s="57"/>
    </row>
    <row r="121" spans="1:149">
      <c r="A121" s="56">
        <v>746</v>
      </c>
      <c r="B121" s="57">
        <v>1.3024894175594735</v>
      </c>
      <c r="C121" s="56">
        <v>152.49776665040972</v>
      </c>
      <c r="D121" s="56">
        <v>187.87946917317876</v>
      </c>
      <c r="E121" s="56">
        <v>164.5093344724462</v>
      </c>
      <c r="F121" s="56">
        <v>209.82216439180095</v>
      </c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EH121" s="57"/>
      <c r="EI121" s="57"/>
      <c r="EJ121" s="57"/>
      <c r="EK121" s="57"/>
      <c r="EL121" s="57"/>
      <c r="EM121" s="57"/>
      <c r="EN121" s="57"/>
      <c r="EO121" s="57"/>
      <c r="EP121" s="57"/>
      <c r="EQ121" s="57"/>
      <c r="ER121" s="57"/>
      <c r="ES121" s="57"/>
    </row>
    <row r="122" spans="1:149">
      <c r="A122" s="56">
        <v>744</v>
      </c>
      <c r="B122" s="57">
        <v>1.3017367484046904</v>
      </c>
      <c r="C122" s="56">
        <v>149.42209759980057</v>
      </c>
      <c r="D122" s="56">
        <v>191.21903222100565</v>
      </c>
      <c r="E122" s="56">
        <v>166.34804995309619</v>
      </c>
      <c r="F122" s="56">
        <v>214.30481124452098</v>
      </c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EH122" s="57"/>
      <c r="EI122" s="57"/>
      <c r="EJ122" s="57"/>
      <c r="EK122" s="57"/>
      <c r="EL122" s="57"/>
      <c r="EM122" s="57"/>
      <c r="EN122" s="57"/>
      <c r="EO122" s="57"/>
      <c r="EP122" s="57"/>
      <c r="EQ122" s="57"/>
      <c r="ER122" s="57"/>
      <c r="ES122" s="57"/>
    </row>
    <row r="123" spans="1:149">
      <c r="A123" s="56">
        <v>742</v>
      </c>
      <c r="B123" s="57">
        <v>1.3010192962091767</v>
      </c>
      <c r="C123" s="56">
        <v>146.40319126309228</v>
      </c>
      <c r="D123" s="56">
        <v>194.68394714642523</v>
      </c>
      <c r="E123" s="56">
        <v>168.24017580112582</v>
      </c>
      <c r="F123" s="56">
        <v>218.98901023173428</v>
      </c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EH123" s="57"/>
      <c r="EI123" s="57"/>
      <c r="EJ123" s="57"/>
      <c r="EK123" s="57"/>
      <c r="EL123" s="57"/>
      <c r="EM123" s="57"/>
      <c r="EN123" s="57"/>
      <c r="EO123" s="57"/>
      <c r="EP123" s="57"/>
      <c r="EQ123" s="57"/>
      <c r="ER123" s="57"/>
      <c r="ES123" s="57"/>
    </row>
    <row r="124" spans="1:149">
      <c r="A124" s="56">
        <v>740</v>
      </c>
      <c r="B124" s="57">
        <v>1.3003423870367701</v>
      </c>
      <c r="C124" s="56">
        <v>143.44093685384954</v>
      </c>
      <c r="D124" s="56">
        <v>198.28481242825856</v>
      </c>
      <c r="E124" s="56">
        <v>170.18934971207977</v>
      </c>
      <c r="F124" s="56">
        <v>223.8933774617575</v>
      </c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EH124" s="57"/>
      <c r="EI124" s="57"/>
      <c r="EJ124" s="57"/>
      <c r="EK124" s="57"/>
      <c r="EL124" s="57"/>
      <c r="EM124" s="57"/>
      <c r="EN124" s="57"/>
      <c r="EO124" s="57"/>
      <c r="EP124" s="57"/>
      <c r="EQ124" s="57"/>
      <c r="ER124" s="57"/>
      <c r="ES124" s="57"/>
    </row>
    <row r="125" spans="1:149">
      <c r="A125" s="56">
        <v>738</v>
      </c>
      <c r="B125" s="57">
        <v>1.4343769548997722</v>
      </c>
      <c r="C125" s="56">
        <v>164.29603280721545</v>
      </c>
      <c r="D125" s="56">
        <v>204.71771701844585</v>
      </c>
      <c r="E125" s="56">
        <v>169.27875712044377</v>
      </c>
      <c r="F125" s="56">
        <v>231.8573106646104</v>
      </c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EH125" s="57"/>
      <c r="EI125" s="57"/>
      <c r="EJ125" s="57"/>
      <c r="EK125" s="57"/>
      <c r="EL125" s="57"/>
      <c r="EM125" s="57"/>
      <c r="EN125" s="57"/>
      <c r="EO125" s="57"/>
      <c r="EP125" s="57"/>
      <c r="EQ125" s="57"/>
      <c r="ER125" s="57"/>
      <c r="ES125" s="57"/>
    </row>
    <row r="126" spans="1:149">
      <c r="A126" s="56">
        <v>736</v>
      </c>
      <c r="B126" s="57">
        <v>1.4369130047900402</v>
      </c>
      <c r="C126" s="56">
        <v>161.54760990112518</v>
      </c>
      <c r="D126" s="56">
        <v>208.80699221881213</v>
      </c>
      <c r="E126" s="56">
        <v>171.51828722995162</v>
      </c>
      <c r="F126" s="56">
        <v>237.47255268033908</v>
      </c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EH126" s="57"/>
      <c r="EI126" s="57"/>
      <c r="EJ126" s="57"/>
      <c r="EK126" s="57"/>
      <c r="EL126" s="57"/>
      <c r="EM126" s="57"/>
      <c r="EN126" s="57"/>
      <c r="EO126" s="57"/>
      <c r="EP126" s="57"/>
      <c r="EQ126" s="57"/>
      <c r="ER126" s="57"/>
      <c r="ES126" s="57"/>
    </row>
    <row r="127" spans="1:149">
      <c r="A127" s="56">
        <v>734</v>
      </c>
      <c r="B127" s="57">
        <v>1.4397470667451737</v>
      </c>
      <c r="C127" s="56">
        <v>158.88758274647171</v>
      </c>
      <c r="D127" s="56">
        <v>213.1039266783572</v>
      </c>
      <c r="E127" s="56">
        <v>173.84796470190633</v>
      </c>
      <c r="F127" s="56">
        <v>243.42496031850624</v>
      </c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EH127" s="57"/>
      <c r="EI127" s="57"/>
      <c r="EJ127" s="57"/>
      <c r="EK127" s="57"/>
      <c r="EL127" s="57"/>
      <c r="EM127" s="57"/>
      <c r="EN127" s="57"/>
      <c r="EO127" s="57"/>
      <c r="EP127" s="57"/>
      <c r="EQ127" s="57"/>
      <c r="ER127" s="57"/>
      <c r="ES127" s="57"/>
    </row>
    <row r="128" spans="1:149">
      <c r="A128" s="56">
        <v>732</v>
      </c>
      <c r="B128" s="57">
        <v>1.4429237597046654</v>
      </c>
      <c r="C128" s="56">
        <v>156.32110406495249</v>
      </c>
      <c r="D128" s="56">
        <v>217.63057134927556</v>
      </c>
      <c r="E128" s="56">
        <v>176.27658421962693</v>
      </c>
      <c r="F128" s="56">
        <v>249.75403259051549</v>
      </c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EH128" s="57"/>
      <c r="EI128" s="57"/>
      <c r="EJ128" s="57"/>
      <c r="EK128" s="57"/>
      <c r="EL128" s="57"/>
      <c r="EM128" s="57"/>
      <c r="EN128" s="57"/>
      <c r="EO128" s="57"/>
      <c r="EP128" s="57"/>
      <c r="EQ128" s="57"/>
      <c r="ER128" s="57"/>
      <c r="ES128" s="57"/>
    </row>
    <row r="129" spans="1:149">
      <c r="A129" s="56">
        <v>730</v>
      </c>
      <c r="B129" s="57">
        <v>1.4464960715427029</v>
      </c>
      <c r="C129" s="56">
        <v>153.85442559595842</v>
      </c>
      <c r="D129" s="56">
        <v>222.41188707616479</v>
      </c>
      <c r="E129" s="56">
        <v>178.81390919723094</v>
      </c>
      <c r="F129" s="56">
        <v>256.50531259934968</v>
      </c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EH129" s="57"/>
      <c r="EI129" s="57"/>
      <c r="EJ129" s="57"/>
      <c r="EK129" s="57"/>
      <c r="EL129" s="57"/>
      <c r="EM129" s="57"/>
      <c r="EN129" s="57"/>
      <c r="EO129" s="57"/>
      <c r="EP129" s="57"/>
      <c r="EQ129" s="57"/>
      <c r="ER129" s="57"/>
      <c r="ES129" s="57"/>
    </row>
    <row r="130" spans="1:149">
      <c r="A130" s="56">
        <v>728</v>
      </c>
      <c r="B130" s="57">
        <v>1.4505270156246222</v>
      </c>
      <c r="C130" s="56">
        <v>151.49511668944729</v>
      </c>
      <c r="D130" s="56">
        <v>227.47594224266507</v>
      </c>
      <c r="E130" s="56">
        <v>181.47065064398544</v>
      </c>
      <c r="F130" s="56">
        <v>263.73116590752585</v>
      </c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EH130" s="57"/>
      <c r="EI130" s="57"/>
      <c r="EJ130" s="57"/>
      <c r="EK130" s="57"/>
      <c r="EL130" s="57"/>
      <c r="EM130" s="57"/>
      <c r="EN130" s="57"/>
      <c r="EO130" s="57"/>
      <c r="EP130" s="57"/>
      <c r="EQ130" s="57"/>
      <c r="ER130" s="57"/>
      <c r="ES130" s="57"/>
    </row>
    <row r="131" spans="1:149">
      <c r="A131" s="56">
        <v>726</v>
      </c>
      <c r="B131" s="57">
        <v>1.4550914368531287</v>
      </c>
      <c r="C131" s="56">
        <v>149.25230010068609</v>
      </c>
      <c r="D131" s="56">
        <v>232.85390418476862</v>
      </c>
      <c r="E131" s="56">
        <v>184.2583186494675</v>
      </c>
      <c r="F131" s="56">
        <v>271.49138134943991</v>
      </c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EH131" s="57"/>
      <c r="EI131" s="57"/>
      <c r="EJ131" s="57"/>
      <c r="EK131" s="57"/>
      <c r="EL131" s="57"/>
      <c r="EM131" s="57"/>
      <c r="EN131" s="57"/>
      <c r="EO131" s="57"/>
      <c r="EP131" s="57"/>
      <c r="EQ131" s="57"/>
      <c r="ER131" s="57"/>
      <c r="ES131" s="57"/>
    </row>
    <row r="132" spans="1:149">
      <c r="A132" s="56">
        <v>724</v>
      </c>
      <c r="B132" s="57">
        <v>1.4602777523212307</v>
      </c>
      <c r="C132" s="56">
        <v>147.13687286761041</v>
      </c>
      <c r="D132" s="56">
        <v>238.57960827066734</v>
      </c>
      <c r="E132" s="56">
        <v>187.18884265794966</v>
      </c>
      <c r="F132" s="56">
        <v>279.85328263854393</v>
      </c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EH132" s="57"/>
      <c r="EI132" s="57"/>
      <c r="EJ132" s="57"/>
      <c r="EK132" s="57"/>
      <c r="EL132" s="57"/>
      <c r="EM132" s="57"/>
      <c r="EN132" s="57"/>
      <c r="EO132" s="57"/>
      <c r="EP132" s="57"/>
      <c r="EQ132" s="57"/>
      <c r="ER132" s="57"/>
      <c r="ES132" s="57"/>
    </row>
    <row r="133" spans="1:149">
      <c r="A133" s="56">
        <v>722</v>
      </c>
      <c r="B133" s="57">
        <v>1.4661891388223016</v>
      </c>
      <c r="C133" s="56">
        <v>145.16164034392457</v>
      </c>
      <c r="D133" s="56">
        <v>244.68833734484821</v>
      </c>
      <c r="E133" s="56">
        <v>190.27379379509861</v>
      </c>
      <c r="F133" s="56">
        <v>288.89077973550394</v>
      </c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EH133" s="57"/>
      <c r="EI133" s="57"/>
      <c r="EJ133" s="57"/>
      <c r="EK133" s="57"/>
      <c r="EL133" s="57"/>
      <c r="EM133" s="57"/>
      <c r="EN133" s="57"/>
      <c r="EO133" s="57"/>
      <c r="EP133" s="57"/>
      <c r="EQ133" s="57"/>
      <c r="ER133" s="57"/>
      <c r="ES133" s="57"/>
    </row>
    <row r="134" spans="1:149">
      <c r="A134" s="56">
        <v>720</v>
      </c>
      <c r="B134" s="57">
        <v>1.4729431954914265</v>
      </c>
      <c r="C134" s="56">
        <v>143.34122097078142</v>
      </c>
      <c r="D134" s="56">
        <v>251.21422988013617</v>
      </c>
      <c r="E134" s="56">
        <v>193.52296112231869</v>
      </c>
      <c r="F134" s="56">
        <v>298.68138838706176</v>
      </c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EH134" s="57"/>
      <c r="EI134" s="57"/>
      <c r="EJ134" s="57"/>
      <c r="EK134" s="57"/>
      <c r="EL134" s="57"/>
      <c r="EM134" s="57"/>
      <c r="EN134" s="57"/>
      <c r="EO134" s="57"/>
      <c r="EP134" s="57"/>
      <c r="EQ134" s="57"/>
      <c r="ER134" s="57"/>
      <c r="ES134" s="57"/>
    </row>
    <row r="135" spans="1:149">
      <c r="A135" s="56">
        <v>718</v>
      </c>
      <c r="B135" s="57">
        <v>1.4806683524419499</v>
      </c>
      <c r="C135" s="56">
        <v>141.69146921551032</v>
      </c>
      <c r="D135" s="56">
        <v>258.18549727427285</v>
      </c>
      <c r="E135" s="56">
        <v>196.94196086668126</v>
      </c>
      <c r="F135" s="56">
        <v>309.29972740086282</v>
      </c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EH135" s="57"/>
      <c r="EI135" s="57"/>
      <c r="EJ135" s="57"/>
      <c r="EK135" s="57"/>
      <c r="EL135" s="57"/>
      <c r="EM135" s="57"/>
      <c r="EN135" s="57"/>
      <c r="EO135" s="57"/>
      <c r="EP135" s="57"/>
      <c r="EQ135" s="57"/>
      <c r="ER135" s="57"/>
      <c r="ES135" s="57"/>
    </row>
    <row r="136" spans="1:149">
      <c r="A136" s="56">
        <v>716</v>
      </c>
      <c r="B136" s="57">
        <v>1.4871665612472846</v>
      </c>
      <c r="C136" s="56">
        <v>139.849888905764</v>
      </c>
      <c r="D136" s="56">
        <v>264.51507899206109</v>
      </c>
      <c r="E136" s="56">
        <v>199.97893571480512</v>
      </c>
      <c r="F136" s="56">
        <v>319.14035649996663</v>
      </c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EH136" s="57"/>
      <c r="EI136" s="57"/>
      <c r="EJ136" s="57"/>
      <c r="EK136" s="57"/>
      <c r="EL136" s="57"/>
      <c r="EM136" s="57"/>
      <c r="EN136" s="57"/>
      <c r="EO136" s="57"/>
      <c r="EP136" s="57"/>
      <c r="EQ136" s="57"/>
      <c r="ER136" s="57"/>
      <c r="ES136" s="57"/>
    </row>
    <row r="137" spans="1:149">
      <c r="A137" s="56">
        <v>714</v>
      </c>
      <c r="B137" s="57">
        <v>1.4976889710358174</v>
      </c>
      <c r="C137" s="56">
        <v>138.66650799057217</v>
      </c>
      <c r="D137" s="56">
        <v>272.65664797513307</v>
      </c>
      <c r="E137" s="56">
        <v>203.85659834735785</v>
      </c>
      <c r="F137" s="56">
        <v>331.93127852712269</v>
      </c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EH137" s="57"/>
      <c r="EI137" s="57"/>
      <c r="EJ137" s="57"/>
      <c r="EK137" s="57"/>
      <c r="EL137" s="57"/>
      <c r="EM137" s="57"/>
      <c r="EN137" s="57"/>
      <c r="EO137" s="57"/>
      <c r="EP137" s="57"/>
      <c r="EQ137" s="57"/>
      <c r="ER137" s="57"/>
      <c r="ES137" s="57"/>
    </row>
    <row r="138" spans="1:149">
      <c r="A138" s="56">
        <v>712</v>
      </c>
      <c r="B138" s="57">
        <v>1.5095945645536362</v>
      </c>
      <c r="C138" s="56">
        <v>137.70234824511761</v>
      </c>
      <c r="D138" s="56">
        <v>281.22935612626765</v>
      </c>
      <c r="E138" s="56">
        <v>207.86438791665441</v>
      </c>
      <c r="F138" s="56">
        <v>345.66692805108715</v>
      </c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EH138" s="57"/>
      <c r="EI138" s="57"/>
      <c r="EJ138" s="57"/>
      <c r="EK138" s="57"/>
      <c r="EL138" s="57"/>
      <c r="EM138" s="57"/>
      <c r="EN138" s="57"/>
      <c r="EO138" s="57"/>
      <c r="EP138" s="57"/>
      <c r="EQ138" s="57"/>
      <c r="ER138" s="57"/>
      <c r="ES138" s="57"/>
    </row>
    <row r="139" spans="1:149">
      <c r="A139" s="56">
        <v>710</v>
      </c>
      <c r="B139" s="57">
        <v>1.5228690413737467</v>
      </c>
      <c r="C139" s="56">
        <v>136.95061941899579</v>
      </c>
      <c r="D139" s="56">
        <v>290.12408831828952</v>
      </c>
      <c r="E139" s="56">
        <v>211.94254179347814</v>
      </c>
      <c r="F139" s="56">
        <v>360.22091311632596</v>
      </c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EH139" s="57"/>
      <c r="EI139" s="57"/>
      <c r="EJ139" s="57"/>
      <c r="EK139" s="57"/>
      <c r="EL139" s="57"/>
      <c r="EM139" s="57"/>
      <c r="EN139" s="57"/>
      <c r="EO139" s="57"/>
      <c r="EP139" s="57"/>
      <c r="EQ139" s="57"/>
      <c r="ER139" s="57"/>
      <c r="ES139" s="57"/>
    </row>
    <row r="140" spans="1:149">
      <c r="A140" s="56">
        <v>708</v>
      </c>
      <c r="B140" s="57">
        <v>1.5373734988287151</v>
      </c>
      <c r="C140" s="56">
        <v>136.38585833891668</v>
      </c>
      <c r="D140" s="56">
        <v>299.17658294485813</v>
      </c>
      <c r="E140" s="56">
        <v>216.01036471928751</v>
      </c>
      <c r="F140" s="56">
        <v>375.36383800843345</v>
      </c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EH140" s="57"/>
      <c r="EI140" s="57"/>
      <c r="EJ140" s="57"/>
      <c r="EK140" s="57"/>
      <c r="EL140" s="57"/>
      <c r="EM140" s="57"/>
      <c r="EN140" s="57"/>
      <c r="EO140" s="57"/>
      <c r="EP140" s="57"/>
      <c r="EQ140" s="57"/>
      <c r="ER140" s="57"/>
      <c r="ES140" s="57"/>
    </row>
    <row r="141" spans="1:149">
      <c r="A141" s="56">
        <v>706</v>
      </c>
      <c r="B141" s="57">
        <v>1.5528462796502167</v>
      </c>
      <c r="C141" s="56">
        <v>135.96443519229877</v>
      </c>
      <c r="D141" s="56">
        <v>308.18981313612761</v>
      </c>
      <c r="E141" s="56">
        <v>219.97859094240079</v>
      </c>
      <c r="F141" s="56">
        <v>390.78881666962303</v>
      </c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EH141" s="57"/>
      <c r="EI141" s="57"/>
      <c r="EJ141" s="57"/>
      <c r="EK141" s="57"/>
      <c r="EL141" s="57"/>
      <c r="EM141" s="57"/>
      <c r="EN141" s="57"/>
      <c r="EO141" s="57"/>
      <c r="EP141" s="57"/>
      <c r="EQ141" s="57"/>
      <c r="ER141" s="57"/>
      <c r="ES141" s="57"/>
    </row>
    <row r="142" spans="1:149">
      <c r="A142" s="56">
        <v>704</v>
      </c>
      <c r="B142" s="57">
        <v>1.5689494424989103</v>
      </c>
      <c r="C142" s="56">
        <v>135.63178236866182</v>
      </c>
      <c r="D142" s="56">
        <v>316.97243736592071</v>
      </c>
      <c r="E142" s="56">
        <v>223.76718453962945</v>
      </c>
      <c r="F142" s="56">
        <v>406.16978430524586</v>
      </c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</row>
    <row r="143" spans="1:149">
      <c r="A143" s="56">
        <v>702</v>
      </c>
      <c r="B143" s="57">
        <v>1.5853393679994017</v>
      </c>
      <c r="C143" s="56">
        <v>135.33322774959794</v>
      </c>
      <c r="D143" s="56">
        <v>325.37457370148434</v>
      </c>
      <c r="E143" s="56">
        <v>227.31972639819219</v>
      </c>
      <c r="F143" s="56">
        <v>421.22490797423592</v>
      </c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</row>
    <row r="144" spans="1:149">
      <c r="A144" s="56">
        <v>700</v>
      </c>
      <c r="B144" s="57">
        <v>1.6017254593902701</v>
      </c>
      <c r="C144" s="56">
        <v>135.02295450813347</v>
      </c>
      <c r="D144" s="56">
        <v>333.30443197142137</v>
      </c>
      <c r="E144" s="56">
        <v>230.60804717944191</v>
      </c>
      <c r="F144" s="56">
        <v>435.75472658374468</v>
      </c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</row>
    <row r="145" spans="1:19">
      <c r="A145" s="56">
        <v>698</v>
      </c>
      <c r="B145" s="57">
        <v>1.617896405725973</v>
      </c>
      <c r="C145" s="56">
        <v>134.66795979438652</v>
      </c>
      <c r="D145" s="56">
        <v>340.72446359443791</v>
      </c>
      <c r="E145" s="56">
        <v>233.62798883187523</v>
      </c>
      <c r="F145" s="56">
        <v>449.64665806928542</v>
      </c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</row>
    <row r="146" spans="1:19">
      <c r="A146" s="56">
        <v>696</v>
      </c>
      <c r="B146" s="57">
        <v>1.6337179265344157</v>
      </c>
      <c r="C146" s="56">
        <v>134.24761462774609</v>
      </c>
      <c r="D146" s="56">
        <v>347.63666981640677</v>
      </c>
      <c r="E146" s="56">
        <v>236.39137252927324</v>
      </c>
      <c r="F146" s="56">
        <v>462.85790463713494</v>
      </c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</row>
    <row r="147" spans="1:19">
      <c r="A147" s="56">
        <v>694</v>
      </c>
      <c r="B147" s="57">
        <v>1.6491165052110266</v>
      </c>
      <c r="C147" s="56">
        <v>133.75105728032224</v>
      </c>
      <c r="D147" s="56">
        <v>354.06678053159686</v>
      </c>
      <c r="E147" s="56">
        <v>238.91844912462301</v>
      </c>
      <c r="F147" s="56">
        <v>475.3924109242439</v>
      </c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</row>
    <row r="148" spans="1:19">
      <c r="A148" s="56">
        <v>692</v>
      </c>
      <c r="B148" s="57">
        <v>1.6640608277455733</v>
      </c>
      <c r="C148" s="56">
        <v>133.17423278336267</v>
      </c>
      <c r="D148" s="56">
        <v>360.05205821128584</v>
      </c>
      <c r="E148" s="56">
        <v>241.23255847896402</v>
      </c>
      <c r="F148" s="56">
        <v>487.28108412741273</v>
      </c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</row>
    <row r="149" spans="1:19">
      <c r="A149" s="56">
        <v>690</v>
      </c>
      <c r="B149" s="57">
        <v>1.6785463986721492</v>
      </c>
      <c r="C149" s="56">
        <v>132.51743173534345</v>
      </c>
      <c r="D149" s="56">
        <v>365.63347489065933</v>
      </c>
      <c r="E149" s="56">
        <v>243.3569807115866</v>
      </c>
      <c r="F149" s="56">
        <v>498.56794001310692</v>
      </c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</row>
    <row r="150" spans="1:19">
      <c r="A150" s="56">
        <v>688</v>
      </c>
      <c r="B150" s="57">
        <v>1.6925845352981079</v>
      </c>
      <c r="C150" s="56">
        <v>131.7835195501369</v>
      </c>
      <c r="D150" s="56">
        <v>370.85132021880412</v>
      </c>
      <c r="E150" s="56">
        <v>245.31335720192345</v>
      </c>
      <c r="F150" s="56">
        <v>509.30153003308942</v>
      </c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</row>
    <row r="151" spans="1:19">
      <c r="A151" s="56">
        <v>686</v>
      </c>
      <c r="B151" s="57">
        <v>1.70619512280646</v>
      </c>
      <c r="C151" s="56">
        <v>130.97676224905337</v>
      </c>
      <c r="D151" s="56">
        <v>375.74304738986916</v>
      </c>
      <c r="E151" s="56">
        <v>247.12106339273546</v>
      </c>
      <c r="F151" s="56">
        <v>519.53011646895663</v>
      </c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</row>
    <row r="152" spans="1:19">
      <c r="A152" s="56">
        <v>684</v>
      </c>
      <c r="B152" s="57">
        <v>1.719402094268013</v>
      </c>
      <c r="C152" s="56">
        <v>130.10208739988281</v>
      </c>
      <c r="D152" s="56">
        <v>380.34242685188644</v>
      </c>
      <c r="E152" s="56">
        <v>248.79709580236991</v>
      </c>
      <c r="F152" s="56">
        <v>529.29921477143785</v>
      </c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</row>
    <row r="153" spans="1:19">
      <c r="A153" s="56">
        <v>682</v>
      </c>
      <c r="B153" s="57">
        <v>1.7574031159694321</v>
      </c>
      <c r="C153" s="56">
        <v>132.99184623852392</v>
      </c>
      <c r="D153" s="56">
        <v>386.02840151320203</v>
      </c>
      <c r="E153" s="56">
        <v>251.05367165457284</v>
      </c>
      <c r="F153" s="56">
        <v>541.01255453435499</v>
      </c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</row>
    <row r="154" spans="1:19">
      <c r="A154" s="56">
        <v>680</v>
      </c>
      <c r="B154" s="57">
        <v>1.8378954073852278</v>
      </c>
      <c r="C154" s="56">
        <v>142.80117580839726</v>
      </c>
      <c r="D154" s="56">
        <v>393.43756002575549</v>
      </c>
      <c r="E154" s="56">
        <v>254.21932314153327</v>
      </c>
      <c r="F154" s="56">
        <v>555.79299582542956</v>
      </c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</row>
    <row r="155" spans="1:19">
      <c r="A155" s="56">
        <v>678</v>
      </c>
      <c r="B155" s="57">
        <v>1.9191141483526082</v>
      </c>
      <c r="C155" s="56">
        <v>153.44896636467951</v>
      </c>
      <c r="D155" s="56">
        <v>400.26433965063131</v>
      </c>
      <c r="E155" s="56">
        <v>257.10011415636706</v>
      </c>
      <c r="F155" s="56">
        <v>569.59253792438642</v>
      </c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</row>
    <row r="156" spans="1:19">
      <c r="A156" s="56">
        <v>676</v>
      </c>
      <c r="B156" s="57">
        <v>2.0013397862062519</v>
      </c>
      <c r="C156" s="56">
        <v>165.0678880788829</v>
      </c>
      <c r="D156" s="56">
        <v>406.60432880763926</v>
      </c>
      <c r="E156" s="56">
        <v>259.74308231445031</v>
      </c>
      <c r="F156" s="56">
        <v>582.56312061761048</v>
      </c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</row>
    <row r="157" spans="1:19">
      <c r="A157" s="56">
        <v>674</v>
      </c>
      <c r="B157" s="57">
        <v>2.0848120066262572</v>
      </c>
      <c r="C157" s="56">
        <v>177.80671424047017</v>
      </c>
      <c r="D157" s="56">
        <v>412.53131913300001</v>
      </c>
      <c r="E157" s="56">
        <v>262.18407531405234</v>
      </c>
      <c r="F157" s="56">
        <v>594.82342355928733</v>
      </c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</row>
    <row r="158" spans="1:19">
      <c r="A158" s="56">
        <v>672</v>
      </c>
      <c r="B158" s="57">
        <v>2.1697409603790057</v>
      </c>
      <c r="C158" s="56">
        <v>191.83430004384368</v>
      </c>
      <c r="D158" s="56">
        <v>418.10343324380597</v>
      </c>
      <c r="E158" s="56">
        <v>264.45095471041896</v>
      </c>
      <c r="F158" s="56">
        <v>606.4679441372391</v>
      </c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</row>
    <row r="159" spans="1:19">
      <c r="A159" s="56">
        <v>670</v>
      </c>
      <c r="B159" s="57">
        <v>2.2563153409788748</v>
      </c>
      <c r="C159" s="56">
        <v>207.3441124215035</v>
      </c>
      <c r="D159" s="56">
        <v>423.36728328235722</v>
      </c>
      <c r="E159" s="56">
        <v>266.56573868269476</v>
      </c>
      <c r="F159" s="56">
        <v>617.57326309604593</v>
      </c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</row>
    <row r="160" spans="1:19">
      <c r="A160" s="56">
        <v>668</v>
      </c>
      <c r="B160" s="57">
        <v>2.3447082647373954</v>
      </c>
      <c r="C160" s="56">
        <v>224.55950524647619</v>
      </c>
      <c r="D160" s="56">
        <v>428.36085936051154</v>
      </c>
      <c r="E160" s="56">
        <v>268.54607112058397</v>
      </c>
      <c r="F160" s="56">
        <v>628.20245641036547</v>
      </c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</row>
    <row r="161" spans="1:19">
      <c r="A161" s="56">
        <v>666</v>
      </c>
      <c r="B161" s="57">
        <v>2.4350816175490593</v>
      </c>
      <c r="C161" s="56">
        <v>243.73997028861908</v>
      </c>
      <c r="D161" s="56">
        <v>433.11558131185114</v>
      </c>
      <c r="E161" s="56">
        <v>270.40625105772693</v>
      </c>
      <c r="F161" s="56">
        <v>638.40826874106267</v>
      </c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</row>
    <row r="162" spans="1:19">
      <c r="A162" s="56">
        <v>664</v>
      </c>
      <c r="B162" s="57">
        <v>2.5275893240335949</v>
      </c>
      <c r="C162" s="56">
        <v>265.18863988990233</v>
      </c>
      <c r="D162" s="56">
        <v>437.65778718390641</v>
      </c>
      <c r="E162" s="56">
        <v>272.15796774685549</v>
      </c>
      <c r="F162" s="56">
        <v>648.23544442000343</v>
      </c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</row>
    <row r="163" spans="1:19">
      <c r="A163" s="56">
        <v>662</v>
      </c>
      <c r="B163" s="57">
        <v>2.622379848990704</v>
      </c>
      <c r="C163" s="56">
        <v>289.26137793959975</v>
      </c>
      <c r="D163" s="56">
        <v>442.00983477544565</v>
      </c>
      <c r="E163" s="56">
        <v>273.81083364496243</v>
      </c>
      <c r="F163" s="56">
        <v>657.72247553015904</v>
      </c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</row>
    <row r="164" spans="1:19">
      <c r="A164" s="56">
        <v>660</v>
      </c>
      <c r="B164" s="57">
        <v>2.7195981467496493</v>
      </c>
      <c r="C164" s="56">
        <v>316.37787829602922</v>
      </c>
      <c r="D164" s="56">
        <v>446.19093275010232</v>
      </c>
      <c r="E164" s="56">
        <v>275.37277521541836</v>
      </c>
      <c r="F164" s="56">
        <v>666.90294155481809</v>
      </c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</row>
    <row r="165" spans="1:19">
      <c r="A165" s="56">
        <v>658</v>
      </c>
      <c r="B165" s="57">
        <v>2.8193872069713688</v>
      </c>
      <c r="C165" s="56">
        <v>347.03529795823005</v>
      </c>
      <c r="D165" s="56">
        <v>450.2177798006864</v>
      </c>
      <c r="E165" s="56">
        <v>276.85032100167768</v>
      </c>
      <c r="F165" s="56">
        <v>675.80655996659232</v>
      </c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</row>
    <row r="166" spans="1:19">
      <c r="A166" s="56">
        <v>656</v>
      </c>
      <c r="B166" s="57">
        <v>2.9218893022205563</v>
      </c>
      <c r="C166" s="56">
        <v>381.82509572107193</v>
      </c>
      <c r="D166" s="56">
        <v>454.10506618103955</v>
      </c>
      <c r="E166" s="56">
        <v>278.24881329785308</v>
      </c>
      <c r="F166" s="56">
        <v>684.46003223063997</v>
      </c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</row>
    <row r="167" spans="1:19">
      <c r="A167" s="56">
        <v>654</v>
      </c>
      <c r="B167" s="57">
        <v>3.027247012902829</v>
      </c>
      <c r="C167" s="56">
        <v>421.45393579777925</v>
      </c>
      <c r="D167" s="56">
        <v>457.86587616592044</v>
      </c>
      <c r="E167" s="56">
        <v>279.57256090883976</v>
      </c>
      <c r="F167" s="56">
        <v>692.88774710632254</v>
      </c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</row>
    <row r="168" spans="1:19">
      <c r="A168" s="56">
        <v>652</v>
      </c>
      <c r="B168" s="57">
        <v>3.1356040824442437</v>
      </c>
      <c r="C168" s="56">
        <v>466.76976355904566</v>
      </c>
      <c r="D168" s="56">
        <v>461.51201961833755</v>
      </c>
      <c r="E168" s="56">
        <v>280.82494439644864</v>
      </c>
      <c r="F168" s="56">
        <v>701.1123886261463</v>
      </c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</row>
    <row r="169" spans="1:19">
      <c r="A169" s="56">
        <v>650</v>
      </c>
      <c r="B169" s="57">
        <v>3.2471061420108005</v>
      </c>
      <c r="C169" s="56">
        <v>518.79448903922741</v>
      </c>
      <c r="D169" s="56">
        <v>465.05431420027031</v>
      </c>
      <c r="E169" s="56">
        <v>282.00848055298104</v>
      </c>
      <c r="F169" s="56">
        <v>709.15548768480858</v>
      </c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</row>
    <row r="170" spans="1:19">
      <c r="A170" s="57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</row>
    <row r="171" spans="1:19" ht="14.25">
      <c r="A171" s="54" t="s">
        <v>205</v>
      </c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</row>
    <row r="172" spans="1:19">
      <c r="A172" s="56">
        <v>1047</v>
      </c>
      <c r="B172" s="57">
        <v>1.5933106839733306</v>
      </c>
      <c r="C172" s="56">
        <v>2048.8021853118412</v>
      </c>
      <c r="D172" s="56">
        <v>330.82479112514875</v>
      </c>
      <c r="E172" s="56">
        <v>330.79327742982377</v>
      </c>
      <c r="F172" s="56">
        <v>330.84276634769918</v>
      </c>
      <c r="G172" s="57">
        <v>0.16147229512779684</v>
      </c>
      <c r="H172" s="57">
        <v>0.16145691360607117</v>
      </c>
      <c r="I172" s="57">
        <v>0.16148106865541181</v>
      </c>
      <c r="J172" s="57">
        <v>7.7436557572418963E-5</v>
      </c>
      <c r="K172" s="57">
        <v>1.7268714295248788E-4</v>
      </c>
      <c r="L172" s="57">
        <v>2.310619572143402E-5</v>
      </c>
      <c r="M172" s="57">
        <v>7.3141683408169143E-6</v>
      </c>
      <c r="N172" s="57">
        <v>3.9992685831659186E-2</v>
      </c>
      <c r="O172" s="57">
        <v>3.8935028704746786E-6</v>
      </c>
      <c r="P172" s="57">
        <v>3.9996106497129529E-2</v>
      </c>
      <c r="Q172" s="57">
        <v>5.2096547449340376E-7</v>
      </c>
      <c r="R172" s="57">
        <v>3.9999479034525505E-2</v>
      </c>
      <c r="S172" s="132"/>
    </row>
    <row r="173" spans="1:19">
      <c r="A173" s="56">
        <v>1046</v>
      </c>
      <c r="B173" s="57">
        <v>1.5925733389594587</v>
      </c>
      <c r="C173" s="56">
        <v>2036.6141881318831</v>
      </c>
      <c r="D173" s="56">
        <v>330.9674370838199</v>
      </c>
      <c r="E173" s="56">
        <v>330.929872229544</v>
      </c>
      <c r="F173" s="56">
        <v>330.9888644649921</v>
      </c>
      <c r="G173" s="57">
        <v>0.16250865726679684</v>
      </c>
      <c r="H173" s="57">
        <v>0.16249021250956458</v>
      </c>
      <c r="I173" s="57">
        <v>0.16251917834697838</v>
      </c>
      <c r="J173" s="57">
        <v>9.2267577462612493E-5</v>
      </c>
      <c r="K173" s="57">
        <v>2.057572566551702E-4</v>
      </c>
      <c r="L173" s="57">
        <v>2.7531891352738924E-5</v>
      </c>
      <c r="M173" s="57">
        <v>8.6999949722521487E-6</v>
      </c>
      <c r="N173" s="57">
        <v>3.999130000502775E-2</v>
      </c>
      <c r="O173" s="57">
        <v>4.6311263064144608E-6</v>
      </c>
      <c r="P173" s="57">
        <v>3.9995368873693586E-2</v>
      </c>
      <c r="Q173" s="57">
        <v>6.1968004619491108E-7</v>
      </c>
      <c r="R173" s="57">
        <v>3.9999380319953808E-2</v>
      </c>
      <c r="S173" s="132"/>
    </row>
    <row r="174" spans="1:19">
      <c r="A174" s="56">
        <v>1045</v>
      </c>
      <c r="B174" s="57">
        <v>1.5924333967004793</v>
      </c>
      <c r="C174" s="56">
        <v>2024.481848609649</v>
      </c>
      <c r="D174" s="56">
        <v>331.11010697809064</v>
      </c>
      <c r="E174" s="56">
        <v>331.06648496428107</v>
      </c>
      <c r="F174" s="56">
        <v>331.13499013869171</v>
      </c>
      <c r="G174" s="57">
        <v>0.1635530134318007</v>
      </c>
      <c r="H174" s="57">
        <v>0.1635314661831358</v>
      </c>
      <c r="I174" s="57">
        <v>0.16356530455736359</v>
      </c>
      <c r="J174" s="57">
        <v>1.0710108595712864E-4</v>
      </c>
      <c r="K174" s="57">
        <v>2.3883171249283741E-4</v>
      </c>
      <c r="L174" s="57">
        <v>3.1958421739974874E-5</v>
      </c>
      <c r="M174" s="57">
        <v>1.0081077997161317E-5</v>
      </c>
      <c r="N174" s="57">
        <v>3.9989918922002841E-2</v>
      </c>
      <c r="O174" s="57">
        <v>5.3661977715625553E-6</v>
      </c>
      <c r="P174" s="57">
        <v>3.9994633802228438E-2</v>
      </c>
      <c r="Q174" s="57">
        <v>7.1805879434395729E-7</v>
      </c>
      <c r="R174" s="57">
        <v>3.999928194120566E-2</v>
      </c>
      <c r="S174" s="132"/>
    </row>
    <row r="175" spans="1:19">
      <c r="A175" s="56">
        <v>1044</v>
      </c>
      <c r="B175" s="57">
        <v>1.5922938727142264</v>
      </c>
      <c r="C175" s="56">
        <v>2012.4050158099776</v>
      </c>
      <c r="D175" s="56">
        <v>331.25280574326632</v>
      </c>
      <c r="E175" s="56">
        <v>331.20312035731325</v>
      </c>
      <c r="F175" s="56">
        <v>331.2811484254313</v>
      </c>
      <c r="G175" s="57">
        <v>0.16460543635145911</v>
      </c>
      <c r="H175" s="57">
        <v>0.16458074679564766</v>
      </c>
      <c r="I175" s="57">
        <v>0.16461952033651295</v>
      </c>
      <c r="J175" s="57">
        <v>1.2193759618406297E-4</v>
      </c>
      <c r="K175" s="57">
        <v>2.7191165398865458E-4</v>
      </c>
      <c r="L175" s="57">
        <v>3.6385940061833821E-5</v>
      </c>
      <c r="M175" s="57">
        <v>1.1457401097130243E-5</v>
      </c>
      <c r="N175" s="57">
        <v>3.9988542598902874E-2</v>
      </c>
      <c r="O175" s="57">
        <v>6.0987087087956193E-6</v>
      </c>
      <c r="P175" s="57">
        <v>3.9993901291291205E-2</v>
      </c>
      <c r="Q175" s="57">
        <v>8.1610054691543422E-7</v>
      </c>
      <c r="R175" s="57">
        <v>3.9999183899453082E-2</v>
      </c>
      <c r="S175" s="132"/>
    </row>
    <row r="176" spans="1:19">
      <c r="A176" s="56">
        <v>1043</v>
      </c>
      <c r="B176" s="57">
        <v>1.5921547754283458</v>
      </c>
      <c r="C176" s="56">
        <v>2000.3835389524008</v>
      </c>
      <c r="D176" s="56">
        <v>331.39553829278157</v>
      </c>
      <c r="E176" s="56">
        <v>331.33978311028818</v>
      </c>
      <c r="F176" s="56">
        <v>331.4273443598637</v>
      </c>
      <c r="G176" s="57">
        <v>0.16566599946444927</v>
      </c>
      <c r="H176" s="57">
        <v>0.16563812721824864</v>
      </c>
      <c r="I176" s="57">
        <v>0.16568189944885864</v>
      </c>
      <c r="J176" s="57">
        <v>1.367776189967751E-4</v>
      </c>
      <c r="K176" s="57">
        <v>3.0499821942930883E-4</v>
      </c>
      <c r="L176" s="57">
        <v>4.0814598831206972E-5</v>
      </c>
      <c r="M176" s="57">
        <v>1.2828946890891364E-5</v>
      </c>
      <c r="N176" s="57">
        <v>3.9987171053109109E-2</v>
      </c>
      <c r="O176" s="57">
        <v>6.8286499941463555E-6</v>
      </c>
      <c r="P176" s="57">
        <v>3.9993171350005852E-2</v>
      </c>
      <c r="Q176" s="57">
        <v>9.1380405627058164E-7</v>
      </c>
      <c r="R176" s="57">
        <v>3.999908619594373E-2</v>
      </c>
      <c r="S176" s="132"/>
    </row>
    <row r="177" spans="1:19">
      <c r="A177" s="56">
        <v>1042</v>
      </c>
      <c r="B177" s="57">
        <v>1.5920161134376352</v>
      </c>
      <c r="C177" s="56">
        <v>1988.4172673885337</v>
      </c>
      <c r="D177" s="56">
        <v>331.53830952131563</v>
      </c>
      <c r="E177" s="56">
        <v>331.4764779062092</v>
      </c>
      <c r="F177" s="56">
        <v>331.57358295785065</v>
      </c>
      <c r="G177" s="57">
        <v>0.16673477692976277</v>
      </c>
      <c r="H177" s="57">
        <v>0.16670368103448943</v>
      </c>
      <c r="I177" s="57">
        <v>0.16675251638370614</v>
      </c>
      <c r="J177" s="57">
        <v>1.5162166329962812E-4</v>
      </c>
      <c r="K177" s="57">
        <v>3.3809254258765353E-4</v>
      </c>
      <c r="L177" s="57">
        <v>4.5244549991552141E-5</v>
      </c>
      <c r="M177" s="57">
        <v>1.4195696962332486E-5</v>
      </c>
      <c r="N177" s="57">
        <v>3.9985804303037671E-2</v>
      </c>
      <c r="O177" s="57">
        <v>7.5560119516879585E-6</v>
      </c>
      <c r="P177" s="57">
        <v>3.9992443988048312E-2</v>
      </c>
      <c r="Q177" s="57">
        <v>1.0111680011288001E-6</v>
      </c>
      <c r="R177" s="57">
        <v>3.9998988831998872E-2</v>
      </c>
      <c r="S177" s="132"/>
    </row>
    <row r="178" spans="1:19">
      <c r="A178" s="56">
        <v>1041</v>
      </c>
      <c r="B178" s="57">
        <v>1.5918778954969002</v>
      </c>
      <c r="C178" s="56">
        <v>1976.5060505924332</v>
      </c>
      <c r="D178" s="56">
        <v>331.68112430166747</v>
      </c>
      <c r="E178" s="56">
        <v>331.6132094064468</v>
      </c>
      <c r="F178" s="56">
        <v>331.71986921326004</v>
      </c>
      <c r="G178" s="57">
        <v>0.16781184363298568</v>
      </c>
      <c r="H178" s="57">
        <v>0.16777748254656233</v>
      </c>
      <c r="I178" s="57">
        <v>0.16783144636153838</v>
      </c>
      <c r="J178" s="57">
        <v>1.6647023572136099E-4</v>
      </c>
      <c r="K178" s="57">
        <v>3.7119575199862087E-4</v>
      </c>
      <c r="L178" s="57">
        <v>4.9675944820526396E-5</v>
      </c>
      <c r="M178" s="57">
        <v>1.5557631828229703E-5</v>
      </c>
      <c r="N178" s="57">
        <v>3.9984442368171773E-2</v>
      </c>
      <c r="O178" s="57">
        <v>8.2807843365140672E-6</v>
      </c>
      <c r="P178" s="57">
        <v>3.9991719215663489E-2</v>
      </c>
      <c r="Q178" s="57">
        <v>1.1081909842892824E-6</v>
      </c>
      <c r="R178" s="57">
        <v>3.999889180901571E-2</v>
      </c>
      <c r="S178" s="132"/>
    </row>
    <row r="179" spans="1:19">
      <c r="A179" s="56">
        <v>1040</v>
      </c>
      <c r="B179" s="57">
        <v>1.5917401305191543</v>
      </c>
      <c r="C179" s="56">
        <v>1964.6497381456675</v>
      </c>
      <c r="D179" s="56">
        <v>331.82398748410537</v>
      </c>
      <c r="E179" s="56">
        <v>331.74998225011899</v>
      </c>
      <c r="F179" s="56">
        <v>331.86620809729777</v>
      </c>
      <c r="G179" s="57">
        <v>0.16889727519435455</v>
      </c>
      <c r="H179" s="57">
        <v>0.16885960678326348</v>
      </c>
      <c r="I179" s="57">
        <v>0.16891876534212624</v>
      </c>
      <c r="J179" s="57">
        <v>1.8132384054858619E-4</v>
      </c>
      <c r="K179" s="57">
        <v>4.043089708103409E-4</v>
      </c>
      <c r="L179" s="57">
        <v>5.4108933908669776E-5</v>
      </c>
      <c r="M179" s="57">
        <v>1.6914730930578454E-5</v>
      </c>
      <c r="N179" s="57">
        <v>3.9983085269069421E-2</v>
      </c>
      <c r="O179" s="57">
        <v>9.0029563307037105E-6</v>
      </c>
      <c r="P179" s="57">
        <v>3.9990997043669298E-2</v>
      </c>
      <c r="Q179" s="57">
        <v>1.2048715320472125E-6</v>
      </c>
      <c r="R179" s="57">
        <v>3.9998795128467955E-2</v>
      </c>
      <c r="S179" s="132"/>
    </row>
    <row r="180" spans="1:19">
      <c r="A180" s="56">
        <v>1039</v>
      </c>
      <c r="B180" s="57">
        <v>1.5916028275713832</v>
      </c>
      <c r="C180" s="56">
        <v>1952.8481797214208</v>
      </c>
      <c r="D180" s="56">
        <v>331.96690389624382</v>
      </c>
      <c r="E180" s="56">
        <v>331.88680105397742</v>
      </c>
      <c r="F180" s="56">
        <v>332.01260455837945</v>
      </c>
      <c r="G180" s="57">
        <v>0.16999114797730963</v>
      </c>
      <c r="H180" s="57">
        <v>0.16995012950844032</v>
      </c>
      <c r="I180" s="57">
        <v>0.17001455003314286</v>
      </c>
      <c r="J180" s="57">
        <v>1.9618297971257803E-4</v>
      </c>
      <c r="K180" s="57">
        <v>4.3743331675571984E-4</v>
      </c>
      <c r="L180" s="57">
        <v>5.8543667156740753E-5</v>
      </c>
      <c r="M180" s="57">
        <v>1.8266972634140076E-5</v>
      </c>
      <c r="N180" s="57">
        <v>3.9981733027365858E-2</v>
      </c>
      <c r="O180" s="57">
        <v>9.722516542099305E-6</v>
      </c>
      <c r="P180" s="57">
        <v>3.9990277483457903E-2</v>
      </c>
      <c r="Q180" s="57">
        <v>1.3012080940428849E-6</v>
      </c>
      <c r="R180" s="57">
        <v>3.9998698791905957E-2</v>
      </c>
      <c r="S180" s="132"/>
    </row>
    <row r="181" spans="1:19">
      <c r="A181" s="56">
        <v>1038</v>
      </c>
      <c r="B181" s="57">
        <v>1.5914659958696666</v>
      </c>
      <c r="C181" s="56">
        <v>1941.1012250755764</v>
      </c>
      <c r="D181" s="56">
        <v>332.10987833937673</v>
      </c>
      <c r="E181" s="56">
        <v>332.02367040890005</v>
      </c>
      <c r="F181" s="56">
        <v>332.15906351837219</v>
      </c>
      <c r="G181" s="57">
        <v>0.17109353909477137</v>
      </c>
      <c r="H181" s="57">
        <v>0.17104912722723811</v>
      </c>
      <c r="I181" s="57">
        <v>0.1711188778964578</v>
      </c>
      <c r="J181" s="57">
        <v>2.1104815240757802E-4</v>
      </c>
      <c r="K181" s="57">
        <v>4.705699013036746E-4</v>
      </c>
      <c r="L181" s="57">
        <v>6.2980293661030196E-5</v>
      </c>
      <c r="M181" s="57">
        <v>1.9614334190777992E-5</v>
      </c>
      <c r="N181" s="57">
        <v>3.998038566580922E-2</v>
      </c>
      <c r="O181" s="57">
        <v>1.0439452985437173E-5</v>
      </c>
      <c r="P181" s="57">
        <v>3.9989560547014566E-2</v>
      </c>
      <c r="Q181" s="57">
        <v>1.3971990406990729E-6</v>
      </c>
      <c r="R181" s="57">
        <v>3.99986028009593E-2</v>
      </c>
      <c r="S181" s="132"/>
    </row>
    <row r="182" spans="1:19">
      <c r="A182" s="56">
        <v>1037</v>
      </c>
      <c r="B182" s="57">
        <v>1.5913296447771816</v>
      </c>
      <c r="C182" s="56">
        <v>1929.4087240279757</v>
      </c>
      <c r="D182" s="56">
        <v>332.25291558980609</v>
      </c>
      <c r="E182" s="56">
        <v>332.1605948811677</v>
      </c>
      <c r="F182" s="56">
        <v>332.30558987395347</v>
      </c>
      <c r="G182" s="57">
        <v>0.17220452641893857</v>
      </c>
      <c r="H182" s="57">
        <v>0.17215667719576014</v>
      </c>
      <c r="I182" s="57">
        <v>0.17223182715801547</v>
      </c>
      <c r="J182" s="57">
        <v>2.2591985522979474E-4</v>
      </c>
      <c r="K182" s="57">
        <v>5.0371982996721965E-4</v>
      </c>
      <c r="L182" s="57">
        <v>6.7418961754772688E-5</v>
      </c>
      <c r="M182" s="57">
        <v>2.0956791751851497E-5</v>
      </c>
      <c r="N182" s="57">
        <v>3.9979043208248147E-2</v>
      </c>
      <c r="O182" s="57">
        <v>1.1153753088964566E-5</v>
      </c>
      <c r="P182" s="57">
        <v>3.9988846246911035E-2</v>
      </c>
      <c r="Q182" s="57">
        <v>1.4928426640976507E-6</v>
      </c>
      <c r="R182" s="57">
        <v>3.9998507157335904E-2</v>
      </c>
      <c r="S182" s="132"/>
    </row>
    <row r="183" spans="1:19">
      <c r="A183" s="56">
        <v>1036</v>
      </c>
      <c r="B183" s="57">
        <v>1.5911937837976868</v>
      </c>
      <c r="C183" s="56">
        <v>1917.7705264503754</v>
      </c>
      <c r="D183" s="56">
        <v>332.39602039670871</v>
      </c>
      <c r="E183" s="56">
        <v>332.2975790104253</v>
      </c>
      <c r="F183" s="56">
        <v>332.45218849442347</v>
      </c>
      <c r="G183" s="57">
        <v>0.17332418858889467</v>
      </c>
      <c r="H183" s="57">
        <v>0.17327285742860951</v>
      </c>
      <c r="I183" s="57">
        <v>0.17335347681547866</v>
      </c>
      <c r="J183" s="57">
        <v>2.4079858195513726E-4</v>
      </c>
      <c r="K183" s="57">
        <v>5.3688420181241536E-4</v>
      </c>
      <c r="L183" s="57">
        <v>7.1859818941533149E-5</v>
      </c>
      <c r="M183" s="57">
        <v>2.2294320348075388E-5</v>
      </c>
      <c r="N183" s="57">
        <v>3.9977705679651927E-2</v>
      </c>
      <c r="O183" s="57">
        <v>1.1865403683882739E-5</v>
      </c>
      <c r="P183" s="57">
        <v>3.9988134596316116E-2</v>
      </c>
      <c r="Q183" s="57">
        <v>1.5881371765338781E-6</v>
      </c>
      <c r="R183" s="57">
        <v>3.999841186282347E-2</v>
      </c>
      <c r="S183" s="132"/>
    </row>
    <row r="184" spans="1:19">
      <c r="A184" s="56">
        <v>1035</v>
      </c>
      <c r="B184" s="57">
        <v>1.5910584225717361</v>
      </c>
      <c r="C184" s="56">
        <v>1906.1864822528785</v>
      </c>
      <c r="D184" s="56">
        <v>332.53919748090317</v>
      </c>
      <c r="E184" s="56">
        <v>332.43462730850621</v>
      </c>
      <c r="F184" s="56">
        <v>332.59886422043957</v>
      </c>
      <c r="G184" s="57">
        <v>0.17445260501893953</v>
      </c>
      <c r="H184" s="57">
        <v>0.17439774670713712</v>
      </c>
      <c r="I184" s="57">
        <v>0.17448390664660918</v>
      </c>
      <c r="J184" s="57">
        <v>2.5568482341131737E-4</v>
      </c>
      <c r="K184" s="57">
        <v>5.700641091703762E-4</v>
      </c>
      <c r="L184" s="57">
        <v>7.6303011858014358E-5</v>
      </c>
      <c r="M184" s="57">
        <v>2.3626893878426963E-5</v>
      </c>
      <c r="N184" s="57">
        <v>3.9976373106121572E-2</v>
      </c>
      <c r="O184" s="57">
        <v>1.2574390998442548E-5</v>
      </c>
      <c r="P184" s="57">
        <v>3.9987425609001558E-2</v>
      </c>
      <c r="Q184" s="57">
        <v>1.6830807097429701E-6</v>
      </c>
      <c r="R184" s="57">
        <v>3.9998316919290261E-2</v>
      </c>
      <c r="S184" s="132"/>
    </row>
    <row r="185" spans="1:19">
      <c r="A185" s="56">
        <v>1034</v>
      </c>
      <c r="B185" s="57">
        <v>1.5909235708720222</v>
      </c>
      <c r="C185" s="56">
        <v>1894.6564413696524</v>
      </c>
      <c r="D185" s="56">
        <v>332.68245153354445</v>
      </c>
      <c r="E185" s="56">
        <v>332.57174425818658</v>
      </c>
      <c r="F185" s="56">
        <v>332.74562186267627</v>
      </c>
      <c r="G185" s="57">
        <v>0.17558985590709383</v>
      </c>
      <c r="H185" s="57">
        <v>0.17553142458786331</v>
      </c>
      <c r="I185" s="57">
        <v>0.17562319721782041</v>
      </c>
      <c r="J185" s="57">
        <v>2.7057906734129222E-4</v>
      </c>
      <c r="K185" s="57">
        <v>6.0326063733806556E-4</v>
      </c>
      <c r="L185" s="57">
        <v>8.0748686231757461E-5</v>
      </c>
      <c r="M185" s="57">
        <v>2.4954485099113336E-5</v>
      </c>
      <c r="N185" s="57">
        <v>3.9975045514900887E-2</v>
      </c>
      <c r="O185" s="57">
        <v>1.3280700652251637E-5</v>
      </c>
      <c r="P185" s="57">
        <v>3.9986719299347752E-2</v>
      </c>
      <c r="Q185" s="57">
        <v>1.7776713140751378E-6</v>
      </c>
      <c r="R185" s="57">
        <v>3.9998222328685926E-2</v>
      </c>
      <c r="S185" s="132"/>
    </row>
    <row r="186" spans="1:19">
      <c r="A186" s="56">
        <v>1033</v>
      </c>
      <c r="B186" s="57">
        <v>1.5907892385981706</v>
      </c>
      <c r="C186" s="56">
        <v>1883.180253745847</v>
      </c>
      <c r="D186" s="56">
        <v>332.82578721490592</v>
      </c>
      <c r="E186" s="56">
        <v>332.70893431202427</v>
      </c>
      <c r="F186" s="56">
        <v>332.89246620057503</v>
      </c>
      <c r="G186" s="57">
        <v>0.17673602224369112</v>
      </c>
      <c r="H186" s="57">
        <v>0.17667397141098448</v>
      </c>
      <c r="I186" s="57">
        <v>0.17677142989281897</v>
      </c>
      <c r="J186" s="57">
        <v>2.8548179827780906E-4</v>
      </c>
      <c r="K186" s="57">
        <v>6.3647486429696531E-4</v>
      </c>
      <c r="L186" s="57">
        <v>8.5196986844726652E-5</v>
      </c>
      <c r="M186" s="57">
        <v>2.6277065613637014E-5</v>
      </c>
      <c r="N186" s="57">
        <v>3.9973722934386363E-2</v>
      </c>
      <c r="O186" s="57">
        <v>1.3984317651014188E-5</v>
      </c>
      <c r="P186" s="57">
        <v>3.998601568234899E-2</v>
      </c>
      <c r="Q186" s="57">
        <v>1.87190695780571E-6</v>
      </c>
      <c r="R186" s="57">
        <v>3.9998128093042193E-2</v>
      </c>
      <c r="S186" s="132"/>
    </row>
    <row r="187" spans="1:19">
      <c r="A187" s="56">
        <v>1032</v>
      </c>
      <c r="B187" s="57">
        <v>1.5906554357718707</v>
      </c>
      <c r="C187" s="56">
        <v>1871.75776932385</v>
      </c>
      <c r="D187" s="56">
        <v>332.96920915299029</v>
      </c>
      <c r="E187" s="56">
        <v>332.84620189103413</v>
      </c>
      <c r="F187" s="56">
        <v>333.03940198091829</v>
      </c>
      <c r="G187" s="57">
        <v>0.17789118582009222</v>
      </c>
      <c r="H187" s="57">
        <v>0.17782546830900606</v>
      </c>
      <c r="I187" s="57">
        <v>0.17792868684136665</v>
      </c>
      <c r="J187" s="57">
        <v>3.0039349739807708E-4</v>
      </c>
      <c r="K187" s="57">
        <v>6.6970786039077801E-4</v>
      </c>
      <c r="L187" s="57">
        <v>8.9648057489566391E-5</v>
      </c>
      <c r="M187" s="57">
        <v>2.7594605862009125E-5</v>
      </c>
      <c r="N187" s="57">
        <v>3.9972405394137989E-2</v>
      </c>
      <c r="O187" s="57">
        <v>1.4685226380891178E-5</v>
      </c>
      <c r="P187" s="57">
        <v>3.9985314773619107E-2</v>
      </c>
      <c r="Q187" s="57">
        <v>1.9657855263536008E-6</v>
      </c>
      <c r="R187" s="57">
        <v>3.9998034214473649E-2</v>
      </c>
      <c r="S187" s="132"/>
    </row>
    <row r="188" spans="1:19">
      <c r="A188" s="56">
        <v>1031</v>
      </c>
      <c r="B188" s="57">
        <v>1.5905221725314604</v>
      </c>
      <c r="C188" s="56">
        <v>1860.3888380290366</v>
      </c>
      <c r="D188" s="56">
        <v>333.11272194213558</v>
      </c>
      <c r="E188" s="56">
        <v>332.9835513833583</v>
      </c>
      <c r="F188" s="56">
        <v>333.18643391639836</v>
      </c>
      <c r="G188" s="57">
        <v>0.17905542923760351</v>
      </c>
      <c r="H188" s="57">
        <v>0.17898599721557842</v>
      </c>
      <c r="I188" s="57">
        <v>0.17909505104824652</v>
      </c>
      <c r="J188" s="57">
        <v>3.1531464237921636E-4</v>
      </c>
      <c r="K188" s="57">
        <v>7.029606880057937E-4</v>
      </c>
      <c r="L188" s="57">
        <v>9.4102040926080655E-5</v>
      </c>
      <c r="M188" s="57">
        <v>2.890707511074917E-5</v>
      </c>
      <c r="N188" s="57">
        <v>3.9971092924889248E-2</v>
      </c>
      <c r="O188" s="57">
        <v>1.5383410603299681E-5</v>
      </c>
      <c r="P188" s="57">
        <v>3.9984616589396699E-2</v>
      </c>
      <c r="Q188" s="57">
        <v>2.0593048215556523E-6</v>
      </c>
      <c r="R188" s="57">
        <v>3.9997940695178445E-2</v>
      </c>
      <c r="S188" s="132"/>
    </row>
    <row r="189" spans="1:19">
      <c r="A189" s="56">
        <v>1030</v>
      </c>
      <c r="B189" s="57">
        <v>1.5903894591260663</v>
      </c>
      <c r="C189" s="56">
        <v>1849.0733097607815</v>
      </c>
      <c r="D189" s="56">
        <v>333.25633014189384</v>
      </c>
      <c r="E189" s="56">
        <v>333.12098714319865</v>
      </c>
      <c r="F189" s="56">
        <v>333.33356668446578</v>
      </c>
      <c r="G189" s="57">
        <v>0.18022883591619626</v>
      </c>
      <c r="H189" s="57">
        <v>0.18015564087412803</v>
      </c>
      <c r="I189" s="57">
        <v>0.18027060632203373</v>
      </c>
      <c r="J189" s="57">
        <v>3.3024570728179548E-4</v>
      </c>
      <c r="K189" s="57">
        <v>7.3623440130976547E-4</v>
      </c>
      <c r="L189" s="57">
        <v>9.8559078846482961E-5</v>
      </c>
      <c r="M189" s="57">
        <v>3.0214441444192614E-5</v>
      </c>
      <c r="N189" s="57">
        <v>3.9969785558555807E-2</v>
      </c>
      <c r="O189" s="57">
        <v>1.6078853450318108E-5</v>
      </c>
      <c r="P189" s="57">
        <v>3.9983921146549681E-2</v>
      </c>
      <c r="Q189" s="57">
        <v>2.1524625610426868E-6</v>
      </c>
      <c r="R189" s="57">
        <v>3.9997847537438957E-2</v>
      </c>
      <c r="S189" s="132"/>
    </row>
    <row r="190" spans="1:19">
      <c r="A190" s="56">
        <v>1029</v>
      </c>
      <c r="B190" s="57">
        <v>1.5902573059119269</v>
      </c>
      <c r="C190" s="56">
        <v>1837.8110343702494</v>
      </c>
      <c r="D190" s="56">
        <v>333.40003827447362</v>
      </c>
      <c r="E190" s="56">
        <v>333.25851348837392</v>
      </c>
      <c r="F190" s="56">
        <v>333.48080492470592</v>
      </c>
      <c r="G190" s="57">
        <v>0.18141149010388744</v>
      </c>
      <c r="H190" s="57">
        <v>0.18133448284718207</v>
      </c>
      <c r="I190" s="57">
        <v>0.18145543730450917</v>
      </c>
      <c r="J190" s="57">
        <v>3.45187162283489E-4</v>
      </c>
      <c r="K190" s="57">
        <v>7.6953004566349126E-4</v>
      </c>
      <c r="L190" s="57">
        <v>1.0301931179579338E-4</v>
      </c>
      <c r="M190" s="57">
        <v>3.1516671748300595E-5</v>
      </c>
      <c r="N190" s="57">
        <v>3.9968483328251703E-2</v>
      </c>
      <c r="O190" s="57">
        <v>1.6771537416251385E-5</v>
      </c>
      <c r="P190" s="57">
        <v>3.9983228462583752E-2</v>
      </c>
      <c r="Q190" s="57">
        <v>2.2452563770786991E-6</v>
      </c>
      <c r="R190" s="57">
        <v>3.9997754743622924E-2</v>
      </c>
      <c r="S190" s="132"/>
    </row>
    <row r="191" spans="1:19">
      <c r="A191" s="56">
        <v>1028</v>
      </c>
      <c r="B191" s="57">
        <v>1.5901257233423587</v>
      </c>
      <c r="C191" s="56">
        <v>1826.6018616564957</v>
      </c>
      <c r="D191" s="56">
        <v>333.54385082562328</v>
      </c>
      <c r="E191" s="56">
        <v>333.39613470117104</v>
      </c>
      <c r="F191" s="56">
        <v>333.62815323974036</v>
      </c>
      <c r="G191" s="57">
        <v>0.18260347688638695</v>
      </c>
      <c r="H191" s="57">
        <v>0.1825226075258804</v>
      </c>
      <c r="I191" s="57">
        <v>0.18264962948038499</v>
      </c>
      <c r="J191" s="57">
        <v>3.6013947377155908E-4</v>
      </c>
      <c r="K191" s="57">
        <v>8.0284865782453974E-4</v>
      </c>
      <c r="L191" s="57">
        <v>1.0748287919959409E-4</v>
      </c>
      <c r="M191" s="57">
        <v>3.2813731718918698E-5</v>
      </c>
      <c r="N191" s="57">
        <v>3.996718626828108E-2</v>
      </c>
      <c r="O191" s="57">
        <v>1.7461444362036131E-5</v>
      </c>
      <c r="P191" s="57">
        <v>3.9982538555637964E-2</v>
      </c>
      <c r="Q191" s="57">
        <v>2.3376838171476816E-6</v>
      </c>
      <c r="R191" s="57">
        <v>3.9997662316182854E-2</v>
      </c>
      <c r="S191" s="132"/>
    </row>
    <row r="192" spans="1:19">
      <c r="A192" s="56">
        <v>1027</v>
      </c>
      <c r="B192" s="57">
        <v>1.589994721965962</v>
      </c>
      <c r="C192" s="56">
        <v>1815.4456413496216</v>
      </c>
      <c r="D192" s="56">
        <v>333.68777224023745</v>
      </c>
      <c r="E192" s="56">
        <v>333.53385502414591</v>
      </c>
      <c r="F192" s="56">
        <v>333.7756161907223</v>
      </c>
      <c r="G192" s="57">
        <v>0.18380488219529967</v>
      </c>
      <c r="H192" s="57">
        <v>0.18372010013816403</v>
      </c>
      <c r="I192" s="57">
        <v>0.18385326918551523</v>
      </c>
      <c r="J192" s="57">
        <v>3.751031038852215E-4</v>
      </c>
      <c r="K192" s="57">
        <v>8.3619126493206242E-4</v>
      </c>
      <c r="L192" s="57">
        <v>1.1194991922747199E-4</v>
      </c>
      <c r="M192" s="57">
        <v>3.4105585829457115E-5</v>
      </c>
      <c r="N192" s="57">
        <v>3.9965894414170547E-2</v>
      </c>
      <c r="O192" s="57">
        <v>1.8148555498215213E-5</v>
      </c>
      <c r="P192" s="57">
        <v>3.9981851444501788E-2</v>
      </c>
      <c r="Q192" s="57">
        <v>2.4297423416466287E-6</v>
      </c>
      <c r="R192" s="57">
        <v>3.9997570257658356E-2</v>
      </c>
      <c r="S192" s="132"/>
    </row>
    <row r="193" spans="1:19">
      <c r="A193" s="56">
        <v>1026</v>
      </c>
      <c r="B193" s="57">
        <v>1.5898643124185867</v>
      </c>
      <c r="C193" s="56">
        <v>1804.3422230988067</v>
      </c>
      <c r="D193" s="56">
        <v>333.83180692217809</v>
      </c>
      <c r="E193" s="56">
        <v>333.6716786599589</v>
      </c>
      <c r="F193" s="56">
        <v>333.9231982971495</v>
      </c>
      <c r="G193" s="57">
        <v>0.18501579281831021</v>
      </c>
      <c r="H193" s="57">
        <v>0.18492704675884919</v>
      </c>
      <c r="I193" s="57">
        <v>0.18506644361714505</v>
      </c>
      <c r="J193" s="57">
        <v>3.9007851049777109E-4</v>
      </c>
      <c r="K193" s="57">
        <v>8.6955888446493823E-4</v>
      </c>
      <c r="L193" s="57">
        <v>1.1642056878669038E-4</v>
      </c>
      <c r="M193" s="57">
        <v>3.5392197334147506E-5</v>
      </c>
      <c r="N193" s="57">
        <v>3.9964607802665857E-2</v>
      </c>
      <c r="O193" s="57">
        <v>1.8832851386690998E-5</v>
      </c>
      <c r="P193" s="57">
        <v>3.9981167148613307E-2</v>
      </c>
      <c r="Q193" s="57">
        <v>2.521429324091027E-6</v>
      </c>
      <c r="R193" s="57">
        <v>3.9997478570675912E-2</v>
      </c>
      <c r="S193" s="132"/>
    </row>
    <row r="194" spans="1:19">
      <c r="A194" s="56">
        <v>1025</v>
      </c>
      <c r="B194" s="57">
        <v>1.5897345054173122</v>
      </c>
      <c r="C194" s="56">
        <v>1793.2914564586968</v>
      </c>
      <c r="D194" s="56">
        <v>333.97595923310263</v>
      </c>
      <c r="E194" s="56">
        <v>333.80960977025899</v>
      </c>
      <c r="F194" s="56">
        <v>334.07090403565991</v>
      </c>
      <c r="G194" s="57">
        <v>0.18623629640918596</v>
      </c>
      <c r="H194" s="57">
        <v>0.18614353431954095</v>
      </c>
      <c r="I194" s="57">
        <v>0.18628924084396553</v>
      </c>
      <c r="J194" s="57">
        <v>4.0506614709445721E-4</v>
      </c>
      <c r="K194" s="57">
        <v>9.0295252397454284E-4</v>
      </c>
      <c r="L194" s="57">
        <v>1.2089496348632878E-4</v>
      </c>
      <c r="M194" s="57">
        <v>3.6673528263867572E-5</v>
      </c>
      <c r="N194" s="57">
        <v>3.9963326471736137E-2</v>
      </c>
      <c r="O194" s="57">
        <v>1.9514311938676438E-5</v>
      </c>
      <c r="P194" s="57">
        <v>3.9980485688061326E-2</v>
      </c>
      <c r="Q194" s="57">
        <v>2.6127420508252886E-6</v>
      </c>
      <c r="R194" s="57">
        <v>3.9997387257949178E-2</v>
      </c>
      <c r="S194" s="132"/>
    </row>
    <row r="195" spans="1:19">
      <c r="A195" s="56">
        <v>1024</v>
      </c>
      <c r="B195" s="57">
        <v>1.5896053117533853</v>
      </c>
      <c r="C195" s="56">
        <v>1782.2931908781479</v>
      </c>
      <c r="D195" s="56">
        <v>334.1202334901144</v>
      </c>
      <c r="E195" s="56">
        <v>333.94765247344242</v>
      </c>
      <c r="F195" s="56">
        <v>334.21873783762004</v>
      </c>
      <c r="G195" s="57">
        <v>0.18746648149707126</v>
      </c>
      <c r="H195" s="57">
        <v>0.18736965061786728</v>
      </c>
      <c r="I195" s="57">
        <v>0.18752174981544323</v>
      </c>
      <c r="J195" s="57">
        <v>4.2006646252790159E-4</v>
      </c>
      <c r="K195" s="57">
        <v>9.3637318054029528E-4</v>
      </c>
      <c r="L195" s="57">
        <v>1.2537323756411922E-4</v>
      </c>
      <c r="M195" s="57">
        <v>3.7949539412007918E-5</v>
      </c>
      <c r="N195" s="57">
        <v>3.996205046058799E-2</v>
      </c>
      <c r="O195" s="57">
        <v>2.0192916407254818E-5</v>
      </c>
      <c r="P195" s="57">
        <v>3.9979807083592743E-2</v>
      </c>
      <c r="Q195" s="57">
        <v>2.7036777200072893E-6</v>
      </c>
      <c r="R195" s="57">
        <v>3.9997296322279996E-2</v>
      </c>
      <c r="S195" s="132"/>
    </row>
    <row r="196" spans="1:19">
      <c r="A196" s="56">
        <v>1023</v>
      </c>
      <c r="B196" s="57">
        <v>1.5894767422860241</v>
      </c>
      <c r="C196" s="56">
        <v>1771.3472756888068</v>
      </c>
      <c r="D196" s="56">
        <v>334.26463396428335</v>
      </c>
      <c r="E196" s="56">
        <v>334.08581084324408</v>
      </c>
      <c r="F196" s="56">
        <v>334.36670408760557</v>
      </c>
      <c r="G196" s="57">
        <v>0.18870643749645369</v>
      </c>
      <c r="H196" s="57">
        <v>0.18860548432736396</v>
      </c>
      <c r="I196" s="57">
        <v>0.18876406037183396</v>
      </c>
      <c r="J196" s="57">
        <v>4.3507990086499859E-4</v>
      </c>
      <c r="K196" s="57">
        <v>9.698218404284864E-4</v>
      </c>
      <c r="L196" s="57">
        <v>1.2985552384048304E-4</v>
      </c>
      <c r="M196" s="57">
        <v>3.9220190328668801E-5</v>
      </c>
      <c r="N196" s="57">
        <v>3.9960779809671332E-2</v>
      </c>
      <c r="O196" s="57">
        <v>2.0868643384358076E-5</v>
      </c>
      <c r="P196" s="57">
        <v>3.9979131356615641E-2</v>
      </c>
      <c r="Q196" s="57">
        <v>2.794233441184164E-6</v>
      </c>
      <c r="R196" s="57">
        <v>3.9997205766558817E-2</v>
      </c>
      <c r="S196" s="132"/>
    </row>
    <row r="197" spans="1:19">
      <c r="A197" s="56">
        <v>1022</v>
      </c>
      <c r="B197" s="57">
        <v>1.5893488079358982</v>
      </c>
      <c r="C197" s="56">
        <v>1760.4535600886124</v>
      </c>
      <c r="D197" s="56">
        <v>334.40916487884544</v>
      </c>
      <c r="E197" s="56">
        <v>334.22408890702161</v>
      </c>
      <c r="F197" s="56">
        <v>334.51480712155177</v>
      </c>
      <c r="G197" s="57">
        <v>0.18995625471768363</v>
      </c>
      <c r="H197" s="57">
        <v>0.18985112500792037</v>
      </c>
      <c r="I197" s="57">
        <v>0.19001626325474552</v>
      </c>
      <c r="J197" s="57">
        <v>4.5010690119917651E-4</v>
      </c>
      <c r="K197" s="57">
        <v>1.0032994786773886E-3</v>
      </c>
      <c r="L197" s="57">
        <v>1.3434195366224255E-4</v>
      </c>
      <c r="M197" s="57">
        <v>4.0485439314908239E-5</v>
      </c>
      <c r="N197" s="57">
        <v>3.995951456068509E-2</v>
      </c>
      <c r="O197" s="57">
        <v>2.1541470797847629E-5</v>
      </c>
      <c r="P197" s="57">
        <v>3.9978458529202156E-2</v>
      </c>
      <c r="Q197" s="57">
        <v>2.88440623487211E-6</v>
      </c>
      <c r="R197" s="57">
        <v>3.9997115593765127E-2</v>
      </c>
      <c r="S197" s="132"/>
    </row>
    <row r="198" spans="1:19">
      <c r="A198" s="56">
        <v>1021</v>
      </c>
      <c r="B198" s="57">
        <v>1.5892215196758643</v>
      </c>
      <c r="C198" s="56">
        <v>1749.6118931390877</v>
      </c>
      <c r="D198" s="56">
        <v>334.55383040753765</v>
      </c>
      <c r="E198" s="56">
        <v>334.3624906441699</v>
      </c>
      <c r="F198" s="56">
        <v>334.66305122504326</v>
      </c>
      <c r="G198" s="57">
        <v>0.19121602437629398</v>
      </c>
      <c r="H198" s="57">
        <v>0.19110666311502336</v>
      </c>
      <c r="I198" s="57">
        <v>0.1912784501165018</v>
      </c>
      <c r="J198" s="57">
        <v>4.6514789747731378E-4</v>
      </c>
      <c r="K198" s="57">
        <v>1.0368070587135625E-3</v>
      </c>
      <c r="L198" s="57">
        <v>1.3883265685077362E-4</v>
      </c>
      <c r="M198" s="57">
        <v>4.174524341362348E-5</v>
      </c>
      <c r="N198" s="57">
        <v>3.9958254756586375E-2</v>
      </c>
      <c r="O198" s="57">
        <v>2.2211375906771566E-5</v>
      </c>
      <c r="P198" s="57">
        <v>3.9977788624093229E-2</v>
      </c>
      <c r="Q198" s="57">
        <v>2.9741930318978258E-6</v>
      </c>
      <c r="R198" s="57">
        <v>3.9997025806968102E-2</v>
      </c>
      <c r="S198" s="132"/>
    </row>
    <row r="199" spans="1:19">
      <c r="A199" s="56">
        <v>1020</v>
      </c>
      <c r="B199" s="57">
        <v>1.589094888528146</v>
      </c>
      <c r="C199" s="56">
        <v>1738.8221237445989</v>
      </c>
      <c r="D199" s="56">
        <v>334.69863467313894</v>
      </c>
      <c r="E199" s="56">
        <v>334.50101998473241</v>
      </c>
      <c r="F199" s="56">
        <v>334.81144063181375</v>
      </c>
      <c r="G199" s="57">
        <v>0.19248583860455876</v>
      </c>
      <c r="H199" s="57">
        <v>0.19237219001123343</v>
      </c>
      <c r="I199" s="57">
        <v>0.19255071353174905</v>
      </c>
      <c r="J199" s="57">
        <v>4.8020331834797148E-4</v>
      </c>
      <c r="K199" s="57">
        <v>1.0703455320153488E-3</v>
      </c>
      <c r="L199" s="57">
        <v>1.4332776165737471E-4</v>
      </c>
      <c r="M199" s="57">
        <v>4.2999558410233993E-5</v>
      </c>
      <c r="N199" s="57">
        <v>3.9957000441589764E-2</v>
      </c>
      <c r="O199" s="57">
        <v>2.2878335301829528E-5</v>
      </c>
      <c r="P199" s="57">
        <v>3.9977121664698169E-2</v>
      </c>
      <c r="Q199" s="57">
        <v>3.0635906734565619E-6</v>
      </c>
      <c r="R199" s="57">
        <v>3.9996936409326542E-2</v>
      </c>
      <c r="S199" s="132"/>
    </row>
    <row r="200" spans="1:19">
      <c r="A200" s="56">
        <v>1019</v>
      </c>
      <c r="B200" s="57">
        <v>1.588968925552467</v>
      </c>
      <c r="C200" s="56">
        <v>1728.084100647935</v>
      </c>
      <c r="D200" s="56">
        <v>334.84358174353576</v>
      </c>
      <c r="E200" s="56">
        <v>334.63968080564581</v>
      </c>
      <c r="F200" s="56">
        <v>334.95997951971032</v>
      </c>
      <c r="G200" s="57">
        <v>0.1937657904600755</v>
      </c>
      <c r="H200" s="57">
        <v>0.19364779797474824</v>
      </c>
      <c r="I200" s="57">
        <v>0.19383314700605084</v>
      </c>
      <c r="J200" s="57">
        <v>4.952735867533864E-4</v>
      </c>
      <c r="K200" s="57">
        <v>1.1039158372033731E-3</v>
      </c>
      <c r="L200" s="57">
        <v>1.4782739463981009E-4</v>
      </c>
      <c r="M200" s="57">
        <v>4.4248338807460359E-5</v>
      </c>
      <c r="N200" s="57">
        <v>3.9955751661192543E-2</v>
      </c>
      <c r="O200" s="57">
        <v>2.3542324892015156E-5</v>
      </c>
      <c r="P200" s="57">
        <v>3.9976457675107983E-2</v>
      </c>
      <c r="Q200" s="57">
        <v>3.1525959092743734E-6</v>
      </c>
      <c r="R200" s="57">
        <v>3.9996847404090728E-2</v>
      </c>
      <c r="S200" s="132"/>
    </row>
    <row r="201" spans="1:19">
      <c r="A201" s="56">
        <v>1018</v>
      </c>
      <c r="B201" s="57">
        <v>1.5888436418418688</v>
      </c>
      <c r="C201" s="56">
        <v>1717.3976724125689</v>
      </c>
      <c r="D201" s="56">
        <v>334.98867563502176</v>
      </c>
      <c r="E201" s="56">
        <v>334.7784769339039</v>
      </c>
      <c r="F201" s="56">
        <v>335.10867201406893</v>
      </c>
      <c r="G201" s="57">
        <v>0.19505597394017413</v>
      </c>
      <c r="H201" s="57">
        <v>0.19493358021361076</v>
      </c>
      <c r="I201" s="57">
        <v>0.1951258449904118</v>
      </c>
      <c r="J201" s="57">
        <v>5.103591202703095E-4</v>
      </c>
      <c r="K201" s="57">
        <v>1.1375189008072661E-3</v>
      </c>
      <c r="L201" s="57">
        <v>1.5233168076544956E-4</v>
      </c>
      <c r="M201" s="57">
        <v>4.5491537865760843E-5</v>
      </c>
      <c r="N201" s="57">
        <v>3.995450846213424E-2</v>
      </c>
      <c r="O201" s="57">
        <v>2.4203319926343256E-5</v>
      </c>
      <c r="P201" s="57">
        <v>3.9975796680073658E-2</v>
      </c>
      <c r="Q201" s="57">
        <v>3.2412054005144439E-6</v>
      </c>
      <c r="R201" s="57">
        <v>3.9996758794599484E-2</v>
      </c>
      <c r="S201" s="132"/>
    </row>
    <row r="202" spans="1:19">
      <c r="A202" s="56">
        <v>1017</v>
      </c>
      <c r="B202" s="57">
        <v>1.5887190485117066</v>
      </c>
      <c r="C202" s="56">
        <v>1706.7626874202899</v>
      </c>
      <c r="D202" s="56">
        <v>335.13392030320864</v>
      </c>
      <c r="E202" s="56">
        <v>334.91741213787191</v>
      </c>
      <c r="F202" s="56">
        <v>335.25752217839556</v>
      </c>
      <c r="G202" s="57">
        <v>0.19635648398767813</v>
      </c>
      <c r="H202" s="57">
        <v>0.19622963087158149</v>
      </c>
      <c r="I202" s="57">
        <v>0.19642890288697673</v>
      </c>
      <c r="J202" s="57">
        <v>5.2546033016698246E-4</v>
      </c>
      <c r="K202" s="57">
        <v>1.1711556351629016E-3</v>
      </c>
      <c r="L202" s="57">
        <v>1.5684074312838359E-4</v>
      </c>
      <c r="M202" s="57">
        <v>4.6729107537077E-5</v>
      </c>
      <c r="N202" s="57">
        <v>3.9953270892462922E-2</v>
      </c>
      <c r="O202" s="57">
        <v>2.4861294958642598E-5</v>
      </c>
      <c r="P202" s="57">
        <v>3.9975138705041359E-2</v>
      </c>
      <c r="Q202" s="57">
        <v>3.3294157150215775E-6</v>
      </c>
      <c r="R202" s="57">
        <v>3.999667058428498E-2</v>
      </c>
      <c r="S202" s="132"/>
    </row>
    <row r="203" spans="1:19">
      <c r="A203" s="56">
        <v>1016</v>
      </c>
      <c r="B203" s="57">
        <v>1.5885951566959851</v>
      </c>
      <c r="C203" s="56">
        <v>1696.1789938539512</v>
      </c>
      <c r="D203" s="56">
        <v>335.27931964720966</v>
      </c>
      <c r="E203" s="56">
        <v>335.05649013129755</v>
      </c>
      <c r="F203" s="56">
        <v>335.40653401864796</v>
      </c>
      <c r="G203" s="57">
        <v>0.19766741650620792</v>
      </c>
      <c r="H203" s="57">
        <v>0.19753604504321992</v>
      </c>
      <c r="I203" s="57">
        <v>0.19774241706446224</v>
      </c>
      <c r="J203" s="57">
        <v>5.4057762183767899E-4</v>
      </c>
      <c r="K203" s="57">
        <v>1.2048269393819533E-3</v>
      </c>
      <c r="L203" s="57">
        <v>1.6135470307931943E-4</v>
      </c>
      <c r="M203" s="57">
        <v>4.7960998514451679E-5</v>
      </c>
      <c r="N203" s="57">
        <v>3.9952039001485549E-2</v>
      </c>
      <c r="O203" s="57">
        <v>2.5516223874038375E-5</v>
      </c>
      <c r="P203" s="57">
        <v>3.997448377612596E-2</v>
      </c>
      <c r="Q203" s="57">
        <v>3.4172233308568842E-6</v>
      </c>
      <c r="R203" s="57">
        <v>3.9996582776669141E-2</v>
      </c>
      <c r="S203" s="132"/>
    </row>
    <row r="204" spans="1:19">
      <c r="A204" s="56">
        <v>1015</v>
      </c>
      <c r="B204" s="57">
        <v>1.5884719775360172</v>
      </c>
      <c r="C204" s="56">
        <v>1685.6464396910321</v>
      </c>
      <c r="D204" s="56">
        <v>335.42487750411902</v>
      </c>
      <c r="E204" s="56">
        <v>335.19571456803868</v>
      </c>
      <c r="F204" s="56">
        <v>335.55571147757183</v>
      </c>
      <c r="G204" s="57">
        <v>0.19898886836886162</v>
      </c>
      <c r="H204" s="57">
        <v>0.19885291878258757</v>
      </c>
      <c r="I204" s="57">
        <v>0.19906648486682474</v>
      </c>
      <c r="J204" s="57">
        <v>5.5571139422849747E-4</v>
      </c>
      <c r="K204" s="57">
        <v>1.2385336980774708E-3</v>
      </c>
      <c r="L204" s="57">
        <v>1.6587368005538394E-4</v>
      </c>
      <c r="M204" s="57">
        <v>4.918716019878136E-5</v>
      </c>
      <c r="N204" s="57">
        <v>3.9950812839801217E-2</v>
      </c>
      <c r="O204" s="57">
        <v>2.6168079871438826E-5</v>
      </c>
      <c r="P204" s="57">
        <v>3.9973831920128565E-2</v>
      </c>
      <c r="Q204" s="57">
        <v>3.5046246339494191E-6</v>
      </c>
      <c r="R204" s="57">
        <v>3.9996495375366051E-2</v>
      </c>
      <c r="S204" s="132"/>
    </row>
    <row r="205" spans="1:19">
      <c r="A205" s="56">
        <v>1014</v>
      </c>
      <c r="B205" s="57">
        <v>1.5883495221741808</v>
      </c>
      <c r="C205" s="56">
        <v>1675.1648726940598</v>
      </c>
      <c r="D205" s="56">
        <v>335.57059764854802</v>
      </c>
      <c r="E205" s="56">
        <v>335.33508904163011</v>
      </c>
      <c r="F205" s="56">
        <v>335.70505843422063</v>
      </c>
      <c r="G205" s="57">
        <v>0.20032093743039839</v>
      </c>
      <c r="H205" s="57">
        <v>0.20018034911532753</v>
      </c>
      <c r="I205" s="57">
        <v>0.2004012046255052</v>
      </c>
      <c r="J205" s="57">
        <v>5.7086203978873318E-4</v>
      </c>
      <c r="K205" s="57">
        <v>1.2722767812575198E-3</v>
      </c>
      <c r="L205" s="57">
        <v>1.7039779156224899E-4</v>
      </c>
      <c r="M205" s="57">
        <v>5.0407540709279848E-5</v>
      </c>
      <c r="N205" s="57">
        <v>3.9949592459290723E-2</v>
      </c>
      <c r="O205" s="57">
        <v>2.6816835469205193E-5</v>
      </c>
      <c r="P205" s="57">
        <v>3.9973183164530794E-2</v>
      </c>
      <c r="Q205" s="57">
        <v>3.5916159187659028E-6</v>
      </c>
      <c r="R205" s="57">
        <v>3.9996408384081236E-2</v>
      </c>
      <c r="S205" s="132"/>
    </row>
    <row r="206" spans="1:19">
      <c r="A206" s="56">
        <v>1013</v>
      </c>
      <c r="B206" s="57">
        <v>1.5882278017458649</v>
      </c>
      <c r="C206" s="56">
        <v>1664.7341403940231</v>
      </c>
      <c r="D206" s="56">
        <v>335.71648379032922</v>
      </c>
      <c r="E206" s="56">
        <v>335.47461708309697</v>
      </c>
      <c r="F206" s="56">
        <v>335.85457870159581</v>
      </c>
      <c r="G206" s="57">
        <v>0.20166372253942547</v>
      </c>
      <c r="H206" s="57">
        <v>0.20151843405079325</v>
      </c>
      <c r="I206" s="57">
        <v>0.20174667567164986</v>
      </c>
      <c r="J206" s="57">
        <v>5.8602994423284649E-4</v>
      </c>
      <c r="K206" s="57">
        <v>1.3060570437967156E-3</v>
      </c>
      <c r="L206" s="57">
        <v>1.7492715310618578E-4</v>
      </c>
      <c r="M206" s="57">
        <v>5.1622086883547172E-5</v>
      </c>
      <c r="N206" s="57">
        <v>3.9948377913116451E-2</v>
      </c>
      <c r="O206" s="57">
        <v>2.7462462505291175E-5</v>
      </c>
      <c r="P206" s="57">
        <v>3.9972537537494711E-2</v>
      </c>
      <c r="Q206" s="57">
        <v>3.6781933883767449E-6</v>
      </c>
      <c r="R206" s="57">
        <v>3.9996321806611626E-2</v>
      </c>
      <c r="S206" s="132"/>
    </row>
    <row r="207" spans="1:19">
      <c r="A207" s="56">
        <v>1012</v>
      </c>
      <c r="B207" s="57">
        <v>1.588106827367483</v>
      </c>
      <c r="C207" s="56">
        <v>1654.3540900963294</v>
      </c>
      <c r="D207" s="56">
        <v>335.86253957182925</v>
      </c>
      <c r="E207" s="56">
        <v>335.61430215839528</v>
      </c>
      <c r="F207" s="56">
        <v>336.0042760238868</v>
      </c>
      <c r="G207" s="57">
        <v>0.20301732354787039</v>
      </c>
      <c r="H207" s="57">
        <v>0.20286727259147599</v>
      </c>
      <c r="I207" s="57">
        <v>0.20310299834560933</v>
      </c>
      <c r="J207" s="57">
        <v>6.0121548626079768E-4</v>
      </c>
      <c r="K207" s="57">
        <v>1.3398753248156092E-3</v>
      </c>
      <c r="L207" s="57">
        <v>1.794618781084667E-4</v>
      </c>
      <c r="M207" s="57">
        <v>5.2830744265143501E-5</v>
      </c>
      <c r="N207" s="57">
        <v>3.9947169255734855E-2</v>
      </c>
      <c r="O207" s="57">
        <v>2.810493213074762E-5</v>
      </c>
      <c r="P207" s="57">
        <v>3.9971895067869252E-2</v>
      </c>
      <c r="Q207" s="57">
        <v>3.7643531535212578E-6</v>
      </c>
      <c r="R207" s="57">
        <v>3.9996235646846477E-2</v>
      </c>
      <c r="S207" s="132"/>
    </row>
    <row r="208" spans="1:19">
      <c r="A208" s="56">
        <v>1011</v>
      </c>
      <c r="B208" s="57">
        <v>1.5879866101358169</v>
      </c>
      <c r="C208" s="56">
        <v>1644.0245688570396</v>
      </c>
      <c r="D208" s="56">
        <v>336.00876856657209</v>
      </c>
      <c r="E208" s="56">
        <v>335.7541476671056</v>
      </c>
      <c r="F208" s="56">
        <v>336.15415407505344</v>
      </c>
      <c r="G208" s="57">
        <v>0.20438184132501891</v>
      </c>
      <c r="H208" s="57">
        <v>0.20422696474696173</v>
      </c>
      <c r="I208" s="57">
        <v>0.20447027401102336</v>
      </c>
      <c r="J208" s="57">
        <v>6.1641903741460613E-4</v>
      </c>
      <c r="K208" s="57">
        <v>1.3737324473660495E-3</v>
      </c>
      <c r="L208" s="57">
        <v>1.8400207786317679E-4</v>
      </c>
      <c r="M208" s="57">
        <v>5.4033457116803275E-5</v>
      </c>
      <c r="N208" s="57">
        <v>3.9945966542883196E-2</v>
      </c>
      <c r="O208" s="57">
        <v>2.8744214816916362E-5</v>
      </c>
      <c r="P208" s="57">
        <v>3.9971255785183082E-2</v>
      </c>
      <c r="Q208" s="57">
        <v>3.8500912335579419E-6</v>
      </c>
      <c r="R208" s="57">
        <v>3.9996149908766446E-2</v>
      </c>
      <c r="S208" s="132"/>
    </row>
    <row r="209" spans="1:19">
      <c r="A209" s="56">
        <v>1010</v>
      </c>
      <c r="B209" s="57">
        <v>1.5878671611117754</v>
      </c>
      <c r="C209" s="56">
        <v>1633.7454234817856</v>
      </c>
      <c r="D209" s="56">
        <v>336.15517427697841</v>
      </c>
      <c r="E209" s="56">
        <v>335.89415694028264</v>
      </c>
      <c r="F209" s="56">
        <v>336.30421645650262</v>
      </c>
      <c r="G209" s="57">
        <v>0.20575737776854813</v>
      </c>
      <c r="H209" s="57">
        <v>0.20559761154490999</v>
      </c>
      <c r="I209" s="57">
        <v>0.20584860506588715</v>
      </c>
      <c r="J209" s="57">
        <v>6.3164096184409324E-4</v>
      </c>
      <c r="K209" s="57">
        <v>1.4076292179084904E-3</v>
      </c>
      <c r="L209" s="57">
        <v>1.8854786146593749E-4</v>
      </c>
      <c r="M209" s="57">
        <v>5.5230168417251185E-5</v>
      </c>
      <c r="N209" s="57">
        <v>3.9944769831582752E-2</v>
      </c>
      <c r="O209" s="57">
        <v>2.9380280353780308E-5</v>
      </c>
      <c r="P209" s="57">
        <v>3.9970619719646223E-2</v>
      </c>
      <c r="Q209" s="57">
        <v>3.9354035562048857E-6</v>
      </c>
      <c r="R209" s="57">
        <v>3.9996064596443795E-2</v>
      </c>
      <c r="S209" s="132"/>
    </row>
    <row r="210" spans="1:19">
      <c r="A210" s="56">
        <v>1009</v>
      </c>
      <c r="B210" s="57">
        <v>1.5877484913155424</v>
      </c>
      <c r="C210" s="56">
        <v>1623.5165005171737</v>
      </c>
      <c r="D210" s="56">
        <v>336.30176013100566</v>
      </c>
      <c r="E210" s="56">
        <v>336.03433323725301</v>
      </c>
      <c r="F210" s="56">
        <v>336.45446669363673</v>
      </c>
      <c r="G210" s="57">
        <v>0.20714403581600571</v>
      </c>
      <c r="H210" s="57">
        <v>0.20697931504250727</v>
      </c>
      <c r="I210" s="57">
        <v>0.20723809495404491</v>
      </c>
      <c r="J210" s="57">
        <v>6.4688161595694016E-4</v>
      </c>
      <c r="K210" s="57">
        <v>1.4415664255379435E-3</v>
      </c>
      <c r="L210" s="57">
        <v>1.930993357108779E-4</v>
      </c>
      <c r="M210" s="57">
        <v>5.6420819854113518E-5</v>
      </c>
      <c r="N210" s="57">
        <v>3.9943579180145884E-2</v>
      </c>
      <c r="O210" s="57">
        <v>3.0013097846370646E-5</v>
      </c>
      <c r="P210" s="57">
        <v>3.9969986902153629E-2</v>
      </c>
      <c r="Q210" s="57">
        <v>4.0202859570602614E-6</v>
      </c>
      <c r="R210" s="57">
        <v>3.9995979714042944E-2</v>
      </c>
      <c r="S210" s="132"/>
    </row>
    <row r="211" spans="1:19">
      <c r="A211" s="56">
        <v>1008</v>
      </c>
      <c r="B211" s="57">
        <v>1.5876306117175829</v>
      </c>
      <c r="C211" s="56">
        <v>1613.3376462419199</v>
      </c>
      <c r="D211" s="56">
        <v>336.44852948256101</v>
      </c>
      <c r="E211" s="56">
        <v>336.17467974602226</v>
      </c>
      <c r="F211" s="56">
        <v>336.60490823627038</v>
      </c>
      <c r="G211" s="57">
        <v>0.2085419194588797</v>
      </c>
      <c r="H211" s="57">
        <v>0.20837217834041225</v>
      </c>
      <c r="I211" s="57">
        <v>0.20863884817933301</v>
      </c>
      <c r="J211" s="57">
        <v>6.6214134846154238E-4</v>
      </c>
      <c r="K211" s="57">
        <v>1.4755448420831208E-3</v>
      </c>
      <c r="L211" s="57">
        <v>1.9765660510162597E-4</v>
      </c>
      <c r="M211" s="57">
        <v>5.760535184797178E-5</v>
      </c>
      <c r="N211" s="57">
        <v>3.9942394648152031E-2</v>
      </c>
      <c r="O211" s="57">
        <v>3.0642635727693221E-5</v>
      </c>
      <c r="P211" s="57">
        <v>3.9969357364272311E-2</v>
      </c>
      <c r="Q211" s="57">
        <v>4.1047341812743396E-6</v>
      </c>
      <c r="R211" s="57">
        <v>3.9995895265818725E-2</v>
      </c>
      <c r="S211" s="132"/>
    </row>
    <row r="212" spans="1:19">
      <c r="A212" s="56">
        <v>1007</v>
      </c>
      <c r="B212" s="57">
        <v>1.5875135332292092</v>
      </c>
      <c r="C212" s="56">
        <v>1603.2087066588776</v>
      </c>
      <c r="D212" s="56">
        <v>336.59548560630822</v>
      </c>
      <c r="E212" s="56">
        <v>336.3151995783212</v>
      </c>
      <c r="F212" s="56">
        <v>336.75554445329988</v>
      </c>
      <c r="G212" s="57">
        <v>0.20995113375337179</v>
      </c>
      <c r="H212" s="57">
        <v>0.20977630559355526</v>
      </c>
      <c r="I212" s="57">
        <v>0.21005097031633882</v>
      </c>
      <c r="J212" s="57">
        <v>6.7742049982744135E-4</v>
      </c>
      <c r="K212" s="57">
        <v>1.5095652209050625E-3</v>
      </c>
      <c r="L212" s="57">
        <v>2.0221977169110339E-4</v>
      </c>
      <c r="M212" s="57">
        <v>5.8783703533559368E-5</v>
      </c>
      <c r="N212" s="57">
        <v>3.9941216296466443E-2</v>
      </c>
      <c r="O212" s="57">
        <v>3.1268861748801704E-5</v>
      </c>
      <c r="P212" s="57">
        <v>3.9968731138251203E-2</v>
      </c>
      <c r="Q212" s="57">
        <v>4.1887438822234405E-6</v>
      </c>
      <c r="R212" s="57">
        <v>3.9995811256117779E-2</v>
      </c>
      <c r="S212" s="132"/>
    </row>
    <row r="213" spans="1:19">
      <c r="A213" s="56">
        <v>1006</v>
      </c>
      <c r="B213" s="57">
        <v>1.5873972666933078</v>
      </c>
      <c r="C213" s="56">
        <v>1593.1295274921517</v>
      </c>
      <c r="D213" s="56">
        <v>336.74263169784825</v>
      </c>
      <c r="E213" s="56">
        <v>336.45589576979131</v>
      </c>
      <c r="F213" s="56">
        <v>336.90637863288038</v>
      </c>
      <c r="G213" s="57">
        <v>0.21137178483405339</v>
      </c>
      <c r="H213" s="57">
        <v>0.21119180202467799</v>
      </c>
      <c r="I213" s="57">
        <v>0.21147456802412451</v>
      </c>
      <c r="J213" s="57">
        <v>6.9271940230430928E-4</v>
      </c>
      <c r="K213" s="57">
        <v>1.5436282969445436E-3</v>
      </c>
      <c r="L213" s="57">
        <v>2.0678893508629947E-4</v>
      </c>
      <c r="M213" s="57">
        <v>5.9955812781352338E-5</v>
      </c>
      <c r="N213" s="57">
        <v>3.9940044187218651E-2</v>
      </c>
      <c r="O213" s="57">
        <v>3.1891742990441182E-5</v>
      </c>
      <c r="P213" s="57">
        <v>3.9968108257009562E-2</v>
      </c>
      <c r="Q213" s="57">
        <v>4.2723106230257293E-6</v>
      </c>
      <c r="R213" s="57">
        <v>3.9995727689376974E-2</v>
      </c>
      <c r="S213" s="132"/>
    </row>
    <row r="214" spans="1:19">
      <c r="A214" s="56">
        <v>1005</v>
      </c>
      <c r="B214" s="57">
        <v>1.5872818228775272</v>
      </c>
      <c r="C214" s="56">
        <v>1583.0999541766621</v>
      </c>
      <c r="D214" s="56">
        <v>336.88997086942499</v>
      </c>
      <c r="E214" s="56">
        <v>336.59677127589146</v>
      </c>
      <c r="F214" s="56">
        <v>337.05741397801609</v>
      </c>
      <c r="G214" s="57">
        <v>0.21280397992597666</v>
      </c>
      <c r="H214" s="57">
        <v>0.21261877393644962</v>
      </c>
      <c r="I214" s="57">
        <v>0.21290974905833585</v>
      </c>
      <c r="J214" s="57">
        <v>7.0803837947408521E-4</v>
      </c>
      <c r="K214" s="57">
        <v>1.5777347857288682E-3</v>
      </c>
      <c r="L214" s="57">
        <v>2.1136419231426729E-4</v>
      </c>
      <c r="M214" s="57">
        <v>6.1121616190046402E-5</v>
      </c>
      <c r="N214" s="57">
        <v>3.9938878383809953E-2</v>
      </c>
      <c r="O214" s="57">
        <v>3.2511245859197178E-5</v>
      </c>
      <c r="P214" s="57">
        <v>3.9967488754140801E-2</v>
      </c>
      <c r="Q214" s="57">
        <v>4.3554298759948079E-6</v>
      </c>
      <c r="R214" s="57">
        <v>3.9995644570124007E-2</v>
      </c>
      <c r="S214" s="132"/>
    </row>
    <row r="215" spans="1:19">
      <c r="A215" s="56">
        <v>1004</v>
      </c>
      <c r="B215" s="57">
        <v>1.5871672124631311</v>
      </c>
      <c r="C215" s="56">
        <v>1573.1198318535571</v>
      </c>
      <c r="D215" s="56">
        <v>337.03750614918414</v>
      </c>
      <c r="E215" s="56">
        <v>336.73782897120373</v>
      </c>
      <c r="F215" s="56">
        <v>337.20865360579268</v>
      </c>
      <c r="G215" s="57">
        <v>0.21424782735849407</v>
      </c>
      <c r="H215" s="57">
        <v>0.21405732872519714</v>
      </c>
      <c r="I215" s="57">
        <v>0.21435662228507438</v>
      </c>
      <c r="J215" s="57">
        <v>7.2337774617614592E-4</v>
      </c>
      <c r="K215" s="57">
        <v>1.6118853832053359E-3</v>
      </c>
      <c r="L215" s="57">
        <v>2.1594563780003018E-4</v>
      </c>
      <c r="M215" s="57">
        <v>6.2281049104850864E-5</v>
      </c>
      <c r="N215" s="57">
        <v>3.9937718950895151E-2</v>
      </c>
      <c r="O215" s="57">
        <v>3.3127336097280571E-5</v>
      </c>
      <c r="P215" s="57">
        <v>3.9966872663902718E-2</v>
      </c>
      <c r="Q215" s="57">
        <v>4.4380970239444847E-6</v>
      </c>
      <c r="R215" s="57">
        <v>3.9995561902976054E-2</v>
      </c>
      <c r="S215" s="132"/>
    </row>
    <row r="216" spans="1:19">
      <c r="A216" s="56">
        <v>1003</v>
      </c>
      <c r="B216" s="57">
        <v>1.5870534460367003</v>
      </c>
      <c r="C216" s="56">
        <v>1563.1890053650243</v>
      </c>
      <c r="D216" s="56">
        <v>337.1852404781265</v>
      </c>
      <c r="E216" s="56">
        <v>336.87907164653336</v>
      </c>
      <c r="F216" s="56">
        <v>337.36010054424503</v>
      </c>
      <c r="G216" s="57">
        <v>0.21570343657796487</v>
      </c>
      <c r="H216" s="57">
        <v>0.21550757489358613</v>
      </c>
      <c r="I216" s="57">
        <v>0.21581529769361907</v>
      </c>
      <c r="J216" s="57">
        <v>7.3873780818844992E-4</v>
      </c>
      <c r="K216" s="57">
        <v>1.6460807650382492E-3</v>
      </c>
      <c r="L216" s="57">
        <v>2.2053336327021444E-4</v>
      </c>
      <c r="M216" s="57">
        <v>6.3434045619588581E-5</v>
      </c>
      <c r="N216" s="57">
        <v>3.9936565954380415E-2</v>
      </c>
      <c r="O216" s="57">
        <v>3.3739978783847818E-5</v>
      </c>
      <c r="P216" s="57">
        <v>3.996626002121615E-2</v>
      </c>
      <c r="Q216" s="57">
        <v>4.52030736031032E-6</v>
      </c>
      <c r="R216" s="57">
        <v>3.9995479692639689E-2</v>
      </c>
      <c r="S216" s="132"/>
    </row>
    <row r="217" spans="1:19">
      <c r="A217" s="56">
        <v>1002</v>
      </c>
      <c r="B217" s="57">
        <v>1.5869405340812448</v>
      </c>
      <c r="C217" s="56">
        <v>1553.3073192487745</v>
      </c>
      <c r="D217" s="56">
        <v>337.33317670810544</v>
      </c>
      <c r="E217" s="56">
        <v>337.02050200700961</v>
      </c>
      <c r="F217" s="56">
        <v>337.51175773029604</v>
      </c>
      <c r="G217" s="57">
        <v>0.21717091816141687</v>
      </c>
      <c r="H217" s="57">
        <v>0.21696962206423048</v>
      </c>
      <c r="I217" s="57">
        <v>0.21728588641011923</v>
      </c>
      <c r="J217" s="57">
        <v>7.5411886202081391E-4</v>
      </c>
      <c r="K217" s="57">
        <v>1.6803215861496135E-3</v>
      </c>
      <c r="L217" s="57">
        <v>2.2512745769265319E-4</v>
      </c>
      <c r="M217" s="57">
        <v>6.458053858873273E-5</v>
      </c>
      <c r="N217" s="57">
        <v>3.993541946141127E-2</v>
      </c>
      <c r="O217" s="57">
        <v>3.4349138341477148E-5</v>
      </c>
      <c r="P217" s="57">
        <v>3.9965650861658521E-2</v>
      </c>
      <c r="Q217" s="57">
        <v>4.6020560900307677E-6</v>
      </c>
      <c r="R217" s="57">
        <v>3.9995397943909973E-2</v>
      </c>
      <c r="S217" s="132"/>
    </row>
    <row r="218" spans="1:19">
      <c r="A218" s="56">
        <v>1001</v>
      </c>
      <c r="B218" s="57">
        <v>1.5868284869668596</v>
      </c>
      <c r="C218" s="56">
        <v>1543.4746177339266</v>
      </c>
      <c r="D218" s="56">
        <v>337.48131759884052</v>
      </c>
      <c r="E218" s="56">
        <v>337.16212266924498</v>
      </c>
      <c r="F218" s="56">
        <v>337.66362800668571</v>
      </c>
      <c r="G218" s="57">
        <v>0.21865038382964685</v>
      </c>
      <c r="H218" s="57">
        <v>0.21844358099276953</v>
      </c>
      <c r="I218" s="57">
        <v>0.21876850071070894</v>
      </c>
      <c r="J218" s="57">
        <v>7.6952119460371726E-4</v>
      </c>
      <c r="K218" s="57">
        <v>1.7146084800312433E-3</v>
      </c>
      <c r="L218" s="57">
        <v>2.2972800718079611E-4</v>
      </c>
      <c r="M218" s="57">
        <v>6.5720459632573241E-5</v>
      </c>
      <c r="N218" s="57">
        <v>3.9934279540367427E-2</v>
      </c>
      <c r="O218" s="57">
        <v>3.4954778539074461E-5</v>
      </c>
      <c r="P218" s="57">
        <v>3.9965045221460924E-2</v>
      </c>
      <c r="Q218" s="57">
        <v>4.6833383298566867E-6</v>
      </c>
      <c r="R218" s="57">
        <v>3.9995316661670145E-2</v>
      </c>
      <c r="S218" s="132"/>
    </row>
    <row r="219" spans="1:19">
      <c r="A219" s="56">
        <v>1000</v>
      </c>
      <c r="B219" s="57">
        <v>1.5867173149418754</v>
      </c>
      <c r="C219" s="56">
        <v>1533.6907447360984</v>
      </c>
      <c r="D219" s="56">
        <v>337.62966581699163</v>
      </c>
      <c r="E219" s="56">
        <v>337.30393616046592</v>
      </c>
      <c r="F219" s="56">
        <v>337.81571412101295</v>
      </c>
      <c r="G219" s="57">
        <v>0.22014194646202123</v>
      </c>
      <c r="H219" s="57">
        <v>0.21992956358258894</v>
      </c>
      <c r="I219" s="57">
        <v>0.22026325403635449</v>
      </c>
      <c r="J219" s="57">
        <v>7.8494508319171263E-4</v>
      </c>
      <c r="K219" s="57">
        <v>1.74894205853382E-3</v>
      </c>
      <c r="L219" s="57">
        <v>2.3433509496695315E-4</v>
      </c>
      <c r="M219" s="57">
        <v>6.6853739160024941E-5</v>
      </c>
      <c r="N219" s="57">
        <v>3.9933146260839977E-2</v>
      </c>
      <c r="O219" s="57">
        <v>3.555686250413474E-5</v>
      </c>
      <c r="P219" s="57">
        <v>3.9964443137495864E-2</v>
      </c>
      <c r="Q219" s="57">
        <v>4.7641491100159203E-6</v>
      </c>
      <c r="R219" s="57">
        <v>3.9995235850889987E-2</v>
      </c>
      <c r="S219" s="132"/>
    </row>
    <row r="220" spans="1:19">
      <c r="A220" s="56">
        <v>999</v>
      </c>
      <c r="B220" s="57">
        <v>1.5866070281233002</v>
      </c>
      <c r="C220" s="56">
        <v>1523.9555438548014</v>
      </c>
      <c r="D220" s="56">
        <v>337.7782239311569</v>
      </c>
      <c r="E220" s="56">
        <v>337.44594491374664</v>
      </c>
      <c r="F220" s="56">
        <v>337.96801872059751</v>
      </c>
      <c r="G220" s="57">
        <v>0.22164572010857789</v>
      </c>
      <c r="H220" s="57">
        <v>0.22142768289696096</v>
      </c>
      <c r="I220" s="57">
        <v>0.22177026100493535</v>
      </c>
      <c r="J220" s="57">
        <v>8.0039079484417464E-4</v>
      </c>
      <c r="K220" s="57">
        <v>1.7833229107141468E-3</v>
      </c>
      <c r="L220" s="57">
        <v>2.3894880124519791E-4</v>
      </c>
      <c r="M220" s="57">
        <v>6.798030636084618E-5</v>
      </c>
      <c r="N220" s="57">
        <v>3.9932019693639152E-2</v>
      </c>
      <c r="O220" s="57">
        <v>3.6155352718730215E-5</v>
      </c>
      <c r="P220" s="57">
        <v>3.9963844647281269E-2</v>
      </c>
      <c r="Q220" s="57">
        <v>4.8444833736130381E-6</v>
      </c>
      <c r="R220" s="57">
        <v>3.9995155516626385E-2</v>
      </c>
      <c r="S220" s="132"/>
    </row>
    <row r="221" spans="1:19">
      <c r="A221" s="56">
        <v>998</v>
      </c>
      <c r="B221" s="57">
        <v>1.5864976364882728</v>
      </c>
      <c r="C221" s="56">
        <v>1514.2688583689771</v>
      </c>
      <c r="D221" s="56">
        <v>337.92699441328534</v>
      </c>
      <c r="E221" s="56">
        <v>337.588151269376</v>
      </c>
      <c r="F221" s="56">
        <v>338.12054435391843</v>
      </c>
      <c r="G221" s="57">
        <v>0.22316182000682983</v>
      </c>
      <c r="H221" s="57">
        <v>0.22293805317570425</v>
      </c>
      <c r="I221" s="57">
        <v>0.22328963742813079</v>
      </c>
      <c r="J221" s="57">
        <v>8.1585858657196031E-4</v>
      </c>
      <c r="K221" s="57">
        <v>1.8177516031647745E-3</v>
      </c>
      <c r="L221" s="57">
        <v>2.4356920321599862E-4</v>
      </c>
      <c r="M221" s="57">
        <v>6.9100089249166569E-5</v>
      </c>
      <c r="N221" s="57">
        <v>3.9930899910750835E-2</v>
      </c>
      <c r="O221" s="57">
        <v>3.6750211042757785E-5</v>
      </c>
      <c r="P221" s="57">
        <v>3.9963249788957246E-2</v>
      </c>
      <c r="Q221" s="57">
        <v>4.9243359797454701E-6</v>
      </c>
      <c r="R221" s="57">
        <v>3.9995075664020253E-2</v>
      </c>
      <c r="S221" s="132"/>
    </row>
    <row r="222" spans="1:19">
      <c r="A222" s="56">
        <v>997</v>
      </c>
      <c r="B222" s="57">
        <v>1.5863891498642178</v>
      </c>
      <c r="C222" s="56">
        <v>1504.6305312354814</v>
      </c>
      <c r="D222" s="56">
        <v>338.0759796328586</v>
      </c>
      <c r="E222" s="56">
        <v>337.73055746931283</v>
      </c>
      <c r="F222" s="56">
        <v>338.27329346463881</v>
      </c>
      <c r="G222" s="57">
        <v>0.22469036259370453</v>
      </c>
      <c r="H222" s="57">
        <v>0.22446078984718973</v>
      </c>
      <c r="I222" s="57">
        <v>0.2248215003233226</v>
      </c>
      <c r="J222" s="57">
        <v>8.3134870473156042E-4</v>
      </c>
      <c r="K222" s="57">
        <v>1.8522286786722963E-3</v>
      </c>
      <c r="L222" s="57">
        <v>2.4819637490380853E-4</v>
      </c>
      <c r="M222" s="57">
        <v>7.0213014651982346E-5</v>
      </c>
      <c r="N222" s="57">
        <v>3.992978698534802E-2</v>
      </c>
      <c r="O222" s="57">
        <v>3.7341398708022456E-5</v>
      </c>
      <c r="P222" s="57">
        <v>3.996265860129198E-2</v>
      </c>
      <c r="Q222" s="57">
        <v>5.0037017026495706E-6</v>
      </c>
      <c r="R222" s="57">
        <v>3.999499629829735E-2</v>
      </c>
      <c r="S222" s="132"/>
    </row>
    <row r="223" spans="1:19">
      <c r="A223" s="56">
        <v>996</v>
      </c>
      <c r="B223" s="57">
        <v>1.5862815779203951</v>
      </c>
      <c r="C223" s="56">
        <v>1495.0404050863592</v>
      </c>
      <c r="D223" s="56">
        <v>338.22518185620345</v>
      </c>
      <c r="E223" s="56">
        <v>337.87316565654601</v>
      </c>
      <c r="F223" s="56">
        <v>338.42626839089007</v>
      </c>
      <c r="G223" s="57">
        <v>0.22623146552127216</v>
      </c>
      <c r="H223" s="57">
        <v>0.22599600954398899</v>
      </c>
      <c r="I223" s="57">
        <v>0.22636596792936931</v>
      </c>
      <c r="J223" s="57">
        <v>8.4686138495548846E-4</v>
      </c>
      <c r="K223" s="57">
        <v>1.8867546560621395E-3</v>
      </c>
      <c r="L223" s="57">
        <v>2.5283038713708184E-4</v>
      </c>
      <c r="M223" s="57">
        <v>7.1319008239137182E-5</v>
      </c>
      <c r="N223" s="57">
        <v>3.9928680991760862E-2</v>
      </c>
      <c r="O223" s="57">
        <v>3.7928876334214159E-5</v>
      </c>
      <c r="P223" s="57">
        <v>3.9962071123665788E-2</v>
      </c>
      <c r="Q223" s="57">
        <v>5.0825752338506689E-6</v>
      </c>
      <c r="R223" s="57">
        <v>3.9994917424766151E-2</v>
      </c>
      <c r="S223" s="132"/>
    </row>
    <row r="224" spans="1:19">
      <c r="A224" s="56">
        <v>995</v>
      </c>
      <c r="B224" s="57">
        <v>1.5861749301585193</v>
      </c>
      <c r="C224" s="56">
        <v>1485.4983222271285</v>
      </c>
      <c r="D224" s="56">
        <v>338.37460324383488</v>
      </c>
      <c r="E224" s="56">
        <v>338.01597787257271</v>
      </c>
      <c r="F224" s="56">
        <v>338.57947136253716</v>
      </c>
      <c r="G224" s="57">
        <v>0.22778524767131872</v>
      </c>
      <c r="H224" s="57">
        <v>0.2275438301174271</v>
      </c>
      <c r="I224" s="57">
        <v>0.22792315972119243</v>
      </c>
      <c r="J224" s="57">
        <v>8.6239685187394777E-4</v>
      </c>
      <c r="K224" s="57">
        <v>1.9213300295888303E-3</v>
      </c>
      <c r="L224" s="57">
        <v>2.574713074644519E-4</v>
      </c>
      <c r="M224" s="57">
        <v>7.2417994539051829E-5</v>
      </c>
      <c r="N224" s="57">
        <v>3.9927582005460947E-2</v>
      </c>
      <c r="O224" s="57">
        <v>3.8512603937514622E-5</v>
      </c>
      <c r="P224" s="57">
        <v>3.9961487396062485E-2</v>
      </c>
      <c r="Q224" s="57">
        <v>5.160951183266789E-6</v>
      </c>
      <c r="R224" s="57">
        <v>3.9994839048816733E-2</v>
      </c>
      <c r="S224" s="132"/>
    </row>
    <row r="225" spans="1:19">
      <c r="A225" s="56">
        <v>994</v>
      </c>
      <c r="B225" s="57">
        <v>1.5860692159036998</v>
      </c>
      <c r="C225" s="56">
        <v>1476.004124636698</v>
      </c>
      <c r="D225" s="56">
        <v>338.52424584799729</v>
      </c>
      <c r="E225" s="56">
        <v>338.15899605506684</v>
      </c>
      <c r="F225" s="56">
        <v>338.73290449864635</v>
      </c>
      <c r="G225" s="57">
        <v>0.2293518291700718</v>
      </c>
      <c r="H225" s="57">
        <v>0.22910437065228453</v>
      </c>
      <c r="I225" s="57">
        <v>0.22949319642451657</v>
      </c>
      <c r="J225" s="57">
        <v>8.7795531886059042E-4</v>
      </c>
      <c r="K225" s="57">
        <v>1.9559552683705572E-3</v>
      </c>
      <c r="L225" s="57">
        <v>2.6211920007768175E-4</v>
      </c>
      <c r="M225" s="57">
        <v>7.3509896957035302E-5</v>
      </c>
      <c r="N225" s="57">
        <v>3.9926490103042965E-2</v>
      </c>
      <c r="O225" s="57">
        <v>3.9092540940384579E-5</v>
      </c>
      <c r="P225" s="57">
        <v>3.9960907459059614E-2</v>
      </c>
      <c r="Q225" s="57">
        <v>5.2388240804882999E-6</v>
      </c>
      <c r="R225" s="57">
        <v>3.9994761175919512E-2</v>
      </c>
      <c r="S225" s="132"/>
    </row>
    <row r="226" spans="1:19">
      <c r="A226" s="56">
        <v>993</v>
      </c>
      <c r="B226" s="57">
        <v>1.5859644442960859</v>
      </c>
      <c r="C226" s="56">
        <v>1466.5576539627475</v>
      </c>
      <c r="D226" s="56">
        <v>338.67411161033215</v>
      </c>
      <c r="E226" s="56">
        <v>338.30222203566888</v>
      </c>
      <c r="F226" s="56">
        <v>338.8865698050825</v>
      </c>
      <c r="G226" s="57">
        <v>0.23093133140399191</v>
      </c>
      <c r="H226" s="57">
        <v>0.23067775148256273</v>
      </c>
      <c r="I226" s="57">
        <v>0.23107620003167681</v>
      </c>
      <c r="J226" s="57">
        <v>8.935369877893784E-4</v>
      </c>
      <c r="K226" s="57">
        <v>1.9906308158539332E-3</v>
      </c>
      <c r="L226" s="57">
        <v>2.6677412573983261E-4</v>
      </c>
      <c r="M226" s="57">
        <v>7.4594637798906379E-5</v>
      </c>
      <c r="N226" s="57">
        <v>3.9925405362201093E-2</v>
      </c>
      <c r="O226" s="57">
        <v>3.9668646184282102E-5</v>
      </c>
      <c r="P226" s="57">
        <v>3.9960331353815721E-2</v>
      </c>
      <c r="Q226" s="57">
        <v>5.3161883764744869E-6</v>
      </c>
      <c r="R226" s="57">
        <v>3.9994683811623528E-2</v>
      </c>
      <c r="S226" s="132"/>
    </row>
    <row r="227" spans="1:19">
      <c r="A227" s="56">
        <v>992</v>
      </c>
      <c r="B227" s="57">
        <v>1.5858606242796291</v>
      </c>
      <c r="C227" s="56">
        <v>1457.1587515292026</v>
      </c>
      <c r="D227" s="56">
        <v>338.82420235952821</v>
      </c>
      <c r="E227" s="56">
        <v>338.44565753775913</v>
      </c>
      <c r="F227" s="56">
        <v>339.04046917208734</v>
      </c>
      <c r="G227" s="57">
        <v>0.23252387703395536</v>
      </c>
      <c r="H227" s="57">
        <v>0.23226409420564526</v>
      </c>
      <c r="I227" s="57">
        <v>0.232672293815814</v>
      </c>
      <c r="J227" s="57">
        <v>9.0914204879066762E-4</v>
      </c>
      <c r="K227" s="57">
        <v>2.025357089276314E-3</v>
      </c>
      <c r="L227" s="57">
        <v>2.7143614171143415E-4</v>
      </c>
      <c r="M227" s="57">
        <v>7.5672138288327177E-5</v>
      </c>
      <c r="N227" s="57">
        <v>3.9924327861711677E-2</v>
      </c>
      <c r="O227" s="57">
        <v>4.0240877939018794E-5</v>
      </c>
      <c r="P227" s="57">
        <v>3.9959759122060984E-2</v>
      </c>
      <c r="Q227" s="57">
        <v>5.3930384447667435E-6</v>
      </c>
      <c r="R227" s="57">
        <v>3.9994606961555233E-2</v>
      </c>
      <c r="S227" s="132"/>
    </row>
    <row r="228" spans="1:19">
      <c r="A228" s="56">
        <v>991</v>
      </c>
      <c r="B228" s="57">
        <v>1.5857577645976684</v>
      </c>
      <c r="C228" s="56">
        <v>1447.8072583293745</v>
      </c>
      <c r="D228" s="56">
        <v>338.9745198090169</v>
      </c>
      <c r="E228" s="56">
        <v>338.58930417427581</v>
      </c>
      <c r="F228" s="56">
        <v>339.19460437190514</v>
      </c>
      <c r="G228" s="57">
        <v>0.23412959001197423</v>
      </c>
      <c r="H228" s="57">
        <v>0.23386352169899616</v>
      </c>
      <c r="I228" s="57">
        <v>0.23428160234760942</v>
      </c>
      <c r="J228" s="57">
        <v>9.2477068001139973E-4</v>
      </c>
      <c r="K228" s="57">
        <v>2.0601344791353338E-3</v>
      </c>
      <c r="L228" s="57">
        <v>2.7610530167776481E-4</v>
      </c>
      <c r="M228" s="57">
        <v>7.6742318595735221E-5</v>
      </c>
      <c r="N228" s="57">
        <v>3.9923257681404263E-2</v>
      </c>
      <c r="O228" s="57">
        <v>4.0809193918242123E-5</v>
      </c>
      <c r="P228" s="57">
        <v>3.9959190806081755E-2</v>
      </c>
      <c r="Q228" s="57">
        <v>5.4693685835265586E-6</v>
      </c>
      <c r="R228" s="57">
        <v>3.9994530631416475E-2</v>
      </c>
      <c r="S228" s="132"/>
    </row>
    <row r="229" spans="1:19">
      <c r="A229" s="56">
        <v>990</v>
      </c>
      <c r="B229" s="57">
        <v>1.58565587377993</v>
      </c>
      <c r="C229" s="56">
        <v>1438.503015030358</v>
      </c>
      <c r="D229" s="56">
        <v>339.1250655545382</v>
      </c>
      <c r="E229" s="56">
        <v>338.73316344540848</v>
      </c>
      <c r="F229" s="56">
        <v>339.34897705627333</v>
      </c>
      <c r="G229" s="57">
        <v>0.23574859559636122</v>
      </c>
      <c r="H229" s="57">
        <v>0.23547615813530978</v>
      </c>
      <c r="I229" s="57">
        <v>0.23590425151045771</v>
      </c>
      <c r="J229" s="57">
        <v>9.4042304736197124E-4</v>
      </c>
      <c r="K229" s="57">
        <v>2.0949633486333497E-3</v>
      </c>
      <c r="L229" s="57">
        <v>2.80781655675022E-4</v>
      </c>
      <c r="M229" s="57">
        <v>7.7805097860462007E-5</v>
      </c>
      <c r="N229" s="57">
        <v>3.9922194902139538E-2</v>
      </c>
      <c r="O229" s="57">
        <v>4.1373551291381569E-5</v>
      </c>
      <c r="P229" s="57">
        <v>3.9958626448708616E-2</v>
      </c>
      <c r="Q229" s="57">
        <v>5.5451730171450854E-6</v>
      </c>
      <c r="R229" s="57">
        <v>3.9994454826982856E-2</v>
      </c>
      <c r="S229" s="132"/>
    </row>
    <row r="230" spans="1:19">
      <c r="A230" s="56">
        <v>989</v>
      </c>
      <c r="B230" s="57">
        <v>1.5855549601358863</v>
      </c>
      <c r="C230" s="56">
        <v>1429.2458619741699</v>
      </c>
      <c r="D230" s="56">
        <v>339.27584107192109</v>
      </c>
      <c r="E230" s="56">
        <v>338.87723673649873</v>
      </c>
      <c r="F230" s="56">
        <v>339.50358875413451</v>
      </c>
      <c r="G230" s="57">
        <v>0.23738102036782574</v>
      </c>
      <c r="H230" s="57">
        <v>0.23710212899858871</v>
      </c>
      <c r="I230" s="57">
        <v>0.23754036851657523</v>
      </c>
      <c r="J230" s="57">
        <v>9.5609930428586232E-4</v>
      </c>
      <c r="K230" s="57">
        <v>2.1298440331661839E-3</v>
      </c>
      <c r="L230" s="57">
        <v>2.8546525001893475E-4</v>
      </c>
      <c r="M230" s="57">
        <v>7.8860394218470544E-5</v>
      </c>
      <c r="N230" s="57">
        <v>3.992113960578153E-2</v>
      </c>
      <c r="O230" s="57">
        <v>4.1933906698452091E-5</v>
      </c>
      <c r="P230" s="57">
        <v>3.9958066093301547E-2</v>
      </c>
      <c r="Q230" s="57">
        <v>5.6204458981669865E-6</v>
      </c>
      <c r="R230" s="57">
        <v>3.999437955410183E-2</v>
      </c>
      <c r="S230" s="132"/>
    </row>
    <row r="231" spans="1:19">
      <c r="A231" s="56">
        <v>988</v>
      </c>
      <c r="B231" s="57">
        <v>1.5854550317460061</v>
      </c>
      <c r="C231" s="56">
        <v>1420.0356391796818</v>
      </c>
      <c r="D231" s="56">
        <v>339.42684771478582</v>
      </c>
      <c r="E231" s="56">
        <v>339.02152531586523</v>
      </c>
      <c r="F231" s="56">
        <v>339.65844086926694</v>
      </c>
      <c r="G231" s="57">
        <v>0.23902699224567633</v>
      </c>
      <c r="H231" s="57">
        <v>0.23874156110033215</v>
      </c>
      <c r="I231" s="57">
        <v>0.2391900819232107</v>
      </c>
      <c r="J231" s="57">
        <v>9.7179959151960649E-4</v>
      </c>
      <c r="K231" s="57">
        <v>2.1647768397988765E-3</v>
      </c>
      <c r="L231" s="57">
        <v>2.9015612723293227E-4</v>
      </c>
      <c r="M231" s="57">
        <v>7.990812483052292E-5</v>
      </c>
      <c r="N231" s="57">
        <v>3.9920091875169476E-2</v>
      </c>
      <c r="O231" s="57">
        <v>4.2490216265250718E-5</v>
      </c>
      <c r="P231" s="57">
        <v>3.9957509783734753E-2</v>
      </c>
      <c r="Q231" s="57">
        <v>5.6951813092939086E-6</v>
      </c>
      <c r="R231" s="57">
        <v>3.9994304818690707E-2</v>
      </c>
      <c r="S231" s="132"/>
    </row>
    <row r="232" spans="1:19">
      <c r="A232" s="56">
        <v>987</v>
      </c>
      <c r="B232" s="57">
        <v>1.5853560964532822</v>
      </c>
      <c r="C232" s="56">
        <v>1410.8721863452838</v>
      </c>
      <c r="D232" s="56">
        <v>339.57808671220403</v>
      </c>
      <c r="E232" s="56">
        <v>339.16603033259065</v>
      </c>
      <c r="F232" s="56">
        <v>339.81353467787164</v>
      </c>
      <c r="G232" s="57">
        <v>0.24068664050415892</v>
      </c>
      <c r="H232" s="57">
        <v>0.24039458259586549</v>
      </c>
      <c r="I232" s="57">
        <v>0.24085352164898999</v>
      </c>
      <c r="J232" s="57">
        <v>9.8752403685109513E-4</v>
      </c>
      <c r="K232" s="57">
        <v>2.1997620467284484E-3</v>
      </c>
      <c r="L232" s="57">
        <v>2.9485432597697869E-4</v>
      </c>
      <c r="M232" s="57">
        <v>8.0948205911500346E-5</v>
      </c>
      <c r="N232" s="57">
        <v>3.99190517940885E-2</v>
      </c>
      <c r="O232" s="57">
        <v>4.3042435618978673E-5</v>
      </c>
      <c r="P232" s="57">
        <v>3.9956957564381022E-2</v>
      </c>
      <c r="Q232" s="57">
        <v>5.7693732654930834E-6</v>
      </c>
      <c r="R232" s="57">
        <v>3.999423062673451E-2</v>
      </c>
      <c r="S232" s="132"/>
    </row>
    <row r="233" spans="1:19">
      <c r="A233" s="56">
        <v>986</v>
      </c>
      <c r="B233" s="57">
        <v>1.5852581618550003</v>
      </c>
      <c r="C233" s="56">
        <v>1401.7553428519477</v>
      </c>
      <c r="D233" s="56">
        <v>339.72955916658049</v>
      </c>
      <c r="E233" s="56">
        <v>339.3107528145195</v>
      </c>
      <c r="F233" s="56">
        <v>339.96887132638648</v>
      </c>
      <c r="G233" s="57">
        <v>0.24236009578917114</v>
      </c>
      <c r="H233" s="57">
        <v>0.24206132300104044</v>
      </c>
      <c r="I233" s="57">
        <v>0.24253081899063875</v>
      </c>
      <c r="J233" s="57">
        <v>1.00327275489831E-3</v>
      </c>
      <c r="K233" s="57">
        <v>2.2347999028001775E-3</v>
      </c>
      <c r="L233" s="57">
        <v>2.9955988097984942E-4</v>
      </c>
      <c r="M233" s="57">
        <v>8.1980552762564749E-5</v>
      </c>
      <c r="N233" s="57">
        <v>3.9918019447237434E-2</v>
      </c>
      <c r="O233" s="57">
        <v>4.3590519905527939E-5</v>
      </c>
      <c r="P233" s="57">
        <v>3.9956409480094476E-2</v>
      </c>
      <c r="Q233" s="57">
        <v>5.8430157162563982E-6</v>
      </c>
      <c r="R233" s="57">
        <v>3.9994156984283748E-2</v>
      </c>
      <c r="S233" s="132"/>
    </row>
    <row r="234" spans="1:19">
      <c r="A234" s="56">
        <v>985</v>
      </c>
      <c r="B234" s="57">
        <v>1.5851612352945665</v>
      </c>
      <c r="C234" s="56">
        <v>1392.6849477673879</v>
      </c>
      <c r="D234" s="56">
        <v>339.88126605140314</v>
      </c>
      <c r="E234" s="56">
        <v>339.45569366613171</v>
      </c>
      <c r="F234" s="56">
        <v>340.12445182916485</v>
      </c>
      <c r="G234" s="57">
        <v>0.24404749013498458</v>
      </c>
      <c r="H234" s="57">
        <v>0.24374191320895142</v>
      </c>
      <c r="I234" s="57">
        <v>0.2442221066397092</v>
      </c>
      <c r="J234" s="57">
        <v>1.0190458468753993E-3</v>
      </c>
      <c r="K234" s="57">
        <v>2.2698906269914554E-3</v>
      </c>
      <c r="L234" s="57">
        <v>3.0427282296852098E-4</v>
      </c>
      <c r="M234" s="57">
        <v>8.3005079803537634E-5</v>
      </c>
      <c r="N234" s="57">
        <v>3.9916994920196465E-2</v>
      </c>
      <c r="O234" s="57">
        <v>4.4134423806795669E-5</v>
      </c>
      <c r="P234" s="57">
        <v>3.9955865576193204E-2</v>
      </c>
      <c r="Q234" s="57">
        <v>5.9161025478931005E-6</v>
      </c>
      <c r="R234" s="57">
        <v>3.9994083897452105E-2</v>
      </c>
      <c r="S234" s="132"/>
    </row>
    <row r="235" spans="1:19">
      <c r="A235" s="56">
        <v>984</v>
      </c>
      <c r="B235" s="57">
        <v>1.5850653238538417</v>
      </c>
      <c r="C235" s="56">
        <v>1383.6608398495684</v>
      </c>
      <c r="D235" s="56">
        <v>340.03320820887416</v>
      </c>
      <c r="E235" s="56">
        <v>339.60085366630244</v>
      </c>
      <c r="F235" s="56">
        <v>340.28027706603172</v>
      </c>
      <c r="G235" s="57">
        <v>0.24574895698128058</v>
      </c>
      <c r="H235" s="57">
        <v>0.24543648550697136</v>
      </c>
      <c r="I235" s="57">
        <v>0.24592751869961643</v>
      </c>
      <c r="J235" s="57">
        <v>1.0348434003468743E-3</v>
      </c>
      <c r="K235" s="57">
        <v>2.3050344078716645E-3</v>
      </c>
      <c r="L235" s="57">
        <v>3.0899317859534037E-4</v>
      </c>
      <c r="M235" s="57">
        <v>8.4021700606405438E-5</v>
      </c>
      <c r="N235" s="57">
        <v>3.9915978299393598E-2</v>
      </c>
      <c r="O235" s="57">
        <v>4.467410155864144E-5</v>
      </c>
      <c r="P235" s="57">
        <v>3.9955325898441363E-2</v>
      </c>
      <c r="Q235" s="57">
        <v>5.9886275859289564E-6</v>
      </c>
      <c r="R235" s="57">
        <v>3.9994011372414075E-2</v>
      </c>
      <c r="S235" s="132"/>
    </row>
    <row r="236" spans="1:19">
      <c r="A236" s="56">
        <v>983</v>
      </c>
      <c r="B236" s="57">
        <v>1.5849704343448954</v>
      </c>
      <c r="C236" s="56">
        <v>1374.6828575534373</v>
      </c>
      <c r="D236" s="56">
        <v>340.18538634817696</v>
      </c>
      <c r="E236" s="56">
        <v>339.7462334666709</v>
      </c>
      <c r="F236" s="56">
        <v>340.43634778049187</v>
      </c>
      <c r="G236" s="57">
        <v>0.24746463119036394</v>
      </c>
      <c r="H236" s="57">
        <v>0.24714517359394955</v>
      </c>
      <c r="I236" s="57">
        <v>0.24764719070286237</v>
      </c>
      <c r="J236" s="57">
        <v>1.0506654890474199E-3</v>
      </c>
      <c r="K236" s="57">
        <v>2.3402314032047178E-3</v>
      </c>
      <c r="L236" s="57">
        <v>3.1372097038329105E-4</v>
      </c>
      <c r="M236" s="57">
        <v>8.5030327932919918E-5</v>
      </c>
      <c r="N236" s="57">
        <v>3.9914969672067084E-2</v>
      </c>
      <c r="O236" s="57">
        <v>4.5209506970949237E-5</v>
      </c>
      <c r="P236" s="57">
        <v>3.9954790493029052E-2</v>
      </c>
      <c r="Q236" s="57">
        <v>6.060584597768363E-6</v>
      </c>
      <c r="R236" s="57">
        <v>3.9993939415402233E-2</v>
      </c>
      <c r="S236" s="132"/>
    </row>
    <row r="237" spans="1:19">
      <c r="A237" s="56">
        <v>982</v>
      </c>
      <c r="B237" s="57">
        <v>1.5848765733036301</v>
      </c>
      <c r="C237" s="56">
        <v>1365.7508390330574</v>
      </c>
      <c r="D237" s="56">
        <v>340.33780104283653</v>
      </c>
      <c r="E237" s="56">
        <v>339.89183358914255</v>
      </c>
      <c r="F237" s="56">
        <v>340.59266457700778</v>
      </c>
      <c r="G237" s="57">
        <v>0.24919464906482755</v>
      </c>
      <c r="H237" s="57">
        <v>0.24886811259789063</v>
      </c>
      <c r="I237" s="57">
        <v>0.2493812596286927</v>
      </c>
      <c r="J237" s="57">
        <v>1.0665121726065596E-3</v>
      </c>
      <c r="K237" s="57">
        <v>2.3754817393457639E-3</v>
      </c>
      <c r="L237" s="57">
        <v>3.1845621664272628E-4</v>
      </c>
      <c r="M237" s="57">
        <v>8.6030873770626926E-5</v>
      </c>
      <c r="N237" s="57">
        <v>3.9913969126229375E-2</v>
      </c>
      <c r="O237" s="57">
        <v>4.574059344696747E-5</v>
      </c>
      <c r="P237" s="57">
        <v>3.9954259406553033E-2</v>
      </c>
      <c r="Q237" s="57">
        <v>6.1319672952426448E-6</v>
      </c>
      <c r="R237" s="57">
        <v>3.9993868032704757E-2</v>
      </c>
      <c r="S237" s="132"/>
    </row>
    <row r="238" spans="1:19">
      <c r="A238" s="56">
        <v>981</v>
      </c>
      <c r="B238" s="57">
        <v>1.5847837469803669</v>
      </c>
      <c r="C238" s="56">
        <v>1356.8646221514355</v>
      </c>
      <c r="D238" s="56">
        <v>340.49045272996904</v>
      </c>
      <c r="E238" s="56">
        <v>340.03765442519745</v>
      </c>
      <c r="F238" s="56">
        <v>340.74922792021442</v>
      </c>
      <c r="G238" s="57">
        <v>0.25093914836550874</v>
      </c>
      <c r="H238" s="57">
        <v>0.25060543909386923</v>
      </c>
      <c r="I238" s="57">
        <v>0.25112986392107767</v>
      </c>
      <c r="J238" s="57">
        <v>1.0823834964718282E-3</v>
      </c>
      <c r="K238" s="57">
        <v>2.4107855110738763E-3</v>
      </c>
      <c r="L238" s="57">
        <v>3.2319893144916456E-4</v>
      </c>
      <c r="M238" s="57">
        <v>8.7023249378585948E-5</v>
      </c>
      <c r="N238" s="57">
        <v>3.9912976750621415E-2</v>
      </c>
      <c r="O238" s="57">
        <v>4.6267314007676309E-5</v>
      </c>
      <c r="P238" s="57">
        <v>3.9953732685992324E-2</v>
      </c>
      <c r="Q238" s="57">
        <v>6.2027693378839578E-6</v>
      </c>
      <c r="R238" s="57">
        <v>3.9993797230662119E-2</v>
      </c>
      <c r="S238" s="132"/>
    </row>
    <row r="239" spans="1:19">
      <c r="A239" s="56">
        <v>980</v>
      </c>
      <c r="B239" s="57">
        <v>1.5846919613351484</v>
      </c>
      <c r="C239" s="56">
        <v>1348.02404448384</v>
      </c>
      <c r="D239" s="56">
        <v>340.64334170582026</v>
      </c>
      <c r="E239" s="56">
        <v>340.18369623165364</v>
      </c>
      <c r="F239" s="56">
        <v>340.90603813032823</v>
      </c>
      <c r="G239" s="57">
        <v>0.25269826832818326</v>
      </c>
      <c r="H239" s="57">
        <v>0.25235729112080518</v>
      </c>
      <c r="I239" s="57">
        <v>0.25289314350536052</v>
      </c>
      <c r="J239" s="57">
        <v>1.0982794914439209E-3</v>
      </c>
      <c r="K239" s="57">
        <v>2.4461427805654301E-3</v>
      </c>
      <c r="L239" s="57">
        <v>3.2794912450218039E-4</v>
      </c>
      <c r="M239" s="57">
        <v>8.8007365312757664E-5</v>
      </c>
      <c r="N239" s="57">
        <v>3.9911992634687241E-2</v>
      </c>
      <c r="O239" s="57">
        <v>4.6789621305435935E-5</v>
      </c>
      <c r="P239" s="57">
        <v>3.9953210378694565E-2</v>
      </c>
      <c r="Q239" s="57">
        <v>6.2729843346917575E-6</v>
      </c>
      <c r="R239" s="57">
        <v>3.9993727015665309E-2</v>
      </c>
      <c r="S239" s="132"/>
    </row>
    <row r="240" spans="1:19">
      <c r="A240" s="56">
        <v>979</v>
      </c>
      <c r="B240" s="57">
        <v>1.5846012220288044</v>
      </c>
      <c r="C240" s="56">
        <v>1339.2289433268247</v>
      </c>
      <c r="D240" s="56">
        <v>340.79646812623167</v>
      </c>
      <c r="E240" s="56">
        <v>340.32995913113865</v>
      </c>
      <c r="F240" s="56">
        <v>341.06309538360898</v>
      </c>
      <c r="G240" s="57">
        <v>0.25447214968312099</v>
      </c>
      <c r="H240" s="57">
        <v>0.25412380820094382</v>
      </c>
      <c r="I240" s="57">
        <v>0.25467123980785722</v>
      </c>
      <c r="J240" s="57">
        <v>1.1142001737258767E-3</v>
      </c>
      <c r="K240" s="57">
        <v>2.4815535775090103E-3</v>
      </c>
      <c r="L240" s="57">
        <v>3.3270680114161344E-4</v>
      </c>
      <c r="M240" s="57">
        <v>8.8983131484318481E-5</v>
      </c>
      <c r="N240" s="57">
        <v>3.9911016868515684E-2</v>
      </c>
      <c r="O240" s="57">
        <v>4.7307467655070247E-5</v>
      </c>
      <c r="P240" s="57">
        <v>3.995269253234493E-2</v>
      </c>
      <c r="Q240" s="57">
        <v>6.342605848320281E-6</v>
      </c>
      <c r="R240" s="57">
        <v>3.9993657394151678E-2</v>
      </c>
      <c r="S240" s="132"/>
    </row>
    <row r="241" spans="1:19">
      <c r="A241" s="56">
        <v>978</v>
      </c>
      <c r="B241" s="57">
        <v>1.5845115344175384</v>
      </c>
      <c r="C241" s="56">
        <v>1330.4791557055344</v>
      </c>
      <c r="D241" s="56">
        <v>340.94983200399781</v>
      </c>
      <c r="E241" s="56">
        <v>340.476443109591</v>
      </c>
      <c r="F241" s="56">
        <v>341.22039970963306</v>
      </c>
      <c r="G241" s="57">
        <v>0.25626093467296518</v>
      </c>
      <c r="H241" s="57">
        <v>0.25590513135776344</v>
      </c>
      <c r="I241" s="57">
        <v>0.25646429577371971</v>
      </c>
      <c r="J241" s="57">
        <v>1.1301455446484088E-3</v>
      </c>
      <c r="K241" s="57">
        <v>2.517017898500673E-3</v>
      </c>
      <c r="L241" s="57">
        <v>3.3747196226330267E-4</v>
      </c>
      <c r="M241" s="57">
        <v>8.9950457198470941E-5</v>
      </c>
      <c r="N241" s="57">
        <v>3.9910049542801529E-2</v>
      </c>
      <c r="O241" s="57">
        <v>4.7820805054607782E-5</v>
      </c>
      <c r="P241" s="57">
        <v>3.9952179194945391E-2</v>
      </c>
      <c r="Q241" s="57">
        <v>6.4116273978037571E-6</v>
      </c>
      <c r="R241" s="57">
        <v>3.9993588372602196E-2</v>
      </c>
      <c r="S241" s="132"/>
    </row>
    <row r="242" spans="1:19">
      <c r="A242" s="56">
        <v>977</v>
      </c>
      <c r="B242" s="57">
        <v>1.5844229035463246</v>
      </c>
      <c r="C242" s="56">
        <v>1321.7745183801865</v>
      </c>
      <c r="D242" s="56">
        <v>341.10343320622275</v>
      </c>
      <c r="E242" s="56">
        <v>340.62314801376283</v>
      </c>
      <c r="F242" s="56">
        <v>341.37795098856583</v>
      </c>
      <c r="G242" s="57">
        <v>0.25806476707104292</v>
      </c>
      <c r="H242" s="57">
        <v>0.25770140313431905</v>
      </c>
      <c r="I242" s="57">
        <v>0.25827245588522846</v>
      </c>
      <c r="J242" s="57">
        <v>1.1461155903937925E-3</v>
      </c>
      <c r="K242" s="57">
        <v>2.5525357064380971E-3</v>
      </c>
      <c r="L242" s="57">
        <v>3.4224460423704084E-4</v>
      </c>
      <c r="M242" s="57">
        <v>9.0909251195237022E-5</v>
      </c>
      <c r="N242" s="57">
        <v>3.9909090748804762E-2</v>
      </c>
      <c r="O242" s="57">
        <v>4.8329585207111188E-5</v>
      </c>
      <c r="P242" s="57">
        <v>3.9951670414792889E-2</v>
      </c>
      <c r="Q242" s="57">
        <v>6.4800424614742779E-6</v>
      </c>
      <c r="R242" s="57">
        <v>3.9993519957538526E-2</v>
      </c>
      <c r="S242" s="132"/>
    </row>
    <row r="243" spans="1:19">
      <c r="A243" s="56">
        <v>976</v>
      </c>
      <c r="B243" s="57">
        <v>1.5843353341416895</v>
      </c>
      <c r="C243" s="56">
        <v>1313.1148678593815</v>
      </c>
      <c r="D243" s="56">
        <v>341.25727145356825</v>
      </c>
      <c r="E243" s="56">
        <v>340.77007355052871</v>
      </c>
      <c r="F243" s="56">
        <v>341.53574895037337</v>
      </c>
      <c r="G243" s="57">
        <v>0.25988379220005353</v>
      </c>
      <c r="H243" s="57">
        <v>0.25951276761190478</v>
      </c>
      <c r="I243" s="57">
        <v>0.26009586618049596</v>
      </c>
      <c r="J243" s="57">
        <v>1.1621102819187046E-3</v>
      </c>
      <c r="K243" s="57">
        <v>2.5881069303543836E-3</v>
      </c>
      <c r="L243" s="57">
        <v>3.4702471888292674E-4</v>
      </c>
      <c r="M243" s="57">
        <v>9.1859421700248278E-5</v>
      </c>
      <c r="N243" s="57">
        <v>3.990814057829975E-2</v>
      </c>
      <c r="O243" s="57">
        <v>4.8833759547749455E-5</v>
      </c>
      <c r="P243" s="57">
        <v>3.9951166240452252E-2</v>
      </c>
      <c r="Q243" s="57">
        <v>6.5478444805731988E-6</v>
      </c>
      <c r="R243" s="57">
        <v>3.9993452155519429E-2</v>
      </c>
      <c r="S243" s="132"/>
    </row>
    <row r="244" spans="1:19">
      <c r="A244" s="56">
        <v>975</v>
      </c>
      <c r="B244" s="57">
        <v>1.5842488306088527</v>
      </c>
      <c r="C244" s="56">
        <v>1304.5000404017651</v>
      </c>
      <c r="D244" s="56">
        <v>341.41134631815851</v>
      </c>
      <c r="E244" s="56">
        <v>340.91721928491251</v>
      </c>
      <c r="F244" s="56">
        <v>341.69379317265663</v>
      </c>
      <c r="G244" s="57">
        <v>0.26171815695230588</v>
      </c>
      <c r="H244" s="57">
        <v>0.26133937043031097</v>
      </c>
      <c r="I244" s="57">
        <v>0.26193467427369371</v>
      </c>
      <c r="J244" s="57">
        <v>1.1781295747371745E-3</v>
      </c>
      <c r="K244" s="57">
        <v>2.6237314649408816E-3</v>
      </c>
      <c r="L244" s="57">
        <v>3.5181229340530695E-4</v>
      </c>
      <c r="M244" s="57">
        <v>9.2800876476802072E-5</v>
      </c>
      <c r="N244" s="57">
        <v>3.9907199123523196E-2</v>
      </c>
      <c r="O244" s="57">
        <v>4.9333279271549208E-5</v>
      </c>
      <c r="P244" s="57">
        <v>3.9950666720728452E-2</v>
      </c>
      <c r="Q244" s="57">
        <v>6.6150268629412836E-6</v>
      </c>
      <c r="R244" s="57">
        <v>3.9993384973137057E-2</v>
      </c>
      <c r="S244" s="132"/>
    </row>
    <row r="245" spans="1:19">
      <c r="A245" s="56">
        <v>974</v>
      </c>
      <c r="B245" s="57">
        <v>1.5841633970212359</v>
      </c>
      <c r="C245" s="56">
        <v>1295.9298720329762</v>
      </c>
      <c r="D245" s="56">
        <v>341.56565722188651</v>
      </c>
      <c r="E245" s="56">
        <v>341.06458463849805</v>
      </c>
      <c r="F245" s="56">
        <v>341.85208307889627</v>
      </c>
      <c r="G245" s="57">
        <v>0.26356800980755157</v>
      </c>
      <c r="H245" s="57">
        <v>0.26318135880567101</v>
      </c>
      <c r="I245" s="57">
        <v>0.26378902937287763</v>
      </c>
      <c r="J245" s="57">
        <v>1.1941734087427269E-3</v>
      </c>
      <c r="K245" s="57">
        <v>2.6594091701600542E-3</v>
      </c>
      <c r="L245" s="57">
        <v>3.5660731033981818E-4</v>
      </c>
      <c r="M245" s="57">
        <v>9.3733522869518074E-5</v>
      </c>
      <c r="N245" s="57">
        <v>3.9906266477130484E-2</v>
      </c>
      <c r="O245" s="57">
        <v>4.982809535672627E-5</v>
      </c>
      <c r="P245" s="57">
        <v>3.9950171904643277E-2</v>
      </c>
      <c r="Q245" s="57">
        <v>6.6815829861370004E-6</v>
      </c>
      <c r="R245" s="57">
        <v>3.9993318417013861E-2</v>
      </c>
      <c r="S245" s="132"/>
    </row>
    <row r="246" spans="1:19">
      <c r="A246" s="56">
        <v>973</v>
      </c>
      <c r="B246" s="57">
        <v>1.5840790371198885</v>
      </c>
      <c r="C246" s="56">
        <v>1287.4041985526208</v>
      </c>
      <c r="D246" s="56">
        <v>341.72020343519335</v>
      </c>
      <c r="E246" s="56">
        <v>341.21216888829196</v>
      </c>
      <c r="F246" s="56">
        <v>342.01061793718355</v>
      </c>
      <c r="G246" s="57">
        <v>0.26543350085340434</v>
      </c>
      <c r="H246" s="57">
        <v>0.26503888155087868</v>
      </c>
      <c r="I246" s="57">
        <v>0.26565908230040963</v>
      </c>
      <c r="J246" s="57">
        <v>1.2102417080822603E-3</v>
      </c>
      <c r="K246" s="57">
        <v>2.695139870973029E-3</v>
      </c>
      <c r="L246" s="57">
        <v>3.6140974751519561E-4</v>
      </c>
      <c r="M246" s="57">
        <v>9.4657267861123282E-5</v>
      </c>
      <c r="N246" s="57">
        <v>3.9905342732138881E-2</v>
      </c>
      <c r="O246" s="57">
        <v>5.0318158594980168E-5</v>
      </c>
      <c r="P246" s="57">
        <v>3.9949681841405023E-2</v>
      </c>
      <c r="Q246" s="57">
        <v>6.7475062014780833E-6</v>
      </c>
      <c r="R246" s="57">
        <v>3.9993252493798523E-2</v>
      </c>
      <c r="S246" s="132"/>
    </row>
    <row r="247" spans="1:19">
      <c r="A247" s="56">
        <v>972</v>
      </c>
      <c r="B247" s="57">
        <v>1.5839957543064109</v>
      </c>
      <c r="C247" s="56">
        <v>1278.9228555449836</v>
      </c>
      <c r="D247" s="56">
        <v>341.8749840741059</v>
      </c>
      <c r="E247" s="56">
        <v>341.359971163924</v>
      </c>
      <c r="F247" s="56">
        <v>342.16939685716335</v>
      </c>
      <c r="G247" s="57">
        <v>0.2673147818039609</v>
      </c>
      <c r="H247" s="57">
        <v>0.26691208909427244</v>
      </c>
      <c r="I247" s="57">
        <v>0.2675449855115426</v>
      </c>
      <c r="J247" s="57">
        <v>1.226334380848626E-3</v>
      </c>
      <c r="K247" s="57">
        <v>2.730923356659809E-3</v>
      </c>
      <c r="L247" s="57">
        <v>3.6621957796001414E-4</v>
      </c>
      <c r="M247" s="57">
        <v>9.5572018115140314E-5</v>
      </c>
      <c r="N247" s="57">
        <v>3.9904427981884857E-2</v>
      </c>
      <c r="O247" s="57">
        <v>5.0803419614221274E-5</v>
      </c>
      <c r="P247" s="57">
        <v>3.994919658038578E-2</v>
      </c>
      <c r="Q247" s="57">
        <v>6.8127898370614248E-6</v>
      </c>
      <c r="R247" s="57">
        <v>3.9993187210162942E-2</v>
      </c>
      <c r="S247" s="132"/>
    </row>
    <row r="248" spans="1:19">
      <c r="A248" s="56">
        <v>971</v>
      </c>
      <c r="B248" s="57">
        <v>1.5839135516382754</v>
      </c>
      <c r="C248" s="56">
        <v>1270.4856783888526</v>
      </c>
      <c r="D248" s="56">
        <v>342.02999810233354</v>
      </c>
      <c r="E248" s="56">
        <v>341.50799044967869</v>
      </c>
      <c r="F248" s="56">
        <v>342.32841879216681</v>
      </c>
      <c r="G248" s="57">
        <v>0.26921200602282563</v>
      </c>
      <c r="H248" s="57">
        <v>0.26880113350254914</v>
      </c>
      <c r="I248" s="57">
        <v>0.2694468931175088</v>
      </c>
      <c r="J248" s="57">
        <v>1.2424513192975661E-3</v>
      </c>
      <c r="K248" s="57">
        <v>2.7667593813117675E-3</v>
      </c>
      <c r="L248" s="57">
        <v>3.7103676996808055E-4</v>
      </c>
      <c r="M248" s="57">
        <v>9.6477680056652719E-5</v>
      </c>
      <c r="N248" s="57">
        <v>3.9903522319943346E-2</v>
      </c>
      <c r="O248" s="57">
        <v>5.1283828921618584E-5</v>
      </c>
      <c r="P248" s="57">
        <v>3.9948716171078383E-2</v>
      </c>
      <c r="Q248" s="57">
        <v>6.8774272035363642E-6</v>
      </c>
      <c r="R248" s="57">
        <v>3.9993122572796462E-2</v>
      </c>
      <c r="S248" s="132"/>
    </row>
    <row r="249" spans="1:19">
      <c r="A249" s="56">
        <v>970</v>
      </c>
      <c r="B249" s="57">
        <v>1.5838324318235464</v>
      </c>
      <c r="C249" s="56">
        <v>1262.0925022740137</v>
      </c>
      <c r="D249" s="56">
        <v>342.18524432453421</v>
      </c>
      <c r="E249" s="56">
        <v>341.65622557809496</v>
      </c>
      <c r="F249" s="56">
        <v>342.48768253228536</v>
      </c>
      <c r="G249" s="57">
        <v>0.2711253285381155</v>
      </c>
      <c r="H249" s="57">
        <v>0.27070616849597429</v>
      </c>
      <c r="I249" s="57">
        <v>0.27136496090040763</v>
      </c>
      <c r="J249" s="57">
        <v>1.2585923991484949E-3</v>
      </c>
      <c r="K249" s="57">
        <v>2.8026476622821095E-3</v>
      </c>
      <c r="L249" s="57">
        <v>3.7586128688815723E-4</v>
      </c>
      <c r="M249" s="57">
        <v>9.7374159885644051E-5</v>
      </c>
      <c r="N249" s="57">
        <v>3.9902625840114357E-2</v>
      </c>
      <c r="O249" s="57">
        <v>5.1759336910764353E-5</v>
      </c>
      <c r="P249" s="57">
        <v>3.9948240663089239E-2</v>
      </c>
      <c r="Q249" s="57">
        <v>6.9414115950331494E-6</v>
      </c>
      <c r="R249" s="57">
        <v>3.9993058588404969E-2</v>
      </c>
      <c r="S249" s="132"/>
    </row>
    <row r="250" spans="1:19">
      <c r="A250" s="56">
        <v>969</v>
      </c>
      <c r="B250" s="57">
        <v>1.5837523972201457</v>
      </c>
      <c r="C250" s="56">
        <v>1253.7431622099652</v>
      </c>
      <c r="D250" s="56">
        <v>342.34072139107502</v>
      </c>
      <c r="E250" s="56">
        <v>341.80467523454206</v>
      </c>
      <c r="F250" s="56">
        <v>342.64718670923565</v>
      </c>
      <c r="G250" s="57">
        <v>0.27305490606834748</v>
      </c>
      <c r="H250" s="57">
        <v>0.27262734947407019</v>
      </c>
      <c r="I250" s="57">
        <v>0.27329934633920844</v>
      </c>
      <c r="J250" s="57">
        <v>1.2747574800791028E-3</v>
      </c>
      <c r="K250" s="57">
        <v>2.8385878812942078E-3</v>
      </c>
      <c r="L250" s="57">
        <v>3.8069308727128881E-4</v>
      </c>
      <c r="M250" s="57">
        <v>9.8261363680198424E-5</v>
      </c>
      <c r="N250" s="57">
        <v>3.9901738636319802E-2</v>
      </c>
      <c r="O250" s="57">
        <v>5.2229893916588339E-5</v>
      </c>
      <c r="P250" s="57">
        <v>3.9947770106083413E-2</v>
      </c>
      <c r="Q250" s="57">
        <v>7.0047362965180898E-6</v>
      </c>
      <c r="R250" s="57">
        <v>3.9992995263703486E-2</v>
      </c>
      <c r="S250" s="132"/>
    </row>
    <row r="251" spans="1:19">
      <c r="A251" s="56">
        <v>968</v>
      </c>
      <c r="B251" s="57">
        <v>1.5836734498299125</v>
      </c>
      <c r="C251" s="56">
        <v>1245.4374930374818</v>
      </c>
      <c r="D251" s="56">
        <v>342.49642779225042</v>
      </c>
      <c r="E251" s="56">
        <v>341.95333795172962</v>
      </c>
      <c r="F251" s="56">
        <v>342.80692979040924</v>
      </c>
      <c r="G251" s="57">
        <v>0.27500089703975444</v>
      </c>
      <c r="H251" s="57">
        <v>0.27456483353310968</v>
      </c>
      <c r="I251" s="57">
        <v>0.27525020862696348</v>
      </c>
      <c r="J251" s="57">
        <v>1.2909464051239494E-3</v>
      </c>
      <c r="K251" s="57">
        <v>2.8745796831111114E-3</v>
      </c>
      <c r="L251" s="57">
        <v>3.8553212469050191E-4</v>
      </c>
      <c r="M251" s="57">
        <v>9.9139197423074146E-5</v>
      </c>
      <c r="N251" s="57">
        <v>3.9900860802576925E-2</v>
      </c>
      <c r="O251" s="57">
        <v>5.2695450229567295E-5</v>
      </c>
      <c r="P251" s="57">
        <v>3.9947304549770433E-2</v>
      </c>
      <c r="Q251" s="57">
        <v>7.0673945856808616E-6</v>
      </c>
      <c r="R251" s="57">
        <v>3.9992932605414318E-2</v>
      </c>
      <c r="S251" s="132"/>
    </row>
    <row r="252" spans="1:19">
      <c r="A252" s="56">
        <v>967</v>
      </c>
      <c r="B252" s="57">
        <v>1.5835955912945825</v>
      </c>
      <c r="C252" s="56">
        <v>1237.175329444306</v>
      </c>
      <c r="D252" s="56">
        <v>342.65236185922578</v>
      </c>
      <c r="E252" s="56">
        <v>342.10221211063941</v>
      </c>
      <c r="F252" s="56">
        <v>342.96691007982156</v>
      </c>
      <c r="G252" s="57">
        <v>0.27696346160825297</v>
      </c>
      <c r="H252" s="57">
        <v>0.27651877948802878</v>
      </c>
      <c r="I252" s="57">
        <v>0.27721770869280893</v>
      </c>
      <c r="J252" s="57">
        <v>1.3071590007727174E-3</v>
      </c>
      <c r="K252" s="57">
        <v>2.9106226757623643E-3</v>
      </c>
      <c r="L252" s="57">
        <v>3.9037834777044811E-4</v>
      </c>
      <c r="M252" s="57">
        <v>1.00007567073914E-4</v>
      </c>
      <c r="N252" s="57">
        <v>3.9899992432926086E-2</v>
      </c>
      <c r="O252" s="57">
        <v>5.3155956134172692E-5</v>
      </c>
      <c r="P252" s="57">
        <v>3.994684404386583E-2</v>
      </c>
      <c r="Q252" s="57">
        <v>7.1293797380938655E-6</v>
      </c>
      <c r="R252" s="57">
        <v>3.9992870620261904E-2</v>
      </c>
      <c r="S252" s="132"/>
    </row>
    <row r="253" spans="1:19">
      <c r="A253" s="56">
        <v>966</v>
      </c>
      <c r="B253" s="57">
        <v>1.5835188228946888</v>
      </c>
      <c r="C253" s="56">
        <v>1228.9565059752633</v>
      </c>
      <c r="D253" s="56">
        <v>342.80852176288687</v>
      </c>
      <c r="E253" s="56">
        <v>342.25129593945832</v>
      </c>
      <c r="F253" s="56">
        <v>343.12712571691259</v>
      </c>
      <c r="G253" s="57">
        <v>0.27894276168125592</v>
      </c>
      <c r="H253" s="57">
        <v>0.27848934789425916</v>
      </c>
      <c r="I253" s="57">
        <v>0.27920200922376592</v>
      </c>
      <c r="J253" s="57">
        <v>1.323395076850975E-3</v>
      </c>
      <c r="K253" s="57">
        <v>2.9467164302857674E-3</v>
      </c>
      <c r="L253" s="57">
        <v>3.9523170014943432E-4</v>
      </c>
      <c r="M253" s="57">
        <v>1.0086637863214909E-4</v>
      </c>
      <c r="N253" s="57">
        <v>3.9899133621367849E-2</v>
      </c>
      <c r="O253" s="57">
        <v>5.3611361942351238E-5</v>
      </c>
      <c r="P253" s="57">
        <v>3.9946388638057648E-2</v>
      </c>
      <c r="Q253" s="57">
        <v>7.1906850316598997E-6</v>
      </c>
      <c r="R253" s="57">
        <v>3.999280931496834E-2</v>
      </c>
      <c r="S253" s="132"/>
    </row>
    <row r="254" spans="1:19">
      <c r="A254" s="56">
        <v>965</v>
      </c>
      <c r="B254" s="57">
        <v>1.5834431455446831</v>
      </c>
      <c r="C254" s="56">
        <v>1220.7808570498723</v>
      </c>
      <c r="D254" s="56">
        <v>342.9649055126751</v>
      </c>
      <c r="E254" s="56">
        <v>342.40058751249768</v>
      </c>
      <c r="F254" s="56">
        <v>343.28757467533205</v>
      </c>
      <c r="G254" s="57">
        <v>0.28093896093806786</v>
      </c>
      <c r="H254" s="57">
        <v>0.28047670106815054</v>
      </c>
      <c r="I254" s="57">
        <v>0.28120327468512046</v>
      </c>
      <c r="J254" s="57">
        <v>1.3396544263987176E-3</v>
      </c>
      <c r="K254" s="57">
        <v>2.9828604804646996E-3</v>
      </c>
      <c r="L254" s="57">
        <v>4.0009212044433973E-4</v>
      </c>
      <c r="M254" s="57">
        <v>1.0171553819429275E-4</v>
      </c>
      <c r="N254" s="57">
        <v>3.9898284461805711E-2</v>
      </c>
      <c r="O254" s="57">
        <v>5.4061618024026022E-5</v>
      </c>
      <c r="P254" s="57">
        <v>3.9945938381975972E-2</v>
      </c>
      <c r="Q254" s="57">
        <v>7.2513037507254877E-6</v>
      </c>
      <c r="R254" s="57">
        <v>3.9992748696249275E-2</v>
      </c>
      <c r="S254" s="132"/>
    </row>
    <row r="255" spans="1:19">
      <c r="A255" s="56">
        <v>964</v>
      </c>
      <c r="B255" s="57">
        <v>1.5833685597933573</v>
      </c>
      <c r="C255" s="56">
        <v>1212.6482169791302</v>
      </c>
      <c r="D255" s="56">
        <v>343.12151095569487</v>
      </c>
      <c r="E255" s="56">
        <v>342.55008474937301</v>
      </c>
      <c r="F255" s="56">
        <v>343.4482547620043</v>
      </c>
      <c r="G255" s="57">
        <v>0.28295222485087779</v>
      </c>
      <c r="H255" s="57">
        <v>0.28248100310798407</v>
      </c>
      <c r="I255" s="57">
        <v>0.28322167134140525</v>
      </c>
      <c r="J255" s="57">
        <v>1.3559368255776638E-3</v>
      </c>
      <c r="K255" s="57">
        <v>3.0190543226302768E-3</v>
      </c>
      <c r="L255" s="57">
        <v>4.0495954222086183E-4</v>
      </c>
      <c r="M255" s="57">
        <v>1.0255495201448871E-4</v>
      </c>
      <c r="N255" s="57">
        <v>3.9897445047985515E-2</v>
      </c>
      <c r="O255" s="57">
        <v>5.4506674839335451E-5</v>
      </c>
      <c r="P255" s="57">
        <v>3.9945493325160668E-2</v>
      </c>
      <c r="Q255" s="57">
        <v>7.3112291903671665E-6</v>
      </c>
      <c r="R255" s="57">
        <v>3.9992688770809637E-2</v>
      </c>
      <c r="S255" s="132"/>
    </row>
    <row r="256" spans="1:19">
      <c r="A256" s="56">
        <v>963</v>
      </c>
      <c r="B256" s="57">
        <v>1.5832950658238838</v>
      </c>
      <c r="C256" s="56">
        <v>1204.5584199668392</v>
      </c>
      <c r="D256" s="56">
        <v>343.27833577669298</v>
      </c>
      <c r="E256" s="56">
        <v>342.69978541501666</v>
      </c>
      <c r="F256" s="56">
        <v>343.60916361708729</v>
      </c>
      <c r="G256" s="57">
        <v>0.2849827207103357</v>
      </c>
      <c r="H256" s="57">
        <v>0.28450241991953451</v>
      </c>
      <c r="I256" s="57">
        <v>0.28525736728198425</v>
      </c>
      <c r="J256" s="57">
        <v>1.3722420336688135E-3</v>
      </c>
      <c r="K256" s="57">
        <v>3.0552974156642376E-3</v>
      </c>
      <c r="L256" s="57">
        <v>4.0983389399307235E-4</v>
      </c>
      <c r="M256" s="57">
        <v>1.0338452658610968E-4</v>
      </c>
      <c r="N256" s="57">
        <v>3.9896615473413888E-2</v>
      </c>
      <c r="O256" s="57">
        <v>5.4946482982048411E-5</v>
      </c>
      <c r="P256" s="57">
        <v>3.994505351701795E-2</v>
      </c>
      <c r="Q256" s="57">
        <v>7.3704546622218939E-6</v>
      </c>
      <c r="R256" s="57">
        <v>3.9992629545337777E-2</v>
      </c>
      <c r="S256" s="132"/>
    </row>
    <row r="257" spans="1:19">
      <c r="A257" s="56">
        <v>962</v>
      </c>
      <c r="B257" s="57">
        <v>1.5832226634429853</v>
      </c>
      <c r="C257" s="56">
        <v>1196.5113001400791</v>
      </c>
      <c r="D257" s="56">
        <v>343.43537749663096</v>
      </c>
      <c r="E257" s="56">
        <v>342.84968711834694</v>
      </c>
      <c r="F257" s="56">
        <v>343.77029871248766</v>
      </c>
      <c r="G257" s="57">
        <v>0.28703061764349735</v>
      </c>
      <c r="H257" s="57">
        <v>0.286541119234067</v>
      </c>
      <c r="I257" s="57">
        <v>0.2873105324389677</v>
      </c>
      <c r="J257" s="57">
        <v>1.3885697929244545E-3</v>
      </c>
      <c r="K257" s="57">
        <v>3.091589180676646E-3</v>
      </c>
      <c r="L257" s="57">
        <v>4.1471509917911931E-4</v>
      </c>
      <c r="M257" s="57">
        <v>1.0420416868690404E-4</v>
      </c>
      <c r="N257" s="57">
        <v>3.9895795831313099E-2</v>
      </c>
      <c r="O257" s="57">
        <v>5.5380993203578695E-5</v>
      </c>
      <c r="P257" s="57">
        <v>3.9944619006796425E-2</v>
      </c>
      <c r="Q257" s="57">
        <v>7.4289734977121009E-6</v>
      </c>
      <c r="R257" s="57">
        <v>3.9992571026502291E-2</v>
      </c>
      <c r="S257" s="132"/>
    </row>
    <row r="258" spans="1:19">
      <c r="A258" s="56">
        <v>961</v>
      </c>
      <c r="B258" s="57">
        <v>1.5831513520908771</v>
      </c>
      <c r="C258" s="56">
        <v>1188.5066915587413</v>
      </c>
      <c r="D258" s="56">
        <v>343.59263347293353</v>
      </c>
      <c r="E258" s="56">
        <v>342.99978731253799</v>
      </c>
      <c r="F258" s="56">
        <v>343.93165735209618</v>
      </c>
      <c r="G258" s="57">
        <v>0.28909608663818925</v>
      </c>
      <c r="H258" s="57">
        <v>0.28859727063268742</v>
      </c>
      <c r="I258" s="57">
        <v>0.28938133861158621</v>
      </c>
      <c r="J258" s="57">
        <v>1.4049198285941422E-3</v>
      </c>
      <c r="K258" s="57">
        <v>3.1279290010715055E-3</v>
      </c>
      <c r="L258" s="57">
        <v>4.1960307610577896E-4</v>
      </c>
      <c r="M258" s="57">
        <v>1.0501378545928312E-4</v>
      </c>
      <c r="N258" s="57">
        <v>3.9894986214540719E-2</v>
      </c>
      <c r="O258" s="57">
        <v>5.5810156455679442E-5</v>
      </c>
      <c r="P258" s="57">
        <v>3.9944189843544323E-2</v>
      </c>
      <c r="Q258" s="57">
        <v>7.4867790537207744E-6</v>
      </c>
      <c r="R258" s="57">
        <v>3.9992513220946282E-2</v>
      </c>
      <c r="S258" s="132"/>
    </row>
    <row r="259" spans="1:19">
      <c r="A259" s="56">
        <v>960</v>
      </c>
      <c r="B259" s="57">
        <v>1.5830811308365935</v>
      </c>
      <c r="C259" s="56">
        <v>1180.5444282257563</v>
      </c>
      <c r="D259" s="56">
        <v>343.75010089837622</v>
      </c>
      <c r="E259" s="56">
        <v>343.15008329399075</v>
      </c>
      <c r="F259" s="56">
        <v>344.09323667062546</v>
      </c>
      <c r="G259" s="57">
        <v>0.29117930056643382</v>
      </c>
      <c r="H259" s="57">
        <v>0.29067104556980716</v>
      </c>
      <c r="I259" s="57">
        <v>0.29146995948959259</v>
      </c>
      <c r="J259" s="57">
        <v>1.4212918488080151E-3</v>
      </c>
      <c r="K259" s="57">
        <v>3.164316222297181E-3</v>
      </c>
      <c r="L259" s="57">
        <v>4.2449773797681445E-4</v>
      </c>
      <c r="M259" s="57">
        <v>1.0581328447208372E-4</v>
      </c>
      <c r="N259" s="57">
        <v>3.989418671552792E-2</v>
      </c>
      <c r="O259" s="57">
        <v>5.6233923923328457E-5</v>
      </c>
      <c r="P259" s="57">
        <v>3.9943766076076671E-2</v>
      </c>
      <c r="Q259" s="57">
        <v>7.543864717061551E-6</v>
      </c>
      <c r="R259" s="57">
        <v>3.999245613528294E-2</v>
      </c>
      <c r="S259" s="132"/>
    </row>
    <row r="260" spans="1:19">
      <c r="A260" s="56">
        <v>959</v>
      </c>
      <c r="B260" s="57">
        <v>1.583011998373856</v>
      </c>
      <c r="C260" s="56">
        <v>1172.6243441111728</v>
      </c>
      <c r="D260" s="56">
        <v>343.90777680152036</v>
      </c>
      <c r="E260" s="56">
        <v>343.30057220278104</v>
      </c>
      <c r="F260" s="56">
        <v>344.25503363403669</v>
      </c>
      <c r="G260" s="57">
        <v>0.29328043420605937</v>
      </c>
      <c r="H260" s="57">
        <v>0.29276261739474324</v>
      </c>
      <c r="I260" s="57">
        <v>0.29357657067487841</v>
      </c>
      <c r="J260" s="57">
        <v>1.4376855446232017E-3</v>
      </c>
      <c r="K260" s="57">
        <v>3.2007501519554227E-3</v>
      </c>
      <c r="L260" s="57">
        <v>4.2939899288263472E-4</v>
      </c>
      <c r="M260" s="57">
        <v>1.0660257379215579E-4</v>
      </c>
      <c r="N260" s="57">
        <v>3.9893397426207844E-2</v>
      </c>
      <c r="O260" s="57">
        <v>5.6652247062747314E-5</v>
      </c>
      <c r="P260" s="57">
        <v>3.9943347752937251E-2</v>
      </c>
      <c r="Q260" s="57">
        <v>7.600223909517039E-6</v>
      </c>
      <c r="R260" s="57">
        <v>3.9992399776090481E-2</v>
      </c>
      <c r="S260" s="132"/>
    </row>
    <row r="261" spans="1:19">
      <c r="A261" s="56">
        <v>958</v>
      </c>
      <c r="B261" s="57">
        <v>1.5829439530271259</v>
      </c>
      <c r="C261" s="56">
        <v>1159.3435855419691</v>
      </c>
      <c r="D261" s="56">
        <v>344.46979325487843</v>
      </c>
      <c r="E261" s="56">
        <v>343.19034944954785</v>
      </c>
      <c r="F261" s="56">
        <v>345.01848121813032</v>
      </c>
      <c r="G261" s="57">
        <v>0.2971248537109436</v>
      </c>
      <c r="H261" s="57">
        <v>0.29602126041790577</v>
      </c>
      <c r="I261" s="57">
        <v>0.29759812838990379</v>
      </c>
      <c r="J261" s="57">
        <v>2.0331999180929206E-3</v>
      </c>
      <c r="K261" s="57">
        <v>5.7398890539546166E-3</v>
      </c>
      <c r="L261" s="57">
        <v>4.4359066453270035E-4</v>
      </c>
      <c r="M261" s="57">
        <v>1.6930962141348537E-4</v>
      </c>
      <c r="N261" s="57">
        <v>3.9830690378586518E-2</v>
      </c>
      <c r="O261" s="57">
        <v>1.3183076103228451E-3</v>
      </c>
      <c r="P261" s="57">
        <v>3.8681692389677155E-2</v>
      </c>
      <c r="Q261" s="57">
        <v>2.5142295340973592E-5</v>
      </c>
      <c r="R261" s="57">
        <v>3.9974857704659028E-2</v>
      </c>
      <c r="S261" s="132"/>
    </row>
    <row r="262" spans="1:19">
      <c r="A262" s="56">
        <v>957</v>
      </c>
      <c r="B262" s="57">
        <v>1.5788689741248445</v>
      </c>
      <c r="C262" s="56">
        <v>1151.2624474788599</v>
      </c>
      <c r="D262" s="56">
        <v>344.63973659489835</v>
      </c>
      <c r="E262" s="56">
        <v>343.31907132598809</v>
      </c>
      <c r="F262" s="56">
        <v>345.20258058169372</v>
      </c>
      <c r="G262" s="57">
        <v>0.29935809801633156</v>
      </c>
      <c r="H262" s="57">
        <v>0.29821095274828052</v>
      </c>
      <c r="I262" s="57">
        <v>0.29984699087306288</v>
      </c>
      <c r="J262" s="57">
        <v>2.0784511105813586E-3</v>
      </c>
      <c r="K262" s="57">
        <v>5.9025032751305329E-3</v>
      </c>
      <c r="L262" s="57">
        <v>4.4870827060772278E-4</v>
      </c>
      <c r="M262" s="57">
        <v>1.7339220779148489E-4</v>
      </c>
      <c r="N262" s="57">
        <v>3.9826607792208514E-2</v>
      </c>
      <c r="O262" s="57">
        <v>1.3864048529885719E-3</v>
      </c>
      <c r="P262" s="57">
        <v>3.8613595147011431E-2</v>
      </c>
      <c r="Q262" s="57">
        <v>2.6137468323068501E-5</v>
      </c>
      <c r="R262" s="57">
        <v>3.9973862531676931E-2</v>
      </c>
      <c r="S262" s="132"/>
    </row>
    <row r="263" spans="1:19">
      <c r="A263" s="56">
        <v>956</v>
      </c>
      <c r="B263" s="57">
        <v>1.5785925118699291</v>
      </c>
      <c r="C263" s="56">
        <v>1143.2282106747703</v>
      </c>
      <c r="D263" s="56">
        <v>344.80881278226514</v>
      </c>
      <c r="E263" s="56">
        <v>343.44721324488938</v>
      </c>
      <c r="F263" s="56">
        <v>345.38572424906801</v>
      </c>
      <c r="G263" s="57">
        <v>0.30160978321095472</v>
      </c>
      <c r="H263" s="57">
        <v>0.30041877031898623</v>
      </c>
      <c r="I263" s="57">
        <v>0.30211441689775148</v>
      </c>
      <c r="J263" s="57">
        <v>2.1233823554144271E-3</v>
      </c>
      <c r="K263" s="57">
        <v>6.063851074817217E-3</v>
      </c>
      <c r="L263" s="57">
        <v>4.5380071529221855E-4</v>
      </c>
      <c r="M263" s="57">
        <v>1.7745213660560851E-4</v>
      </c>
      <c r="N263" s="57">
        <v>3.9822547863394391E-2</v>
      </c>
      <c r="O263" s="57">
        <v>1.4542422628758172E-3</v>
      </c>
      <c r="P263" s="57">
        <v>3.8545757737124181E-2</v>
      </c>
      <c r="Q263" s="57">
        <v>2.7128617807208815E-5</v>
      </c>
      <c r="R263" s="57">
        <v>3.9972871382192791E-2</v>
      </c>
      <c r="S263" s="132"/>
    </row>
    <row r="264" spans="1:19">
      <c r="A264" s="56">
        <v>955</v>
      </c>
      <c r="B264" s="57">
        <v>1.578318302312288</v>
      </c>
      <c r="C264" s="56">
        <v>1135.2406342213719</v>
      </c>
      <c r="D264" s="56">
        <v>344.97702598819217</v>
      </c>
      <c r="E264" s="56">
        <v>343.57477894135883</v>
      </c>
      <c r="F264" s="56">
        <v>345.56791645689441</v>
      </c>
      <c r="G264" s="57">
        <v>0.30388008990252691</v>
      </c>
      <c r="H264" s="57">
        <v>0.30264489182683868</v>
      </c>
      <c r="I264" s="57">
        <v>0.30440058789290014</v>
      </c>
      <c r="J264" s="57">
        <v>2.1679947451180848E-3</v>
      </c>
      <c r="K264" s="57">
        <v>6.2239372491048606E-3</v>
      </c>
      <c r="L264" s="57">
        <v>4.5886811680939665E-4</v>
      </c>
      <c r="M264" s="57">
        <v>1.8148942962519261E-4</v>
      </c>
      <c r="N264" s="57">
        <v>3.9818510570374811E-2</v>
      </c>
      <c r="O264" s="57">
        <v>1.521818186898441E-3</v>
      </c>
      <c r="P264" s="57">
        <v>3.8478181813101558E-2</v>
      </c>
      <c r="Q264" s="57">
        <v>2.8115723396550545E-5</v>
      </c>
      <c r="R264" s="57">
        <v>3.9971884276603448E-2</v>
      </c>
      <c r="S264" s="132"/>
    </row>
    <row r="265" spans="1:19">
      <c r="A265" s="56">
        <v>954</v>
      </c>
      <c r="B265" s="57">
        <v>1.5780463336548891</v>
      </c>
      <c r="C265" s="56">
        <v>1127.2994786853178</v>
      </c>
      <c r="D265" s="56">
        <v>345.14438040103829</v>
      </c>
      <c r="E265" s="56">
        <v>343.70177215030412</v>
      </c>
      <c r="F265" s="56">
        <v>345.74916146543273</v>
      </c>
      <c r="G265" s="57">
        <v>0.30616920075537823</v>
      </c>
      <c r="H265" s="57">
        <v>0.30488949799847059</v>
      </c>
      <c r="I265" s="57">
        <v>0.30670568735528314</v>
      </c>
      <c r="J265" s="57">
        <v>2.2122893824590983E-3</v>
      </c>
      <c r="K265" s="57">
        <v>6.3827666248973403E-3</v>
      </c>
      <c r="L265" s="57">
        <v>4.6391059394801371E-4</v>
      </c>
      <c r="M265" s="57">
        <v>1.8550410926528732E-4</v>
      </c>
      <c r="N265" s="57">
        <v>3.9814495890734714E-2</v>
      </c>
      <c r="O265" s="57">
        <v>1.5891310062607295E-3</v>
      </c>
      <c r="P265" s="57">
        <v>3.8410868993739272E-2</v>
      </c>
      <c r="Q265" s="57">
        <v>2.909876512534562E-5</v>
      </c>
      <c r="R265" s="57">
        <v>3.9970901234874658E-2</v>
      </c>
      <c r="S265" s="132"/>
    </row>
    <row r="266" spans="1:19">
      <c r="A266" s="56">
        <v>953</v>
      </c>
      <c r="B266" s="57">
        <v>1.5777765941643194</v>
      </c>
      <c r="C266" s="56">
        <v>1119.4045060928865</v>
      </c>
      <c r="D266" s="56">
        <v>345.31088022580172</v>
      </c>
      <c r="E266" s="56">
        <v>343.82819660581055</v>
      </c>
      <c r="F266" s="56">
        <v>345.92946355808346</v>
      </c>
      <c r="G266" s="57">
        <v>0.30847730051673417</v>
      </c>
      <c r="H266" s="57">
        <v>0.30715277161594717</v>
      </c>
      <c r="I266" s="57">
        <v>0.30902990087604554</v>
      </c>
      <c r="J266" s="57">
        <v>2.2562673805358591E-3</v>
      </c>
      <c r="K266" s="57">
        <v>6.5403440604724361E-3</v>
      </c>
      <c r="L266" s="57">
        <v>4.6892826604461035E-4</v>
      </c>
      <c r="M266" s="57">
        <v>1.8949619861601804E-4</v>
      </c>
      <c r="N266" s="57">
        <v>3.9810503801383984E-2</v>
      </c>
      <c r="O266" s="57">
        <v>1.6561791370094054E-3</v>
      </c>
      <c r="P266" s="57">
        <v>3.8343820862990596E-2</v>
      </c>
      <c r="Q266" s="57">
        <v>3.0077723467252798E-5</v>
      </c>
      <c r="R266" s="57">
        <v>3.9969922276532746E-2</v>
      </c>
      <c r="S266" s="132"/>
    </row>
    <row r="267" spans="1:19">
      <c r="A267" s="56">
        <v>952</v>
      </c>
      <c r="B267" s="57">
        <v>1.5775090721693961</v>
      </c>
      <c r="C267" s="56">
        <v>1111.5554799204374</v>
      </c>
      <c r="D267" s="56">
        <v>345.47652968303174</v>
      </c>
      <c r="E267" s="56">
        <v>343.9540560408243</v>
      </c>
      <c r="F267" s="56">
        <v>346.10882704006184</v>
      </c>
      <c r="G267" s="57">
        <v>0.31080457604127881</v>
      </c>
      <c r="H267" s="57">
        <v>0.30943489754145581</v>
      </c>
      <c r="I267" s="57">
        <v>0.31137341616527814</v>
      </c>
      <c r="J267" s="57">
        <v>2.2999298620920428E-3</v>
      </c>
      <c r="K267" s="57">
        <v>6.6966744427068292E-3</v>
      </c>
      <c r="L267" s="57">
        <v>4.73921252952203E-4</v>
      </c>
      <c r="M267" s="57">
        <v>1.9346572138728853E-4</v>
      </c>
      <c r="N267" s="57">
        <v>3.9806534278612714E-2</v>
      </c>
      <c r="O267" s="57">
        <v>1.7229610288779381E-3</v>
      </c>
      <c r="P267" s="57">
        <v>3.8277038971122064E-2</v>
      </c>
      <c r="Q267" s="57">
        <v>3.10525793198624E-5</v>
      </c>
      <c r="R267" s="57">
        <v>3.9968947420680141E-2</v>
      </c>
      <c r="S267" s="132"/>
    </row>
    <row r="268" spans="1:19">
      <c r="A268" s="56">
        <v>951</v>
      </c>
      <c r="B268" s="57">
        <v>1.5772437560641301</v>
      </c>
      <c r="C268" s="56">
        <v>1103.7521650812566</v>
      </c>
      <c r="D268" s="56">
        <v>345.64133300792162</v>
      </c>
      <c r="E268" s="56">
        <v>344.07935418646582</v>
      </c>
      <c r="F268" s="56">
        <v>346.28725623741451</v>
      </c>
      <c r="G268" s="57">
        <v>0.31315121631718473</v>
      </c>
      <c r="H268" s="57">
        <v>0.31173606274297566</v>
      </c>
      <c r="I268" s="57">
        <v>0.31373642307820193</v>
      </c>
      <c r="J268" s="57">
        <v>2.3432779593027808E-3</v>
      </c>
      <c r="K268" s="57">
        <v>6.8517626863733305E-3</v>
      </c>
      <c r="L268" s="57">
        <v>4.7888967501408253E-4</v>
      </c>
      <c r="M268" s="57">
        <v>1.9741270190609645E-4</v>
      </c>
      <c r="N268" s="57">
        <v>3.9802587298093904E-2</v>
      </c>
      <c r="O268" s="57">
        <v>1.7894751651924157E-3</v>
      </c>
      <c r="P268" s="57">
        <v>3.8210524834807587E-2</v>
      </c>
      <c r="Q268" s="57">
        <v>3.2023314004113355E-5</v>
      </c>
      <c r="R268" s="57">
        <v>3.9967976685995887E-2</v>
      </c>
      <c r="S268" s="132"/>
    </row>
    <row r="269" spans="1:19">
      <c r="A269" s="56">
        <v>950</v>
      </c>
      <c r="B269" s="57">
        <v>1.5769806343078838</v>
      </c>
      <c r="C269" s="56">
        <v>1095.9943279132701</v>
      </c>
      <c r="D269" s="56">
        <v>345.80529444948837</v>
      </c>
      <c r="E269" s="56">
        <v>344.20409477157943</v>
      </c>
      <c r="F269" s="56">
        <v>346.46475549608152</v>
      </c>
      <c r="G269" s="57">
        <v>0.3155174124923511</v>
      </c>
      <c r="H269" s="57">
        <v>0.31405645632028995</v>
      </c>
      <c r="I269" s="57">
        <v>0.31611911364152467</v>
      </c>
      <c r="J269" s="57">
        <v>2.3863128134423706E-3</v>
      </c>
      <c r="K269" s="57">
        <v>7.0056137328908807E-3</v>
      </c>
      <c r="L269" s="57">
        <v>4.8383365303794612E-4</v>
      </c>
      <c r="M269" s="57">
        <v>2.0133716509940149E-4</v>
      </c>
      <c r="N269" s="57">
        <v>3.9798662834900599E-2</v>
      </c>
      <c r="O269" s="57">
        <v>1.8557200624674461E-3</v>
      </c>
      <c r="P269" s="57">
        <v>3.8144279937532555E-2</v>
      </c>
      <c r="Q269" s="57">
        <v>3.2989909259247239E-5</v>
      </c>
      <c r="R269" s="57">
        <v>3.9967010090740752E-2</v>
      </c>
      <c r="S269" s="132"/>
    </row>
    <row r="270" spans="1:19">
      <c r="A270" s="56">
        <v>949</v>
      </c>
      <c r="B270" s="57">
        <v>1.5767196954261271</v>
      </c>
      <c r="C270" s="56">
        <v>1088.2817361648745</v>
      </c>
      <c r="D270" s="56">
        <v>345.96841826981597</v>
      </c>
      <c r="E270" s="56">
        <v>344.3282815219772</v>
      </c>
      <c r="F270" s="56">
        <v>346.64132918112779</v>
      </c>
      <c r="G270" s="57">
        <v>0.31790335790161767</v>
      </c>
      <c r="H270" s="57">
        <v>0.31639626953163491</v>
      </c>
      <c r="I270" s="57">
        <v>0.31852168208087223</v>
      </c>
      <c r="J270" s="57">
        <v>2.4290355748634029E-3</v>
      </c>
      <c r="K270" s="57">
        <v>7.1582325504515598E-3</v>
      </c>
      <c r="L270" s="57">
        <v>4.8875330827213848E-4</v>
      </c>
      <c r="M270" s="57">
        <v>2.0523913651303299E-4</v>
      </c>
      <c r="N270" s="57">
        <v>3.9794760863486968E-2</v>
      </c>
      <c r="O270" s="57">
        <v>1.9216942707225176E-3</v>
      </c>
      <c r="P270" s="57">
        <v>3.8078305729277485E-2</v>
      </c>
      <c r="Q270" s="57">
        <v>3.3952347247937391E-5</v>
      </c>
      <c r="R270" s="57">
        <v>3.9966047652752065E-2</v>
      </c>
      <c r="S270" s="132"/>
    </row>
    <row r="271" spans="1:19">
      <c r="A271" s="56">
        <v>948</v>
      </c>
      <c r="B271" s="57">
        <v>1.5764609280096087</v>
      </c>
      <c r="C271" s="56">
        <v>1080.6141589885758</v>
      </c>
      <c r="D271" s="56">
        <v>346.13070874303617</v>
      </c>
      <c r="E271" s="56">
        <v>344.45191816071082</v>
      </c>
      <c r="F271" s="56">
        <v>346.81698167533534</v>
      </c>
      <c r="G271" s="57">
        <v>0.32030924809184869</v>
      </c>
      <c r="H271" s="57">
        <v>0.31875569581941071</v>
      </c>
      <c r="I271" s="57">
        <v>0.32094432484573976</v>
      </c>
      <c r="J271" s="57">
        <v>2.4714474018880939E-3</v>
      </c>
      <c r="K271" s="57">
        <v>7.3096241293554298E-3</v>
      </c>
      <c r="L271" s="57">
        <v>4.9364876238100486E-4</v>
      </c>
      <c r="M271" s="57">
        <v>2.0911864220318657E-4</v>
      </c>
      <c r="N271" s="57">
        <v>3.9790881357796813E-2</v>
      </c>
      <c r="O271" s="57">
        <v>1.987396371248206E-3</v>
      </c>
      <c r="P271" s="57">
        <v>3.8012603628751793E-2</v>
      </c>
      <c r="Q271" s="57">
        <v>3.4910610525829893E-5</v>
      </c>
      <c r="R271" s="57">
        <v>3.996508938947417E-2</v>
      </c>
      <c r="S271" s="132"/>
    </row>
    <row r="272" spans="1:19">
      <c r="A272" s="56">
        <v>947</v>
      </c>
      <c r="B272" s="57">
        <v>1.5762043207196357</v>
      </c>
      <c r="C272" s="56">
        <v>1072.9913669202151</v>
      </c>
      <c r="D272" s="56">
        <v>346.29217015446551</v>
      </c>
      <c r="E272" s="56">
        <v>344.57500840621054</v>
      </c>
      <c r="F272" s="56">
        <v>346.99171737861724</v>
      </c>
      <c r="G272" s="57">
        <v>0.32273528085171899</v>
      </c>
      <c r="H272" s="57">
        <v>0.32113493083848105</v>
      </c>
      <c r="I272" s="57">
        <v>0.32338724063976432</v>
      </c>
      <c r="J272" s="57">
        <v>2.5135494616126408E-3</v>
      </c>
      <c r="K272" s="57">
        <v>7.4597934858512405E-3</v>
      </c>
      <c r="L272" s="57">
        <v>4.9852013740969703E-4</v>
      </c>
      <c r="M272" s="57">
        <v>2.1297570885485994E-4</v>
      </c>
      <c r="N272" s="57">
        <v>3.978702429114514E-2</v>
      </c>
      <c r="O272" s="57">
        <v>2.0528249789053274E-3</v>
      </c>
      <c r="P272" s="57">
        <v>3.7947175021094674E-2</v>
      </c>
      <c r="Q272" s="57">
        <v>3.5864682074162234E-5</v>
      </c>
      <c r="R272" s="57">
        <v>3.9964135317925836E-2</v>
      </c>
      <c r="S272" s="132"/>
    </row>
    <row r="273" spans="1:19">
      <c r="A273" s="56">
        <v>946</v>
      </c>
      <c r="B273" s="57">
        <v>1.5759498622818762</v>
      </c>
      <c r="C273" s="56">
        <v>1065.4131318748475</v>
      </c>
      <c r="D273" s="56">
        <v>346.45280679985711</v>
      </c>
      <c r="E273" s="56">
        <v>344.69755597309955</v>
      </c>
      <c r="F273" s="56">
        <v>347.16554070680377</v>
      </c>
      <c r="G273" s="57">
        <v>0.32518165623713602</v>
      </c>
      <c r="H273" s="57">
        <v>0.32353417248248323</v>
      </c>
      <c r="I273" s="57">
        <v>0.3258506304459412</v>
      </c>
      <c r="J273" s="57">
        <v>2.5553429285908313E-3</v>
      </c>
      <c r="K273" s="57">
        <v>7.6087456564863931E-3</v>
      </c>
      <c r="L273" s="57">
        <v>5.0336755577107262E-4</v>
      </c>
      <c r="M273" s="57">
        <v>2.1681036364488461E-4</v>
      </c>
      <c r="N273" s="57">
        <v>3.9783189636355118E-2</v>
      </c>
      <c r="O273" s="57">
        <v>2.1179787393070396E-3</v>
      </c>
      <c r="P273" s="57">
        <v>3.7882021260692962E-2</v>
      </c>
      <c r="Q273" s="57">
        <v>3.6814545261281469E-5</v>
      </c>
      <c r="R273" s="57">
        <v>3.9963185454738717E-2</v>
      </c>
      <c r="S273" s="132"/>
    </row>
    <row r="274" spans="1:19">
      <c r="A274" s="56">
        <v>945</v>
      </c>
      <c r="B274" s="57">
        <v>1.5756975414932686</v>
      </c>
      <c r="C274" s="56">
        <v>1057.8792271295692</v>
      </c>
      <c r="D274" s="56">
        <v>346.61262298475617</v>
      </c>
      <c r="E274" s="56">
        <v>344.81956457105974</v>
      </c>
      <c r="F274" s="56">
        <v>347.3384560911299</v>
      </c>
      <c r="G274" s="57">
        <v>0.32764857660098756</v>
      </c>
      <c r="H274" s="57">
        <v>0.32595362091255636</v>
      </c>
      <c r="I274" s="57">
        <v>0.32833469755672573</v>
      </c>
      <c r="J274" s="57">
        <v>2.596828985231725E-3</v>
      </c>
      <c r="K274" s="57">
        <v>7.7564857000830267E-3</v>
      </c>
      <c r="L274" s="57">
        <v>5.0819114022027101E-4</v>
      </c>
      <c r="M274" s="57">
        <v>2.2062263430954222E-4</v>
      </c>
      <c r="N274" s="57">
        <v>3.9779377365690462E-2</v>
      </c>
      <c r="O274" s="57">
        <v>2.1828563300764076E-3</v>
      </c>
      <c r="P274" s="57">
        <v>3.7817143669923593E-2</v>
      </c>
      <c r="Q274" s="57">
        <v>3.7760183860781097E-5</v>
      </c>
      <c r="R274" s="57">
        <v>3.9962239816139222E-2</v>
      </c>
      <c r="S274" s="132"/>
    </row>
    <row r="275" spans="1:19">
      <c r="A275" s="56">
        <v>944</v>
      </c>
      <c r="B275" s="57">
        <v>1.5754473472184929</v>
      </c>
      <c r="C275" s="56">
        <v>1050.3894273116348</v>
      </c>
      <c r="D275" s="56">
        <v>346.77162302398858</v>
      </c>
      <c r="E275" s="56">
        <v>344.94103790457712</v>
      </c>
      <c r="F275" s="56">
        <v>347.51046797764064</v>
      </c>
      <c r="G275" s="57">
        <v>0.3301362466218985</v>
      </c>
      <c r="H275" s="57">
        <v>0.32839347858576484</v>
      </c>
      <c r="I275" s="57">
        <v>0.33083964760294515</v>
      </c>
      <c r="J275" s="57">
        <v>2.6380088215848252E-3</v>
      </c>
      <c r="K275" s="57">
        <v>7.9030186969500926E-3</v>
      </c>
      <c r="L275" s="57">
        <v>5.1299101383994739E-4</v>
      </c>
      <c r="M275" s="57">
        <v>2.2441254913776668E-4</v>
      </c>
      <c r="N275" s="57">
        <v>3.9775587450862238E-2</v>
      </c>
      <c r="O275" s="57">
        <v>2.2474564606008219E-3</v>
      </c>
      <c r="P275" s="57">
        <v>3.7752543539399178E-2</v>
      </c>
      <c r="Q275" s="57">
        <v>3.8701582048871436E-5</v>
      </c>
      <c r="R275" s="57">
        <v>3.9961298417951131E-2</v>
      </c>
      <c r="S275" s="132"/>
    </row>
    <row r="276" spans="1:19">
      <c r="A276" s="56">
        <v>943</v>
      </c>
      <c r="B276" s="57">
        <v>1.5751992683905225</v>
      </c>
      <c r="C276" s="56">
        <v>1042.9435083934991</v>
      </c>
      <c r="D276" s="56">
        <v>346.9298112392874</v>
      </c>
      <c r="E276" s="56">
        <v>345.06197967237432</v>
      </c>
      <c r="F276" s="56">
        <v>347.68158082425839</v>
      </c>
      <c r="G276" s="57">
        <v>0.33264487332941139</v>
      </c>
      <c r="H276" s="57">
        <v>0.33085395028144093</v>
      </c>
      <c r="I276" s="57">
        <v>0.33336568857867543</v>
      </c>
      <c r="J276" s="57">
        <v>2.6788836337230393E-3</v>
      </c>
      <c r="K276" s="57">
        <v>8.0483497422815242E-3</v>
      </c>
      <c r="L276" s="57">
        <v>5.1776729997476956E-4</v>
      </c>
      <c r="M276" s="57">
        <v>2.2818013681043053E-4</v>
      </c>
      <c r="N276" s="57">
        <v>3.9771819863189568E-2</v>
      </c>
      <c r="O276" s="57">
        <v>2.3117778688293363E-3</v>
      </c>
      <c r="P276" s="57">
        <v>3.7688222131170665E-2</v>
      </c>
      <c r="Q276" s="57">
        <v>3.9638724359934409E-5</v>
      </c>
      <c r="R276" s="57">
        <v>3.9960361275640066E-2</v>
      </c>
      <c r="S276" s="132"/>
    </row>
    <row r="277" spans="1:19">
      <c r="A277" s="56">
        <v>942</v>
      </c>
      <c r="B277" s="57">
        <v>1.5749532940168049</v>
      </c>
      <c r="C277" s="56">
        <v>1035.5412476716504</v>
      </c>
      <c r="D277" s="56">
        <v>347.0871919607327</v>
      </c>
      <c r="E277" s="56">
        <v>345.18239356722279</v>
      </c>
      <c r="F277" s="56">
        <v>347.85179910271188</v>
      </c>
      <c r="G277" s="57">
        <v>0.33517466613825042</v>
      </c>
      <c r="H277" s="57">
        <v>0.33333524313333129</v>
      </c>
      <c r="I277" s="57">
        <v>0.33591303087620589</v>
      </c>
      <c r="J277" s="57">
        <v>2.7194546252173879E-3</v>
      </c>
      <c r="K277" s="57">
        <v>8.1924839524518678E-3</v>
      </c>
      <c r="L277" s="57">
        <v>5.2252012226772226E-4</v>
      </c>
      <c r="M277" s="57">
        <v>2.3192542657920112E-4</v>
      </c>
      <c r="N277" s="57">
        <v>3.9768074573420797E-2</v>
      </c>
      <c r="O277" s="57">
        <v>2.375819324614171E-3</v>
      </c>
      <c r="P277" s="57">
        <v>3.7624180675385831E-2</v>
      </c>
      <c r="Q277" s="57">
        <v>4.0571595734412926E-5</v>
      </c>
      <c r="R277" s="57">
        <v>3.9959428404265585E-2</v>
      </c>
      <c r="S277" s="132"/>
    </row>
    <row r="278" spans="1:19">
      <c r="A278" s="56">
        <v>941</v>
      </c>
      <c r="B278" s="57">
        <v>1.5747094131721249</v>
      </c>
      <c r="C278" s="56">
        <v>1028.1824237582575</v>
      </c>
      <c r="D278" s="56">
        <v>347.24376952431356</v>
      </c>
      <c r="E278" s="56">
        <v>345.30228327470275</v>
      </c>
      <c r="F278" s="56">
        <v>348.02112729571525</v>
      </c>
      <c r="G278" s="57">
        <v>0.33772583687537944</v>
      </c>
      <c r="H278" s="57">
        <v>0.33583756665722675</v>
      </c>
      <c r="I278" s="57">
        <v>0.33848188731296647</v>
      </c>
      <c r="J278" s="57">
        <v>2.7597230060204536E-3</v>
      </c>
      <c r="K278" s="57">
        <v>8.3354264606688711E-3</v>
      </c>
      <c r="L278" s="57">
        <v>5.2724960458838677E-4</v>
      </c>
      <c r="M278" s="57">
        <v>2.3564844816794647E-4</v>
      </c>
      <c r="N278" s="57">
        <v>3.9764351551832056E-2</v>
      </c>
      <c r="O278" s="57">
        <v>2.4395796277276406E-3</v>
      </c>
      <c r="P278" s="57">
        <v>3.7560420372272363E-2</v>
      </c>
      <c r="Q278" s="57">
        <v>4.1500181491398413E-5</v>
      </c>
      <c r="R278" s="57">
        <v>3.9958499818508603E-2</v>
      </c>
      <c r="S278" s="132"/>
    </row>
    <row r="279" spans="1:19">
      <c r="A279" s="56">
        <v>940</v>
      </c>
      <c r="B279" s="57">
        <v>1.5744676150017849</v>
      </c>
      <c r="C279" s="56">
        <v>1020.8668165725495</v>
      </c>
      <c r="D279" s="56">
        <v>347.39954827247101</v>
      </c>
      <c r="E279" s="56">
        <v>345.42165247433434</v>
      </c>
      <c r="F279" s="56">
        <v>348.18956989734312</v>
      </c>
      <c r="G279" s="57">
        <v>0.34029859981033334</v>
      </c>
      <c r="H279" s="57">
        <v>0.33836113278130675</v>
      </c>
      <c r="I279" s="57">
        <v>0.34107247316192735</v>
      </c>
      <c r="J279" s="57">
        <v>2.7996899920473828E-3</v>
      </c>
      <c r="K279" s="57">
        <v>8.4771824150322583E-3</v>
      </c>
      <c r="L279" s="57">
        <v>5.3195587105325792E-4</v>
      </c>
      <c r="M279" s="57">
        <v>2.3934923172803225E-4</v>
      </c>
      <c r="N279" s="57">
        <v>3.9760650768271968E-2</v>
      </c>
      <c r="O279" s="57">
        <v>2.5030576068156805E-3</v>
      </c>
      <c r="P279" s="57">
        <v>3.7496942393184324E-2</v>
      </c>
      <c r="Q279" s="57">
        <v>4.2424467314889706E-5</v>
      </c>
      <c r="R279" s="57">
        <v>3.9957575532685113E-2</v>
      </c>
      <c r="S279" s="132"/>
    </row>
    <row r="280" spans="1:19">
      <c r="A280" s="56">
        <v>939</v>
      </c>
      <c r="B280" s="57">
        <v>1.5742278887245968</v>
      </c>
      <c r="C280" s="56">
        <v>1013.594207322794</v>
      </c>
      <c r="D280" s="56">
        <v>347.55453255177707</v>
      </c>
      <c r="E280" s="56">
        <v>345.54050483682198</v>
      </c>
      <c r="F280" s="56">
        <v>348.35713141080225</v>
      </c>
      <c r="G280" s="57">
        <v>0.34289317168630307</v>
      </c>
      <c r="H280" s="57">
        <v>0.34090615587622386</v>
      </c>
      <c r="I280" s="57">
        <v>0.34368500618301462</v>
      </c>
      <c r="J280" s="57">
        <v>2.8393568054235763E-3</v>
      </c>
      <c r="K280" s="57">
        <v>8.6177569802423637E-3</v>
      </c>
      <c r="L280" s="57">
        <v>5.3663904594902778E-4</v>
      </c>
      <c r="M280" s="57">
        <v>2.4302780790559398E-4</v>
      </c>
      <c r="N280" s="57">
        <v>3.9756972192094404E-2</v>
      </c>
      <c r="O280" s="57">
        <v>2.5662521206783863E-3</v>
      </c>
      <c r="P280" s="57">
        <v>3.7433747879321612E-2</v>
      </c>
      <c r="Q280" s="57">
        <v>4.3344439272161205E-5</v>
      </c>
      <c r="R280" s="57">
        <v>3.995665556072784E-2</v>
      </c>
      <c r="S280" s="132"/>
    </row>
    <row r="281" spans="1:19">
      <c r="A281" s="56">
        <v>938</v>
      </c>
      <c r="B281" s="57">
        <v>1.573990223627898</v>
      </c>
      <c r="C281" s="56">
        <v>1006.3643785085754</v>
      </c>
      <c r="D281" s="56">
        <v>347.70872671504054</v>
      </c>
      <c r="E281" s="56">
        <v>345.65884402834126</v>
      </c>
      <c r="F281" s="56">
        <v>348.52381634992645</v>
      </c>
      <c r="G281" s="57">
        <v>0.34550977174921704</v>
      </c>
      <c r="H281" s="57">
        <v>0.34347285278579226</v>
      </c>
      <c r="I281" s="57">
        <v>0.3463197066518155</v>
      </c>
      <c r="J281" s="57">
        <v>2.8787246728435578E-3</v>
      </c>
      <c r="K281" s="57">
        <v>8.7571553298565474E-3</v>
      </c>
      <c r="L281" s="57">
        <v>5.4129925381041222E-4</v>
      </c>
      <c r="M281" s="57">
        <v>2.4668420762799374E-4</v>
      </c>
      <c r="N281" s="57">
        <v>3.9753315792372006E-2</v>
      </c>
      <c r="O281" s="57">
        <v>2.6291620538299088E-3</v>
      </c>
      <c r="P281" s="57">
        <v>3.7370837946170091E-2</v>
      </c>
      <c r="Q281" s="57">
        <v>4.4260083752562902E-5</v>
      </c>
      <c r="R281" s="57">
        <v>3.9955739916247436E-2</v>
      </c>
      <c r="S281" s="132"/>
    </row>
    <row r="282" spans="1:19">
      <c r="A282" s="56">
        <v>937</v>
      </c>
      <c r="B282" s="57">
        <v>1.5737546090796308</v>
      </c>
      <c r="C282" s="56">
        <v>999.17711388403268</v>
      </c>
      <c r="D282" s="56">
        <v>347.86213511652755</v>
      </c>
      <c r="E282" s="56">
        <v>345.77667370238413</v>
      </c>
      <c r="F282" s="56">
        <v>348.68962923531217</v>
      </c>
      <c r="G282" s="57">
        <v>0.3481486217836865</v>
      </c>
      <c r="H282" s="57">
        <v>0.34606144285898438</v>
      </c>
      <c r="I282" s="57">
        <v>0.34897679739668463</v>
      </c>
      <c r="J282" s="57">
        <v>2.9177948281019495E-3</v>
      </c>
      <c r="K282" s="57">
        <v>8.8953826587477858E-3</v>
      </c>
      <c r="L282" s="57">
        <v>5.4593661925106396E-4</v>
      </c>
      <c r="M282" s="57">
        <v>2.5031846248142742E-4</v>
      </c>
      <c r="N282" s="57">
        <v>3.9749681537518573E-2</v>
      </c>
      <c r="O282" s="57">
        <v>2.6917863239744114E-3</v>
      </c>
      <c r="P282" s="57">
        <v>3.7308213676025589E-2</v>
      </c>
      <c r="Q282" s="57">
        <v>4.5171387572637468E-5</v>
      </c>
      <c r="R282" s="57">
        <v>3.9954828612427364E-2</v>
      </c>
      <c r="S282" s="132"/>
    </row>
    <row r="283" spans="1:19">
      <c r="A283" s="56">
        <v>936</v>
      </c>
      <c r="B283" s="57">
        <v>1.5735210345071591</v>
      </c>
      <c r="C283" s="56">
        <v>992.0321984729278</v>
      </c>
      <c r="D283" s="56">
        <v>348.01476211407703</v>
      </c>
      <c r="E283" s="56">
        <v>345.89399750644884</v>
      </c>
      <c r="F283" s="56">
        <v>348.85457459512617</v>
      </c>
      <c r="G283" s="57">
        <v>0.35080994613863253</v>
      </c>
      <c r="H283" s="57">
        <v>0.34867214797956797</v>
      </c>
      <c r="I283" s="57">
        <v>0.35165650382329428</v>
      </c>
      <c r="J283" s="57">
        <v>2.9565685084717019E-3</v>
      </c>
      <c r="K283" s="57">
        <v>9.0324441665343702E-3</v>
      </c>
      <c r="L283" s="57">
        <v>5.5055126705305657E-4</v>
      </c>
      <c r="M283" s="57">
        <v>2.5393060424842861E-4</v>
      </c>
      <c r="N283" s="57">
        <v>3.9746069395751572E-2</v>
      </c>
      <c r="O283" s="57">
        <v>2.7541238726849098E-3</v>
      </c>
      <c r="P283" s="57">
        <v>3.7245876127315093E-2</v>
      </c>
      <c r="Q283" s="57">
        <v>4.6078337846135116E-5</v>
      </c>
      <c r="R283" s="57">
        <v>3.9953921662153863E-2</v>
      </c>
      <c r="S283" s="132"/>
    </row>
    <row r="284" spans="1:19">
      <c r="A284" s="56">
        <v>935</v>
      </c>
      <c r="B284" s="57">
        <v>1.5732894894200995</v>
      </c>
      <c r="C284" s="56">
        <v>984.92941854150547</v>
      </c>
      <c r="D284" s="56">
        <v>348.16661206947219</v>
      </c>
      <c r="E284" s="56">
        <v>346.01081907942074</v>
      </c>
      <c r="F284" s="56">
        <v>349.01865696634843</v>
      </c>
      <c r="G284" s="57">
        <v>0.35349397176605935</v>
      </c>
      <c r="H284" s="57">
        <v>0.35130519260131093</v>
      </c>
      <c r="I284" s="57">
        <v>0.35435905395452516</v>
      </c>
      <c r="J284" s="57">
        <v>2.9950469572386229E-3</v>
      </c>
      <c r="K284" s="57">
        <v>9.1683450688544443E-3</v>
      </c>
      <c r="L284" s="57">
        <v>5.5514332216277662E-4</v>
      </c>
      <c r="M284" s="57">
        <v>2.5752066523471791E-4</v>
      </c>
      <c r="N284" s="57">
        <v>3.9742479334765282E-2</v>
      </c>
      <c r="O284" s="57">
        <v>2.8161736716136461E-3</v>
      </c>
      <c r="P284" s="57">
        <v>3.7183826328386356E-2</v>
      </c>
      <c r="Q284" s="57">
        <v>4.6980922072357704E-5</v>
      </c>
      <c r="R284" s="57">
        <v>3.9953019077927643E-2</v>
      </c>
      <c r="S284" s="132"/>
    </row>
    <row r="285" spans="1:19">
      <c r="A285" s="56">
        <v>934</v>
      </c>
      <c r="B285" s="57">
        <v>1.5730599633970888</v>
      </c>
      <c r="C285" s="56">
        <v>977.86856159332274</v>
      </c>
      <c r="D285" s="56">
        <v>348.31768934330097</v>
      </c>
      <c r="E285" s="56">
        <v>346.12714204923361</v>
      </c>
      <c r="F285" s="56">
        <v>349.18188088874325</v>
      </c>
      <c r="G285" s="57">
        <v>0.35620092824720528</v>
      </c>
      <c r="H285" s="57">
        <v>0.35396080377638872</v>
      </c>
      <c r="I285" s="57">
        <v>0.35708467845595948</v>
      </c>
      <c r="J285" s="57">
        <v>3.0332314210977929E-3</v>
      </c>
      <c r="K285" s="57">
        <v>9.3030905870306047E-3</v>
      </c>
      <c r="L285" s="57">
        <v>5.5971290954270891E-4</v>
      </c>
      <c r="M285" s="57">
        <v>2.6108867800473632E-4</v>
      </c>
      <c r="N285" s="57">
        <v>3.9738911321995266E-2</v>
      </c>
      <c r="O285" s="57">
        <v>2.8779347174245568E-3</v>
      </c>
      <c r="P285" s="57">
        <v>3.7122065282575445E-2</v>
      </c>
      <c r="Q285" s="57">
        <v>4.7879128064610403E-5</v>
      </c>
      <c r="R285" s="57">
        <v>3.9952120871935393E-2</v>
      </c>
      <c r="S285" s="132"/>
    </row>
    <row r="286" spans="1:19">
      <c r="A286" s="56">
        <v>933</v>
      </c>
      <c r="B286" s="57">
        <v>1.5728324460912446</v>
      </c>
      <c r="C286" s="56">
        <v>970.84941635582766</v>
      </c>
      <c r="D286" s="56">
        <v>348.46799830016482</v>
      </c>
      <c r="E286" s="56">
        <v>346.24297003610803</v>
      </c>
      <c r="F286" s="56">
        <v>349.34425091070722</v>
      </c>
      <c r="G286" s="57">
        <v>0.35893104783249641</v>
      </c>
      <c r="H286" s="57">
        <v>0.35663921119277464</v>
      </c>
      <c r="I286" s="57">
        <v>0.35983361067672359</v>
      </c>
      <c r="J286" s="57">
        <v>3.0711231521445281E-3</v>
      </c>
      <c r="K286" s="57">
        <v>9.4366859557917238E-3</v>
      </c>
      <c r="L286" s="57">
        <v>5.6426015432464727E-4</v>
      </c>
      <c r="M286" s="57">
        <v>2.6463467559319318E-4</v>
      </c>
      <c r="N286" s="57">
        <v>3.9735365324406809E-2</v>
      </c>
      <c r="O286" s="57">
        <v>2.9394060354782149E-3</v>
      </c>
      <c r="P286" s="57">
        <v>3.7060593964521785E-2</v>
      </c>
      <c r="Q286" s="57">
        <v>4.8772944003941287E-5</v>
      </c>
      <c r="R286" s="57">
        <v>3.9951227055996061E-2</v>
      </c>
      <c r="S286" s="132"/>
    </row>
    <row r="287" spans="1:19">
      <c r="A287" s="56">
        <v>932</v>
      </c>
      <c r="B287" s="57">
        <v>1.5726069272284229</v>
      </c>
      <c r="C287" s="56">
        <v>963.8717727691635</v>
      </c>
      <c r="D287" s="56">
        <v>348.61754330313016</v>
      </c>
      <c r="E287" s="56">
        <v>346.35830664888391</v>
      </c>
      <c r="F287" s="56">
        <v>349.50577158309289</v>
      </c>
      <c r="G287" s="57">
        <v>0.36168456547032857</v>
      </c>
      <c r="H287" s="57">
        <v>0.35934064720435882</v>
      </c>
      <c r="I287" s="57">
        <v>0.36260608667787558</v>
      </c>
      <c r="J287" s="57">
        <v>3.1087234060070967E-3</v>
      </c>
      <c r="K287" s="57">
        <v>9.569136416321955E-3</v>
      </c>
      <c r="L287" s="57">
        <v>5.6878518164471537E-4</v>
      </c>
      <c r="M287" s="57">
        <v>2.6815869133613488E-4</v>
      </c>
      <c r="N287" s="57">
        <v>3.9731841308663869E-2</v>
      </c>
      <c r="O287" s="57">
        <v>3.0005866766616412E-3</v>
      </c>
      <c r="P287" s="57">
        <v>3.6999413323338358E-2</v>
      </c>
      <c r="Q287" s="57">
        <v>4.9662358394254568E-5</v>
      </c>
      <c r="R287" s="57">
        <v>3.9950337641605743E-2</v>
      </c>
      <c r="S287" s="132"/>
    </row>
    <row r="288" spans="1:19">
      <c r="A288" s="56">
        <v>931</v>
      </c>
      <c r="B288" s="57">
        <v>1.5723833966072946</v>
      </c>
      <c r="C288" s="56">
        <v>956.93542197720103</v>
      </c>
      <c r="D288" s="56">
        <v>348.76632871570848</v>
      </c>
      <c r="E288" s="56">
        <v>346.47315548684651</v>
      </c>
      <c r="F288" s="56">
        <v>349.66644746125553</v>
      </c>
      <c r="G288" s="57">
        <v>0.36446171884315287</v>
      </c>
      <c r="H288" s="57">
        <v>0.36206534686632302</v>
      </c>
      <c r="I288" s="57">
        <v>0.36540234526879739</v>
      </c>
      <c r="J288" s="57">
        <v>3.1460334421351543E-3</v>
      </c>
      <c r="K288" s="57">
        <v>9.700447217149355E-3</v>
      </c>
      <c r="L288" s="57">
        <v>5.7328811670254165E-4</v>
      </c>
      <c r="M288" s="57">
        <v>2.7166075889907245E-4</v>
      </c>
      <c r="N288" s="57">
        <v>3.9728339241100925E-2</v>
      </c>
      <c r="O288" s="57">
        <v>3.0614757176534394E-3</v>
      </c>
      <c r="P288" s="57">
        <v>3.6938524282346563E-2</v>
      </c>
      <c r="Q288" s="57">
        <v>5.0547360067091962E-5</v>
      </c>
      <c r="R288" s="57">
        <v>3.9949452639932909E-2</v>
      </c>
      <c r="S288" s="132"/>
    </row>
    <row r="289" spans="1:19">
      <c r="A289" s="56">
        <v>930</v>
      </c>
      <c r="B289" s="57">
        <v>1.5721618441013081</v>
      </c>
      <c r="C289" s="56">
        <v>950.04015631276718</v>
      </c>
      <c r="D289" s="56">
        <v>348.91435890013224</v>
      </c>
      <c r="E289" s="56">
        <v>346.58752013788916</v>
      </c>
      <c r="F289" s="56">
        <v>349.8262831033332</v>
      </c>
      <c r="G289" s="57">
        <v>0.36726274840246281</v>
      </c>
      <c r="H289" s="57">
        <v>0.3648135479694265</v>
      </c>
      <c r="I289" s="57">
        <v>0.36822262804243533</v>
      </c>
      <c r="J289" s="57">
        <v>3.1830545238215047E-3</v>
      </c>
      <c r="K289" s="57">
        <v>9.8306236147186477E-3</v>
      </c>
      <c r="L289" s="57">
        <v>5.7776908470685839E-4</v>
      </c>
      <c r="M289" s="57">
        <v>2.7514091230903436E-4</v>
      </c>
      <c r="N289" s="57">
        <v>3.9724859087690967E-2</v>
      </c>
      <c r="O289" s="57">
        <v>3.1220722614630492E-3</v>
      </c>
      <c r="P289" s="57">
        <v>3.6877927738536952E-2</v>
      </c>
      <c r="Q289" s="57">
        <v>5.1427938189808367E-5</v>
      </c>
      <c r="R289" s="57">
        <v>3.9948572061810191E-2</v>
      </c>
      <c r="S289" s="132"/>
    </row>
    <row r="290" spans="1:19">
      <c r="A290" s="56">
        <v>929</v>
      </c>
      <c r="B290" s="57">
        <v>1.5719422596553798</v>
      </c>
      <c r="C290" s="56">
        <v>943.18576929196638</v>
      </c>
      <c r="D290" s="56">
        <v>349.06163821786703</v>
      </c>
      <c r="E290" s="56">
        <v>346.70140418003126</v>
      </c>
      <c r="F290" s="56">
        <v>349.98528307046683</v>
      </c>
      <c r="G290" s="57">
        <v>0.37008789740318254</v>
      </c>
      <c r="H290" s="57">
        <v>0.36758549107488564</v>
      </c>
      <c r="I290" s="57">
        <v>0.37106717940962453</v>
      </c>
      <c r="J290" s="57">
        <v>3.2197879174395982E-3</v>
      </c>
      <c r="K290" s="57">
        <v>9.9596708699454251E-3</v>
      </c>
      <c r="L290" s="57">
        <v>5.8222821089626287E-4</v>
      </c>
      <c r="M290" s="57">
        <v>2.7859918586252224E-4</v>
      </c>
      <c r="N290" s="57">
        <v>3.9721400814137477E-2</v>
      </c>
      <c r="O290" s="57">
        <v>3.1823754354422377E-3</v>
      </c>
      <c r="P290" s="57">
        <v>3.6817624564557762E-2</v>
      </c>
      <c r="Q290" s="57">
        <v>5.2304082238392819E-5</v>
      </c>
      <c r="R290" s="57">
        <v>3.9947695917761608E-2</v>
      </c>
      <c r="S290" s="132"/>
    </row>
    <row r="291" spans="1:19">
      <c r="A291" s="56">
        <v>928</v>
      </c>
      <c r="B291" s="57">
        <v>1.5717246332906487</v>
      </c>
      <c r="C291" s="56">
        <v>936.37205559886877</v>
      </c>
      <c r="D291" s="56">
        <v>349.20817102815221</v>
      </c>
      <c r="E291" s="56">
        <v>346.81481117953513</v>
      </c>
      <c r="F291" s="56">
        <v>350.14345192543942</v>
      </c>
      <c r="G291" s="57">
        <v>0.37293741194018398</v>
      </c>
      <c r="H291" s="57">
        <v>0.37038141954986609</v>
      </c>
      <c r="I291" s="57">
        <v>0.37393624663595998</v>
      </c>
      <c r="J291" s="57">
        <v>3.2562348927389628E-3</v>
      </c>
      <c r="K291" s="57">
        <v>1.0087594249948206E-2</v>
      </c>
      <c r="L291" s="57">
        <v>5.8666562049003446E-4</v>
      </c>
      <c r="M291" s="57">
        <v>2.8203561419000011E-4</v>
      </c>
      <c r="N291" s="57">
        <v>3.9717964385810003E-2</v>
      </c>
      <c r="O291" s="57">
        <v>3.2423843924282111E-3</v>
      </c>
      <c r="P291" s="57">
        <v>3.6757615607571792E-2</v>
      </c>
      <c r="Q291" s="57">
        <v>5.3175782014110286E-5</v>
      </c>
      <c r="R291" s="57">
        <v>3.9946824217985892E-2</v>
      </c>
      <c r="S291" s="132"/>
    </row>
    <row r="292" spans="1:19">
      <c r="A292" s="56">
        <v>927</v>
      </c>
      <c r="B292" s="57">
        <v>1.5715089551004391</v>
      </c>
      <c r="C292" s="56">
        <v>929.59881107615786</v>
      </c>
      <c r="D292" s="56">
        <v>349.35396168662004</v>
      </c>
      <c r="E292" s="56">
        <v>346.92774469050244</v>
      </c>
      <c r="F292" s="56">
        <v>350.3007942309855</v>
      </c>
      <c r="G292" s="57">
        <v>0.37581154098313391</v>
      </c>
      <c r="H292" s="57">
        <v>0.37320157960279515</v>
      </c>
      <c r="I292" s="57">
        <v>0.37683007987656186</v>
      </c>
      <c r="J292" s="57">
        <v>3.2923967219902206E-3</v>
      </c>
      <c r="K292" s="57">
        <v>1.0214399024634724E-2</v>
      </c>
      <c r="L292" s="57">
        <v>5.9108143864816665E-4</v>
      </c>
      <c r="M292" s="57">
        <v>2.8545023217042863E-4</v>
      </c>
      <c r="N292" s="57">
        <v>3.9714549767829573E-2</v>
      </c>
      <c r="O292" s="57">
        <v>3.3020983089823608E-3</v>
      </c>
      <c r="P292" s="57">
        <v>3.6697901691017637E-2</v>
      </c>
      <c r="Q292" s="57">
        <v>5.4043027619040787E-5</v>
      </c>
      <c r="R292" s="57">
        <v>3.9945956972380958E-2</v>
      </c>
      <c r="S292" s="132"/>
    </row>
    <row r="293" spans="1:19">
      <c r="A293" s="56">
        <v>926</v>
      </c>
      <c r="B293" s="57">
        <v>1.5712952152514992</v>
      </c>
      <c r="C293" s="56">
        <v>922.86583271674806</v>
      </c>
      <c r="D293" s="56">
        <v>349.49901454782798</v>
      </c>
      <c r="E293" s="56">
        <v>347.04020825685978</v>
      </c>
      <c r="F293" s="56">
        <v>350.45731455251064</v>
      </c>
      <c r="G293" s="57">
        <v>0.37871053641564223</v>
      </c>
      <c r="H293" s="57">
        <v>0.37604622032136237</v>
      </c>
      <c r="I293" s="57">
        <v>0.37974893221567046</v>
      </c>
      <c r="J293" s="57">
        <v>3.3282746806300167E-3</v>
      </c>
      <c r="K293" s="57">
        <v>1.034009046905493E-2</v>
      </c>
      <c r="L293" s="57">
        <v>5.9547579054919364E-4</v>
      </c>
      <c r="M293" s="57">
        <v>2.8884307499923658E-4</v>
      </c>
      <c r="N293" s="57">
        <v>3.9711156925000761E-2</v>
      </c>
      <c r="O293" s="57">
        <v>3.3615163863937488E-3</v>
      </c>
      <c r="P293" s="57">
        <v>3.6638483613606249E-2</v>
      </c>
      <c r="Q293" s="57">
        <v>5.4905809471672529E-5</v>
      </c>
      <c r="R293" s="57">
        <v>3.994509419052833E-2</v>
      </c>
      <c r="S293" s="132"/>
    </row>
    <row r="294" spans="1:19">
      <c r="A294" s="56">
        <v>925</v>
      </c>
      <c r="B294" s="57">
        <v>1.5710834039860682</v>
      </c>
      <c r="C294" s="56">
        <v>916.17291864678862</v>
      </c>
      <c r="D294" s="56">
        <v>349.64333396053723</v>
      </c>
      <c r="E294" s="56">
        <v>347.15220540821326</v>
      </c>
      <c r="F294" s="56">
        <v>350.61301745313284</v>
      </c>
      <c r="G294" s="57">
        <v>0.38163465307069933</v>
      </c>
      <c r="H294" s="57">
        <v>0.37891559370797179</v>
      </c>
      <c r="I294" s="57">
        <v>0.38269305970208928</v>
      </c>
      <c r="J294" s="57">
        <v>3.3638700465301596E-3</v>
      </c>
      <c r="K294" s="57">
        <v>1.0464673861325546E-2</v>
      </c>
      <c r="L294" s="57">
        <v>5.9984880124219764E-4</v>
      </c>
      <c r="M294" s="57">
        <v>2.922141781539701E-4</v>
      </c>
      <c r="N294" s="57">
        <v>3.9707785821846031E-2</v>
      </c>
      <c r="O294" s="57">
        <v>3.4206378500678584E-3</v>
      </c>
      <c r="P294" s="57">
        <v>3.657936214993214E-2</v>
      </c>
      <c r="Q294" s="57">
        <v>5.5764118298011181E-5</v>
      </c>
      <c r="R294" s="57">
        <v>3.9944235881701991E-2</v>
      </c>
      <c r="S294" s="132"/>
    </row>
    <row r="295" spans="1:19">
      <c r="A295" s="56">
        <v>924</v>
      </c>
      <c r="B295" s="57">
        <v>1.5708735116158394</v>
      </c>
      <c r="C295" s="56">
        <v>909.51986812598443</v>
      </c>
      <c r="D295" s="56">
        <v>349.78692427119864</v>
      </c>
      <c r="E295" s="56">
        <v>347.26373966432169</v>
      </c>
      <c r="F295" s="56">
        <v>350.76790749692026</v>
      </c>
      <c r="G295" s="57">
        <v>0.38458414876842145</v>
      </c>
      <c r="H295" s="57">
        <v>0.38180995471802004</v>
      </c>
      <c r="I295" s="57">
        <v>0.38566272138689855</v>
      </c>
      <c r="J295" s="57">
        <v>3.3991840994351818E-3</v>
      </c>
      <c r="K295" s="57">
        <v>1.0588154479390433E-2</v>
      </c>
      <c r="L295" s="57">
        <v>6.0420059576105078E-4</v>
      </c>
      <c r="M295" s="57">
        <v>2.9556357729407478E-4</v>
      </c>
      <c r="N295" s="57">
        <v>3.9704436422705928E-2</v>
      </c>
      <c r="O295" s="57">
        <v>3.4794619472349442E-3</v>
      </c>
      <c r="P295" s="57">
        <v>3.6520538052765054E-2</v>
      </c>
      <c r="Q295" s="57">
        <v>5.6617945100568962E-5</v>
      </c>
      <c r="R295" s="57">
        <v>3.9943382054899432E-2</v>
      </c>
      <c r="S295" s="132"/>
    </row>
    <row r="296" spans="1:19">
      <c r="A296" s="56">
        <v>923</v>
      </c>
      <c r="B296" s="57">
        <v>1.5706655285319586</v>
      </c>
      <c r="C296" s="56">
        <v>902.9064815262326</v>
      </c>
      <c r="D296" s="56">
        <v>349.92978982014426</v>
      </c>
      <c r="E296" s="56">
        <v>347.37481453051242</v>
      </c>
      <c r="F296" s="56">
        <v>350.92198924525167</v>
      </c>
      <c r="G296" s="57">
        <v>0.38755928435538378</v>
      </c>
      <c r="H296" s="57">
        <v>0.38472956129778318</v>
      </c>
      <c r="I296" s="57">
        <v>0.38865817936323693</v>
      </c>
      <c r="J296" s="57">
        <v>3.4342181214059853E-3</v>
      </c>
      <c r="K296" s="57">
        <v>1.0710537603954462E-2</v>
      </c>
      <c r="L296" s="57">
        <v>6.0853129900118041E-4</v>
      </c>
      <c r="M296" s="57">
        <v>2.988913083690108E-4</v>
      </c>
      <c r="N296" s="57">
        <v>3.9701108691630987E-2</v>
      </c>
      <c r="O296" s="57">
        <v>3.5379879490492292E-3</v>
      </c>
      <c r="P296" s="57">
        <v>3.6462012050950773E-2</v>
      </c>
      <c r="Q296" s="57">
        <v>5.746728118821919E-5</v>
      </c>
      <c r="R296" s="57">
        <v>3.9942532718811784E-2</v>
      </c>
      <c r="S296" s="132"/>
    </row>
    <row r="297" spans="1:19">
      <c r="A297" s="56">
        <v>922</v>
      </c>
      <c r="B297" s="57">
        <v>1.5704594451946563</v>
      </c>
      <c r="C297" s="56">
        <v>896.33256032723227</v>
      </c>
      <c r="D297" s="56">
        <v>350.07193494301004</v>
      </c>
      <c r="E297" s="56">
        <v>347.48543349977115</v>
      </c>
      <c r="F297" s="56">
        <v>351.07526725805661</v>
      </c>
      <c r="G297" s="57">
        <v>0.3905603237432389</v>
      </c>
      <c r="H297" s="57">
        <v>0.38767467442319786</v>
      </c>
      <c r="I297" s="57">
        <v>0.3916796988049685</v>
      </c>
      <c r="J297" s="57">
        <v>3.4689733963924052E-3</v>
      </c>
      <c r="K297" s="57">
        <v>1.0831828516332798E-2</v>
      </c>
      <c r="L297" s="57">
        <v>6.128410357656433E-4</v>
      </c>
      <c r="M297" s="57">
        <v>3.0219740755788851E-4</v>
      </c>
      <c r="N297" s="57">
        <v>3.9697802592442114E-2</v>
      </c>
      <c r="O297" s="57">
        <v>3.5962151491602192E-3</v>
      </c>
      <c r="P297" s="57">
        <v>3.6403784850839782E-2</v>
      </c>
      <c r="Q297" s="57">
        <v>5.8312118156894893E-5</v>
      </c>
      <c r="R297" s="57">
        <v>3.9941687881843109E-2</v>
      </c>
      <c r="S297" s="132"/>
    </row>
    <row r="298" spans="1:19">
      <c r="A298" s="56">
        <v>921</v>
      </c>
      <c r="B298" s="57">
        <v>1.5702552521386437</v>
      </c>
      <c r="C298" s="56">
        <v>889.79790710667703</v>
      </c>
      <c r="D298" s="56">
        <v>350.21336397007366</v>
      </c>
      <c r="E298" s="56">
        <v>347.59560005265496</v>
      </c>
      <c r="F298" s="56">
        <v>351.22774609297039</v>
      </c>
      <c r="G298" s="57">
        <v>0.39358753394784834</v>
      </c>
      <c r="H298" s="57">
        <v>0.3906455581390596</v>
      </c>
      <c r="I298" s="57">
        <v>0.39472754800586651</v>
      </c>
      <c r="J298" s="57">
        <v>3.503451209757924E-3</v>
      </c>
      <c r="K298" s="57">
        <v>1.0952032496559738E-2</v>
      </c>
      <c r="L298" s="57">
        <v>6.1712993074625189E-4</v>
      </c>
      <c r="M298" s="57">
        <v>3.0548191122307798E-4</v>
      </c>
      <c r="N298" s="57">
        <v>3.9694518088776921E-2</v>
      </c>
      <c r="O298" s="57">
        <v>3.6541428626714794E-3</v>
      </c>
      <c r="P298" s="57">
        <v>3.6345857137328519E-2</v>
      </c>
      <c r="Q298" s="57">
        <v>5.9152447875396552E-5</v>
      </c>
      <c r="R298" s="57">
        <v>3.9940847552124605E-2</v>
      </c>
      <c r="S298" s="132"/>
    </row>
    <row r="299" spans="1:19">
      <c r="A299" s="56">
        <v>920</v>
      </c>
      <c r="B299" s="57">
        <v>1.5700529399733907</v>
      </c>
      <c r="C299" s="56">
        <v>883.30232552566338</v>
      </c>
      <c r="D299" s="56">
        <v>350.35408122472973</v>
      </c>
      <c r="E299" s="56">
        <v>347.70531765517597</v>
      </c>
      <c r="F299" s="56">
        <v>351.37943030395388</v>
      </c>
      <c r="G299" s="57">
        <v>0.39664118513016478</v>
      </c>
      <c r="H299" s="57">
        <v>0.3936424795986499</v>
      </c>
      <c r="I299" s="57">
        <v>0.39780199842091885</v>
      </c>
      <c r="J299" s="57">
        <v>3.5376528487101044E-3</v>
      </c>
      <c r="K299" s="57">
        <v>1.1071154825738172E-2</v>
      </c>
      <c r="L299" s="57">
        <v>6.2139810847272603E-4</v>
      </c>
      <c r="M299" s="57">
        <v>3.0874485599343966E-4</v>
      </c>
      <c r="N299" s="57">
        <v>3.9691255144006558E-2</v>
      </c>
      <c r="O299" s="57">
        <v>3.7117704276295577E-3</v>
      </c>
      <c r="P299" s="57">
        <v>3.6288229572370441E-2</v>
      </c>
      <c r="Q299" s="57">
        <v>5.9988262507044573E-5</v>
      </c>
      <c r="R299" s="57">
        <v>3.9940011737492953E-2</v>
      </c>
      <c r="S299" s="132"/>
    </row>
    <row r="300" spans="1:19">
      <c r="A300" s="56">
        <v>919</v>
      </c>
      <c r="B300" s="57">
        <v>1.5698524993786436</v>
      </c>
      <c r="C300" s="56">
        <v>876.84562032438214</v>
      </c>
      <c r="D300" s="56">
        <v>350.49409102435385</v>
      </c>
      <c r="E300" s="56">
        <v>347.81458976092091</v>
      </c>
      <c r="F300" s="56">
        <v>351.53032444179564</v>
      </c>
      <c r="G300" s="57">
        <v>0.39972155063589337</v>
      </c>
      <c r="H300" s="57">
        <v>0.39666570910424304</v>
      </c>
      <c r="I300" s="57">
        <v>0.40090332470583562</v>
      </c>
      <c r="J300" s="57">
        <v>3.5715796013552348E-3</v>
      </c>
      <c r="K300" s="57">
        <v>1.1189200781716813E-2</v>
      </c>
      <c r="L300" s="57">
        <v>6.256456933453336E-4</v>
      </c>
      <c r="M300" s="57">
        <v>3.119862786391636E-4</v>
      </c>
      <c r="N300" s="57">
        <v>3.968801372136084E-2</v>
      </c>
      <c r="O300" s="57">
        <v>3.7690972023913774E-3</v>
      </c>
      <c r="P300" s="57">
        <v>3.623090279760862E-2</v>
      </c>
      <c r="Q300" s="57">
        <v>6.0819554473216088E-5</v>
      </c>
      <c r="R300" s="57">
        <v>3.9939180445526787E-2</v>
      </c>
      <c r="S300" s="132"/>
    </row>
    <row r="301" spans="1:19">
      <c r="A301" s="56">
        <v>918</v>
      </c>
      <c r="B301" s="57">
        <v>1.5696539211097584</v>
      </c>
      <c r="C301" s="56">
        <v>870.42759730736509</v>
      </c>
      <c r="D301" s="56">
        <v>350.63339767881331</v>
      </c>
      <c r="E301" s="56">
        <v>347.92341980895219</v>
      </c>
      <c r="F301" s="56">
        <v>351.68043305277354</v>
      </c>
      <c r="G301" s="57">
        <v>0.40282890703774155</v>
      </c>
      <c r="H301" s="57">
        <v>0.39971552014807454</v>
      </c>
      <c r="I301" s="57">
        <v>0.40403180475973383</v>
      </c>
      <c r="J301" s="57">
        <v>3.6052327571485243E-3</v>
      </c>
      <c r="K301" s="57">
        <v>1.1306175641508265E-2</v>
      </c>
      <c r="L301" s="57">
        <v>6.2987280958370917E-4</v>
      </c>
      <c r="M301" s="57">
        <v>3.1520621615685539E-4</v>
      </c>
      <c r="N301" s="57">
        <v>3.9684793783843146E-2</v>
      </c>
      <c r="O301" s="57">
        <v>3.8261225671421496E-3</v>
      </c>
      <c r="P301" s="57">
        <v>3.6173877432857854E-2</v>
      </c>
      <c r="Q301" s="57">
        <v>6.1646316475272365E-5</v>
      </c>
      <c r="R301" s="57">
        <v>3.9938353683524726E-2</v>
      </c>
      <c r="S301" s="132"/>
    </row>
    <row r="302" spans="1:19">
      <c r="A302" s="56">
        <v>917</v>
      </c>
      <c r="B302" s="57">
        <v>1.5694571959928056</v>
      </c>
      <c r="C302" s="56">
        <v>864.04806333671229</v>
      </c>
      <c r="D302" s="56">
        <v>350.77200549064912</v>
      </c>
      <c r="E302" s="56">
        <v>348.03181122473035</v>
      </c>
      <c r="F302" s="56">
        <v>351.82976067861625</v>
      </c>
      <c r="G302" s="57">
        <v>0.4059635341766355</v>
      </c>
      <c r="H302" s="57">
        <v>0.40279218945382356</v>
      </c>
      <c r="I302" s="57">
        <v>0.40718771976636114</v>
      </c>
      <c r="J302" s="57">
        <v>3.6386136063317753E-3</v>
      </c>
      <c r="K302" s="57">
        <v>1.1422084678830435E-2</v>
      </c>
      <c r="L302" s="57">
        <v>6.3407958123518071E-4</v>
      </c>
      <c r="M302" s="57">
        <v>3.1840470570171348E-4</v>
      </c>
      <c r="N302" s="57">
        <v>3.9681595294298287E-2</v>
      </c>
      <c r="O302" s="57">
        <v>3.8828459224023158E-3</v>
      </c>
      <c r="P302" s="57">
        <v>3.6117154077597684E-2</v>
      </c>
      <c r="Q302" s="57">
        <v>6.2468541474065752E-5</v>
      </c>
      <c r="R302" s="57">
        <v>3.9937531458525938E-2</v>
      </c>
      <c r="S302" s="132"/>
    </row>
    <row r="303" spans="1:19">
      <c r="A303" s="56">
        <v>916</v>
      </c>
      <c r="B303" s="57">
        <v>1.5692623149273299</v>
      </c>
      <c r="C303" s="56">
        <v>857.70682632138858</v>
      </c>
      <c r="D303" s="56">
        <v>350.90991875436424</v>
      </c>
      <c r="E303" s="56">
        <v>348.13976741946919</v>
      </c>
      <c r="F303" s="56">
        <v>351.97831185575433</v>
      </c>
      <c r="G303" s="57">
        <v>0.40912571520431845</v>
      </c>
      <c r="H303" s="57">
        <v>0.40589599701870493</v>
      </c>
      <c r="I303" s="57">
        <v>0.41037135423691457</v>
      </c>
      <c r="J303" s="57">
        <v>3.6717234398726539E-3</v>
      </c>
      <c r="K303" s="57">
        <v>1.1536933164077334E-2</v>
      </c>
      <c r="L303" s="57">
        <v>6.3826613215312022E-4</v>
      </c>
      <c r="M303" s="57">
        <v>3.2158178459622505E-4</v>
      </c>
      <c r="N303" s="57">
        <v>3.9678418215403778E-2</v>
      </c>
      <c r="O303" s="57">
        <v>3.9392666890352545E-3</v>
      </c>
      <c r="P303" s="57">
        <v>3.6060733310964745E-2</v>
      </c>
      <c r="Q303" s="57">
        <v>6.3286222690754377E-5</v>
      </c>
      <c r="R303" s="57">
        <v>3.9936713777309243E-2</v>
      </c>
      <c r="S303" s="132"/>
    </row>
    <row r="304" spans="1:19">
      <c r="A304" s="56">
        <v>915</v>
      </c>
      <c r="B304" s="57">
        <v>1.5690692688851757</v>
      </c>
      <c r="C304" s="56">
        <v>851.40369520704451</v>
      </c>
      <c r="D304" s="56">
        <v>351.04714175595132</v>
      </c>
      <c r="E304" s="56">
        <v>348.24729178985052</v>
      </c>
      <c r="F304" s="56">
        <v>352.12609111477957</v>
      </c>
      <c r="G304" s="57">
        <v>0.41231573662665816</v>
      </c>
      <c r="H304" s="57">
        <v>0.4090272261564048</v>
      </c>
      <c r="I304" s="57">
        <v>0.41358299605353427</v>
      </c>
      <c r="J304" s="57">
        <v>3.7045635493186957E-3</v>
      </c>
      <c r="K304" s="57">
        <v>1.1650726363861885E-2</v>
      </c>
      <c r="L304" s="57">
        <v>6.4243258598140063E-4</v>
      </c>
      <c r="M304" s="57">
        <v>3.2473749032417348E-4</v>
      </c>
      <c r="N304" s="57">
        <v>3.9675262509675825E-2</v>
      </c>
      <c r="O304" s="57">
        <v>3.9953843079774771E-3</v>
      </c>
      <c r="P304" s="57">
        <v>3.6004615692022526E-2</v>
      </c>
      <c r="Q304" s="57">
        <v>6.4099353603461952E-5</v>
      </c>
      <c r="R304" s="57">
        <v>3.9935900646396537E-2</v>
      </c>
      <c r="S304" s="132"/>
    </row>
    <row r="305" spans="1:19">
      <c r="A305" s="56">
        <v>914</v>
      </c>
      <c r="B305" s="57">
        <v>1.5688780489096925</v>
      </c>
      <c r="C305" s="56">
        <v>845.13847996736979</v>
      </c>
      <c r="D305" s="56">
        <v>351.18367877278632</v>
      </c>
      <c r="E305" s="56">
        <v>348.35438771818775</v>
      </c>
      <c r="F305" s="56">
        <v>352.27310298025151</v>
      </c>
      <c r="G305" s="57">
        <v>0.4155338883473218</v>
      </c>
      <c r="H305" s="57">
        <v>0.41218616354048565</v>
      </c>
      <c r="I305" s="57">
        <v>0.41682293651314106</v>
      </c>
      <c r="J305" s="57">
        <v>3.7371352266073465E-3</v>
      </c>
      <c r="K305" s="57">
        <v>1.1763469540269411E-2</v>
      </c>
      <c r="L305" s="57">
        <v>6.465790661516202E-4</v>
      </c>
      <c r="M305" s="57">
        <v>3.2787186051504722E-4</v>
      </c>
      <c r="N305" s="57">
        <v>3.9672128139484952E-2</v>
      </c>
      <c r="O305" s="57">
        <v>4.0511982397497051E-3</v>
      </c>
      <c r="P305" s="57">
        <v>3.5948801760250296E-2</v>
      </c>
      <c r="Q305" s="57">
        <v>6.4907927941019103E-5</v>
      </c>
      <c r="R305" s="57">
        <v>3.9935092072058982E-2</v>
      </c>
      <c r="S305" s="132"/>
    </row>
    <row r="306" spans="1:19">
      <c r="A306" s="56">
        <v>913</v>
      </c>
      <c r="B306" s="57">
        <v>1.5686886461163492</v>
      </c>
      <c r="C306" s="56">
        <v>838.91099159413488</v>
      </c>
      <c r="D306" s="56">
        <v>351.31953407287557</v>
      </c>
      <c r="E306" s="56">
        <v>348.4610585718973</v>
      </c>
      <c r="F306" s="56">
        <v>352.41935196986032</v>
      </c>
      <c r="G306" s="57">
        <v>0.41878046371198813</v>
      </c>
      <c r="H306" s="57">
        <v>0.41537309924827254</v>
      </c>
      <c r="I306" s="57">
        <v>0.42009147037181843</v>
      </c>
      <c r="J306" s="57">
        <v>3.7694397638707855E-3</v>
      </c>
      <c r="K306" s="57">
        <v>1.1875167950252119E-2</v>
      </c>
      <c r="L306" s="57">
        <v>6.5070569585978788E-4</v>
      </c>
      <c r="M306" s="57">
        <v>3.3098493293437086E-4</v>
      </c>
      <c r="N306" s="57">
        <v>3.9669015067065633E-2</v>
      </c>
      <c r="O306" s="57">
        <v>4.1067079641265202E-3</v>
      </c>
      <c r="P306" s="57">
        <v>3.5893292035873478E-2</v>
      </c>
      <c r="Q306" s="57">
        <v>6.5711939678801223E-5</v>
      </c>
      <c r="R306" s="57">
        <v>3.9934288060321198E-2</v>
      </c>
      <c r="S306" s="132"/>
    </row>
    <row r="307" spans="1:19">
      <c r="A307" s="56">
        <v>912</v>
      </c>
      <c r="B307" s="57">
        <v>1.5685010516919498</v>
      </c>
      <c r="C307" s="56">
        <v>832.72104208750136</v>
      </c>
      <c r="D307" s="56">
        <v>351.45471191470091</v>
      </c>
      <c r="E307" s="56">
        <v>348.56730770345911</v>
      </c>
      <c r="F307" s="56">
        <v>352.56484259422911</v>
      </c>
      <c r="G307" s="57">
        <v>0.4220557595538344</v>
      </c>
      <c r="H307" s="57">
        <v>0.41858832680588376</v>
      </c>
      <c r="I307" s="57">
        <v>0.42338889589051842</v>
      </c>
      <c r="J307" s="57">
        <v>3.8014784533710877E-3</v>
      </c>
      <c r="K307" s="57">
        <v>1.1985826845446912E-2</v>
      </c>
      <c r="L307" s="57">
        <v>6.5481259806177139E-4</v>
      </c>
      <c r="M307" s="57">
        <v>3.3407674548456177E-4</v>
      </c>
      <c r="N307" s="57">
        <v>3.9665923254515442E-2</v>
      </c>
      <c r="O307" s="57">
        <v>4.1619129799745766E-3</v>
      </c>
      <c r="P307" s="57">
        <v>3.5838087020025423E-2</v>
      </c>
      <c r="Q307" s="57">
        <v>6.6511383037104205E-5</v>
      </c>
      <c r="R307" s="57">
        <v>3.9933488616962894E-2</v>
      </c>
      <c r="S307" s="132"/>
    </row>
    <row r="308" spans="1:19">
      <c r="A308" s="56">
        <v>911</v>
      </c>
      <c r="B308" s="57">
        <v>1.5683152568939744</v>
      </c>
      <c r="C308" s="56">
        <v>826.56844444778562</v>
      </c>
      <c r="D308" s="56">
        <v>351.58921654666739</v>
      </c>
      <c r="E308" s="56">
        <v>348.67313845027286</v>
      </c>
      <c r="F308" s="56">
        <v>352.7095793562267</v>
      </c>
      <c r="G308" s="57">
        <v>0.4253600762385229</v>
      </c>
      <c r="H308" s="57">
        <v>0.4218321432331168</v>
      </c>
      <c r="I308" s="57">
        <v>0.4267155148801563</v>
      </c>
      <c r="J308" s="57">
        <v>3.8332525871659362E-3</v>
      </c>
      <c r="K308" s="57">
        <v>1.2095451470906737E-2</v>
      </c>
      <c r="L308" s="57">
        <v>6.5889989545631078E-4</v>
      </c>
      <c r="M308" s="57">
        <v>3.371473361743144E-4</v>
      </c>
      <c r="N308" s="57">
        <v>3.9662852663825687E-2</v>
      </c>
      <c r="O308" s="57">
        <v>4.2168128045003582E-3</v>
      </c>
      <c r="P308" s="57">
        <v>3.5783187195499645E-2</v>
      </c>
      <c r="Q308" s="57">
        <v>6.7306252470951259E-5</v>
      </c>
      <c r="R308" s="57">
        <v>3.9932693747529051E-2</v>
      </c>
      <c r="S308" s="132"/>
    </row>
    <row r="309" spans="1:19">
      <c r="A309" s="56">
        <v>910</v>
      </c>
      <c r="B309" s="57">
        <v>1.568131253051305</v>
      </c>
      <c r="C309" s="56">
        <v>820.45301266544084</v>
      </c>
      <c r="D309" s="56">
        <v>351.72305220703169</v>
      </c>
      <c r="E309" s="56">
        <v>348.77855413454847</v>
      </c>
      <c r="F309" s="56">
        <v>352.85356675089838</v>
      </c>
      <c r="G309" s="57">
        <v>0.42869371771135795</v>
      </c>
      <c r="H309" s="57">
        <v>0.42510484908996393</v>
      </c>
      <c r="I309" s="57">
        <v>0.4300716327490442</v>
      </c>
      <c r="J309" s="57">
        <v>3.8647634571736811E-3</v>
      </c>
      <c r="K309" s="57">
        <v>1.2204047065478285E-2</v>
      </c>
      <c r="L309" s="57">
        <v>6.6296771048246494E-4</v>
      </c>
      <c r="M309" s="57">
        <v>3.4019674313529919E-4</v>
      </c>
      <c r="N309" s="57">
        <v>3.9659803256864704E-2</v>
      </c>
      <c r="O309" s="57">
        <v>4.2714069733989302E-3</v>
      </c>
      <c r="P309" s="57">
        <v>3.5728593026601072E-2</v>
      </c>
      <c r="Q309" s="57">
        <v>6.8096542672867641E-5</v>
      </c>
      <c r="R309" s="57">
        <v>3.9931903457327132E-2</v>
      </c>
      <c r="S309" s="132"/>
    </row>
    <row r="310" spans="1:19">
      <c r="A310" s="56">
        <v>909</v>
      </c>
      <c r="B310" s="57">
        <v>1.5679490315630225</v>
      </c>
      <c r="C310" s="56">
        <v>814.3745617120278</v>
      </c>
      <c r="D310" s="56">
        <v>351.8562231230361</v>
      </c>
      <c r="E310" s="56">
        <v>348.88355806283545</v>
      </c>
      <c r="F310" s="56">
        <v>352.99680926446484</v>
      </c>
      <c r="G310" s="57">
        <v>0.43205699154372224</v>
      </c>
      <c r="H310" s="57">
        <v>0.42840674852292926</v>
      </c>
      <c r="I310" s="57">
        <v>0.43345755854943879</v>
      </c>
      <c r="J310" s="57">
        <v>3.8960123548323899E-3</v>
      </c>
      <c r="K310" s="57">
        <v>1.2311618860572304E-2</v>
      </c>
      <c r="L310" s="57">
        <v>6.6701616529296626E-4</v>
      </c>
      <c r="M310" s="57">
        <v>3.4322500459377491E-4</v>
      </c>
      <c r="N310" s="57">
        <v>3.9656774995406228E-2</v>
      </c>
      <c r="O310" s="57">
        <v>4.3256950401557087E-3</v>
      </c>
      <c r="P310" s="57">
        <v>3.5674304959844291E-2</v>
      </c>
      <c r="Q310" s="57">
        <v>6.8882248563411453E-5</v>
      </c>
      <c r="R310" s="57">
        <v>3.9931117751436589E-2</v>
      </c>
      <c r="S310" s="132"/>
    </row>
    <row r="311" spans="1:19">
      <c r="A311" s="56">
        <v>908</v>
      </c>
      <c r="B311" s="57">
        <v>1.567768583898085</v>
      </c>
      <c r="C311" s="56">
        <v>808.33290753140272</v>
      </c>
      <c r="D311" s="56">
        <v>351.98873351106835</v>
      </c>
      <c r="E311" s="56">
        <v>348.98815352623922</v>
      </c>
      <c r="F311" s="56">
        <v>353.13931137446002</v>
      </c>
      <c r="G311" s="57">
        <v>0.43545020898137071</v>
      </c>
      <c r="H311" s="57">
        <v>0.43173814931279592</v>
      </c>
      <c r="I311" s="57">
        <v>0.43687360502608391</v>
      </c>
      <c r="J311" s="57">
        <v>3.927000571100403E-3</v>
      </c>
      <c r="K311" s="57">
        <v>1.2418172080205347E-2</v>
      </c>
      <c r="L311" s="57">
        <v>6.7104538175910555E-4</v>
      </c>
      <c r="M311" s="57">
        <v>3.4623215887583098E-4</v>
      </c>
      <c r="N311" s="57">
        <v>3.965376784112417E-2</v>
      </c>
      <c r="O311" s="57">
        <v>4.3796765759627739E-3</v>
      </c>
      <c r="P311" s="57">
        <v>3.5620323424037224E-2</v>
      </c>
      <c r="Q311" s="57">
        <v>6.9663365290649604E-5</v>
      </c>
      <c r="R311" s="57">
        <v>3.9930336634709351E-2</v>
      </c>
      <c r="S311" s="132"/>
    </row>
    <row r="312" spans="1:19">
      <c r="A312" s="56">
        <v>907</v>
      </c>
      <c r="B312" s="57">
        <v>1.5675899015951291</v>
      </c>
      <c r="C312" s="56">
        <v>802.32786703126408</v>
      </c>
      <c r="D312" s="56">
        <v>352.1205875760794</v>
      </c>
      <c r="E312" s="56">
        <v>349.09234380017472</v>
      </c>
      <c r="F312" s="56">
        <v>353.28107754903391</v>
      </c>
      <c r="G312" s="57">
        <v>0.43887368499237034</v>
      </c>
      <c r="H312" s="57">
        <v>0.43509936292237961</v>
      </c>
      <c r="I312" s="57">
        <v>0.44032008866428629</v>
      </c>
      <c r="J312" s="57">
        <v>3.9577293961813309E-3</v>
      </c>
      <c r="K312" s="57">
        <v>1.2523711939994686E-2</v>
      </c>
      <c r="L312" s="57">
        <v>6.750554814536347E-4</v>
      </c>
      <c r="M312" s="57">
        <v>3.4921824438390378E-4</v>
      </c>
      <c r="N312" s="57">
        <v>3.96507817556161E-2</v>
      </c>
      <c r="O312" s="57">
        <v>4.4333511691082112E-3</v>
      </c>
      <c r="P312" s="57">
        <v>3.5566648830891792E-2</v>
      </c>
      <c r="Q312" s="57">
        <v>7.0439888222039492E-5</v>
      </c>
      <c r="R312" s="57">
        <v>3.9929560111777965E-2</v>
      </c>
      <c r="S312" s="132"/>
    </row>
    <row r="313" spans="1:19">
      <c r="A313" s="56">
        <v>906</v>
      </c>
      <c r="B313" s="57">
        <v>1.5674129762625404</v>
      </c>
      <c r="C313" s="56">
        <v>796.35925807300316</v>
      </c>
      <c r="D313" s="56">
        <v>352.25178951116192</v>
      </c>
      <c r="E313" s="56">
        <v>349.19613214389733</v>
      </c>
      <c r="F313" s="56">
        <v>353.42211224653244</v>
      </c>
      <c r="G313" s="57">
        <v>0.44232773831690747</v>
      </c>
      <c r="H313" s="57">
        <v>0.43849070454566891</v>
      </c>
      <c r="I313" s="57">
        <v>0.44379732974000763</v>
      </c>
      <c r="J313" s="57">
        <v>3.9882001195749028E-3</v>
      </c>
      <c r="K313" s="57">
        <v>1.26282436475601E-2</v>
      </c>
      <c r="L313" s="57">
        <v>6.7904658563555653E-4</v>
      </c>
      <c r="M313" s="57">
        <v>3.5218329961553193E-4</v>
      </c>
      <c r="N313" s="57">
        <v>3.9647816700384468E-2</v>
      </c>
      <c r="O313" s="57">
        <v>4.4867184251744666E-3</v>
      </c>
      <c r="P313" s="57">
        <v>3.5513281574825535E-2</v>
      </c>
      <c r="Q313" s="57">
        <v>7.1211812947683217E-5</v>
      </c>
      <c r="R313" s="57">
        <v>3.9928788187052318E-2</v>
      </c>
      <c r="S313" s="132"/>
    </row>
    <row r="314" spans="1:19">
      <c r="A314" s="56">
        <v>905</v>
      </c>
      <c r="B314" s="57">
        <v>1.5672377995766043</v>
      </c>
      <c r="C314" s="56">
        <v>790.42689946484654</v>
      </c>
      <c r="D314" s="56">
        <v>352.38234349753992</v>
      </c>
      <c r="E314" s="56">
        <v>349.29952180102561</v>
      </c>
      <c r="F314" s="56">
        <v>353.56241991532193</v>
      </c>
      <c r="G314" s="57">
        <v>0.44581269151659453</v>
      </c>
      <c r="H314" s="57">
        <v>0.44191249315719972</v>
      </c>
      <c r="I314" s="57">
        <v>0.44730565236924386</v>
      </c>
      <c r="J314" s="57">
        <v>4.0184140296747328E-3</v>
      </c>
      <c r="K314" s="57">
        <v>1.2731772400820129E-2</v>
      </c>
      <c r="L314" s="57">
        <v>6.8301881525234531E-4</v>
      </c>
      <c r="M314" s="57">
        <v>3.5512736311501554E-4</v>
      </c>
      <c r="N314" s="57">
        <v>3.9644872636884987E-2</v>
      </c>
      <c r="O314" s="57">
        <v>4.5397779659333507E-3</v>
      </c>
      <c r="P314" s="57">
        <v>3.5460222034066652E-2</v>
      </c>
      <c r="Q314" s="57">
        <v>7.1979135265261675E-5</v>
      </c>
      <c r="R314" s="57">
        <v>3.9928020864734737E-2</v>
      </c>
      <c r="S314" s="132"/>
    </row>
    <row r="315" spans="1:19">
      <c r="A315" s="56">
        <v>904</v>
      </c>
      <c r="B315" s="57">
        <v>1.5670643632830601</v>
      </c>
      <c r="C315" s="56">
        <v>784.53061095193198</v>
      </c>
      <c r="D315" s="56">
        <v>352.51225370404183</v>
      </c>
      <c r="E315" s="56">
        <v>349.40251599883283</v>
      </c>
      <c r="F315" s="56">
        <v>353.70200499330093</v>
      </c>
      <c r="G315" s="57">
        <v>0.44932887102558217</v>
      </c>
      <c r="H315" s="57">
        <v>0.4453650515623292</v>
      </c>
      <c r="I315" s="57">
        <v>0.45084538455947154</v>
      </c>
      <c r="J315" s="57">
        <v>4.0483724139225297E-3</v>
      </c>
      <c r="K315" s="57">
        <v>1.2834303388875257E-2</v>
      </c>
      <c r="L315" s="57">
        <v>6.8697229092129497E-4</v>
      </c>
      <c r="M315" s="57">
        <v>3.5805047350756047E-4</v>
      </c>
      <c r="N315" s="57">
        <v>3.9641949526492443E-2</v>
      </c>
      <c r="O315" s="57">
        <v>4.5925294298379713E-3</v>
      </c>
      <c r="P315" s="57">
        <v>3.5407470570162032E-2</v>
      </c>
      <c r="Q315" s="57">
        <v>7.27418511875119E-5</v>
      </c>
      <c r="R315" s="57">
        <v>3.992725814881249E-2</v>
      </c>
      <c r="S315" s="132"/>
    </row>
    <row r="316" spans="1:19">
      <c r="A316" s="56">
        <v>903</v>
      </c>
      <c r="B316" s="57">
        <v>1.5668926591952441</v>
      </c>
      <c r="C316" s="56">
        <v>778.67021320774211</v>
      </c>
      <c r="D316" s="56">
        <v>352.64152428658883</v>
      </c>
      <c r="E316" s="56">
        <v>349.50511794813389</v>
      </c>
      <c r="F316" s="56">
        <v>353.84087190725609</v>
      </c>
      <c r="G316" s="57">
        <v>0.45287660720175421</v>
      </c>
      <c r="H316" s="57">
        <v>0.4488487064483217</v>
      </c>
      <c r="I316" s="57">
        <v>0.45441685826096262</v>
      </c>
      <c r="J316" s="57">
        <v>4.0780765584852441E-3</v>
      </c>
      <c r="K316" s="57">
        <v>1.2935841790777225E-2</v>
      </c>
      <c r="L316" s="57">
        <v>6.9090713291519723E-4</v>
      </c>
      <c r="M316" s="57">
        <v>3.6095266946735275E-4</v>
      </c>
      <c r="N316" s="57">
        <v>3.9639047330532647E-2</v>
      </c>
      <c r="O316" s="57">
        <v>4.6449724712566212E-3</v>
      </c>
      <c r="P316" s="57">
        <v>3.535502752874338E-2</v>
      </c>
      <c r="Q316" s="57">
        <v>7.3499956931880316E-5</v>
      </c>
      <c r="R316" s="57">
        <v>3.9926500043068122E-2</v>
      </c>
      <c r="S316" s="132"/>
    </row>
    <row r="317" spans="1:19">
      <c r="A317" s="56">
        <v>902</v>
      </c>
      <c r="B317" s="57">
        <v>1.5667226791935784</v>
      </c>
      <c r="C317" s="56">
        <v>772.84552782674882</v>
      </c>
      <c r="D317" s="56">
        <v>352.77015938840913</v>
      </c>
      <c r="E317" s="56">
        <v>349.60733084367382</v>
      </c>
      <c r="F317" s="56">
        <v>353.97902507302081</v>
      </c>
      <c r="G317" s="57">
        <v>0.45645623437894917</v>
      </c>
      <c r="H317" s="57">
        <v>0.45236378843618846</v>
      </c>
      <c r="I317" s="57">
        <v>0.45802040941922018</v>
      </c>
      <c r="J317" s="57">
        <v>4.1075277481622541E-3</v>
      </c>
      <c r="K317" s="57">
        <v>1.3036392775141681E-2</v>
      </c>
      <c r="L317" s="57">
        <v>6.9482346116833682E-4</v>
      </c>
      <c r="M317" s="57">
        <v>3.6383398970828151E-4</v>
      </c>
      <c r="N317" s="57">
        <v>3.9636166010291719E-2</v>
      </c>
      <c r="O317" s="57">
        <v>4.6971067601086188E-3</v>
      </c>
      <c r="P317" s="57">
        <v>3.5302893239891379E-2</v>
      </c>
      <c r="Q317" s="57">
        <v>7.4253448915834473E-5</v>
      </c>
      <c r="R317" s="57">
        <v>3.9925746551084169E-2</v>
      </c>
      <c r="S317" s="132"/>
    </row>
    <row r="318" spans="1:19">
      <c r="A318" s="56">
        <v>901</v>
      </c>
      <c r="B318" s="57">
        <v>1.5665544152262667</v>
      </c>
      <c r="C318" s="56">
        <v>766.92329658012864</v>
      </c>
      <c r="D318" s="56">
        <v>353.06857028320002</v>
      </c>
      <c r="E318" s="56">
        <v>349.84188292362421</v>
      </c>
      <c r="F318" s="56">
        <v>354.32180823697161</v>
      </c>
      <c r="G318" s="57">
        <v>0.46037012026835877</v>
      </c>
      <c r="H318" s="57">
        <v>0.45616280595939951</v>
      </c>
      <c r="I318" s="57">
        <v>0.46200423147525527</v>
      </c>
      <c r="J318" s="57">
        <v>4.257006149442133E-3</v>
      </c>
      <c r="K318" s="57">
        <v>1.3357083590678775E-2</v>
      </c>
      <c r="L318" s="57">
        <v>7.2023470101478804E-4</v>
      </c>
      <c r="M318" s="57">
        <v>3.6844888762599696E-4</v>
      </c>
      <c r="N318" s="57">
        <v>3.9631551112374007E-2</v>
      </c>
      <c r="O318" s="57">
        <v>4.7578532236472633E-3</v>
      </c>
      <c r="P318" s="57">
        <v>3.5242146776352734E-2</v>
      </c>
      <c r="Q318" s="57">
        <v>7.5373698797621993E-5</v>
      </c>
      <c r="R318" s="57">
        <v>3.992462630120238E-2</v>
      </c>
      <c r="S318" s="132"/>
    </row>
    <row r="319" spans="1:19">
      <c r="A319" s="56">
        <v>900</v>
      </c>
      <c r="B319" s="57">
        <v>1.5662382813520941</v>
      </c>
      <c r="C319" s="56">
        <v>760.63273619846518</v>
      </c>
      <c r="D319" s="56">
        <v>353.89186654874482</v>
      </c>
      <c r="E319" s="56">
        <v>350.48499752848778</v>
      </c>
      <c r="F319" s="56">
        <v>355.29763619273643</v>
      </c>
      <c r="G319" s="57">
        <v>0.46525984184883534</v>
      </c>
      <c r="H319" s="57">
        <v>0.46078084842911471</v>
      </c>
      <c r="I319" s="57">
        <v>0.46710800006907899</v>
      </c>
      <c r="J319" s="57">
        <v>4.7771782359491421E-3</v>
      </c>
      <c r="K319" s="57">
        <v>1.4358053413406013E-2</v>
      </c>
      <c r="L319" s="57">
        <v>8.1202933880719641E-4</v>
      </c>
      <c r="M319" s="57">
        <v>3.7840180464601323E-4</v>
      </c>
      <c r="N319" s="57">
        <v>3.9621598195353991E-2</v>
      </c>
      <c r="O319" s="57">
        <v>4.8456584781432863E-3</v>
      </c>
      <c r="P319" s="57">
        <v>3.5154341521856716E-2</v>
      </c>
      <c r="Q319" s="57">
        <v>7.7625634828098241E-5</v>
      </c>
      <c r="R319" s="57">
        <v>3.9922374365171903E-2</v>
      </c>
      <c r="S319" s="132"/>
    </row>
    <row r="320" spans="1:19">
      <c r="A320" s="56">
        <v>899</v>
      </c>
      <c r="B320" s="57">
        <v>1.5654641592182423</v>
      </c>
      <c r="C320" s="56">
        <v>754.38756454775182</v>
      </c>
      <c r="D320" s="56">
        <v>354.71513317260434</v>
      </c>
      <c r="E320" s="56">
        <v>351.12761581757837</v>
      </c>
      <c r="F320" s="56">
        <v>356.27430051143813</v>
      </c>
      <c r="G320" s="57">
        <v>0.47020278414219713</v>
      </c>
      <c r="H320" s="57">
        <v>0.46544724796474612</v>
      </c>
      <c r="I320" s="57">
        <v>0.47226958297625332</v>
      </c>
      <c r="J320" s="57">
        <v>5.297551835661829E-3</v>
      </c>
      <c r="K320" s="57">
        <v>1.5357771888748428E-2</v>
      </c>
      <c r="L320" s="57">
        <v>9.0397315510148957E-4</v>
      </c>
      <c r="M320" s="57">
        <v>3.8825781235831422E-4</v>
      </c>
      <c r="N320" s="57">
        <v>3.9611742187641685E-2</v>
      </c>
      <c r="O320" s="57">
        <v>4.9329565019271522E-3</v>
      </c>
      <c r="P320" s="57">
        <v>3.5067043498072846E-2</v>
      </c>
      <c r="Q320" s="57">
        <v>7.985993933283021E-5</v>
      </c>
      <c r="R320" s="57">
        <v>3.9920140060667172E-2</v>
      </c>
      <c r="S320" s="132"/>
    </row>
    <row r="321" spans="1:19">
      <c r="A321" s="56">
        <v>898</v>
      </c>
      <c r="B321" s="57">
        <v>1.5646937362278981</v>
      </c>
      <c r="C321" s="56">
        <v>748.18745750161156</v>
      </c>
      <c r="D321" s="56">
        <v>355.53836506469696</v>
      </c>
      <c r="E321" s="56">
        <v>351.76973482667154</v>
      </c>
      <c r="F321" s="56">
        <v>357.25179576970953</v>
      </c>
      <c r="G321" s="57">
        <v>0.47519957932993168</v>
      </c>
      <c r="H321" s="57">
        <v>0.47016256594479711</v>
      </c>
      <c r="I321" s="57">
        <v>0.47748968816272896</v>
      </c>
      <c r="J321" s="57">
        <v>5.8181206754847059E-3</v>
      </c>
      <c r="K321" s="57">
        <v>1.6356234872633268E-2</v>
      </c>
      <c r="L321" s="57">
        <v>9.9606506637306413E-4</v>
      </c>
      <c r="M321" s="57">
        <v>3.9801761152993636E-4</v>
      </c>
      <c r="N321" s="57">
        <v>3.9601982388470063E-2</v>
      </c>
      <c r="O321" s="57">
        <v>5.0197495569709958E-3</v>
      </c>
      <c r="P321" s="57">
        <v>3.4980250443029007E-2</v>
      </c>
      <c r="Q321" s="57">
        <v>8.2076720517183452E-5</v>
      </c>
      <c r="R321" s="57">
        <v>3.991792327948282E-2</v>
      </c>
      <c r="S321" s="132"/>
    </row>
    <row r="322" spans="1:19">
      <c r="A322" s="56">
        <v>897</v>
      </c>
      <c r="B322" s="57">
        <v>1.5639269780024461</v>
      </c>
      <c r="C322" s="56">
        <v>742.03209406893484</v>
      </c>
      <c r="D322" s="56">
        <v>356.36155709164859</v>
      </c>
      <c r="E322" s="56">
        <v>352.41135156825658</v>
      </c>
      <c r="F322" s="56">
        <v>358.23011647214997</v>
      </c>
      <c r="G322" s="57">
        <v>0.48025086777249631</v>
      </c>
      <c r="H322" s="57">
        <v>0.47492737091169207</v>
      </c>
      <c r="I322" s="57">
        <v>0.48276903295084478</v>
      </c>
      <c r="J322" s="57">
        <v>6.3388784806985843E-3</v>
      </c>
      <c r="K322" s="57">
        <v>1.7353438195387483E-2</v>
      </c>
      <c r="L322" s="57">
        <v>1.0883039864924005E-3</v>
      </c>
      <c r="M322" s="57">
        <v>4.0768189963462441E-4</v>
      </c>
      <c r="N322" s="57">
        <v>3.9592318100365377E-2</v>
      </c>
      <c r="O322" s="57">
        <v>5.1060398956936188E-3</v>
      </c>
      <c r="P322" s="57">
        <v>3.4893960104306385E-2</v>
      </c>
      <c r="Q322" s="57">
        <v>8.4276086211435957E-5</v>
      </c>
      <c r="R322" s="57">
        <v>3.9915723913788566E-2</v>
      </c>
      <c r="S322" s="132"/>
    </row>
    <row r="323" spans="1:19">
      <c r="A323" s="56">
        <v>896</v>
      </c>
      <c r="B323" s="57">
        <v>1.5631638505514249</v>
      </c>
      <c r="C323" s="56">
        <v>735.92115634696142</v>
      </c>
      <c r="D323" s="56">
        <v>357.18470408170595</v>
      </c>
      <c r="E323" s="56">
        <v>353.0524630355734</v>
      </c>
      <c r="F323" s="56">
        <v>359.20925705692832</v>
      </c>
      <c r="G323" s="57">
        <v>0.48535729813059714</v>
      </c>
      <c r="H323" s="57">
        <v>0.47974223867688531</v>
      </c>
      <c r="I323" s="57">
        <v>0.4881083441601366</v>
      </c>
      <c r="J323" s="57">
        <v>6.8598189779747187E-3</v>
      </c>
      <c r="K323" s="57">
        <v>1.8349377667598699E-2</v>
      </c>
      <c r="L323" s="57">
        <v>1.1806888272504201E-3</v>
      </c>
      <c r="M323" s="57">
        <v>4.1725137088332589E-4</v>
      </c>
      <c r="N323" s="57">
        <v>3.9582748629116676E-2</v>
      </c>
      <c r="O323" s="57">
        <v>5.1918297609033553E-3</v>
      </c>
      <c r="P323" s="57">
        <v>3.4808170239096645E-2</v>
      </c>
      <c r="Q323" s="57">
        <v>8.645814387376844E-5</v>
      </c>
      <c r="R323" s="57">
        <v>3.9913541856126229E-2</v>
      </c>
      <c r="S323" s="132"/>
    </row>
    <row r="324" spans="1:19">
      <c r="A324" s="56">
        <v>895</v>
      </c>
      <c r="B324" s="57">
        <v>1.5624043202680331</v>
      </c>
      <c r="C324" s="56">
        <v>729.85432947667744</v>
      </c>
      <c r="D324" s="56">
        <v>358.00780082669428</v>
      </c>
      <c r="E324" s="56">
        <v>353.69306620421236</v>
      </c>
      <c r="F324" s="56">
        <v>360.18921189786295</v>
      </c>
      <c r="G324" s="57">
        <v>0.49051952748351058</v>
      </c>
      <c r="H324" s="57">
        <v>0.48460775242344389</v>
      </c>
      <c r="I324" s="57">
        <v>0.49350835824475686</v>
      </c>
      <c r="J324" s="57">
        <v>7.3809358963746741E-3</v>
      </c>
      <c r="K324" s="57">
        <v>1.9344049082550163E-2</v>
      </c>
      <c r="L324" s="57">
        <v>1.2732184985082551E-3</v>
      </c>
      <c r="M324" s="57">
        <v>4.2672671623815379E-4</v>
      </c>
      <c r="N324" s="57">
        <v>3.9573273283761846E-2</v>
      </c>
      <c r="O324" s="57">
        <v>5.2771213858822707E-3</v>
      </c>
      <c r="P324" s="57">
        <v>3.4722878614117728E-2</v>
      </c>
      <c r="Q324" s="57">
        <v>8.8623000591152393E-5</v>
      </c>
      <c r="R324" s="57">
        <v>3.9911376999408846E-2</v>
      </c>
      <c r="S324" s="132"/>
    </row>
    <row r="325" spans="1:19">
      <c r="A325" s="56">
        <v>894</v>
      </c>
      <c r="B325" s="57">
        <v>1.5616483539264097</v>
      </c>
      <c r="C325" s="56">
        <v>723.83130159857717</v>
      </c>
      <c r="D325" s="56">
        <v>358.8308420851215</v>
      </c>
      <c r="E325" s="56">
        <v>354.33315803470879</v>
      </c>
      <c r="F325" s="56">
        <v>361.16997530785903</v>
      </c>
      <c r="G325" s="57">
        <v>0.49573822145111118</v>
      </c>
      <c r="H325" s="57">
        <v>0.48952450281186527</v>
      </c>
      <c r="I325" s="57">
        <v>0.49896982143521185</v>
      </c>
      <c r="J325" s="57">
        <v>7.9022229690335344E-3</v>
      </c>
      <c r="K325" s="57">
        <v>2.0337448219664545E-2</v>
      </c>
      <c r="L325" s="57">
        <v>1.3658919084869048E-3</v>
      </c>
      <c r="M325" s="57">
        <v>4.3610862342508341E-4</v>
      </c>
      <c r="N325" s="57">
        <v>3.9563891376574914E-2</v>
      </c>
      <c r="O325" s="57">
        <v>5.3619169942993872E-3</v>
      </c>
      <c r="P325" s="57">
        <v>3.4638083005700614E-2</v>
      </c>
      <c r="Q325" s="57">
        <v>9.0770763078960493E-5</v>
      </c>
      <c r="R325" s="57">
        <v>3.9909229236921043E-2</v>
      </c>
      <c r="S325" s="132"/>
    </row>
    <row r="326" spans="1:19">
      <c r="A326" s="56">
        <v>893</v>
      </c>
      <c r="B326" s="57">
        <v>1.5608959186785047</v>
      </c>
      <c r="C326" s="56">
        <v>717.85176380822725</v>
      </c>
      <c r="D326" s="56">
        <v>359.65382258543883</v>
      </c>
      <c r="E326" s="56">
        <v>354.97273547512333</v>
      </c>
      <c r="F326" s="56">
        <v>362.15154154260074</v>
      </c>
      <c r="G326" s="57">
        <v>0.50101405431876833</v>
      </c>
      <c r="H326" s="57">
        <v>0.49449308808824438</v>
      </c>
      <c r="I326" s="57">
        <v>0.50449348988344733</v>
      </c>
      <c r="J326" s="57">
        <v>8.4236739350936896E-3</v>
      </c>
      <c r="K326" s="57">
        <v>2.1329570848600654E-2</v>
      </c>
      <c r="L326" s="57">
        <v>1.4587079640862033E-3</v>
      </c>
      <c r="M326" s="57">
        <v>4.4539777696009499E-4</v>
      </c>
      <c r="N326" s="57">
        <v>3.9554602223039907E-2</v>
      </c>
      <c r="O326" s="57">
        <v>5.4462188003691087E-3</v>
      </c>
      <c r="P326" s="57">
        <v>3.4553781199630894E-2</v>
      </c>
      <c r="Q326" s="57">
        <v>9.2901537684506928E-5</v>
      </c>
      <c r="R326" s="57">
        <v>3.9907098462315493E-2</v>
      </c>
      <c r="S326" s="132"/>
    </row>
    <row r="327" spans="1:19">
      <c r="A327" s="56">
        <v>892</v>
      </c>
      <c r="B327" s="57">
        <v>1.5601469820498319</v>
      </c>
      <c r="C327" s="56">
        <v>711.91541011555591</v>
      </c>
      <c r="D327" s="56">
        <v>360.47673702655987</v>
      </c>
      <c r="E327" s="56">
        <v>355.6117954616135</v>
      </c>
      <c r="F327" s="56">
        <v>363.13390480090783</v>
      </c>
      <c r="G327" s="57">
        <v>0.50634770915837934</v>
      </c>
      <c r="H327" s="57">
        <v>0.49951411418934122</v>
      </c>
      <c r="I327" s="57">
        <v>0.51008012980357464</v>
      </c>
      <c r="J327" s="57">
        <v>8.9452825396465485E-3</v>
      </c>
      <c r="K327" s="57">
        <v>2.2320412729403771E-2</v>
      </c>
      <c r="L327" s="57">
        <v>1.5516655708663896E-3</v>
      </c>
      <c r="M327" s="57">
        <v>4.5459485813333035E-4</v>
      </c>
      <c r="N327" s="57">
        <v>3.954540514186667E-2</v>
      </c>
      <c r="O327" s="57">
        <v>5.5300290085772063E-3</v>
      </c>
      <c r="P327" s="57">
        <v>3.4469970991422794E-2</v>
      </c>
      <c r="Q327" s="57">
        <v>9.5015430380552645E-5</v>
      </c>
      <c r="R327" s="57">
        <v>3.9904984569619446E-2</v>
      </c>
      <c r="S327" s="132"/>
    </row>
    <row r="328" spans="1:19">
      <c r="A328" s="56">
        <v>891</v>
      </c>
      <c r="B328" s="57">
        <v>1.5594015119388138</v>
      </c>
      <c r="C328" s="56">
        <v>706.02193740042196</v>
      </c>
      <c r="D328" s="56">
        <v>361.29958008269318</v>
      </c>
      <c r="E328" s="56">
        <v>356.25033492220473</v>
      </c>
      <c r="F328" s="56">
        <v>364.11705923035458</v>
      </c>
      <c r="G328" s="57">
        <v>0.51173987796045106</v>
      </c>
      <c r="H328" s="57">
        <v>0.50458819485683559</v>
      </c>
      <c r="I328" s="57">
        <v>0.51573051762532518</v>
      </c>
      <c r="J328" s="57">
        <v>9.4670425367492372E-3</v>
      </c>
      <c r="K328" s="57">
        <v>2.3309969618565685E-2</v>
      </c>
      <c r="L328" s="57">
        <v>1.6447636335649163E-3</v>
      </c>
      <c r="M328" s="57">
        <v>4.6370054505060333E-4</v>
      </c>
      <c r="N328" s="57">
        <v>3.9536299454949395E-2</v>
      </c>
      <c r="O328" s="57">
        <v>5.6133498139492467E-3</v>
      </c>
      <c r="P328" s="57">
        <v>3.4386650186050756E-2</v>
      </c>
      <c r="Q328" s="57">
        <v>9.7112546772435882E-5</v>
      </c>
      <c r="R328" s="57">
        <v>3.9902887453227565E-2</v>
      </c>
      <c r="S328" s="132"/>
    </row>
    <row r="329" spans="1:19">
      <c r="A329" s="56">
        <v>890</v>
      </c>
      <c r="B329" s="57">
        <v>1.5586594766108588</v>
      </c>
      <c r="C329" s="56">
        <v>700.17104537218108</v>
      </c>
      <c r="D329" s="56">
        <v>362.12234640502794</v>
      </c>
      <c r="E329" s="56">
        <v>356.88835077822961</v>
      </c>
      <c r="F329" s="56">
        <v>365.10099892907391</v>
      </c>
      <c r="G329" s="57">
        <v>0.51719126176167296</v>
      </c>
      <c r="H329" s="57">
        <v>0.50971595174793749</v>
      </c>
      <c r="I329" s="57">
        <v>0.521445440142418</v>
      </c>
      <c r="J329" s="57">
        <v>9.9889476901942054E-3</v>
      </c>
      <c r="K329" s="57">
        <v>2.4298237270671708E-2</v>
      </c>
      <c r="L329" s="57">
        <v>1.7380010562276782E-3</v>
      </c>
      <c r="M329" s="57">
        <v>4.7271551262916938E-4</v>
      </c>
      <c r="N329" s="57">
        <v>3.9527284487370834E-2</v>
      </c>
      <c r="O329" s="57">
        <v>5.6961834018648032E-3</v>
      </c>
      <c r="P329" s="57">
        <v>3.4303816598135195E-2</v>
      </c>
      <c r="Q329" s="57">
        <v>9.9192992094298811E-5</v>
      </c>
      <c r="R329" s="57">
        <v>3.99008070079057E-2</v>
      </c>
      <c r="S329" s="132"/>
    </row>
    <row r="330" spans="1:19">
      <c r="A330" s="56">
        <v>889</v>
      </c>
      <c r="B330" s="57">
        <v>1.5579208446963624</v>
      </c>
      <c r="C330" s="56">
        <v>694.3624365296032</v>
      </c>
      <c r="D330" s="56">
        <v>362.94503062258326</v>
      </c>
      <c r="E330" s="56">
        <v>357.52583994500168</v>
      </c>
      <c r="F330" s="56">
        <v>366.08571794658144</v>
      </c>
      <c r="G330" s="57">
        <v>0.52270257077351212</v>
      </c>
      <c r="H330" s="57">
        <v>0.51489801454684403</v>
      </c>
      <c r="I330" s="57">
        <v>0.52722569466209002</v>
      </c>
      <c r="J330" s="57">
        <v>1.0510991773766465E-2</v>
      </c>
      <c r="K330" s="57">
        <v>2.5285211439347366E-2</v>
      </c>
      <c r="L330" s="57">
        <v>1.8313767422327709E-3</v>
      </c>
      <c r="M330" s="57">
        <v>4.8164043259824751E-4</v>
      </c>
      <c r="N330" s="57">
        <v>3.9518359567401753E-2</v>
      </c>
      <c r="O330" s="57">
        <v>5.7785319480925601E-3</v>
      </c>
      <c r="P330" s="57">
        <v>3.4221468051907442E-2</v>
      </c>
      <c r="Q330" s="57">
        <v>1.0125687120729921E-4</v>
      </c>
      <c r="R330" s="57">
        <v>3.9898743128792699E-2</v>
      </c>
      <c r="S330" s="132"/>
    </row>
    <row r="331" spans="1:19">
      <c r="A331" s="56">
        <v>888</v>
      </c>
      <c r="B331" s="57">
        <v>1.5571855851883591</v>
      </c>
      <c r="C331" s="56">
        <v>688.59581611756209</v>
      </c>
      <c r="D331" s="56">
        <v>363.76762734987483</v>
      </c>
      <c r="E331" s="56">
        <v>358.16279933785296</v>
      </c>
      <c r="F331" s="56">
        <v>367.07121029287839</v>
      </c>
      <c r="G331" s="57">
        <v>0.5282745245256758</v>
      </c>
      <c r="H331" s="57">
        <v>0.52013502108863352</v>
      </c>
      <c r="I331" s="57">
        <v>0.53307208917198723</v>
      </c>
      <c r="J331" s="57">
        <v>1.1033168576218721E-2</v>
      </c>
      <c r="K331" s="57">
        <v>2.6270887886500338E-2</v>
      </c>
      <c r="L331" s="57">
        <v>1.9248895951862188E-3</v>
      </c>
      <c r="M331" s="57">
        <v>4.9047597355123776E-4</v>
      </c>
      <c r="N331" s="57">
        <v>3.9509524026448764E-2</v>
      </c>
      <c r="O331" s="57">
        <v>5.8603976188970888E-3</v>
      </c>
      <c r="P331" s="57">
        <v>3.4139602381102911E-2</v>
      </c>
      <c r="Q331" s="57">
        <v>1.0330428860824887E-4</v>
      </c>
      <c r="R331" s="57">
        <v>3.9896695711391754E-2</v>
      </c>
      <c r="S331" s="132"/>
    </row>
    <row r="332" spans="1:19">
      <c r="A332" s="56">
        <v>887</v>
      </c>
      <c r="B332" s="57">
        <v>1.5564536674353391</v>
      </c>
      <c r="C332" s="56">
        <v>682.87089209240446</v>
      </c>
      <c r="D332" s="56">
        <v>364.59013118151267</v>
      </c>
      <c r="E332" s="56">
        <v>358.79922586799557</v>
      </c>
      <c r="F332" s="56">
        <v>368.05746993169498</v>
      </c>
      <c r="G332" s="57">
        <v>0.5339078519870154</v>
      </c>
      <c r="H332" s="57">
        <v>0.52542761746453781</v>
      </c>
      <c r="I332" s="57">
        <v>0.53898544248081715</v>
      </c>
      <c r="J332" s="57">
        <v>1.1555471897129688E-2</v>
      </c>
      <c r="K332" s="57">
        <v>2.7255262375161182E-2</v>
      </c>
      <c r="L332" s="57">
        <v>2.0185385181575866E-3</v>
      </c>
      <c r="M332" s="57">
        <v>4.9922280088182842E-4</v>
      </c>
      <c r="N332" s="57">
        <v>3.9500777199118174E-2</v>
      </c>
      <c r="O332" s="57">
        <v>5.9417825706845383E-3</v>
      </c>
      <c r="P332" s="57">
        <v>3.405821742931546E-2</v>
      </c>
      <c r="Q332" s="57">
        <v>1.0533534841371329E-4</v>
      </c>
      <c r="R332" s="57">
        <v>3.9894664651586288E-2</v>
      </c>
      <c r="S332" s="132"/>
    </row>
    <row r="333" spans="1:19">
      <c r="A333" s="56">
        <v>886</v>
      </c>
      <c r="B333" s="57">
        <v>1.5557250611439857</v>
      </c>
      <c r="C333" s="56">
        <v>677.18737507885169</v>
      </c>
      <c r="D333" s="56">
        <v>365.41253670115589</v>
      </c>
      <c r="E333" s="56">
        <v>359.43511644945477</v>
      </c>
      <c r="F333" s="56">
        <v>369.04449079120457</v>
      </c>
      <c r="G333" s="57">
        <v>0.53960329171613286</v>
      </c>
      <c r="H333" s="57">
        <v>0.53077645815178132</v>
      </c>
      <c r="I333" s="57">
        <v>0.54496658439362222</v>
      </c>
      <c r="J333" s="57">
        <v>1.2077895552815243E-2</v>
      </c>
      <c r="K333" s="57">
        <v>2.8238330680565804E-2</v>
      </c>
      <c r="L333" s="57">
        <v>2.1123224147363562E-3</v>
      </c>
      <c r="M333" s="57">
        <v>5.0788157685601647E-4</v>
      </c>
      <c r="N333" s="57">
        <v>3.9492118423143985E-2</v>
      </c>
      <c r="O333" s="57">
        <v>6.0226889503645301E-3</v>
      </c>
      <c r="P333" s="57">
        <v>3.3977311049635472E-2</v>
      </c>
      <c r="Q333" s="57">
        <v>1.0735015437366294E-4</v>
      </c>
      <c r="R333" s="57">
        <v>3.9892649845626335E-2</v>
      </c>
      <c r="S333" s="132"/>
    </row>
    <row r="334" spans="1:19">
      <c r="A334" s="56">
        <v>885</v>
      </c>
      <c r="B334" s="57">
        <v>1.5549997363705998</v>
      </c>
      <c r="C334" s="56">
        <v>671.54497833334187</v>
      </c>
      <c r="D334" s="56">
        <v>366.23483848123749</v>
      </c>
      <c r="E334" s="56">
        <v>360.0704679989006</v>
      </c>
      <c r="F334" s="56">
        <v>370.03226676353785</v>
      </c>
      <c r="G334" s="57">
        <v>0.54536159199666534</v>
      </c>
      <c r="H334" s="57">
        <v>0.53618220613090284</v>
      </c>
      <c r="I334" s="57">
        <v>0.55101635586925801</v>
      </c>
      <c r="J334" s="57">
        <v>1.2600433375816067E-2</v>
      </c>
      <c r="K334" s="57">
        <v>2.9220088589426041E-2</v>
      </c>
      <c r="L334" s="57">
        <v>2.2062401889333394E-3</v>
      </c>
      <c r="M334" s="57">
        <v>5.1645296059186639E-4</v>
      </c>
      <c r="N334" s="57">
        <v>3.9483547039408137E-2</v>
      </c>
      <c r="O334" s="57">
        <v>6.1031188951365832E-3</v>
      </c>
      <c r="P334" s="57">
        <v>3.389688110486342E-2</v>
      </c>
      <c r="Q334" s="57">
        <v>1.0934880986479296E-4</v>
      </c>
      <c r="R334" s="57">
        <v>3.9890651190135205E-2</v>
      </c>
      <c r="S334" s="132"/>
    </row>
    <row r="335" spans="1:19">
      <c r="A335" s="56">
        <v>884</v>
      </c>
      <c r="B335" s="57">
        <v>1.5542776635197153</v>
      </c>
      <c r="C335" s="56">
        <v>665.94341770653443</v>
      </c>
      <c r="D335" s="56">
        <v>367.05703108535522</v>
      </c>
      <c r="E335" s="56">
        <v>360.70527743752075</v>
      </c>
      <c r="F335" s="56">
        <v>371.02079170753899</v>
      </c>
      <c r="G335" s="57">
        <v>0.55118351097977003</v>
      </c>
      <c r="H335" s="57">
        <v>0.54164553300904472</v>
      </c>
      <c r="I335" s="57">
        <v>0.55713560918630345</v>
      </c>
      <c r="J335" s="57">
        <v>1.3123079216207811E-2</v>
      </c>
      <c r="K335" s="57">
        <v>3.0200531902557337E-2</v>
      </c>
      <c r="L335" s="57">
        <v>2.300290745411715E-3</v>
      </c>
      <c r="M335" s="57">
        <v>5.2493760806554069E-4</v>
      </c>
      <c r="N335" s="57">
        <v>3.9475062391934462E-2</v>
      </c>
      <c r="O335" s="57">
        <v>6.1830745324641372E-3</v>
      </c>
      <c r="P335" s="57">
        <v>3.3816925467535862E-2</v>
      </c>
      <c r="Q335" s="57">
        <v>1.1133141788973232E-4</v>
      </c>
      <c r="R335" s="57">
        <v>3.9888668582110272E-2</v>
      </c>
      <c r="S335" s="132"/>
    </row>
    <row r="336" spans="1:19">
      <c r="A336" s="56">
        <v>883</v>
      </c>
      <c r="B336" s="57">
        <v>1.5535588133408886</v>
      </c>
      <c r="C336" s="56">
        <v>660.382411605637</v>
      </c>
      <c r="D336" s="56">
        <v>367.87910907034131</v>
      </c>
      <c r="E336" s="56">
        <v>361.33954169256492</v>
      </c>
      <c r="F336" s="56">
        <v>372.01005945115401</v>
      </c>
      <c r="G336" s="57">
        <v>0.55706981682914514</v>
      </c>
      <c r="H336" s="57">
        <v>0.54716711914542537</v>
      </c>
      <c r="I336" s="57">
        <v>0.56332520811185482</v>
      </c>
      <c r="J336" s="57">
        <v>1.3645826942707773E-2</v>
      </c>
      <c r="K336" s="57">
        <v>3.1179656437292258E-2</v>
      </c>
      <c r="L336" s="57">
        <v>2.3944729896704375E-3</v>
      </c>
      <c r="M336" s="57">
        <v>5.3333617212258911E-4</v>
      </c>
      <c r="N336" s="57">
        <v>3.9466663827877412E-2</v>
      </c>
      <c r="O336" s="57">
        <v>6.2625579802169495E-3</v>
      </c>
      <c r="P336" s="57">
        <v>3.373744201978305E-2</v>
      </c>
      <c r="Q336" s="57">
        <v>1.1329808107809706E-4</v>
      </c>
      <c r="R336" s="57">
        <v>3.98867019189219E-2</v>
      </c>
      <c r="S336" s="132"/>
    </row>
    <row r="337" spans="1:19">
      <c r="A337" s="56">
        <v>882</v>
      </c>
      <c r="B337" s="57">
        <v>1.5528431569244576</v>
      </c>
      <c r="C337" s="56">
        <v>654.86168095869175</v>
      </c>
      <c r="D337" s="56">
        <v>368.7010669898529</v>
      </c>
      <c r="E337" s="56">
        <v>361.97325770026322</v>
      </c>
      <c r="F337" s="56">
        <v>373.00006379568993</v>
      </c>
      <c r="G337" s="57">
        <v>0.56302128786965977</v>
      </c>
      <c r="H337" s="57">
        <v>0.552747653779877</v>
      </c>
      <c r="I337" s="57">
        <v>0.5695860280748638</v>
      </c>
      <c r="J337" s="57">
        <v>1.4168670444891562E-2</v>
      </c>
      <c r="K337" s="57">
        <v>3.2157458031264241E-2</v>
      </c>
      <c r="L337" s="57">
        <v>2.4887858284700082E-3</v>
      </c>
      <c r="M337" s="57">
        <v>5.416493024763563E-4</v>
      </c>
      <c r="N337" s="57">
        <v>3.9458350697523646E-2</v>
      </c>
      <c r="O337" s="57">
        <v>6.3415713462628958E-3</v>
      </c>
      <c r="P337" s="57">
        <v>3.3658428653737103E-2</v>
      </c>
      <c r="Q337" s="57">
        <v>1.1524890168273036E-4</v>
      </c>
      <c r="R337" s="57">
        <v>3.9884751098317267E-2</v>
      </c>
      <c r="S337" s="132"/>
    </row>
    <row r="338" spans="1:19">
      <c r="A338" s="56">
        <v>881</v>
      </c>
      <c r="B338" s="57">
        <v>1.5521306656990284</v>
      </c>
      <c r="C338" s="56">
        <v>649.38094917770786</v>
      </c>
      <c r="D338" s="56">
        <v>369.52289939493443</v>
      </c>
      <c r="E338" s="56">
        <v>362.60642240603971</v>
      </c>
      <c r="F338" s="56">
        <v>373.99079851638913</v>
      </c>
      <c r="G338" s="57">
        <v>0.56903871273533735</v>
      </c>
      <c r="H338" s="57">
        <v>0.55838783516085222</v>
      </c>
      <c r="I338" s="57">
        <v>0.57591895633828305</v>
      </c>
      <c r="J338" s="57">
        <v>1.4691603633201877E-2</v>
      </c>
      <c r="K338" s="57">
        <v>3.3133932543249034E-2</v>
      </c>
      <c r="L338" s="57">
        <v>2.5832281697895088E-3</v>
      </c>
      <c r="M338" s="57">
        <v>5.4987764572313701E-4</v>
      </c>
      <c r="N338" s="57">
        <v>3.9450122354276862E-2</v>
      </c>
      <c r="O338" s="57">
        <v>6.420116728993547E-3</v>
      </c>
      <c r="P338" s="57">
        <v>3.3579883271006451E-2</v>
      </c>
      <c r="Q338" s="57">
        <v>1.1718398158315325E-4</v>
      </c>
      <c r="R338" s="57">
        <v>3.9882816018416846E-2</v>
      </c>
      <c r="S338" s="132"/>
    </row>
    <row r="339" spans="1:19">
      <c r="A339" s="56">
        <v>880</v>
      </c>
      <c r="B339" s="57">
        <v>1.5514213114266577</v>
      </c>
      <c r="C339" s="56">
        <v>643.93994212487962</v>
      </c>
      <c r="D339" s="56">
        <v>370.34460083677828</v>
      </c>
      <c r="E339" s="56">
        <v>363.23903276680312</v>
      </c>
      <c r="F339" s="56">
        <v>374.98225736572425</v>
      </c>
      <c r="G339" s="57">
        <v>0.57512289052098764</v>
      </c>
      <c r="H339" s="57">
        <v>0.56408837067659323</v>
      </c>
      <c r="I339" s="57">
        <v>0.58232489217605288</v>
      </c>
      <c r="J339" s="57">
        <v>1.5214620440677451E-2</v>
      </c>
      <c r="K339" s="57">
        <v>3.4109075855889737E-2</v>
      </c>
      <c r="L339" s="57">
        <v>2.6777989231758781E-3</v>
      </c>
      <c r="M339" s="57">
        <v>5.5802184532848767E-4</v>
      </c>
      <c r="N339" s="57">
        <v>3.9441978154671514E-2</v>
      </c>
      <c r="O339" s="57">
        <v>6.4981962167401782E-3</v>
      </c>
      <c r="P339" s="57">
        <v>3.3501803783259822E-2</v>
      </c>
      <c r="Q339" s="57">
        <v>1.1910342227876576E-4</v>
      </c>
      <c r="R339" s="57">
        <v>3.9880896577721238E-2</v>
      </c>
      <c r="S339" s="132"/>
    </row>
    <row r="340" spans="1:19">
      <c r="A340" s="56">
        <v>879</v>
      </c>
      <c r="B340" s="57">
        <v>1.5507150662013081</v>
      </c>
      <c r="C340" s="56">
        <v>638.53838807592342</v>
      </c>
      <c r="D340" s="56">
        <v>371.16616587005706</v>
      </c>
      <c r="E340" s="56">
        <v>363.87108575334599</v>
      </c>
      <c r="F340" s="56">
        <v>375.97443407737876</v>
      </c>
      <c r="G340" s="57">
        <v>0.58127463094031662</v>
      </c>
      <c r="H340" s="57">
        <v>0.5698499769916433</v>
      </c>
      <c r="I340" s="57">
        <v>0.58880474705723518</v>
      </c>
      <c r="J340" s="57">
        <v>1.5737714824889171E-2</v>
      </c>
      <c r="K340" s="57">
        <v>3.5082883879773652E-2</v>
      </c>
      <c r="L340" s="57">
        <v>2.772497000067542E-3</v>
      </c>
      <c r="M340" s="57">
        <v>5.6608254165774175E-4</v>
      </c>
      <c r="N340" s="57">
        <v>3.9433917458342259E-2</v>
      </c>
      <c r="O340" s="57">
        <v>6.5758118882264975E-3</v>
      </c>
      <c r="P340" s="57">
        <v>3.3424188111773501E-2</v>
      </c>
      <c r="Q340" s="57">
        <v>1.2100732489509523E-4</v>
      </c>
      <c r="R340" s="57">
        <v>3.9878992675104905E-2</v>
      </c>
      <c r="S340" s="132"/>
    </row>
    <row r="341" spans="1:19">
      <c r="A341" s="56">
        <v>878</v>
      </c>
      <c r="B341" s="57">
        <v>1.550011902442709</v>
      </c>
      <c r="C341" s="56">
        <v>633.17601768834913</v>
      </c>
      <c r="D341" s="56">
        <v>371.98758905216368</v>
      </c>
      <c r="E341" s="56">
        <v>364.50257834982619</v>
      </c>
      <c r="F341" s="56">
        <v>376.96732236523275</v>
      </c>
      <c r="G341" s="57">
        <v>0.58749475447640365</v>
      </c>
      <c r="H341" s="57">
        <v>0.57567338017725633</v>
      </c>
      <c r="I341" s="57">
        <v>0.59535944482151415</v>
      </c>
      <c r="J341" s="57">
        <v>1.6260880767100749E-2</v>
      </c>
      <c r="K341" s="57">
        <v>3.6055352551840336E-2</v>
      </c>
      <c r="L341" s="57">
        <v>2.8673213136578557E-3</v>
      </c>
      <c r="M341" s="57">
        <v>5.7406037194245409E-4</v>
      </c>
      <c r="N341" s="57">
        <v>3.9425939628057544E-2</v>
      </c>
      <c r="O341" s="57">
        <v>6.6529658121541818E-3</v>
      </c>
      <c r="P341" s="57">
        <v>3.334703418784582E-2</v>
      </c>
      <c r="Q341" s="57">
        <v>1.2289579017389497E-4</v>
      </c>
      <c r="R341" s="57">
        <v>3.9877104209826104E-2</v>
      </c>
      <c r="S341" s="132"/>
    </row>
    <row r="342" spans="1:19">
      <c r="A342" s="56">
        <v>877</v>
      </c>
      <c r="B342" s="57">
        <v>1.5493117928960018</v>
      </c>
      <c r="C342" s="56">
        <v>627.85256396569673</v>
      </c>
      <c r="D342" s="56">
        <v>372.80886494823102</v>
      </c>
      <c r="E342" s="56">
        <v>365.13350755751242</v>
      </c>
      <c r="F342" s="56">
        <v>377.96091592946487</v>
      </c>
      <c r="G342" s="57">
        <v>0.59378409254788</v>
      </c>
      <c r="H342" s="57">
        <v>0.58155931585470411</v>
      </c>
      <c r="I342" s="57">
        <v>0.60198992187298783</v>
      </c>
      <c r="J342" s="57">
        <v>1.6784112275501362E-2</v>
      </c>
      <c r="K342" s="57">
        <v>3.7026477841475947E-2</v>
      </c>
      <c r="L342" s="57">
        <v>2.9622707794756398E-3</v>
      </c>
      <c r="M342" s="57">
        <v>5.8195597031614036E-4</v>
      </c>
      <c r="N342" s="57">
        <v>3.9418044029683859E-2</v>
      </c>
      <c r="O342" s="57">
        <v>6.7296600474628845E-3</v>
      </c>
      <c r="P342" s="57">
        <v>3.3270339952537115E-2</v>
      </c>
      <c r="Q342" s="57">
        <v>1.2476891847963695E-4</v>
      </c>
      <c r="R342" s="57">
        <v>3.9875231081520364E-2</v>
      </c>
      <c r="S342" s="132"/>
    </row>
    <row r="343" spans="1:19">
      <c r="A343" s="56">
        <v>876</v>
      </c>
      <c r="B343" s="57">
        <v>1.5486147106252317</v>
      </c>
      <c r="C343" s="56">
        <v>622.56776222605811</v>
      </c>
      <c r="D343" s="56">
        <v>373.62998813178234</v>
      </c>
      <c r="E343" s="56">
        <v>365.76387039528635</v>
      </c>
      <c r="F343" s="56">
        <v>378.95520845731477</v>
      </c>
      <c r="G343" s="57">
        <v>0.60014348766763648</v>
      </c>
      <c r="H343" s="57">
        <v>0.58750852933254727</v>
      </c>
      <c r="I343" s="57">
        <v>0.60869712736541259</v>
      </c>
      <c r="J343" s="57">
        <v>1.7307403385415254E-2</v>
      </c>
      <c r="K343" s="57">
        <v>3.7996255750838648E-2</v>
      </c>
      <c r="L343" s="57">
        <v>3.0573443154348068E-3</v>
      </c>
      <c r="M343" s="57">
        <v>5.8976996779705904E-4</v>
      </c>
      <c r="N343" s="57">
        <v>3.9410230032202939E-2</v>
      </c>
      <c r="O343" s="57">
        <v>6.8058966430578436E-3</v>
      </c>
      <c r="P343" s="57">
        <v>3.3194103356942159E-2</v>
      </c>
      <c r="Q343" s="57">
        <v>1.2662680979347058E-4</v>
      </c>
      <c r="R343" s="57">
        <v>3.9873373190206528E-2</v>
      </c>
      <c r="S343" s="132"/>
    </row>
    <row r="344" spans="1:19">
      <c r="A344" s="56">
        <v>875</v>
      </c>
      <c r="B344" s="57">
        <v>1.5479206290118332</v>
      </c>
      <c r="C344" s="56">
        <v>617.32135006886335</v>
      </c>
      <c r="D344" s="56">
        <v>374.4509531866139</v>
      </c>
      <c r="E344" s="56">
        <v>366.39366390096512</v>
      </c>
      <c r="F344" s="56">
        <v>379.95019362533708</v>
      </c>
      <c r="G344" s="57">
        <v>0.60657379360821262</v>
      </c>
      <c r="H344" s="57">
        <v>0.59352177574952369</v>
      </c>
      <c r="I344" s="57">
        <v>0.61548202339503233</v>
      </c>
      <c r="J344" s="57">
        <v>1.7830748160251542E-2</v>
      </c>
      <c r="K344" s="57">
        <v>3.8964682316905197E-2</v>
      </c>
      <c r="L344" s="57">
        <v>3.1525408419996737E-3</v>
      </c>
      <c r="M344" s="57">
        <v>5.9750299229706285E-4</v>
      </c>
      <c r="N344" s="57">
        <v>3.9402497007702937E-2</v>
      </c>
      <c r="O344" s="57">
        <v>6.8816776380042953E-3</v>
      </c>
      <c r="P344" s="57">
        <v>3.3118322361995703E-2</v>
      </c>
      <c r="Q344" s="57">
        <v>1.284695637142573E-4</v>
      </c>
      <c r="R344" s="57">
        <v>3.9871530436285746E-2</v>
      </c>
      <c r="S344" s="132"/>
    </row>
    <row r="345" spans="1:19">
      <c r="A345" s="56">
        <v>874</v>
      </c>
      <c r="B345" s="57">
        <v>1.5472295217500167</v>
      </c>
      <c r="C345" s="56">
        <v>612.11306734327468</v>
      </c>
      <c r="D345" s="56">
        <v>375.27175470874664</v>
      </c>
      <c r="E345" s="56">
        <v>367.02288513273891</v>
      </c>
      <c r="F345" s="56">
        <v>380.94586510178971</v>
      </c>
      <c r="G345" s="57">
        <v>0.61307587556906906</v>
      </c>
      <c r="H345" s="57">
        <v>0.59959982021901759</v>
      </c>
      <c r="I345" s="57">
        <v>0.62234558519587069</v>
      </c>
      <c r="J345" s="57">
        <v>1.8354140692640852E-2</v>
      </c>
      <c r="K345" s="57">
        <v>3.9931753613546728E-2</v>
      </c>
      <c r="L345" s="57">
        <v>3.2478592823971253E-3</v>
      </c>
      <c r="M345" s="57">
        <v>6.0515566862114653E-4</v>
      </c>
      <c r="N345" s="57">
        <v>3.9394844331378853E-2</v>
      </c>
      <c r="O345" s="57">
        <v>6.9570050614382976E-3</v>
      </c>
      <c r="P345" s="57">
        <v>3.3042994938561707E-2</v>
      </c>
      <c r="Q345" s="57">
        <v>1.3029727945663251E-4</v>
      </c>
      <c r="R345" s="57">
        <v>3.9869702720543368E-2</v>
      </c>
      <c r="S345" s="132"/>
    </row>
    <row r="346" spans="1:19">
      <c r="A346" s="56">
        <v>873</v>
      </c>
      <c r="B346" s="57">
        <v>1.5465413628436036</v>
      </c>
      <c r="C346" s="56">
        <v>606.94265611731316</v>
      </c>
      <c r="D346" s="56">
        <v>376.09238730956497</v>
      </c>
      <c r="E346" s="56">
        <v>367.65153117164544</v>
      </c>
      <c r="F346" s="56">
        <v>381.94221655049017</v>
      </c>
      <c r="G346" s="57">
        <v>0.6196506103483882</v>
      </c>
      <c r="H346" s="57">
        <v>0.60574343797741537</v>
      </c>
      <c r="I346" s="57">
        <v>0.62928880134051135</v>
      </c>
      <c r="J346" s="57">
        <v>1.8877575106413746E-2</v>
      </c>
      <c r="K346" s="57">
        <v>4.0897465754710538E-2</v>
      </c>
      <c r="L346" s="57">
        <v>3.3432985630137413E-3</v>
      </c>
      <c r="M346" s="57">
        <v>6.1272861846210216E-4</v>
      </c>
      <c r="N346" s="57">
        <v>3.93872713815379E-2</v>
      </c>
      <c r="O346" s="57">
        <v>7.0318809321369283E-3</v>
      </c>
      <c r="P346" s="57">
        <v>3.2968119067863073E-2</v>
      </c>
      <c r="Q346" s="57">
        <v>1.3211005584661114E-4</v>
      </c>
      <c r="R346" s="57">
        <v>3.9867889944153391E-2</v>
      </c>
      <c r="S346" s="132"/>
    </row>
    <row r="347" spans="1:19">
      <c r="A347" s="56">
        <v>872</v>
      </c>
      <c r="B347" s="57">
        <v>1.545856126603145</v>
      </c>
      <c r="C347" s="56">
        <v>601.80986064580395</v>
      </c>
      <c r="D347" s="56">
        <v>376.91284561527971</v>
      </c>
      <c r="E347" s="56">
        <v>368.27959912078143</v>
      </c>
      <c r="F347" s="56">
        <v>382.9392416301132</v>
      </c>
      <c r="G347" s="57">
        <v>0.62629888651344701</v>
      </c>
      <c r="H347" s="57">
        <v>0.61195341453125995</v>
      </c>
      <c r="I347" s="57">
        <v>0.63631267393854263</v>
      </c>
      <c r="J347" s="57">
        <v>1.9401045555753171E-2</v>
      </c>
      <c r="K347" s="57">
        <v>4.186181489394003E-2</v>
      </c>
      <c r="L347" s="57">
        <v>3.4388576131871851E-3</v>
      </c>
      <c r="M347" s="57">
        <v>6.2022246041485893E-4</v>
      </c>
      <c r="N347" s="57">
        <v>3.9379777539585145E-2</v>
      </c>
      <c r="O347" s="57">
        <v>7.1063072593533262E-3</v>
      </c>
      <c r="P347" s="57">
        <v>3.2893692740646671E-2</v>
      </c>
      <c r="Q347" s="57">
        <v>1.3390799132659975E-4</v>
      </c>
      <c r="R347" s="57">
        <v>3.9866092008673401E-2</v>
      </c>
      <c r="S347" s="132"/>
    </row>
    <row r="348" spans="1:19">
      <c r="A348" s="56">
        <v>871</v>
      </c>
      <c r="B348" s="57">
        <v>1.5451737876406322</v>
      </c>
      <c r="C348" s="56">
        <v>596.7144273412149</v>
      </c>
      <c r="D348" s="56">
        <v>377.73312427127809</v>
      </c>
      <c r="E348" s="56">
        <v>368.90708610884104</v>
      </c>
      <c r="F348" s="56">
        <v>383.93693399959801</v>
      </c>
      <c r="G348" s="57">
        <v>0.63302160457950796</v>
      </c>
      <c r="H348" s="57">
        <v>0.61823054581164261</v>
      </c>
      <c r="I348" s="57">
        <v>0.64341821884600436</v>
      </c>
      <c r="J348" s="57">
        <v>1.9924546228174189E-2</v>
      </c>
      <c r="K348" s="57">
        <v>4.282479722878707E-2</v>
      </c>
      <c r="L348" s="57">
        <v>3.5345353658192691E-3</v>
      </c>
      <c r="M348" s="57">
        <v>6.2763780996313867E-4</v>
      </c>
      <c r="N348" s="57">
        <v>3.9372362190036862E-2</v>
      </c>
      <c r="O348" s="57">
        <v>7.1802860419098525E-3</v>
      </c>
      <c r="P348" s="57">
        <v>3.2819713958090149E-2</v>
      </c>
      <c r="Q348" s="57">
        <v>1.3569118394743564E-4</v>
      </c>
      <c r="R348" s="57">
        <v>3.9864308816052567E-2</v>
      </c>
      <c r="S348" s="132"/>
    </row>
    <row r="349" spans="1:19">
      <c r="A349" s="56">
        <v>870</v>
      </c>
      <c r="B349" s="57">
        <v>1.5444943208675388</v>
      </c>
      <c r="C349" s="56">
        <v>591.65610474344442</v>
      </c>
      <c r="D349" s="56">
        <v>378.55321794216871</v>
      </c>
      <c r="E349" s="56">
        <v>369.5339892898491</v>
      </c>
      <c r="F349" s="56">
        <v>384.93528731822624</v>
      </c>
      <c r="G349" s="57">
        <v>0.63981967718615529</v>
      </c>
      <c r="H349" s="57">
        <v>0.62457563832640162</v>
      </c>
      <c r="I349" s="57">
        <v>0.65060646587115489</v>
      </c>
      <c r="J349" s="57">
        <v>2.0448071344246643E-2</v>
      </c>
      <c r="K349" s="57">
        <v>4.3786409000952542E-2</v>
      </c>
      <c r="L349" s="57">
        <v>3.6303307572954635E-3</v>
      </c>
      <c r="M349" s="57">
        <v>6.3497527948719519E-4</v>
      </c>
      <c r="N349" s="57">
        <v>3.9365024720512808E-2</v>
      </c>
      <c r="O349" s="57">
        <v>7.2538192686980802E-3</v>
      </c>
      <c r="P349" s="57">
        <v>3.2746180731301922E-2</v>
      </c>
      <c r="Q349" s="57">
        <v>1.3745973137064543E-4</v>
      </c>
      <c r="R349" s="57">
        <v>3.9862540268629357E-2</v>
      </c>
      <c r="S349" s="132"/>
    </row>
    <row r="350" spans="1:19">
      <c r="A350" s="56">
        <v>869</v>
      </c>
      <c r="B350" s="57">
        <v>1.5438177014906771</v>
      </c>
      <c r="C350" s="56">
        <v>586.63464349063395</v>
      </c>
      <c r="D350" s="56">
        <v>379.37312131448641</v>
      </c>
      <c r="E350" s="56">
        <v>370.16030584526521</v>
      </c>
      <c r="F350" s="56">
        <v>385.93429524895947</v>
      </c>
      <c r="G350" s="57">
        <v>0.6466940292804978</v>
      </c>
      <c r="H350" s="57">
        <v>0.63098950931829023</v>
      </c>
      <c r="I350" s="57">
        <v>0.65787845898862463</v>
      </c>
      <c r="J350" s="57">
        <v>2.0971615159159462E-2</v>
      </c>
      <c r="K350" s="57">
        <v>4.4746646498797893E-2</v>
      </c>
      <c r="L350" s="57">
        <v>3.7262427278041965E-3</v>
      </c>
      <c r="M350" s="57">
        <v>6.4223547825697288E-4</v>
      </c>
      <c r="N350" s="57">
        <v>3.9357764521743027E-2</v>
      </c>
      <c r="O350" s="57">
        <v>7.3269089183458022E-3</v>
      </c>
      <c r="P350" s="57">
        <v>3.2673091081654199E-2</v>
      </c>
      <c r="Q350" s="57">
        <v>1.3921373086433158E-4</v>
      </c>
      <c r="R350" s="57">
        <v>3.9860786269135667E-2</v>
      </c>
      <c r="S350" s="132"/>
    </row>
    <row r="351" spans="1:19">
      <c r="A351" s="56">
        <v>868</v>
      </c>
      <c r="B351" s="57">
        <v>1.5431439050087696</v>
      </c>
      <c r="C351" s="56">
        <v>581.64979629021366</v>
      </c>
      <c r="D351" s="56">
        <v>380.19282909782731</v>
      </c>
      <c r="E351" s="56">
        <v>370.78603298461815</v>
      </c>
      <c r="F351" s="56">
        <v>386.9339514599194</v>
      </c>
      <c r="G351" s="57">
        <v>0.65364559830109603</v>
      </c>
      <c r="H351" s="57">
        <v>0.63747298692358656</v>
      </c>
      <c r="I351" s="57">
        <v>0.66523525655437354</v>
      </c>
      <c r="J351" s="57">
        <v>2.1495171963351156E-2</v>
      </c>
      <c r="K351" s="57">
        <v>4.570550605874546E-2</v>
      </c>
      <c r="L351" s="57">
        <v>3.8222702214436577E-3</v>
      </c>
      <c r="M351" s="57">
        <v>6.4941901243856107E-4</v>
      </c>
      <c r="N351" s="57">
        <v>3.9350580987561438E-2</v>
      </c>
      <c r="O351" s="57">
        <v>7.3995569594391261E-3</v>
      </c>
      <c r="P351" s="57">
        <v>3.2600443040560874E-2</v>
      </c>
      <c r="Q351" s="57">
        <v>1.4095327930398351E-4</v>
      </c>
      <c r="R351" s="57">
        <v>3.9859046720696019E-2</v>
      </c>
      <c r="S351" s="132"/>
    </row>
    <row r="352" spans="1:19">
      <c r="A352" s="56">
        <v>867</v>
      </c>
      <c r="B352" s="57">
        <v>1.5424729072086565</v>
      </c>
      <c r="C352" s="56">
        <v>576.7013178908278</v>
      </c>
      <c r="D352" s="56">
        <v>381.01233602717843</v>
      </c>
      <c r="E352" s="56">
        <v>371.41116794728532</v>
      </c>
      <c r="F352" s="56">
        <v>387.93424962728767</v>
      </c>
      <c r="G352" s="57">
        <v>0.66067533436659465</v>
      </c>
      <c r="H352" s="57">
        <v>0.64402691033488357</v>
      </c>
      <c r="I352" s="57">
        <v>0.67267793152629041</v>
      </c>
      <c r="J352" s="57">
        <v>2.201873608381022E-2</v>
      </c>
      <c r="K352" s="57">
        <v>4.666298406736058E-2</v>
      </c>
      <c r="L352" s="57">
        <v>3.9184121864912491E-3</v>
      </c>
      <c r="M352" s="57">
        <v>6.5652648508678221E-4</v>
      </c>
      <c r="N352" s="57">
        <v>3.934347351491322E-2</v>
      </c>
      <c r="O352" s="57">
        <v>7.4717653502462877E-3</v>
      </c>
      <c r="P352" s="57">
        <v>3.2528234649753712E-2</v>
      </c>
      <c r="Q352" s="57">
        <v>1.4267847316857114E-4</v>
      </c>
      <c r="R352" s="57">
        <v>3.9857321526831427E-2</v>
      </c>
      <c r="S352" s="132"/>
    </row>
    <row r="353" spans="1:19">
      <c r="A353" s="56">
        <v>866</v>
      </c>
      <c r="B353" s="57">
        <v>1.5418046841620601</v>
      </c>
      <c r="C353" s="56">
        <v>571.7889650542528</v>
      </c>
      <c r="D353" s="56">
        <v>381.83163686387843</v>
      </c>
      <c r="E353" s="56">
        <v>372.03570800296944</v>
      </c>
      <c r="F353" s="56">
        <v>388.9351834366035</v>
      </c>
      <c r="G353" s="57">
        <v>0.66778420046572473</v>
      </c>
      <c r="H353" s="57">
        <v>0.65065212996488964</v>
      </c>
      <c r="I353" s="57">
        <v>0.68020757168634816</v>
      </c>
      <c r="J353" s="57">
        <v>2.2542301884620919E-2</v>
      </c>
      <c r="K353" s="57">
        <v>4.7619076962584161E-2</v>
      </c>
      <c r="L353" s="57">
        <v>4.0146675754967331E-3</v>
      </c>
      <c r="M353" s="57">
        <v>6.6355849615171549E-4</v>
      </c>
      <c r="N353" s="57">
        <v>3.9336441503848282E-2</v>
      </c>
      <c r="O353" s="57">
        <v>7.543536038946452E-3</v>
      </c>
      <c r="P353" s="57">
        <v>3.2456463961053547E-2</v>
      </c>
      <c r="Q353" s="57">
        <v>1.4438940854138779E-4</v>
      </c>
      <c r="R353" s="57">
        <v>3.9855610591458611E-2</v>
      </c>
      <c r="S353" s="132"/>
    </row>
    <row r="354" spans="1:19">
      <c r="A354" s="56">
        <v>865</v>
      </c>
      <c r="B354" s="57">
        <v>1.5411392122216381</v>
      </c>
      <c r="C354" s="56">
        <v>566.91249652877138</v>
      </c>
      <c r="D354" s="56">
        <v>382.65072639728476</v>
      </c>
      <c r="E354" s="56">
        <v>372.65965045302426</v>
      </c>
      <c r="F354" s="56">
        <v>389.93674658483218</v>
      </c>
      <c r="G354" s="57">
        <v>0.67497317265057821</v>
      </c>
      <c r="H354" s="57">
        <v>0.65734950761331723</v>
      </c>
      <c r="I354" s="57">
        <v>0.68782527986670072</v>
      </c>
      <c r="J354" s="57">
        <v>2.3065863767712469E-2</v>
      </c>
      <c r="K354" s="57">
        <v>4.8573781234732771E-2</v>
      </c>
      <c r="L354" s="57">
        <v>4.1110353454572035E-3</v>
      </c>
      <c r="M354" s="57">
        <v>6.7051564246003244E-4</v>
      </c>
      <c r="N354" s="57">
        <v>3.9329484357539968E-2</v>
      </c>
      <c r="O354" s="57">
        <v>7.6148709632278362E-3</v>
      </c>
      <c r="P354" s="57">
        <v>3.2385129036772167E-2</v>
      </c>
      <c r="Q354" s="57">
        <v>1.4608618110340771E-4</v>
      </c>
      <c r="R354" s="57">
        <v>3.9853913818896594E-2</v>
      </c>
      <c r="S354" s="132"/>
    </row>
    <row r="355" spans="1:19">
      <c r="A355" s="56">
        <v>864</v>
      </c>
      <c r="B355" s="57">
        <v>1.5404764680185106</v>
      </c>
      <c r="C355" s="56">
        <v>562.07167302058986</v>
      </c>
      <c r="D355" s="56">
        <v>383.4695994482982</v>
      </c>
      <c r="E355" s="56">
        <v>373.28299263275704</v>
      </c>
      <c r="F355" s="56">
        <v>390.93893278492266</v>
      </c>
      <c r="G355" s="57">
        <v>0.68224324023931182</v>
      </c>
      <c r="H355" s="57">
        <v>0.66411991664109871</v>
      </c>
      <c r="I355" s="57">
        <v>0.69553217418697733</v>
      </c>
      <c r="J355" s="57">
        <v>2.3589416175358702E-2</v>
      </c>
      <c r="K355" s="57">
        <v>4.9527093431299019E-2</v>
      </c>
      <c r="L355" s="57">
        <v>4.207514458263395E-3</v>
      </c>
      <c r="M355" s="57">
        <v>6.7739851775207977E-4</v>
      </c>
      <c r="N355" s="57">
        <v>3.9322601482247921E-2</v>
      </c>
      <c r="O355" s="57">
        <v>7.6857720507968758E-3</v>
      </c>
      <c r="P355" s="57">
        <v>3.2314227949203127E-2</v>
      </c>
      <c r="Q355" s="57">
        <v>1.4776888614149338E-4</v>
      </c>
      <c r="R355" s="57">
        <v>3.9852231113858508E-2</v>
      </c>
      <c r="S355" s="132"/>
    </row>
    <row r="356" spans="1:19">
      <c r="A356" s="56">
        <v>863</v>
      </c>
      <c r="B356" s="57">
        <v>1.5398164284561195</v>
      </c>
      <c r="C356" s="56">
        <v>557.26625716993578</v>
      </c>
      <c r="D356" s="56">
        <v>384.28825086705763</v>
      </c>
      <c r="E356" s="56">
        <v>373.90573190979336</v>
      </c>
      <c r="F356" s="56">
        <v>391.94173576292059</v>
      </c>
      <c r="G356" s="57">
        <v>0.68959540600691838</v>
      </c>
      <c r="H356" s="57">
        <v>0.67096424213564487</v>
      </c>
      <c r="I356" s="57">
        <v>0.70332938827731639</v>
      </c>
      <c r="J356" s="57">
        <v>2.4112953588013686E-2</v>
      </c>
      <c r="K356" s="57">
        <v>5.0479010152741255E-2</v>
      </c>
      <c r="L356" s="57">
        <v>4.3041038803426357E-3</v>
      </c>
      <c r="M356" s="57">
        <v>6.8420771262590896E-4</v>
      </c>
      <c r="N356" s="57">
        <v>3.9315792287374092E-2</v>
      </c>
      <c r="O356" s="57">
        <v>7.7562412187535219E-3</v>
      </c>
      <c r="P356" s="57">
        <v>3.2243758781246482E-2</v>
      </c>
      <c r="Q356" s="57">
        <v>1.4943761853329426E-4</v>
      </c>
      <c r="R356" s="57">
        <v>3.9850562381466705E-2</v>
      </c>
      <c r="S356" s="132"/>
    </row>
    <row r="357" spans="1:19">
      <c r="A357" s="56">
        <v>862</v>
      </c>
      <c r="B357" s="57">
        <v>1.539159070710503</v>
      </c>
      <c r="C357" s="56">
        <v>552.49601352339982</v>
      </c>
      <c r="D357" s="56">
        <v>385.10667553725267</v>
      </c>
      <c r="E357" s="56">
        <v>374.52786568703431</v>
      </c>
      <c r="F357" s="56">
        <v>392.94514926351502</v>
      </c>
      <c r="G357" s="57">
        <v>0.69703068639597032</v>
      </c>
      <c r="H357" s="57">
        <v>0.67788338109189261</v>
      </c>
      <c r="I357" s="57">
        <v>0.71121807152527561</v>
      </c>
      <c r="J357" s="57">
        <v>2.4636470527357068E-2</v>
      </c>
      <c r="K357" s="57">
        <v>5.1429528058064222E-2</v>
      </c>
      <c r="L357" s="57">
        <v>4.4008025832197317E-3</v>
      </c>
      <c r="M357" s="57">
        <v>6.9094381457399101E-4</v>
      </c>
      <c r="N357" s="57">
        <v>3.930905618542601E-2</v>
      </c>
      <c r="O357" s="57">
        <v>7.8262803739567819E-3</v>
      </c>
      <c r="P357" s="57">
        <v>3.2173719626043221E-2</v>
      </c>
      <c r="Q357" s="57">
        <v>1.5109247275491084E-4</v>
      </c>
      <c r="R357" s="57">
        <v>3.9848907527245091E-2</v>
      </c>
      <c r="S357" s="132"/>
    </row>
    <row r="358" spans="1:19">
      <c r="A358" s="56">
        <v>861</v>
      </c>
      <c r="B358" s="57">
        <v>1.5385043722241867</v>
      </c>
      <c r="C358" s="56">
        <v>547.76070850862925</v>
      </c>
      <c r="D358" s="56">
        <v>385.92486837757218</v>
      </c>
      <c r="E358" s="56">
        <v>375.14939140367852</v>
      </c>
      <c r="F358" s="56">
        <v>393.94916705191679</v>
      </c>
      <c r="G358" s="57">
        <v>0.70455011172363491</v>
      </c>
      <c r="H358" s="57">
        <v>0.68487824259079466</v>
      </c>
      <c r="I358" s="57">
        <v>0.71919938931821104</v>
      </c>
      <c r="J358" s="57">
        <v>2.5159961556979527E-2</v>
      </c>
      <c r="K358" s="57">
        <v>5.2378643865877539E-2</v>
      </c>
      <c r="L358" s="57">
        <v>4.4976095436674024E-3</v>
      </c>
      <c r="M358" s="57">
        <v>6.9760740797426932E-4</v>
      </c>
      <c r="N358" s="57">
        <v>3.9302392592025732E-2</v>
      </c>
      <c r="O358" s="57">
        <v>7.8958914128673605E-3</v>
      </c>
      <c r="P358" s="57">
        <v>3.210410858713264E-2</v>
      </c>
      <c r="Q358" s="57">
        <v>1.5273354287710799E-4</v>
      </c>
      <c r="R358" s="57">
        <v>3.9847266457122894E-2</v>
      </c>
      <c r="S358" s="132"/>
    </row>
    <row r="359" spans="1:19">
      <c r="A359" s="56">
        <v>860</v>
      </c>
      <c r="B359" s="57">
        <v>1.5378523107029543</v>
      </c>
      <c r="C359" s="56">
        <v>543.060110409505</v>
      </c>
      <c r="D359" s="56">
        <v>386.74282434239598</v>
      </c>
      <c r="E359" s="56">
        <v>375.77030653553982</v>
      </c>
      <c r="F359" s="56">
        <v>394.95378291486554</v>
      </c>
      <c r="G359" s="57">
        <v>0.71215472639072142</v>
      </c>
      <c r="H359" s="57">
        <v>0.69194974797943254</v>
      </c>
      <c r="I359" s="57">
        <v>0.72727452328811815</v>
      </c>
      <c r="J359" s="57">
        <v>2.5683421282710395E-2</v>
      </c>
      <c r="K359" s="57">
        <v>5.3326354355014316E-2</v>
      </c>
      <c r="L359" s="57">
        <v>4.5945237437787778E-3</v>
      </c>
      <c r="M359" s="57">
        <v>7.041990740871009E-4</v>
      </c>
      <c r="N359" s="57">
        <v>3.9295800925912901E-2</v>
      </c>
      <c r="O359" s="57">
        <v>7.9650762215933112E-3</v>
      </c>
      <c r="P359" s="57">
        <v>3.2034923778406693E-2</v>
      </c>
      <c r="Q359" s="57">
        <v>1.5436092256369509E-4</v>
      </c>
      <c r="R359" s="57">
        <v>3.9845639077436303E-2</v>
      </c>
      <c r="S359" s="132"/>
    </row>
    <row r="360" spans="1:19">
      <c r="A360" s="56">
        <v>859</v>
      </c>
      <c r="B360" s="57">
        <v>1.5372028641127171</v>
      </c>
      <c r="C360" s="56">
        <v>538.39398934158794</v>
      </c>
      <c r="D360" s="56">
        <v>387.56053842346932</v>
      </c>
      <c r="E360" s="56">
        <v>376.39060859624203</v>
      </c>
      <c r="F360" s="56">
        <v>395.95899066281419</v>
      </c>
      <c r="G360" s="57">
        <v>0.71984558909623853</v>
      </c>
      <c r="H360" s="57">
        <v>0.69909883105592829</v>
      </c>
      <c r="I360" s="57">
        <v>0.73544467156299387</v>
      </c>
      <c r="J360" s="57">
        <v>2.6206844353493186E-2</v>
      </c>
      <c r="K360" s="57">
        <v>5.4272656365862315E-2</v>
      </c>
      <c r="L360" s="57">
        <v>4.6915441711602446E-3</v>
      </c>
      <c r="M360" s="57">
        <v>7.1071939104729422E-4</v>
      </c>
      <c r="N360" s="57">
        <v>3.9289280608952704E-2</v>
      </c>
      <c r="O360" s="57">
        <v>8.033836675697301E-3</v>
      </c>
      <c r="P360" s="57">
        <v>3.1966163324302702E-2</v>
      </c>
      <c r="Q360" s="57">
        <v>1.5597470506786625E-4</v>
      </c>
      <c r="R360" s="57">
        <v>3.9844025294932132E-2</v>
      </c>
      <c r="S360" s="132"/>
    </row>
    <row r="361" spans="1:19">
      <c r="A361" s="56">
        <v>858</v>
      </c>
      <c r="B361" s="57">
        <v>1.5365560106761276</v>
      </c>
      <c r="C361" s="56">
        <v>533.76211722802873</v>
      </c>
      <c r="D361" s="56">
        <v>388.37800565137235</v>
      </c>
      <c r="E361" s="56">
        <v>377.01029513814996</v>
      </c>
      <c r="F361" s="56">
        <v>396.9647841319221</v>
      </c>
      <c r="G361" s="57">
        <v>0.72762377305516646</v>
      </c>
      <c r="H361" s="57">
        <v>0.7063264382569272</v>
      </c>
      <c r="I361" s="57">
        <v>0.74371104902211449</v>
      </c>
      <c r="J361" s="57">
        <v>2.6730225462264778E-2</v>
      </c>
      <c r="K361" s="57">
        <v>5.5217546801840545E-2</v>
      </c>
      <c r="L361" s="57">
        <v>4.7886698191111909E-3</v>
      </c>
      <c r="M361" s="57">
        <v>7.171689338640769E-4</v>
      </c>
      <c r="N361" s="57">
        <v>3.9282831066135927E-2</v>
      </c>
      <c r="O361" s="57">
        <v>8.1021746401751076E-3</v>
      </c>
      <c r="P361" s="57">
        <v>3.1897825359824897E-2</v>
      </c>
      <c r="Q361" s="57">
        <v>1.5757498323089623E-4</v>
      </c>
      <c r="R361" s="57">
        <v>3.9842425016769108E-2</v>
      </c>
      <c r="S361" s="132"/>
    </row>
    <row r="362" spans="1:19">
      <c r="A362" s="56">
        <v>857</v>
      </c>
      <c r="B362" s="57">
        <v>1.5359117288693003</v>
      </c>
      <c r="C362" s="56">
        <v>529.16426777516961</v>
      </c>
      <c r="D362" s="56">
        <v>389.1952210958637</v>
      </c>
      <c r="E362" s="56">
        <v>377.6293637522964</v>
      </c>
      <c r="F362" s="56">
        <v>397.97115718462828</v>
      </c>
      <c r="G362" s="57">
        <v>0.73549036621880204</v>
      </c>
      <c r="H362" s="57">
        <v>0.71363352884730857</v>
      </c>
      <c r="I362" s="57">
        <v>0.75207488755404317</v>
      </c>
      <c r="J362" s="57">
        <v>2.7253559345940204E-2</v>
      </c>
      <c r="K362" s="57">
        <v>5.6161022629762414E-2</v>
      </c>
      <c r="L362" s="57">
        <v>4.8858996866126825E-3</v>
      </c>
      <c r="M362" s="57">
        <v>7.2354827442723069E-4</v>
      </c>
      <c r="N362" s="57">
        <v>3.9276451725572772E-2</v>
      </c>
      <c r="O362" s="57">
        <v>8.1700919698879226E-3</v>
      </c>
      <c r="P362" s="57">
        <v>3.1829908030112077E-2</v>
      </c>
      <c r="Q362" s="57">
        <v>1.5916184948393925E-4</v>
      </c>
      <c r="R362" s="57">
        <v>3.9840838150516061E-2</v>
      </c>
      <c r="S362" s="132"/>
    </row>
    <row r="363" spans="1:19">
      <c r="A363" s="56">
        <v>856</v>
      </c>
      <c r="B363" s="57">
        <v>1.5352699974173389</v>
      </c>
      <c r="C363" s="56">
        <v>524.60021645014717</v>
      </c>
      <c r="D363" s="56">
        <v>390.01217986857074</v>
      </c>
      <c r="E363" s="56">
        <v>378.24781207048102</v>
      </c>
      <c r="F363" s="56">
        <v>398.97810371318837</v>
      </c>
      <c r="G363" s="57">
        <v>0.74344647150109144</v>
      </c>
      <c r="H363" s="57">
        <v>0.72102107511506519</v>
      </c>
      <c r="I363" s="57">
        <v>0.76053743632243298</v>
      </c>
      <c r="J363" s="57">
        <v>2.7776840787212764E-2</v>
      </c>
      <c r="K363" s="57">
        <v>5.7103080882212609E-2</v>
      </c>
      <c r="L363" s="57">
        <v>4.9832327787260322E-3</v>
      </c>
      <c r="M363" s="57">
        <v>7.2985798149267185E-4</v>
      </c>
      <c r="N363" s="57">
        <v>3.9270142018507329E-2</v>
      </c>
      <c r="O363" s="57">
        <v>8.2375905088402524E-3</v>
      </c>
      <c r="P363" s="57">
        <v>3.176240949115975E-2</v>
      </c>
      <c r="Q363" s="57">
        <v>1.6073539584088333E-4</v>
      </c>
      <c r="R363" s="57">
        <v>3.9839264604159118E-2</v>
      </c>
      <c r="S363" s="132"/>
    </row>
    <row r="364" spans="1:19">
      <c r="A364" s="56">
        <v>855</v>
      </c>
      <c r="B364" s="57">
        <v>1.5346307952924465</v>
      </c>
      <c r="C364" s="56">
        <v>520.06974045707057</v>
      </c>
      <c r="D364" s="56">
        <v>390.82887712472785</v>
      </c>
      <c r="E364" s="56">
        <v>378.86563776634182</v>
      </c>
      <c r="F364" s="56">
        <v>399.98561764197075</v>
      </c>
      <c r="G364" s="57">
        <v>0.75149320700958766</v>
      </c>
      <c r="H364" s="57">
        <v>0.72849006257001314</v>
      </c>
      <c r="I364" s="57">
        <v>0.76909996203670261</v>
      </c>
      <c r="J364" s="57">
        <v>2.8300064615403575E-2</v>
      </c>
      <c r="K364" s="57">
        <v>5.8043718659227639E-2</v>
      </c>
      <c r="L364" s="57">
        <v>5.080668106759223E-3</v>
      </c>
      <c r="M364" s="57">
        <v>7.360986206892072E-4</v>
      </c>
      <c r="N364" s="57">
        <v>3.9263901379310795E-2</v>
      </c>
      <c r="O364" s="57">
        <v>8.3046720904579163E-3</v>
      </c>
      <c r="P364" s="57">
        <v>3.1695327909542083E-2</v>
      </c>
      <c r="Q364" s="57">
        <v>1.622957138997022E-4</v>
      </c>
      <c r="R364" s="57">
        <v>3.9837704286100298E-2</v>
      </c>
      <c r="S364" s="132"/>
    </row>
    <row r="365" spans="1:19">
      <c r="A365" s="56">
        <v>854</v>
      </c>
      <c r="B365" s="57">
        <v>1.5339941017090959</v>
      </c>
      <c r="C365" s="56">
        <v>515.57261871504363</v>
      </c>
      <c r="D365" s="56">
        <v>391.64530806202322</v>
      </c>
      <c r="E365" s="56">
        <v>379.48283855415184</v>
      </c>
      <c r="F365" s="56">
        <v>400.99369292626443</v>
      </c>
      <c r="G365" s="57">
        <v>0.759631706272759</v>
      </c>
      <c r="H365" s="57">
        <v>0.73604149013951325</v>
      </c>
      <c r="I365" s="57">
        <v>0.7777637492186007</v>
      </c>
      <c r="J365" s="57">
        <v>2.8823225705667865E-2</v>
      </c>
      <c r="K365" s="57">
        <v>5.8982933127050052E-2</v>
      </c>
      <c r="L365" s="57">
        <v>5.1782046881182486E-3</v>
      </c>
      <c r="M365" s="57">
        <v>7.4227075451347249E-4</v>
      </c>
      <c r="N365" s="57">
        <v>3.9257729245486525E-2</v>
      </c>
      <c r="O365" s="57">
        <v>8.3713385377623389E-3</v>
      </c>
      <c r="P365" s="57">
        <v>3.162866146223766E-2</v>
      </c>
      <c r="Q365" s="57">
        <v>1.6384289484089204E-4</v>
      </c>
      <c r="R365" s="57">
        <v>3.9836157105159108E-2</v>
      </c>
      <c r="S365" s="132"/>
    </row>
    <row r="366" spans="1:19">
      <c r="A366" s="56">
        <v>853</v>
      </c>
      <c r="B366" s="57">
        <v>1.5333598961215475</v>
      </c>
      <c r="C366" s="56">
        <v>511.10863183575793</v>
      </c>
      <c r="D366" s="56">
        <v>392.46146792408706</v>
      </c>
      <c r="E366" s="56">
        <v>380.09941219146083</v>
      </c>
      <c r="F366" s="56">
        <v>402.00232355673251</v>
      </c>
      <c r="G366" s="57">
        <v>0.76786311848124389</v>
      </c>
      <c r="H366" s="57">
        <v>0.74367637037600209</v>
      </c>
      <c r="I366" s="57">
        <v>0.78653010048539707</v>
      </c>
      <c r="J366" s="57">
        <v>2.9346318980981612E-2</v>
      </c>
      <c r="K366" s="57">
        <v>5.992072152119976E-2</v>
      </c>
      <c r="L366" s="57">
        <v>5.2758415467297759E-3</v>
      </c>
      <c r="M366" s="57">
        <v>7.4837494232474298E-4</v>
      </c>
      <c r="N366" s="57">
        <v>3.9251625057675259E-2</v>
      </c>
      <c r="O366" s="57">
        <v>8.4375916630643009E-3</v>
      </c>
      <c r="P366" s="57">
        <v>3.1562408336935702E-2</v>
      </c>
      <c r="Q366" s="57">
        <v>1.6537702942408811E-4</v>
      </c>
      <c r="R366" s="57">
        <v>3.9834622970575911E-2</v>
      </c>
      <c r="S366" s="132"/>
    </row>
    <row r="367" spans="1:19">
      <c r="A367" s="56">
        <v>852</v>
      </c>
      <c r="B367" s="57">
        <v>1.5327281582200478</v>
      </c>
      <c r="C367" s="56">
        <v>506.67756210150088</v>
      </c>
      <c r="D367" s="56">
        <v>393.2773520014386</v>
      </c>
      <c r="E367" s="56">
        <v>380.71535647948883</v>
      </c>
      <c r="F367" s="56">
        <v>403.01150356089539</v>
      </c>
      <c r="G367" s="57">
        <v>0.77618860872835493</v>
      </c>
      <c r="H367" s="57">
        <v>0.7513957296637136</v>
      </c>
      <c r="I367" s="57">
        <v>0.79540033683228617</v>
      </c>
      <c r="J367" s="57">
        <v>2.9869339412903373E-2</v>
      </c>
      <c r="K367" s="57">
        <v>6.0857081147791536E-2</v>
      </c>
      <c r="L367" s="57">
        <v>5.3735777131911355E-3</v>
      </c>
      <c r="M367" s="57">
        <v>7.544117403545901E-4</v>
      </c>
      <c r="N367" s="57">
        <v>3.9245588259645414E-2</v>
      </c>
      <c r="O367" s="57">
        <v>8.5034332680805815E-3</v>
      </c>
      <c r="P367" s="57">
        <v>3.1496566731919418E-2</v>
      </c>
      <c r="Q367" s="57">
        <v>1.6689820798911612E-4</v>
      </c>
      <c r="R367" s="57">
        <v>3.9833101792010883E-2</v>
      </c>
      <c r="S367" s="132"/>
    </row>
    <row r="368" spans="1:19">
      <c r="A368" s="56">
        <v>851</v>
      </c>
      <c r="B368" s="57">
        <v>1.5320988679270715</v>
      </c>
      <c r="C368" s="56">
        <v>502.27919344450993</v>
      </c>
      <c r="D368" s="56">
        <v>394.09295563058271</v>
      </c>
      <c r="E368" s="56">
        <v>381.33066926231226</v>
      </c>
      <c r="F368" s="56">
        <v>404.02122700211197</v>
      </c>
      <c r="G368" s="57">
        <v>0.7846093582495185</v>
      </c>
      <c r="H368" s="57">
        <v>0.75920060842504389</v>
      </c>
      <c r="I368" s="57">
        <v>0.80437579791317171</v>
      </c>
      <c r="J368" s="57">
        <v>3.0392282020509143E-2</v>
      </c>
      <c r="K368" s="57">
        <v>6.1792009381632207E-2</v>
      </c>
      <c r="L368" s="57">
        <v>5.471412224599348E-3</v>
      </c>
      <c r="M368" s="57">
        <v>7.6038170168249604E-4</v>
      </c>
      <c r="N368" s="57">
        <v>3.9239618298317507E-2</v>
      </c>
      <c r="O368" s="57">
        <v>8.568865143875691E-3</v>
      </c>
      <c r="P368" s="57">
        <v>3.143113485612431E-2</v>
      </c>
      <c r="Q368" s="57">
        <v>1.6840652044982312E-4</v>
      </c>
      <c r="R368" s="57">
        <v>3.9831593479550176E-2</v>
      </c>
      <c r="S368" s="132"/>
    </row>
    <row r="369" spans="1:19">
      <c r="A369" s="56">
        <v>850</v>
      </c>
      <c r="B369" s="57">
        <v>1.5314720053952042</v>
      </c>
      <c r="C369" s="56">
        <v>497.91331142518692</v>
      </c>
      <c r="D369" s="56">
        <v>394.90827419805959</v>
      </c>
      <c r="E369" s="56">
        <v>381.94534842972263</v>
      </c>
      <c r="F369" s="56">
        <v>405.03148798492668</v>
      </c>
      <c r="G369" s="57">
        <v>0.79312656467790743</v>
      </c>
      <c r="H369" s="57">
        <v>0.76709206133990082</v>
      </c>
      <c r="I369" s="57">
        <v>0.81345784234126461</v>
      </c>
      <c r="J369" s="57">
        <v>3.0915141873216645E-2</v>
      </c>
      <c r="K369" s="57">
        <v>6.2725503670843841E-2</v>
      </c>
      <c r="L369" s="57">
        <v>5.5693441251112308E-3</v>
      </c>
      <c r="M369" s="57">
        <v>7.6628537625560882E-4</v>
      </c>
      <c r="N369" s="57">
        <v>3.9233714623744392E-2</v>
      </c>
      <c r="O369" s="57">
        <v>8.6338890707742151E-3</v>
      </c>
      <c r="P369" s="57">
        <v>3.1366110929225782E-2</v>
      </c>
      <c r="Q369" s="57">
        <v>1.6990205629639391E-4</v>
      </c>
      <c r="R369" s="57">
        <v>3.983009794370361E-2</v>
      </c>
      <c r="S369" s="132"/>
    </row>
    <row r="370" spans="1:19">
      <c r="A370" s="56">
        <v>849</v>
      </c>
      <c r="B370" s="57">
        <v>1.5308475510025048</v>
      </c>
      <c r="C370" s="56">
        <v>493.57970321145774</v>
      </c>
      <c r="D370" s="56">
        <v>395.72330314107717</v>
      </c>
      <c r="E370" s="56">
        <v>382.55939191741322</v>
      </c>
      <c r="F370" s="56">
        <v>406.04228065610744</v>
      </c>
      <c r="G370" s="57">
        <v>0.80174144229659039</v>
      </c>
      <c r="H370" s="57">
        <v>0.77507115756240574</v>
      </c>
      <c r="I370" s="57">
        <v>0.82264784798525681</v>
      </c>
      <c r="J370" s="57">
        <v>3.1437914091094199E-2</v>
      </c>
      <c r="K370" s="57">
        <v>6.3657561537446838E-2</v>
      </c>
      <c r="L370" s="57">
        <v>5.6673724660161184E-3</v>
      </c>
      <c r="M370" s="57">
        <v>7.7212331089055266E-4</v>
      </c>
      <c r="N370" s="57">
        <v>3.9227876689109445E-2</v>
      </c>
      <c r="O370" s="57">
        <v>8.6985068185296555E-3</v>
      </c>
      <c r="P370" s="57">
        <v>3.1301493181470345E-2</v>
      </c>
      <c r="Q370" s="57">
        <v>1.713849045952625E-4</v>
      </c>
      <c r="R370" s="57">
        <v>3.9828615095404737E-2</v>
      </c>
      <c r="S370" s="132"/>
    </row>
    <row r="371" spans="1:19">
      <c r="A371" s="56">
        <v>848</v>
      </c>
      <c r="B371" s="57">
        <v>1.5302254853491564</v>
      </c>
      <c r="C371" s="56">
        <v>489.2781575595838</v>
      </c>
      <c r="D371" s="56">
        <v>396.53803794523373</v>
      </c>
      <c r="E371" s="56">
        <v>383.17279770521185</v>
      </c>
      <c r="F371" s="56">
        <v>407.05359920189767</v>
      </c>
      <c r="G371" s="57">
        <v>0.81045522228721956</v>
      </c>
      <c r="H371" s="57">
        <v>0.78313898093550083</v>
      </c>
      <c r="I371" s="57">
        <v>0.83194721226100732</v>
      </c>
      <c r="J371" s="57">
        <v>3.1960593842803364E-2</v>
      </c>
      <c r="K371" s="57">
        <v>6.4588180573552201E-2</v>
      </c>
      <c r="L371" s="57">
        <v>5.7654963053873631E-3</v>
      </c>
      <c r="M371" s="57">
        <v>7.7789604923306883E-4</v>
      </c>
      <c r="N371" s="57">
        <v>3.9222103950766932E-2</v>
      </c>
      <c r="O371" s="57">
        <v>8.7627201460280194E-3</v>
      </c>
      <c r="P371" s="57">
        <v>3.1237279853971983E-2</v>
      </c>
      <c r="Q371" s="57">
        <v>1.7285515397860569E-4</v>
      </c>
      <c r="R371" s="57">
        <v>3.9827144846021394E-2</v>
      </c>
      <c r="S371" s="132"/>
    </row>
    <row r="372" spans="1:19">
      <c r="A372" s="56">
        <v>847</v>
      </c>
      <c r="B372" s="57">
        <v>1.5296057892560615</v>
      </c>
      <c r="C372" s="56">
        <v>485.00846479273514</v>
      </c>
      <c r="D372" s="56">
        <v>397.35247415028488</v>
      </c>
      <c r="E372" s="56">
        <v>383.78556382106194</v>
      </c>
      <c r="F372" s="56">
        <v>408.06543785561428</v>
      </c>
      <c r="G372" s="57">
        <v>0.81926915300352665</v>
      </c>
      <c r="H372" s="57">
        <v>0.79129663022493835</v>
      </c>
      <c r="I372" s="57">
        <v>0.84135735245362797</v>
      </c>
      <c r="J372" s="57">
        <v>3.2483176349764498E-2</v>
      </c>
      <c r="K372" s="57">
        <v>6.5517358448534568E-2</v>
      </c>
      <c r="L372" s="57">
        <v>5.8637147088830277E-3</v>
      </c>
      <c r="M372" s="57">
        <v>7.8360413180387015E-4</v>
      </c>
      <c r="N372" s="57">
        <v>3.9216395868196127E-2</v>
      </c>
      <c r="O372" s="57">
        <v>8.8265308015668415E-3</v>
      </c>
      <c r="P372" s="57">
        <v>3.1173469198433161E-2</v>
      </c>
      <c r="Q372" s="57">
        <v>1.7431289265353603E-4</v>
      </c>
      <c r="R372" s="57">
        <v>3.9825687107346464E-2</v>
      </c>
      <c r="S372" s="132"/>
    </row>
    <row r="373" spans="1:19">
      <c r="A373" s="56">
        <v>846</v>
      </c>
      <c r="B373" s="57">
        <v>1.5289884437589412</v>
      </c>
      <c r="C373" s="56">
        <v>480.77041678255722</v>
      </c>
      <c r="D373" s="56">
        <v>398.16660734815241</v>
      </c>
      <c r="E373" s="56">
        <v>384.39768833940792</v>
      </c>
      <c r="F373" s="56">
        <v>409.0777908953545</v>
      </c>
      <c r="G373" s="57">
        <v>0.82818450022942058</v>
      </c>
      <c r="H373" s="57">
        <v>0.7995452193416952</v>
      </c>
      <c r="I373" s="57">
        <v>0.85087970602062257</v>
      </c>
      <c r="J373" s="57">
        <v>3.3005656884529611E-2</v>
      </c>
      <c r="K373" s="57">
        <v>6.6445092905915937E-2</v>
      </c>
      <c r="L373" s="57">
        <v>5.9620267494767676E-3</v>
      </c>
      <c r="M373" s="57">
        <v>7.8924809596726266E-4</v>
      </c>
      <c r="N373" s="57">
        <v>3.921075190403274E-2</v>
      </c>
      <c r="O373" s="57">
        <v>8.8899405225559645E-3</v>
      </c>
      <c r="P373" s="57">
        <v>3.1110059477444038E-2</v>
      </c>
      <c r="Q373" s="57">
        <v>1.7575820839328934E-4</v>
      </c>
      <c r="R373" s="57">
        <v>3.9824241791606714E-2</v>
      </c>
      <c r="S373" s="132"/>
    </row>
    <row r="374" spans="1:19">
      <c r="A374" s="56">
        <v>845</v>
      </c>
      <c r="B374" s="57">
        <v>1.5283734301070611</v>
      </c>
      <c r="C374" s="56">
        <v>476.56380692925444</v>
      </c>
      <c r="D374" s="56">
        <v>398.9804331856069</v>
      </c>
      <c r="E374" s="56">
        <v>385.00916938296814</v>
      </c>
      <c r="F374" s="56">
        <v>410.0906526475888</v>
      </c>
      <c r="G374" s="57">
        <v>0.83720254745412348</v>
      </c>
      <c r="H374" s="57">
        <v>0.80788587757803121</v>
      </c>
      <c r="I374" s="57">
        <v>0.86051573091547517</v>
      </c>
      <c r="J374" s="57">
        <v>3.3528030772374429E-2</v>
      </c>
      <c r="K374" s="57">
        <v>6.7371381766114458E-2</v>
      </c>
      <c r="L374" s="57">
        <v>6.0604315077815718E-3</v>
      </c>
      <c r="M374" s="57">
        <v>7.9482847594195883E-4</v>
      </c>
      <c r="N374" s="57">
        <v>3.9205171524058044E-2</v>
      </c>
      <c r="O374" s="57">
        <v>8.9529510357008752E-3</v>
      </c>
      <c r="P374" s="57">
        <v>3.1047048964299127E-2</v>
      </c>
      <c r="Q374" s="57">
        <v>1.7719118853915089E-4</v>
      </c>
      <c r="R374" s="57">
        <v>3.9822808811460851E-2</v>
      </c>
      <c r="S374" s="132"/>
    </row>
    <row r="375" spans="1:19">
      <c r="A375" s="56">
        <v>844</v>
      </c>
      <c r="B375" s="57">
        <v>1.5277607297587668</v>
      </c>
      <c r="C375" s="56">
        <v>472.38843014330985</v>
      </c>
      <c r="D375" s="56">
        <v>399.79394736396392</v>
      </c>
      <c r="E375" s="56">
        <v>385.62000512228042</v>
      </c>
      <c r="F375" s="56">
        <v>411.10401748709296</v>
      </c>
      <c r="G375" s="57">
        <v>0.84632459614363809</v>
      </c>
      <c r="H375" s="57">
        <v>0.81631974984081168</v>
      </c>
      <c r="I375" s="57">
        <v>0.87026690590702049</v>
      </c>
      <c r="J375" s="57">
        <v>3.405029339110921E-2</v>
      </c>
      <c r="K375" s="57">
        <v>6.8296222925858463E-2</v>
      </c>
      <c r="L375" s="57">
        <v>6.158928072044545E-3</v>
      </c>
      <c r="M375" s="57">
        <v>8.0034580279351314E-4</v>
      </c>
      <c r="N375" s="57">
        <v>3.9199654197206488E-2</v>
      </c>
      <c r="O375" s="57">
        <v>9.0155640568511438E-3</v>
      </c>
      <c r="P375" s="57">
        <v>3.0984435943148855E-2</v>
      </c>
      <c r="Q375" s="57">
        <v>1.786119199969226E-4</v>
      </c>
      <c r="R375" s="57">
        <v>3.982138808000308E-2</v>
      </c>
      <c r="S375" s="132"/>
    </row>
    <row r="376" spans="1:19">
      <c r="A376" s="56">
        <v>843</v>
      </c>
      <c r="B376" s="57">
        <v>1.5271503243793509</v>
      </c>
      <c r="C376" s="56">
        <v>468.24408282593953</v>
      </c>
      <c r="D376" s="56">
        <v>400.6071456403763</v>
      </c>
      <c r="E376" s="56">
        <v>386.23019377633773</v>
      </c>
      <c r="F376" s="56">
        <v>412.11787983879208</v>
      </c>
      <c r="G376" s="57">
        <v>0.85555196602301553</v>
      </c>
      <c r="H376" s="57">
        <v>0.82484799689377208</v>
      </c>
      <c r="I376" s="57">
        <v>0.88013473091124728</v>
      </c>
      <c r="J376" s="57">
        <v>3.4572440171646956E-2</v>
      </c>
      <c r="K376" s="57">
        <v>6.9219614359419479E-2</v>
      </c>
      <c r="L376" s="57">
        <v>6.2575155382610381E-3</v>
      </c>
      <c r="M376" s="57">
        <v>8.0580060444276349E-4</v>
      </c>
      <c r="N376" s="57">
        <v>3.9194199395557239E-2</v>
      </c>
      <c r="O376" s="57">
        <v>9.0777812914351365E-3</v>
      </c>
      <c r="P376" s="57">
        <v>3.0922218708564864E-2</v>
      </c>
      <c r="Q376" s="57">
        <v>1.8002048923947595E-4</v>
      </c>
      <c r="R376" s="57">
        <v>3.9819979510760523E-2</v>
      </c>
      <c r="S376" s="132"/>
    </row>
    <row r="377" spans="1:19">
      <c r="A377" s="56">
        <v>842</v>
      </c>
      <c r="B377" s="57">
        <v>1.5265421958360526</v>
      </c>
      <c r="C377" s="56">
        <v>464.13056285243795</v>
      </c>
      <c r="D377" s="56">
        <v>401.42002382981161</v>
      </c>
      <c r="E377" s="56">
        <v>386.83973361419498</v>
      </c>
      <c r="F377" s="56">
        <v>413.13223418054253</v>
      </c>
      <c r="G377" s="57">
        <v>0.86488599536039601</v>
      </c>
      <c r="H377" s="57">
        <v>0.83347179560158335</v>
      </c>
      <c r="I377" s="57">
        <v>0.8901207273262256</v>
      </c>
      <c r="J377" s="57">
        <v>3.5094466599351448E-2</v>
      </c>
      <c r="K377" s="57">
        <v>7.0141554119829586E-2</v>
      </c>
      <c r="L377" s="57">
        <v>6.3561930105224818E-3</v>
      </c>
      <c r="M377" s="57">
        <v>8.1119340564325389E-4</v>
      </c>
      <c r="N377" s="57">
        <v>3.9188806594356744E-2</v>
      </c>
      <c r="O377" s="57">
        <v>9.1396044334272949E-3</v>
      </c>
      <c r="P377" s="57">
        <v>3.0860395566572704E-2</v>
      </c>
      <c r="Q377" s="57">
        <v>1.8141698229649699E-4</v>
      </c>
      <c r="R377" s="57">
        <v>3.9818583017703503E-2</v>
      </c>
      <c r="S377" s="132"/>
    </row>
    <row r="378" spans="1:19">
      <c r="A378" s="56">
        <v>841</v>
      </c>
      <c r="B378" s="57">
        <v>1.5259363261977412</v>
      </c>
      <c r="C378" s="56">
        <v>460.04766955273124</v>
      </c>
      <c r="D378" s="56">
        <v>402.2325778050332</v>
      </c>
      <c r="E378" s="56">
        <v>387.44862295433217</v>
      </c>
      <c r="F378" s="56">
        <v>414.14707504339987</v>
      </c>
      <c r="G378" s="57">
        <v>0.87432804125731756</v>
      </c>
      <c r="H378" s="57">
        <v>0.84219233917871705</v>
      </c>
      <c r="I378" s="57">
        <v>0.90022643837331695</v>
      </c>
      <c r="J378" s="57">
        <v>3.5616368213819194E-2</v>
      </c>
      <c r="K378" s="57">
        <v>7.1062040339344379E-2</v>
      </c>
      <c r="L378" s="57">
        <v>6.4549596009365606E-3</v>
      </c>
      <c r="M378" s="57">
        <v>8.1652472800656172E-4</v>
      </c>
      <c r="N378" s="57">
        <v>3.9183475271993437E-2</v>
      </c>
      <c r="O378" s="57">
        <v>9.2010351664420006E-3</v>
      </c>
      <c r="P378" s="57">
        <v>3.0798964833557999E-2</v>
      </c>
      <c r="Q378" s="57">
        <v>1.8280148476315473E-4</v>
      </c>
      <c r="R378" s="57">
        <v>3.9817198515236844E-2</v>
      </c>
      <c r="S378" s="132"/>
    </row>
    <row r="379" spans="1:19">
      <c r="A379" s="56">
        <v>840</v>
      </c>
      <c r="B379" s="57">
        <v>1.5253326977289481</v>
      </c>
      <c r="C379" s="56">
        <v>455.99520369453762</v>
      </c>
      <c r="D379" s="56">
        <v>403.04480349747081</v>
      </c>
      <c r="E379" s="56">
        <v>388.05686016521759</v>
      </c>
      <c r="F379" s="56">
        <v>415.16239701304386</v>
      </c>
      <c r="G379" s="57">
        <v>0.88387947994177307</v>
      </c>
      <c r="H379" s="57">
        <v>0.85101083744110906</v>
      </c>
      <c r="I379" s="57">
        <v>0.91045342944254548</v>
      </c>
      <c r="J379" s="57">
        <v>3.6138140609497382E-2</v>
      </c>
      <c r="K379" s="57">
        <v>7.1981071229878624E-2</v>
      </c>
      <c r="L379" s="57">
        <v>6.5538144298057377E-3</v>
      </c>
      <c r="M379" s="57">
        <v>8.2179508999121495E-4</v>
      </c>
      <c r="N379" s="57">
        <v>3.9178204910008785E-2</v>
      </c>
      <c r="O379" s="57">
        <v>9.2620751632254503E-3</v>
      </c>
      <c r="P379" s="57">
        <v>3.0737924836774552E-2</v>
      </c>
      <c r="Q379" s="57">
        <v>1.8417408179443633E-4</v>
      </c>
      <c r="R379" s="57">
        <v>3.9815825918205566E-2</v>
      </c>
      <c r="S379" s="132"/>
    </row>
    <row r="380" spans="1:19">
      <c r="A380" s="56">
        <v>839</v>
      </c>
      <c r="B380" s="57">
        <v>1.5247312928880967</v>
      </c>
      <c r="C380" s="56">
        <v>451.9729674659647</v>
      </c>
      <c r="D380" s="56">
        <v>403.85669689941517</v>
      </c>
      <c r="E380" s="56">
        <v>388.66444366686386</v>
      </c>
      <c r="F380" s="56">
        <v>416.17819473273676</v>
      </c>
      <c r="G380" s="57">
        <v>0.89354170707084846</v>
      </c>
      <c r="H380" s="57">
        <v>0.85992851706586149</v>
      </c>
      <c r="I380" s="57">
        <v>0.92080328844905213</v>
      </c>
      <c r="J380" s="57">
        <v>3.6659779436752471E-2</v>
      </c>
      <c r="K380" s="57">
        <v>7.2898645084543912E-2</v>
      </c>
      <c r="L380" s="57">
        <v>6.6527566258777204E-3</v>
      </c>
      <c r="M380" s="57">
        <v>8.2700500689483595E-4</v>
      </c>
      <c r="N380" s="57">
        <v>3.9172994993105163E-2</v>
      </c>
      <c r="O380" s="57">
        <v>9.3227260855038869E-3</v>
      </c>
      <c r="P380" s="57">
        <v>3.0677273914496116E-2</v>
      </c>
      <c r="Q380" s="57">
        <v>1.8553485810190052E-4</v>
      </c>
      <c r="R380" s="57">
        <v>3.9814465141898098E-2</v>
      </c>
      <c r="S380" s="132"/>
    </row>
    <row r="381" spans="1:19">
      <c r="A381" s="56">
        <v>838</v>
      </c>
      <c r="B381" s="57">
        <v>1.5241320943241541</v>
      </c>
      <c r="C381" s="56">
        <v>447.98076445870072</v>
      </c>
      <c r="D381" s="56">
        <v>404.66825406197717</v>
      </c>
      <c r="E381" s="56">
        <v>389.27137192883919</v>
      </c>
      <c r="F381" s="56">
        <v>417.19446290113677</v>
      </c>
      <c r="G381" s="57">
        <v>0.90331613802869759</v>
      </c>
      <c r="H381" s="57">
        <v>0.86894662184703253</v>
      </c>
      <c r="I381" s="57">
        <v>0.93127762618387577</v>
      </c>
      <c r="J381" s="57">
        <v>3.718128040057822E-2</v>
      </c>
      <c r="K381" s="57">
        <v>7.3814760275628277E-2</v>
      </c>
      <c r="L381" s="57">
        <v>6.7517853260994354E-3</v>
      </c>
      <c r="M381" s="57">
        <v>8.3215499085639703E-4</v>
      </c>
      <c r="N381" s="57">
        <v>3.9167845009143602E-2</v>
      </c>
      <c r="O381" s="57">
        <v>9.3829895843563754E-3</v>
      </c>
      <c r="P381" s="57">
        <v>3.0617010415643624E-2</v>
      </c>
      <c r="Q381" s="57">
        <v>1.8688389795433393E-4</v>
      </c>
      <c r="R381" s="57">
        <v>3.9813116102045666E-2</v>
      </c>
      <c r="S381" s="132"/>
    </row>
    <row r="382" spans="1:19">
      <c r="A382" s="56">
        <v>837</v>
      </c>
      <c r="B382" s="57">
        <v>1.5235350848738691</v>
      </c>
      <c r="C382" s="56">
        <v>444.01839965112043</v>
      </c>
      <c r="D382" s="56">
        <v>405.47947109906346</v>
      </c>
      <c r="E382" s="56">
        <v>389.87764347313134</v>
      </c>
      <c r="F382" s="56">
        <v>418.21119627762209</v>
      </c>
      <c r="G382" s="57">
        <v>0.91320420824376136</v>
      </c>
      <c r="H382" s="57">
        <v>0.87806641296727972</v>
      </c>
      <c r="I382" s="57">
        <v>0.94187807668831769</v>
      </c>
      <c r="J382" s="57">
        <v>3.7702639263183846E-2</v>
      </c>
      <c r="K382" s="57">
        <v>7.4729415258551701E-2</v>
      </c>
      <c r="L382" s="57">
        <v>6.8508996761648122E-3</v>
      </c>
      <c r="M382" s="57">
        <v>8.3724555086522314E-4</v>
      </c>
      <c r="N382" s="57">
        <v>3.9162754449134779E-2</v>
      </c>
      <c r="O382" s="57">
        <v>9.4428672999467521E-3</v>
      </c>
      <c r="P382" s="57">
        <v>3.0557132700053249E-2</v>
      </c>
      <c r="Q382" s="57">
        <v>1.8822128517739008E-4</v>
      </c>
      <c r="R382" s="57">
        <v>3.981177871482261E-2</v>
      </c>
      <c r="S382" s="132"/>
    </row>
    <row r="383" spans="1:19">
      <c r="A383" s="56">
        <v>836</v>
      </c>
      <c r="B383" s="57">
        <v>1.5229402475582794</v>
      </c>
      <c r="C383" s="56">
        <v>440.08567939186781</v>
      </c>
      <c r="D383" s="56">
        <v>406.29034418774552</v>
      </c>
      <c r="E383" s="56">
        <v>390.48325687424386</v>
      </c>
      <c r="F383" s="56">
        <v>419.22838968301613</v>
      </c>
      <c r="G383" s="57">
        <v>0.92320737350321791</v>
      </c>
      <c r="H383" s="57">
        <v>0.88728916926775026</v>
      </c>
      <c r="I383" s="57">
        <v>0.95260629762442328</v>
      </c>
      <c r="J383" s="57">
        <v>3.8223851843953383E-2</v>
      </c>
      <c r="K383" s="57">
        <v>7.5642608571582448E-2</v>
      </c>
      <c r="L383" s="57">
        <v>6.9500988305484235E-3</v>
      </c>
      <c r="M383" s="57">
        <v>8.4227719275082116E-4</v>
      </c>
      <c r="N383" s="57">
        <v>3.9157722807249176E-2</v>
      </c>
      <c r="O383" s="57">
        <v>9.5023608614632823E-3</v>
      </c>
      <c r="P383" s="57">
        <v>3.0497639138536717E-2</v>
      </c>
      <c r="Q383" s="57">
        <v>1.8954710315010253E-4</v>
      </c>
      <c r="R383" s="57">
        <v>3.9810452896849896E-2</v>
      </c>
      <c r="S383" s="132"/>
    </row>
    <row r="384" spans="1:19">
      <c r="A384" s="56">
        <v>835</v>
      </c>
      <c r="B384" s="57">
        <v>1.5223475655795919</v>
      </c>
      <c r="C384" s="56">
        <v>436.18241138395473</v>
      </c>
      <c r="D384" s="56">
        <v>407.10086956682522</v>
      </c>
      <c r="E384" s="56">
        <v>391.08821075765877</v>
      </c>
      <c r="F384" s="56">
        <v>420.2460379981967</v>
      </c>
      <c r="G384" s="57">
        <v>0.93332711026825399</v>
      </c>
      <c r="H384" s="57">
        <v>0.89661618751838834</v>
      </c>
      <c r="I384" s="57">
        <v>0.96346397064660672</v>
      </c>
      <c r="J384" s="57">
        <v>3.8744914018614574E-2</v>
      </c>
      <c r="K384" s="57">
        <v>7.6554338834567193E-2</v>
      </c>
      <c r="L384" s="57">
        <v>7.049381952348166E-3</v>
      </c>
      <c r="M384" s="57">
        <v>8.4725041919058472E-4</v>
      </c>
      <c r="N384" s="57">
        <v>3.9152749580809415E-2</v>
      </c>
      <c r="O384" s="57">
        <v>9.5614718874790245E-3</v>
      </c>
      <c r="P384" s="57">
        <v>3.0438528112520978E-2</v>
      </c>
      <c r="Q384" s="57">
        <v>1.9086143480665689E-4</v>
      </c>
      <c r="R384" s="57">
        <v>3.9809138565193344E-2</v>
      </c>
      <c r="S384" s="132"/>
    </row>
    <row r="385" spans="1:19">
      <c r="A385" s="56">
        <v>834</v>
      </c>
      <c r="B385" s="57">
        <v>1.5217570223185259</v>
      </c>
      <c r="C385" s="56">
        <v>432.80084192104687</v>
      </c>
      <c r="D385" s="56">
        <v>407.84454578273215</v>
      </c>
      <c r="E385" s="56">
        <v>391.44737497125044</v>
      </c>
      <c r="F385" s="56">
        <v>421.60855933758836</v>
      </c>
      <c r="G385" s="57">
        <v>0.94233769040849669</v>
      </c>
      <c r="H385" s="57">
        <v>0.90445150992257017</v>
      </c>
      <c r="I385" s="57">
        <v>0.97413987797763979</v>
      </c>
      <c r="J385" s="57">
        <v>4.0313543657397477E-2</v>
      </c>
      <c r="K385" s="57">
        <v>7.8897221955496422E-2</v>
      </c>
      <c r="L385" s="57">
        <v>7.2575382747065431E-3</v>
      </c>
      <c r="M385" s="57">
        <v>8.1120291070323994E-4</v>
      </c>
      <c r="N385" s="57">
        <v>3.9188797089296762E-2</v>
      </c>
      <c r="O385" s="57">
        <v>8.9269932638074718E-3</v>
      </c>
      <c r="P385" s="57">
        <v>3.1073006736192531E-2</v>
      </c>
      <c r="Q385" s="57">
        <v>1.8219218930638233E-4</v>
      </c>
      <c r="R385" s="57">
        <v>3.981780781069362E-2</v>
      </c>
      <c r="S385" s="132"/>
    </row>
    <row r="386" spans="1:19">
      <c r="A386" s="56">
        <v>833</v>
      </c>
      <c r="B386" s="57">
        <v>1.5221500147655569</v>
      </c>
      <c r="C386" s="56">
        <v>428.99703984319331</v>
      </c>
      <c r="D386" s="56">
        <v>408.65090362426753</v>
      </c>
      <c r="E386" s="56">
        <v>392.0321990431911</v>
      </c>
      <c r="F386" s="56">
        <v>422.66107038219036</v>
      </c>
      <c r="G386" s="57">
        <v>0.95257278179270732</v>
      </c>
      <c r="H386" s="57">
        <v>0.91383427537515516</v>
      </c>
      <c r="I386" s="57">
        <v>0.98523073850738252</v>
      </c>
      <c r="J386" s="57">
        <v>4.0926379693749793E-2</v>
      </c>
      <c r="K386" s="57">
        <v>7.9929257274629295E-2</v>
      </c>
      <c r="L386" s="57">
        <v>7.3668362519502262E-3</v>
      </c>
      <c r="M386" s="57">
        <v>8.1230304457436862E-4</v>
      </c>
      <c r="N386" s="57">
        <v>3.9187696955425635E-2</v>
      </c>
      <c r="O386" s="57">
        <v>8.9213664997161192E-3</v>
      </c>
      <c r="P386" s="57">
        <v>3.1078633500283882E-2</v>
      </c>
      <c r="Q386" s="57">
        <v>1.8255660647934798E-4</v>
      </c>
      <c r="R386" s="57">
        <v>3.9817443393520655E-2</v>
      </c>
      <c r="S386" s="132"/>
    </row>
    <row r="387" spans="1:19">
      <c r="A387" s="56">
        <v>832</v>
      </c>
      <c r="B387" s="57">
        <v>1.5216551623381123</v>
      </c>
      <c r="C387" s="56">
        <v>425.22178911717856</v>
      </c>
      <c r="D387" s="56">
        <v>409.45732329863722</v>
      </c>
      <c r="E387" s="56">
        <v>392.61683086508145</v>
      </c>
      <c r="F387" s="56">
        <v>423.71468356158096</v>
      </c>
      <c r="G387" s="57">
        <v>0.96292648631371724</v>
      </c>
      <c r="H387" s="57">
        <v>0.92332246586001698</v>
      </c>
      <c r="I387" s="57">
        <v>0.99645571888795592</v>
      </c>
      <c r="J387" s="57">
        <v>4.1539117224645539E-2</v>
      </c>
      <c r="K387" s="57">
        <v>8.0959472719093983E-2</v>
      </c>
      <c r="L387" s="57">
        <v>7.4762717667629097E-3</v>
      </c>
      <c r="M387" s="57">
        <v>8.1331575435058027E-4</v>
      </c>
      <c r="N387" s="57">
        <v>3.9186684245649424E-2</v>
      </c>
      <c r="O387" s="57">
        <v>8.9147994888574261E-3</v>
      </c>
      <c r="P387" s="57">
        <v>3.1085200511142573E-2</v>
      </c>
      <c r="Q387" s="57">
        <v>1.829003259706001E-4</v>
      </c>
      <c r="R387" s="57">
        <v>3.9817099674029403E-2</v>
      </c>
      <c r="S387" s="132"/>
    </row>
    <row r="388" spans="1:19">
      <c r="A388" s="56">
        <v>831</v>
      </c>
      <c r="B388" s="57">
        <v>1.5211632939513207</v>
      </c>
      <c r="C388" s="56">
        <v>421.4749008969232</v>
      </c>
      <c r="D388" s="56">
        <v>410.26381079368974</v>
      </c>
      <c r="E388" s="56">
        <v>393.20127920837052</v>
      </c>
      <c r="F388" s="56">
        <v>424.76940612552045</v>
      </c>
      <c r="G388" s="57">
        <v>0.97340033753047783</v>
      </c>
      <c r="H388" s="57">
        <v>0.93291742490861318</v>
      </c>
      <c r="I388" s="57"/>
      <c r="J388" s="57">
        <v>4.215175571862273E-2</v>
      </c>
      <c r="K388" s="57">
        <v>8.1987869682406345E-2</v>
      </c>
      <c r="L388" s="57"/>
      <c r="M388" s="57">
        <v>8.1424078403021709E-4</v>
      </c>
      <c r="N388" s="57">
        <v>3.9185759215969784E-2</v>
      </c>
      <c r="O388" s="57">
        <v>8.907284671608633E-3</v>
      </c>
      <c r="P388" s="57">
        <v>3.109271532839137E-2</v>
      </c>
      <c r="Q388" s="57"/>
      <c r="R388" s="57"/>
      <c r="S388" s="132"/>
    </row>
    <row r="389" spans="1:19">
      <c r="A389" s="56">
        <v>830</v>
      </c>
      <c r="B389" s="57">
        <v>1.520674395807502</v>
      </c>
      <c r="C389" s="56">
        <v>417.75618769744864</v>
      </c>
      <c r="D389" s="56">
        <v>411.07037234909131</v>
      </c>
      <c r="E389" s="56">
        <v>393.78555307683501</v>
      </c>
      <c r="F389" s="56">
        <v>425.82524564616284</v>
      </c>
      <c r="G389" s="57">
        <v>0.98399589151459943</v>
      </c>
      <c r="H389" s="57">
        <v>0.94262051568228633</v>
      </c>
      <c r="I389" s="57"/>
      <c r="J389" s="57">
        <v>4.2764294790152535E-2</v>
      </c>
      <c r="K389" s="57">
        <v>8.3014449699035264E-2</v>
      </c>
      <c r="L389" s="57"/>
      <c r="M389" s="57">
        <v>8.150778636189732E-4</v>
      </c>
      <c r="N389" s="57">
        <v>3.9184922136381029E-2</v>
      </c>
      <c r="O389" s="57">
        <v>8.8988142902115212E-3</v>
      </c>
      <c r="P389" s="57">
        <v>3.1101185709788481E-2</v>
      </c>
      <c r="Q389" s="57"/>
      <c r="R389" s="57"/>
      <c r="S389" s="132"/>
    </row>
    <row r="390" spans="1:19">
      <c r="A390" s="56">
        <v>829</v>
      </c>
      <c r="B390" s="57">
        <v>1.5201884543170061</v>
      </c>
      <c r="C390" s="56">
        <v>414.06546338095927</v>
      </c>
      <c r="D390" s="56">
        <v>411.87701446329538</v>
      </c>
      <c r="E390" s="56">
        <v>394.36966171190352</v>
      </c>
      <c r="F390" s="56">
        <v>426.88221002950706</v>
      </c>
      <c r="G390" s="57">
        <v>0.99471472723227239</v>
      </c>
      <c r="H390" s="57">
        <v>0.95243312130349134</v>
      </c>
      <c r="I390" s="57"/>
      <c r="J390" s="57">
        <v>4.3376734207118406E-2</v>
      </c>
      <c r="K390" s="57">
        <v>8.4039214453189404E-2</v>
      </c>
      <c r="L390" s="57"/>
      <c r="M390" s="57">
        <v>8.158267086846128E-4</v>
      </c>
      <c r="N390" s="57">
        <v>3.9184173291315391E-2</v>
      </c>
      <c r="O390" s="57">
        <v>8.8893803816453079E-3</v>
      </c>
      <c r="P390" s="57">
        <v>3.1110619618354693E-2</v>
      </c>
      <c r="Q390" s="57"/>
      <c r="R390" s="57"/>
      <c r="S390" s="132"/>
    </row>
    <row r="391" spans="1:19">
      <c r="A391" s="56">
        <v>828</v>
      </c>
      <c r="B391" s="57">
        <v>1.5197054560996093</v>
      </c>
      <c r="C391" s="56">
        <v>410.40254313955643</v>
      </c>
      <c r="D391" s="56">
        <v>412.68374389784168</v>
      </c>
      <c r="E391" s="56">
        <v>394.95361459766457</v>
      </c>
      <c r="F391" s="56">
        <v>427.94030751959605</v>
      </c>
      <c r="G391" s="57">
        <v>1.0055584469356214</v>
      </c>
      <c r="H391" s="57">
        <v>0.96235664520081088</v>
      </c>
      <c r="I391" s="57"/>
      <c r="J391" s="57">
        <v>4.3989073886681052E-2</v>
      </c>
      <c r="K391" s="57">
        <v>8.5062165771219167E-2</v>
      </c>
      <c r="L391" s="57"/>
      <c r="M391" s="57">
        <v>8.16487020271314E-4</v>
      </c>
      <c r="N391" s="57">
        <v>3.9183512979728684E-2</v>
      </c>
      <c r="O391" s="57">
        <v>8.8789747768760197E-3</v>
      </c>
      <c r="P391" s="57">
        <v>3.1121025223123981E-2</v>
      </c>
      <c r="Q391" s="57"/>
      <c r="R391" s="57"/>
      <c r="S391" s="132"/>
    </row>
    <row r="392" spans="1:19">
      <c r="A392" s="56">
        <v>827</v>
      </c>
      <c r="B392" s="57">
        <v>1.5192253879784863</v>
      </c>
      <c r="C392" s="56">
        <v>406.76724348224462</v>
      </c>
      <c r="D392" s="56">
        <v>413.49056768354484</v>
      </c>
      <c r="E392" s="56">
        <v>395.53742146514082</v>
      </c>
      <c r="F392" s="56">
        <v>428.99954670986261</v>
      </c>
      <c r="G392" s="57"/>
      <c r="H392" s="57">
        <v>0.97239251144962469</v>
      </c>
      <c r="I392" s="57"/>
      <c r="J392" s="57"/>
      <c r="K392" s="57">
        <v>8.608330563246136E-2</v>
      </c>
      <c r="L392" s="57"/>
      <c r="M392" s="57"/>
      <c r="N392" s="57"/>
      <c r="O392" s="57">
        <v>8.8675890925993817E-3</v>
      </c>
      <c r="P392" s="57">
        <v>3.1132410907400619E-2</v>
      </c>
      <c r="Q392" s="57"/>
      <c r="R392" s="57"/>
      <c r="S392" s="132"/>
    </row>
    <row r="393" spans="1:19">
      <c r="A393" s="56">
        <v>826</v>
      </c>
      <c r="B393" s="57">
        <v>1.5187482369825624</v>
      </c>
      <c r="C393" s="56">
        <v>403.15938221999698</v>
      </c>
      <c r="D393" s="56">
        <v>414.29749312787146</v>
      </c>
      <c r="E393" s="56">
        <v>396.12109229923544</v>
      </c>
      <c r="F393" s="56">
        <v>430.05993655281065</v>
      </c>
      <c r="G393" s="57"/>
      <c r="H393" s="57">
        <v>0.98254216513080961</v>
      </c>
      <c r="I393" s="57"/>
      <c r="J393" s="57"/>
      <c r="K393" s="57">
        <v>8.7102636169473335E-2</v>
      </c>
      <c r="L393" s="57"/>
      <c r="M393" s="57"/>
      <c r="N393" s="57"/>
      <c r="O393" s="57">
        <v>8.8552147270227408E-3</v>
      </c>
      <c r="P393" s="57">
        <v>3.114478527297726E-2</v>
      </c>
      <c r="Q393" s="57"/>
      <c r="R393" s="57"/>
      <c r="S393" s="132"/>
    </row>
    <row r="394" spans="1:19">
      <c r="A394" s="56">
        <v>825</v>
      </c>
      <c r="B394" s="57">
        <v>1.518273990344442</v>
      </c>
      <c r="C394" s="56">
        <v>399.57877845103928</v>
      </c>
      <c r="D394" s="56">
        <v>415.10452781960544</v>
      </c>
      <c r="E394" s="56">
        <v>396.70463734274165</v>
      </c>
      <c r="F394" s="56">
        <v>431.12148636733673</v>
      </c>
      <c r="G394" s="57"/>
      <c r="H394" s="57">
        <v>0.99280707268929747</v>
      </c>
      <c r="I394" s="57"/>
      <c r="J394" s="57"/>
      <c r="K394" s="57">
        <v>8.8120159669794029E-2</v>
      </c>
      <c r="L394" s="57"/>
      <c r="M394" s="57"/>
      <c r="N394" s="57"/>
      <c r="O394" s="57">
        <v>8.8418428552499706E-3</v>
      </c>
      <c r="P394" s="57">
        <v>3.115815714475003E-2</v>
      </c>
      <c r="Q394" s="57"/>
      <c r="R394" s="57"/>
      <c r="S394" s="132"/>
    </row>
    <row r="395" spans="1:19">
      <c r="A395" s="56">
        <v>824</v>
      </c>
      <c r="B395" s="57">
        <v>1.5178026354982943</v>
      </c>
      <c r="C395" s="56">
        <v>396.34236126487258</v>
      </c>
      <c r="D395" s="56">
        <v>416.47536548937023</v>
      </c>
      <c r="E395" s="56">
        <v>397.77520052311269</v>
      </c>
      <c r="F395" s="56">
        <v>432.80758156724539</v>
      </c>
      <c r="G395" s="57"/>
      <c r="H395" s="57">
        <v>1.0036151554773691</v>
      </c>
      <c r="I395" s="57"/>
      <c r="J395" s="57"/>
      <c r="K395" s="57">
        <v>8.9351236179093352E-2</v>
      </c>
      <c r="L395" s="57"/>
      <c r="M395" s="57"/>
      <c r="N395" s="57"/>
      <c r="O395" s="57">
        <v>8.8885619232694241E-3</v>
      </c>
      <c r="P395" s="57">
        <v>3.1111438076730578E-2</v>
      </c>
      <c r="Q395" s="57"/>
      <c r="R395" s="57"/>
      <c r="S395" s="132"/>
    </row>
    <row r="396" spans="1:19">
      <c r="A396" s="56">
        <v>823</v>
      </c>
      <c r="B396" s="57">
        <v>1.5180241670763852</v>
      </c>
      <c r="C396" s="56">
        <v>393.26363816181617</v>
      </c>
      <c r="D396" s="56">
        <v>418.09269505290143</v>
      </c>
      <c r="E396" s="56">
        <v>399.05721982398057</v>
      </c>
      <c r="F396" s="56">
        <v>434.76891157338048</v>
      </c>
      <c r="G396" s="57"/>
      <c r="H396" s="57"/>
      <c r="I396" s="57"/>
      <c r="J396" s="57"/>
      <c r="K396" s="57"/>
      <c r="L396" s="57"/>
      <c r="M396" s="57"/>
      <c r="N396" s="57"/>
      <c r="O396" s="57"/>
      <c r="P396" s="57"/>
      <c r="Q396" s="57"/>
      <c r="R396" s="57"/>
    </row>
    <row r="397" spans="1:19">
      <c r="A397" s="56">
        <v>822</v>
      </c>
      <c r="B397" s="57">
        <v>1.5185471597178668</v>
      </c>
      <c r="C397" s="56">
        <v>390.20490597389272</v>
      </c>
      <c r="D397" s="56">
        <v>419.71444089333852</v>
      </c>
      <c r="E397" s="56">
        <v>400.34124430020864</v>
      </c>
      <c r="F397" s="56">
        <v>436.73807867015125</v>
      </c>
      <c r="G397" s="57"/>
      <c r="H397" s="57"/>
      <c r="I397" s="57"/>
      <c r="J397" s="57"/>
      <c r="K397" s="57"/>
      <c r="L397" s="57"/>
      <c r="M397" s="57"/>
      <c r="N397" s="57"/>
      <c r="O397" s="57"/>
      <c r="P397" s="57"/>
      <c r="Q397" s="57"/>
      <c r="R397" s="57"/>
    </row>
    <row r="398" spans="1:19">
      <c r="A398" s="56">
        <v>821</v>
      </c>
      <c r="B398" s="57">
        <v>1.5190747150488291</v>
      </c>
      <c r="C398" s="56">
        <v>387.1660715960021</v>
      </c>
      <c r="D398" s="56">
        <v>421.34067461799253</v>
      </c>
      <c r="E398" s="56">
        <v>401.62732162194692</v>
      </c>
      <c r="F398" s="56">
        <v>438.7151940447734</v>
      </c>
      <c r="G398" s="57"/>
      <c r="H398" s="57"/>
      <c r="I398" s="57"/>
      <c r="J398" s="57"/>
      <c r="K398" s="57"/>
      <c r="L398" s="57"/>
      <c r="M398" s="57"/>
      <c r="N398" s="57"/>
      <c r="O398" s="57"/>
      <c r="P398" s="57"/>
      <c r="Q398" s="57"/>
      <c r="R398" s="57"/>
    </row>
    <row r="399" spans="1:19">
      <c r="A399" s="56">
        <v>820</v>
      </c>
      <c r="B399" s="57">
        <v>1.5196068717988951</v>
      </c>
      <c r="C399" s="56">
        <v>384.14704240922134</v>
      </c>
      <c r="D399" s="56">
        <v>422.97146951882291</v>
      </c>
      <c r="E399" s="56">
        <v>402.91550049492156</v>
      </c>
      <c r="F399" s="56">
        <v>440.70037154110133</v>
      </c>
      <c r="G399" s="57"/>
      <c r="H399" s="57"/>
      <c r="I399" s="57"/>
      <c r="J399" s="57"/>
      <c r="K399" s="57"/>
      <c r="L399" s="57"/>
      <c r="M399" s="57"/>
      <c r="N399" s="57"/>
      <c r="O399" s="57"/>
      <c r="P399" s="57"/>
      <c r="Q399" s="57"/>
      <c r="R399" s="57"/>
    </row>
    <row r="400" spans="1:19">
      <c r="A400" s="56">
        <v>819</v>
      </c>
      <c r="B400" s="57">
        <v>1.5201436696949604</v>
      </c>
      <c r="C400" s="56">
        <v>381.14772628146301</v>
      </c>
      <c r="D400" s="56">
        <v>424.60690062835903</v>
      </c>
      <c r="E400" s="56">
        <v>404.20583069505204</v>
      </c>
      <c r="F400" s="56">
        <v>442.69372774868373</v>
      </c>
      <c r="G400" s="57"/>
      <c r="H400" s="57"/>
      <c r="I400" s="57"/>
      <c r="J400" s="57"/>
      <c r="K400" s="57"/>
      <c r="L400" s="57"/>
      <c r="M400" s="57"/>
      <c r="N400" s="57"/>
      <c r="O400" s="57"/>
      <c r="P400" s="57"/>
      <c r="Q400" s="57"/>
      <c r="R400" s="57"/>
    </row>
    <row r="401" spans="1:18">
      <c r="A401" s="56">
        <v>818</v>
      </c>
      <c r="B401" s="57">
        <v>1.5206851494899019</v>
      </c>
      <c r="C401" s="56">
        <v>378.16803157139924</v>
      </c>
      <c r="D401" s="56">
        <v>426.24704478657884</v>
      </c>
      <c r="E401" s="56">
        <v>405.49836311163932</v>
      </c>
      <c r="F401" s="56">
        <v>444.69538210567777</v>
      </c>
      <c r="G401" s="57"/>
      <c r="H401" s="57"/>
      <c r="I401" s="57"/>
      <c r="J401" s="57"/>
      <c r="K401" s="57"/>
      <c r="L401" s="57"/>
      <c r="M401" s="57"/>
      <c r="N401" s="57"/>
      <c r="O401" s="57"/>
      <c r="P401" s="57"/>
      <c r="Q401" s="57"/>
      <c r="R401" s="57"/>
    </row>
    <row r="402" spans="1:18">
      <c r="A402" s="56">
        <v>817</v>
      </c>
      <c r="B402" s="57">
        <v>1.5212313529994475</v>
      </c>
      <c r="C402" s="56">
        <v>375.20786712999973</v>
      </c>
      <c r="D402" s="56">
        <v>427.89198070302757</v>
      </c>
      <c r="E402" s="56">
        <v>406.7931497860672</v>
      </c>
      <c r="F402" s="56">
        <v>446.70545699727018</v>
      </c>
      <c r="G402" s="57"/>
      <c r="H402" s="57"/>
      <c r="I402" s="57"/>
      <c r="J402" s="57"/>
      <c r="K402" s="57"/>
      <c r="L402" s="57"/>
      <c r="M402" s="57"/>
      <c r="N402" s="57"/>
      <c r="O402" s="57"/>
      <c r="P402" s="57"/>
      <c r="Q402" s="57"/>
      <c r="R402" s="57"/>
    </row>
    <row r="403" spans="1:18">
      <c r="A403" s="56">
        <v>816</v>
      </c>
      <c r="B403" s="57">
        <v>1.5217823231346979</v>
      </c>
      <c r="C403" s="56">
        <v>372.2671423044751</v>
      </c>
      <c r="D403" s="56">
        <v>429.54178902776107</v>
      </c>
      <c r="E403" s="56">
        <v>408.09024395719325</v>
      </c>
      <c r="F403" s="56">
        <v>448.72407786567271</v>
      </c>
      <c r="G403" s="57"/>
      <c r="H403" s="57"/>
      <c r="I403" s="57"/>
      <c r="J403" s="57"/>
      <c r="K403" s="57"/>
      <c r="L403" s="57"/>
      <c r="M403" s="57"/>
      <c r="N403" s="57"/>
      <c r="O403" s="57"/>
      <c r="P403" s="57"/>
      <c r="Q403" s="57"/>
      <c r="R403" s="57"/>
    </row>
    <row r="404" spans="1:18">
      <c r="A404" s="56">
        <v>815</v>
      </c>
      <c r="B404" s="57">
        <v>1.5223381039410551</v>
      </c>
      <c r="C404" s="56">
        <v>369.34576694116549</v>
      </c>
      <c r="D404" s="56">
        <v>431.19655242291344</v>
      </c>
      <c r="E404" s="56">
        <v>409.38970010659131</v>
      </c>
      <c r="F404" s="56">
        <v>450.75137332210812</v>
      </c>
      <c r="G404" s="57"/>
      <c r="H404" s="57"/>
      <c r="I404" s="57"/>
      <c r="J404" s="57"/>
      <c r="K404" s="57"/>
      <c r="L404" s="57"/>
      <c r="M404" s="57"/>
      <c r="N404" s="57"/>
      <c r="O404" s="57"/>
      <c r="P404" s="57"/>
      <c r="Q404" s="57"/>
      <c r="R404" s="57"/>
    </row>
    <row r="405" spans="1:18">
      <c r="A405" s="56">
        <v>814</v>
      </c>
      <c r="B405" s="57">
        <v>1.5228987406358743</v>
      </c>
      <c r="C405" s="56">
        <v>366.4436513887361</v>
      </c>
      <c r="D405" s="56">
        <v>432.85635563610492</v>
      </c>
      <c r="E405" s="56">
        <v>410.69157400478252</v>
      </c>
      <c r="F405" s="56">
        <v>452.78747526214875</v>
      </c>
      <c r="G405" s="57"/>
      <c r="H405" s="57"/>
      <c r="I405" s="57"/>
      <c r="J405" s="57"/>
      <c r="K405" s="57"/>
      <c r="L405" s="57"/>
      <c r="M405" s="57"/>
      <c r="N405" s="57"/>
      <c r="O405" s="57"/>
      <c r="P405" s="57"/>
      <c r="Q405" s="57"/>
      <c r="R405" s="57"/>
    </row>
    <row r="406" spans="1:18">
      <c r="A406" s="56">
        <v>813</v>
      </c>
      <c r="B406" s="57">
        <v>1.5234642796479037</v>
      </c>
      <c r="C406" s="56">
        <v>363.56070650235989</v>
      </c>
      <c r="D406" s="56">
        <v>434.52128558173274</v>
      </c>
      <c r="E406" s="56">
        <v>411.9959227630286</v>
      </c>
      <c r="F406" s="56">
        <v>454.83251899199189</v>
      </c>
      <c r="G406" s="57"/>
      <c r="H406" s="57"/>
      <c r="I406" s="57"/>
      <c r="J406" s="57"/>
      <c r="K406" s="57"/>
      <c r="L406" s="57"/>
      <c r="M406" s="57"/>
      <c r="N406" s="57"/>
      <c r="O406" s="57"/>
      <c r="P406" s="57"/>
      <c r="Q406" s="57"/>
      <c r="R406" s="57"/>
    </row>
    <row r="407" spans="1:18">
      <c r="A407" s="56">
        <v>812</v>
      </c>
      <c r="B407" s="57">
        <v>1.5240347686601878</v>
      </c>
      <c r="C407" s="56">
        <v>360.69684364828805</v>
      </c>
      <c r="D407" s="56">
        <v>436.19143142184788</v>
      </c>
      <c r="E407" s="56">
        <v>413.30280488450614</v>
      </c>
      <c r="F407" s="56">
        <v>456.88664335522947</v>
      </c>
      <c r="G407" s="57"/>
      <c r="H407" s="57"/>
      <c r="I407" s="57"/>
      <c r="J407" s="57"/>
      <c r="K407" s="57"/>
      <c r="L407" s="57"/>
      <c r="M407" s="57"/>
      <c r="N407" s="57"/>
      <c r="O407" s="57"/>
      <c r="P407" s="57"/>
      <c r="Q407" s="57"/>
      <c r="R407" s="57"/>
    </row>
    <row r="408" spans="1:18">
      <c r="A408" s="56">
        <v>811</v>
      </c>
      <c r="B408" s="57">
        <v>1.5246102566551789</v>
      </c>
      <c r="C408" s="56">
        <v>357.85197470799045</v>
      </c>
      <c r="D408" s="56">
        <v>437.86688465395719</v>
      </c>
      <c r="E408" s="56">
        <v>414.61228031990788</v>
      </c>
      <c r="F408" s="56">
        <v>458.94999086986911</v>
      </c>
      <c r="G408" s="57"/>
      <c r="H408" s="57"/>
      <c r="I408" s="57"/>
      <c r="J408" s="57"/>
      <c r="K408" s="57"/>
      <c r="L408" s="57"/>
      <c r="M408" s="57"/>
      <c r="N408" s="57"/>
      <c r="O408" s="57"/>
      <c r="P408" s="57"/>
      <c r="Q408" s="57"/>
      <c r="R408" s="57"/>
    </row>
    <row r="409" spans="1:18">
      <c r="A409" s="56">
        <v>810</v>
      </c>
      <c r="B409" s="57">
        <v>1.5251907939601566</v>
      </c>
      <c r="C409" s="56">
        <v>355.02601208384147</v>
      </c>
      <c r="D409" s="56">
        <v>439.54773920239234</v>
      </c>
      <c r="E409" s="56">
        <v>415.92441052556518</v>
      </c>
      <c r="F409" s="56">
        <v>461.02270787074815</v>
      </c>
      <c r="G409" s="57"/>
      <c r="H409" s="57"/>
      <c r="I409" s="57"/>
      <c r="J409" s="57"/>
      <c r="K409" s="57"/>
      <c r="L409" s="57"/>
      <c r="M409" s="57"/>
      <c r="N409" s="57"/>
      <c r="O409" s="57"/>
      <c r="P409" s="57"/>
      <c r="Q409" s="57"/>
      <c r="R409" s="57"/>
    </row>
    <row r="410" spans="1:18">
      <c r="A410" s="56">
        <v>809</v>
      </c>
      <c r="B410" s="57">
        <v>1.5257764322977374</v>
      </c>
      <c r="C410" s="56">
        <v>352.21886870350949</v>
      </c>
      <c r="D410" s="56">
        <v>441.23409151274871</v>
      </c>
      <c r="E410" s="56">
        <v>417.23925852295309</v>
      </c>
      <c r="F410" s="56">
        <v>463.10494465759183</v>
      </c>
      <c r="G410" s="57"/>
      <c r="H410" s="57"/>
      <c r="I410" s="57"/>
      <c r="J410" s="57"/>
      <c r="K410" s="57"/>
      <c r="L410" s="57"/>
      <c r="M410" s="57"/>
      <c r="N410" s="57"/>
      <c r="O410" s="57"/>
      <c r="P410" s="57"/>
      <c r="Q410" s="57"/>
      <c r="R410" s="57"/>
    </row>
    <row r="411" spans="1:18">
      <c r="A411" s="56">
        <v>808</v>
      </c>
      <c r="B411" s="57">
        <v>1.5263672248347557</v>
      </c>
      <c r="C411" s="56">
        <v>349.43045802656729</v>
      </c>
      <c r="D411" s="56">
        <v>442.92604065258178</v>
      </c>
      <c r="E411" s="56">
        <v>418.55688896271812</v>
      </c>
      <c r="F411" s="56">
        <v>465.19685565199285</v>
      </c>
      <c r="G411" s="57"/>
      <c r="H411" s="57"/>
      <c r="I411" s="57"/>
      <c r="J411" s="57"/>
      <c r="K411" s="57"/>
      <c r="L411" s="57"/>
      <c r="M411" s="57"/>
      <c r="N411" s="57"/>
      <c r="O411" s="57"/>
      <c r="P411" s="57"/>
      <c r="Q411" s="57"/>
      <c r="R411" s="57"/>
    </row>
    <row r="412" spans="1:18">
      <c r="A412" s="56">
        <v>807</v>
      </c>
      <c r="B412" s="57">
        <v>1.526963226238065</v>
      </c>
      <c r="C412" s="56">
        <v>346.660694050779</v>
      </c>
      <c r="D412" s="56">
        <v>444.62368841813168</v>
      </c>
      <c r="E412" s="56">
        <v>419.87736819244731</v>
      </c>
      <c r="F412" s="56">
        <v>467.29859956383808</v>
      </c>
      <c r="G412" s="57"/>
      <c r="H412" s="57"/>
      <c r="I412" s="57"/>
      <c r="J412" s="57"/>
      <c r="K412" s="57"/>
      <c r="L412" s="57"/>
      <c r="M412" s="57"/>
      <c r="N412" s="57"/>
      <c r="O412" s="57"/>
      <c r="P412" s="57"/>
      <c r="Q412" s="57"/>
      <c r="R412" s="57"/>
    </row>
    <row r="413" spans="1:18">
      <c r="A413" s="56">
        <v>806</v>
      </c>
      <c r="B413" s="57">
        <v>1.5275644927312619</v>
      </c>
      <c r="C413" s="56">
        <v>343.90949131816916</v>
      </c>
      <c r="D413" s="56">
        <v>446.32713944295938</v>
      </c>
      <c r="E413" s="56">
        <v>421.20076432515611</v>
      </c>
      <c r="F413" s="56">
        <v>469.4103395616134</v>
      </c>
      <c r="G413" s="57"/>
      <c r="H413" s="57"/>
      <c r="I413" s="57"/>
      <c r="J413" s="57"/>
      <c r="K413" s="57"/>
      <c r="L413" s="57"/>
      <c r="M413" s="57"/>
      <c r="N413" s="57"/>
      <c r="O413" s="57"/>
      <c r="P413" s="57"/>
      <c r="Q413" s="57"/>
      <c r="R413" s="57"/>
    </row>
    <row r="414" spans="1:18">
      <c r="A414" s="56">
        <v>805</v>
      </c>
      <c r="B414" s="57">
        <v>1.5281710821526098</v>
      </c>
      <c r="C414" s="56">
        <v>341.17676492367775</v>
      </c>
      <c r="D414" s="56">
        <v>448.03650131830295</v>
      </c>
      <c r="E414" s="56">
        <v>422.5271473162606</v>
      </c>
      <c r="F414" s="56">
        <v>471.53224345908927</v>
      </c>
      <c r="G414" s="57"/>
      <c r="H414" s="57"/>
      <c r="I414" s="57"/>
      <c r="J414" s="57"/>
      <c r="K414" s="57"/>
      <c r="L414" s="57"/>
      <c r="M414" s="57"/>
      <c r="N414" s="57"/>
      <c r="O414" s="57"/>
      <c r="P414" s="57"/>
      <c r="Q414" s="57"/>
      <c r="R414" s="57"/>
    </row>
    <row r="415" spans="1:18">
      <c r="A415" s="56">
        <v>804</v>
      </c>
      <c r="B415" s="57">
        <v>1.5287830540212632</v>
      </c>
      <c r="C415" s="56">
        <v>338.4624305211014</v>
      </c>
      <c r="D415" s="56">
        <v>449.75188471134061</v>
      </c>
      <c r="E415" s="56">
        <v>423.85658903763448</v>
      </c>
      <c r="F415" s="56">
        <v>473.66448390162969</v>
      </c>
      <c r="G415" s="57"/>
      <c r="H415" s="57"/>
      <c r="I415" s="57"/>
      <c r="J415" s="57"/>
      <c r="K415" s="57"/>
      <c r="L415" s="57"/>
      <c r="M415" s="57"/>
      <c r="N415" s="57"/>
      <c r="O415" s="57"/>
      <c r="P415" s="57"/>
      <c r="Q415" s="57"/>
      <c r="R415" s="57"/>
    </row>
    <row r="416" spans="1:18">
      <c r="A416" s="56">
        <v>803</v>
      </c>
      <c r="B416" s="57">
        <v>1.5294004695986922</v>
      </c>
      <c r="C416" s="56">
        <v>335.76640433267585</v>
      </c>
      <c r="D416" s="56">
        <v>451.47340349659549</v>
      </c>
      <c r="E416" s="56">
        <v>425.18916336144042</v>
      </c>
      <c r="F416" s="56">
        <v>475.80723857058877</v>
      </c>
      <c r="G416" s="57"/>
      <c r="H416" s="57"/>
      <c r="I416" s="57"/>
      <c r="J416" s="57"/>
      <c r="K416" s="57"/>
      <c r="L416" s="57"/>
      <c r="M416" s="57"/>
      <c r="N416" s="57"/>
      <c r="O416" s="57"/>
      <c r="P416" s="57"/>
      <c r="Q416" s="57"/>
      <c r="R416" s="57"/>
    </row>
    <row r="417" spans="1:18">
      <c r="A417" s="56">
        <v>802</v>
      </c>
      <c r="B417" s="57">
        <v>1.5300233919613084</v>
      </c>
      <c r="C417" s="56">
        <v>333.08860315888643</v>
      </c>
      <c r="D417" s="56">
        <v>453.20117489585425</v>
      </c>
      <c r="E417" s="56">
        <v>426.52494624937646</v>
      </c>
      <c r="F417" s="56">
        <v>477.96069040047701</v>
      </c>
      <c r="G417" s="57"/>
      <c r="H417" s="57"/>
      <c r="I417" s="57"/>
      <c r="J417" s="57"/>
      <c r="K417" s="57"/>
      <c r="L417" s="57"/>
      <c r="M417" s="57"/>
      <c r="N417" s="57"/>
      <c r="O417" s="57"/>
      <c r="P417" s="57"/>
      <c r="Q417" s="57"/>
      <c r="R417" s="57"/>
    </row>
    <row r="418" spans="1:18">
      <c r="A418" s="56">
        <v>801</v>
      </c>
      <c r="B418" s="57">
        <v>1.530651886076013</v>
      </c>
      <c r="C418" s="56">
        <v>330.4289443860722</v>
      </c>
      <c r="D418" s="56">
        <v>454.93531961489208</v>
      </c>
      <c r="E418" s="56">
        <v>427.86401583815092</v>
      </c>
      <c r="F418" s="56">
        <v>480.12502779494673</v>
      </c>
      <c r="G418" s="57"/>
      <c r="H418" s="57"/>
      <c r="I418" s="57"/>
      <c r="J418" s="57"/>
      <c r="K418" s="57"/>
      <c r="L418" s="57"/>
      <c r="M418" s="57"/>
      <c r="N418" s="57"/>
      <c r="O418" s="57"/>
      <c r="P418" s="57"/>
      <c r="Q418" s="57"/>
      <c r="R418" s="57"/>
    </row>
    <row r="419" spans="1:18">
      <c r="A419" s="56">
        <v>800</v>
      </c>
      <c r="B419" s="57">
        <v>1.5312860188724398</v>
      </c>
      <c r="C419" s="56">
        <v>327.78734599795632</v>
      </c>
      <c r="D419" s="56">
        <v>456.67596199954255</v>
      </c>
      <c r="E419" s="56">
        <v>429.20645253920833</v>
      </c>
      <c r="F419" s="56">
        <v>482.30044486878165</v>
      </c>
      <c r="G419" s="57"/>
      <c r="H419" s="57"/>
      <c r="I419" s="57"/>
      <c r="J419" s="57"/>
      <c r="K419" s="57"/>
      <c r="L419" s="57"/>
      <c r="M419" s="57"/>
      <c r="N419" s="57"/>
      <c r="O419" s="57"/>
      <c r="P419" s="57"/>
      <c r="Q419" s="57"/>
      <c r="R419" s="57"/>
    </row>
    <row r="420" spans="1:18">
      <c r="A420" s="56">
        <v>799</v>
      </c>
      <c r="B420" s="57">
        <v>1.5319258593277243</v>
      </c>
      <c r="C420" s="56">
        <v>325.16372658794933</v>
      </c>
      <c r="D420" s="56">
        <v>458.42323019794901</v>
      </c>
      <c r="E420" s="56">
        <v>430.55233914209055</v>
      </c>
      <c r="F420" s="56">
        <v>484.48714170050465</v>
      </c>
      <c r="G420" s="57"/>
      <c r="H420" s="57"/>
      <c r="I420" s="57"/>
      <c r="J420" s="57"/>
      <c r="K420" s="57"/>
      <c r="L420" s="57"/>
      <c r="M420" s="57"/>
      <c r="N420" s="57"/>
      <c r="O420" s="57"/>
      <c r="P420" s="57"/>
      <c r="Q420" s="57"/>
      <c r="R420" s="57"/>
    </row>
    <row r="421" spans="1:18">
      <c r="A421" s="56">
        <v>798</v>
      </c>
      <c r="B421" s="57">
        <v>1.5325714785561164</v>
      </c>
      <c r="C421" s="56">
        <v>322.55800536822591</v>
      </c>
      <c r="D421" s="56">
        <v>460.17725632175473</v>
      </c>
      <c r="E421" s="56">
        <v>431.90176091520391</v>
      </c>
      <c r="F421" s="56">
        <v>486.68532458667499</v>
      </c>
      <c r="G421" s="57"/>
      <c r="H421" s="57"/>
      <c r="I421" s="57"/>
      <c r="J421" s="57"/>
      <c r="K421" s="57"/>
      <c r="L421" s="57"/>
      <c r="M421" s="57"/>
      <c r="N421" s="57"/>
      <c r="O421" s="57"/>
      <c r="P421" s="57"/>
      <c r="Q421" s="57"/>
      <c r="R421" s="57"/>
    </row>
    <row r="422" spans="1:18">
      <c r="A422" s="56">
        <v>797</v>
      </c>
      <c r="B422" s="57">
        <v>1.5332229498929093</v>
      </c>
      <c r="C422" s="56">
        <v>319.97010218456592</v>
      </c>
      <c r="D422" s="56">
        <v>461.93817663079903</v>
      </c>
      <c r="E422" s="56">
        <v>433.25480572406002</v>
      </c>
      <c r="F422" s="56">
        <v>488.89520632809467</v>
      </c>
      <c r="G422" s="57"/>
      <c r="H422" s="57"/>
      <c r="I422" s="57"/>
      <c r="J422" s="57"/>
      <c r="K422" s="57"/>
      <c r="L422" s="57"/>
      <c r="M422" s="57"/>
      <c r="N422" s="57"/>
      <c r="O422" s="57"/>
      <c r="P422" s="57"/>
      <c r="Q422" s="57"/>
      <c r="R422" s="57"/>
    </row>
    <row r="423" spans="1:18">
      <c r="A423" s="56">
        <v>796</v>
      </c>
      <c r="B423" s="57">
        <v>1.5338803489965269</v>
      </c>
      <c r="C423" s="56">
        <v>317.3999375298049</v>
      </c>
      <c r="D423" s="56">
        <v>463.70613172202894</v>
      </c>
      <c r="E423" s="56">
        <v>434.61156415100891</v>
      </c>
      <c r="F423" s="56">
        <v>491.11700652480971</v>
      </c>
      <c r="G423" s="57"/>
      <c r="H423" s="57"/>
      <c r="I423" s="57"/>
      <c r="J423" s="57"/>
      <c r="K423" s="57"/>
      <c r="L423" s="57"/>
      <c r="M423" s="57"/>
      <c r="N423" s="57"/>
      <c r="O423" s="57"/>
      <c r="P423" s="57"/>
      <c r="Q423" s="57"/>
      <c r="R423" s="57"/>
    </row>
    <row r="424" spans="1:18">
      <c r="A424" s="56">
        <v>795</v>
      </c>
      <c r="B424" s="57">
        <v>1.5345437539502482</v>
      </c>
      <c r="C424" s="56">
        <v>314.84743255780597</v>
      </c>
      <c r="D424" s="56">
        <v>465.48126672509505</v>
      </c>
      <c r="E424" s="56">
        <v>435.97212961871668</v>
      </c>
      <c r="F424" s="56">
        <v>493.35095188274971</v>
      </c>
      <c r="G424" s="57"/>
      <c r="H424" s="57"/>
      <c r="I424" s="57"/>
      <c r="J424" s="57"/>
      <c r="K424" s="57"/>
      <c r="L424" s="57"/>
      <c r="M424" s="57"/>
      <c r="N424" s="57"/>
      <c r="O424" s="57"/>
      <c r="P424" s="57"/>
      <c r="Q424" s="57"/>
      <c r="R424" s="57"/>
    </row>
    <row r="425" spans="1:18">
      <c r="A425" s="56">
        <v>794</v>
      </c>
      <c r="B425" s="57">
        <v>1.5352132453687202</v>
      </c>
      <c r="C425" s="56">
        <v>312.31250909941781</v>
      </c>
      <c r="D425" s="56">
        <v>467.26373151707105</v>
      </c>
      <c r="E425" s="56">
        <v>437.3365985267281</v>
      </c>
      <c r="F425" s="56">
        <v>495.59727654805937</v>
      </c>
      <c r="G425" s="57"/>
      <c r="H425" s="57"/>
      <c r="I425" s="57"/>
      <c r="J425" s="57"/>
      <c r="K425" s="57"/>
      <c r="L425" s="57"/>
      <c r="M425" s="57"/>
      <c r="N425" s="57"/>
      <c r="O425" s="57"/>
      <c r="P425" s="57"/>
      <c r="Q425" s="57"/>
      <c r="R425" s="57"/>
    </row>
    <row r="426" spans="1:18">
      <c r="A426" s="56">
        <v>793</v>
      </c>
      <c r="B426" s="57">
        <v>1.5358889065134544</v>
      </c>
      <c r="C426" s="56">
        <v>309.79508967904684</v>
      </c>
      <c r="D426" s="56">
        <v>469.05368094415758</v>
      </c>
      <c r="E426" s="56">
        <v>438.70507039173981</v>
      </c>
      <c r="F426" s="56">
        <v>497.85622245385764</v>
      </c>
      <c r="G426" s="57"/>
      <c r="H426" s="57"/>
      <c r="I426" s="57"/>
      <c r="J426" s="57"/>
      <c r="K426" s="57"/>
      <c r="L426" s="57"/>
      <c r="M426" s="57"/>
      <c r="N426" s="57"/>
      <c r="O426" s="57"/>
      <c r="P426" s="57"/>
      <c r="Q426" s="57"/>
      <c r="R426" s="57"/>
    </row>
    <row r="427" spans="1:18">
      <c r="A427" s="56">
        <v>792</v>
      </c>
      <c r="B427" s="57">
        <v>1.53657082341389</v>
      </c>
      <c r="C427" s="56">
        <v>307.29509753337749</v>
      </c>
      <c r="D427" s="56">
        <v>470.85127506195136</v>
      </c>
      <c r="E427" s="56">
        <v>440.07764800044464</v>
      </c>
      <c r="F427" s="56">
        <v>500.12803969461527</v>
      </c>
      <c r="G427" s="57"/>
      <c r="H427" s="57"/>
      <c r="I427" s="57"/>
      <c r="J427" s="57"/>
      <c r="K427" s="57"/>
      <c r="L427" s="57"/>
      <c r="M427" s="57"/>
      <c r="N427" s="57"/>
      <c r="O427" s="57"/>
      <c r="P427" s="57"/>
      <c r="Q427" s="57"/>
      <c r="R427" s="57"/>
    </row>
    <row r="428" spans="1:18">
      <c r="A428" s="56">
        <v>791</v>
      </c>
      <c r="B428" s="57">
        <v>1.5372590849985392</v>
      </c>
      <c r="C428" s="56">
        <v>304.81245662963499</v>
      </c>
      <c r="D428" s="56">
        <v>472.65667938397394</v>
      </c>
      <c r="E428" s="56">
        <v>441.45443756651594</v>
      </c>
      <c r="F428" s="56">
        <v>502.41298691537594</v>
      </c>
      <c r="G428" s="57"/>
      <c r="H428" s="57"/>
      <c r="I428" s="57"/>
      <c r="J428" s="57"/>
      <c r="K428" s="57"/>
      <c r="L428" s="57"/>
      <c r="M428" s="57"/>
      <c r="N428" s="57"/>
      <c r="O428" s="57"/>
      <c r="P428" s="57"/>
      <c r="Q428" s="57"/>
      <c r="R428" s="57"/>
    </row>
    <row r="429" spans="1:18">
      <c r="A429" s="56">
        <v>790</v>
      </c>
      <c r="B429" s="57">
        <v>1.5379537832292962</v>
      </c>
      <c r="C429" s="56">
        <v>302.34709168689432</v>
      </c>
      <c r="D429" s="56">
        <v>474.47006515142164</v>
      </c>
      <c r="E429" s="56">
        <v>442.83554890211246</v>
      </c>
      <c r="F429" s="56">
        <v>504.71133173223302</v>
      </c>
      <c r="G429" s="57"/>
      <c r="H429" s="57"/>
      <c r="I429" s="57"/>
      <c r="J429" s="57"/>
      <c r="K429" s="57"/>
      <c r="L429" s="57"/>
      <c r="M429" s="57"/>
      <c r="N429" s="57"/>
      <c r="O429" s="57"/>
      <c r="P429" s="57"/>
      <c r="Q429" s="57"/>
      <c r="R429" s="57"/>
    </row>
    <row r="430" spans="1:18">
      <c r="A430" s="56">
        <v>789</v>
      </c>
      <c r="B430" s="57">
        <v>1.5386550132489394</v>
      </c>
      <c r="C430" s="56">
        <v>299.89892819720126</v>
      </c>
      <c r="D430" s="56">
        <v>476.29160961275659</v>
      </c>
      <c r="E430" s="56">
        <v>444.22109559436592</v>
      </c>
      <c r="F430" s="56">
        <v>507.02335117041969</v>
      </c>
      <c r="G430" s="57"/>
      <c r="H430" s="57"/>
      <c r="I430" s="57"/>
      <c r="J430" s="57"/>
      <c r="K430" s="57"/>
      <c r="L430" s="57"/>
      <c r="M430" s="57"/>
      <c r="N430" s="57"/>
      <c r="O430" s="57"/>
      <c r="P430" s="57"/>
      <c r="Q430" s="57"/>
      <c r="R430" s="57"/>
    </row>
    <row r="431" spans="1:18">
      <c r="A431" s="56">
        <v>788</v>
      </c>
      <c r="B431" s="57">
        <v>1.539362873533151</v>
      </c>
      <c r="C431" s="56">
        <v>297.46789245147863</v>
      </c>
      <c r="D431" s="56">
        <v>478.12149633397962</v>
      </c>
      <c r="E431" s="56">
        <v>445.61119520356709</v>
      </c>
      <c r="F431" s="56">
        <v>509.34933214639972</v>
      </c>
      <c r="G431" s="57"/>
      <c r="H431" s="57"/>
      <c r="I431" s="57"/>
      <c r="J431" s="57"/>
      <c r="K431" s="57"/>
      <c r="L431" s="57"/>
      <c r="M431" s="57"/>
      <c r="N431" s="57"/>
      <c r="O431" s="57"/>
      <c r="P431" s="57"/>
      <c r="Q431" s="57"/>
      <c r="R431" s="57"/>
    </row>
    <row r="432" spans="1:18">
      <c r="A432" s="56">
        <v>787</v>
      </c>
      <c r="B432" s="57">
        <v>1.5400774660615861</v>
      </c>
      <c r="C432" s="56">
        <v>295.05391156192587</v>
      </c>
      <c r="D432" s="56">
        <v>479.95991550845389</v>
      </c>
      <c r="E432" s="56">
        <v>447.00596945764897</v>
      </c>
      <c r="F432" s="56">
        <v>511.68957195546938</v>
      </c>
      <c r="G432" s="57"/>
      <c r="H432" s="57"/>
      <c r="I432" s="57"/>
      <c r="J432" s="57"/>
      <c r="K432" s="57"/>
      <c r="L432" s="57"/>
      <c r="M432" s="57"/>
      <c r="N432" s="57"/>
      <c r="O432" s="57"/>
      <c r="P432" s="57"/>
      <c r="Q432" s="57"/>
      <c r="R432" s="57"/>
    </row>
    <row r="433" spans="1:18">
      <c r="A433" s="56">
        <v>786</v>
      </c>
      <c r="B433" s="57">
        <v>1.5407988964846628</v>
      </c>
      <c r="C433" s="56">
        <v>292.65691349236027</v>
      </c>
      <c r="D433" s="56">
        <v>481.80706430952858</v>
      </c>
      <c r="E433" s="56">
        <v>448.40554447755761</v>
      </c>
      <c r="F433" s="56">
        <v>514.04437881929698</v>
      </c>
      <c r="G433" s="57"/>
      <c r="H433" s="57"/>
      <c r="I433" s="57"/>
      <c r="J433" s="57"/>
      <c r="K433" s="57"/>
      <c r="L433" s="57"/>
      <c r="M433" s="57"/>
      <c r="N433" s="57"/>
      <c r="O433" s="57"/>
      <c r="P433" s="57"/>
      <c r="Q433" s="57"/>
      <c r="R433" s="57"/>
    </row>
    <row r="434" spans="1:18">
      <c r="A434" s="56">
        <v>785</v>
      </c>
      <c r="B434" s="57">
        <v>1.5415272743194193</v>
      </c>
      <c r="C434" s="56">
        <v>290.27682708518205</v>
      </c>
      <c r="D434" s="56">
        <v>483.66314724565279</v>
      </c>
      <c r="E434" s="56">
        <v>449.81005100089334</v>
      </c>
      <c r="F434" s="56">
        <v>516.41407244383913</v>
      </c>
      <c r="G434" s="57"/>
      <c r="H434" s="57"/>
      <c r="I434" s="57"/>
      <c r="J434" s="57"/>
      <c r="K434" s="57"/>
      <c r="L434" s="57"/>
      <c r="M434" s="57"/>
      <c r="N434" s="57"/>
      <c r="O434" s="57"/>
      <c r="P434" s="57"/>
      <c r="Q434" s="57"/>
      <c r="R434" s="57"/>
    </row>
    <row r="435" spans="1:18">
      <c r="A435" s="56">
        <v>784</v>
      </c>
      <c r="B435" s="57">
        <v>1.5422627131422724</v>
      </c>
      <c r="C435" s="56">
        <v>287.91358209445053</v>
      </c>
      <c r="D435" s="56">
        <v>485.52837655425918</v>
      </c>
      <c r="E435" s="56">
        <v>451.21962463246757</v>
      </c>
      <c r="F435" s="56">
        <v>518.79898463308859</v>
      </c>
      <c r="G435" s="57"/>
      <c r="H435" s="57"/>
      <c r="I435" s="57"/>
      <c r="J435" s="57"/>
      <c r="K435" s="57"/>
      <c r="L435" s="57"/>
      <c r="M435" s="57"/>
      <c r="N435" s="57"/>
      <c r="O435" s="57"/>
      <c r="P435" s="57"/>
      <c r="Q435" s="57"/>
      <c r="R435" s="57"/>
    </row>
    <row r="436" spans="1:18">
      <c r="A436" s="56">
        <v>783</v>
      </c>
      <c r="B436" s="57">
        <v>1.5430053308067393</v>
      </c>
      <c r="C436" s="56">
        <v>285.56710921860645</v>
      </c>
      <c r="D436" s="56">
        <v>487.40297261268131</v>
      </c>
      <c r="E436" s="56">
        <v>452.63440610415455</v>
      </c>
      <c r="F436" s="56">
        <v>521.19945993269755</v>
      </c>
      <c r="G436" s="57"/>
      <c r="H436" s="57"/>
      <c r="I436" s="57"/>
      <c r="J436" s="57"/>
      <c r="K436" s="57"/>
      <c r="L436" s="57"/>
      <c r="M436" s="57"/>
      <c r="N436" s="57"/>
      <c r="O436" s="57"/>
      <c r="P436" s="57"/>
      <c r="Q436" s="57"/>
      <c r="R436" s="57"/>
    </row>
    <row r="437" spans="1:18">
      <c r="A437" s="56">
        <v>782</v>
      </c>
      <c r="B437" s="57">
        <v>1.5437552496678062</v>
      </c>
      <c r="C437" s="56">
        <v>283.23734013828249</v>
      </c>
      <c r="D437" s="56">
        <v>489.28716438418422</v>
      </c>
      <c r="E437" s="56">
        <v>454.05454155821036</v>
      </c>
      <c r="F437" s="56">
        <v>523.61585632615072</v>
      </c>
      <c r="G437" s="57"/>
      <c r="H437" s="57"/>
      <c r="I437" s="57"/>
      <c r="J437" s="57"/>
      <c r="K437" s="57"/>
      <c r="L437" s="57"/>
      <c r="M437" s="57"/>
      <c r="N437" s="57"/>
      <c r="O437" s="57"/>
      <c r="P437" s="57"/>
      <c r="Q437" s="57"/>
      <c r="R437" s="57"/>
    </row>
    <row r="438" spans="1:18">
      <c r="A438" s="56">
        <v>781</v>
      </c>
      <c r="B438" s="57">
        <v>1.5445125968296674</v>
      </c>
      <c r="C438" s="56">
        <v>280.92420755413542</v>
      </c>
      <c r="D438" s="56">
        <v>491.1811898866282</v>
      </c>
      <c r="E438" s="56">
        <v>455.48018284350223</v>
      </c>
      <c r="F438" s="56">
        <v>526.04854596912412</v>
      </c>
      <c r="G438" s="57"/>
      <c r="H438" s="57"/>
      <c r="I438" s="57"/>
      <c r="J438" s="57"/>
      <c r="K438" s="57"/>
      <c r="L438" s="57"/>
      <c r="M438" s="57"/>
      <c r="N438" s="57"/>
      <c r="O438" s="57"/>
      <c r="P438" s="57"/>
      <c r="Q438" s="57"/>
      <c r="R438" s="57"/>
    </row>
    <row r="439" spans="1:18">
      <c r="A439" s="56">
        <v>780</v>
      </c>
      <c r="B439" s="57">
        <v>1.5452775044024034</v>
      </c>
      <c r="C439" s="56">
        <v>278.62764522977568</v>
      </c>
      <c r="D439" s="56">
        <v>493.08529670055128</v>
      </c>
      <c r="E439" s="56">
        <v>456.9114878377668</v>
      </c>
      <c r="F439" s="56">
        <v>528.49791598359627</v>
      </c>
      <c r="G439" s="57"/>
      <c r="H439" s="57"/>
      <c r="I439" s="57"/>
      <c r="J439" s="57"/>
      <c r="K439" s="57"/>
      <c r="L439" s="57"/>
      <c r="M439" s="57"/>
      <c r="N439" s="57"/>
      <c r="O439" s="57"/>
      <c r="P439" s="57"/>
      <c r="Q439" s="57"/>
      <c r="R439" s="57"/>
    </row>
    <row r="440" spans="1:18">
      <c r="A440" s="56">
        <v>779</v>
      </c>
      <c r="B440" s="57">
        <v>1.5460501097835182</v>
      </c>
      <c r="C440" s="56">
        <v>276.34758803809638</v>
      </c>
      <c r="D440" s="56">
        <v>494.99974251327501</v>
      </c>
      <c r="E440" s="56">
        <v>458.34862079278179</v>
      </c>
      <c r="F440" s="56">
        <v>530.96436930828293</v>
      </c>
      <c r="G440" s="57"/>
      <c r="H440" s="57"/>
      <c r="I440" s="57"/>
      <c r="J440" s="57"/>
      <c r="K440" s="57"/>
      <c r="L440" s="57"/>
      <c r="M440" s="57"/>
      <c r="N440" s="57"/>
      <c r="O440" s="57"/>
      <c r="P440" s="57"/>
      <c r="Q440" s="57"/>
      <c r="R440" s="57"/>
    </row>
    <row r="441" spans="1:18">
      <c r="A441" s="56">
        <v>778</v>
      </c>
      <c r="B441" s="57">
        <v>1.546830555960236</v>
      </c>
      <c r="C441" s="56">
        <v>306.02324336398146</v>
      </c>
      <c r="D441" s="56">
        <v>485.36207998003226</v>
      </c>
      <c r="E441" s="56">
        <v>454.09116572487733</v>
      </c>
      <c r="F441" s="56">
        <v>517.51044062259405</v>
      </c>
      <c r="G441" s="57"/>
      <c r="H441" s="57"/>
      <c r="I441" s="57"/>
      <c r="J441" s="57"/>
      <c r="K441" s="57"/>
      <c r="L441" s="57"/>
      <c r="M441" s="57"/>
      <c r="N441" s="57"/>
      <c r="O441" s="57"/>
      <c r="P441" s="57"/>
      <c r="Q441" s="57"/>
      <c r="R441" s="57"/>
    </row>
    <row r="442" spans="1:18">
      <c r="A442" s="56">
        <v>777</v>
      </c>
      <c r="B442" s="57">
        <v>1.6426418635087834</v>
      </c>
      <c r="C442" s="56">
        <v>304.89914610942469</v>
      </c>
      <c r="D442" s="56">
        <v>486.87471045000842</v>
      </c>
      <c r="E442" s="56">
        <v>455.36085420370028</v>
      </c>
      <c r="F442" s="56">
        <v>519.39713843724189</v>
      </c>
      <c r="G442" s="57"/>
      <c r="H442" s="57"/>
      <c r="I442" s="57"/>
      <c r="J442" s="57"/>
      <c r="K442" s="57"/>
      <c r="L442" s="57"/>
      <c r="M442" s="57"/>
      <c r="N442" s="57"/>
      <c r="O442" s="57"/>
      <c r="P442" s="57"/>
      <c r="Q442" s="57"/>
      <c r="R442" s="57"/>
    </row>
    <row r="443" spans="1:18">
      <c r="A443" s="56">
        <v>776</v>
      </c>
      <c r="B443" s="57">
        <v>1.6473633385601087</v>
      </c>
      <c r="C443" s="56">
        <v>303.79039866397636</v>
      </c>
      <c r="D443" s="56">
        <v>488.40218543095676</v>
      </c>
      <c r="E443" s="56">
        <v>456.64194360281203</v>
      </c>
      <c r="F443" s="56">
        <v>521.30445163404579</v>
      </c>
      <c r="G443" s="57"/>
      <c r="H443" s="57"/>
      <c r="I443" s="57"/>
      <c r="J443" s="57"/>
      <c r="K443" s="57"/>
      <c r="L443" s="57"/>
      <c r="M443" s="57"/>
      <c r="N443" s="57"/>
      <c r="O443" s="57"/>
      <c r="P443" s="57"/>
      <c r="Q443" s="57"/>
      <c r="R443" s="57"/>
    </row>
    <row r="444" spans="1:18">
      <c r="A444" s="56">
        <v>775</v>
      </c>
      <c r="B444" s="57">
        <v>1.6521317035375132</v>
      </c>
      <c r="C444" s="56">
        <v>302.69795941670924</v>
      </c>
      <c r="D444" s="56">
        <v>489.94531317847293</v>
      </c>
      <c r="E444" s="56">
        <v>457.93508399330784</v>
      </c>
      <c r="F444" s="56">
        <v>523.23347257971636</v>
      </c>
      <c r="G444" s="57"/>
      <c r="H444" s="57"/>
      <c r="I444" s="57"/>
      <c r="J444" s="57"/>
      <c r="K444" s="57"/>
      <c r="L444" s="57"/>
      <c r="M444" s="57"/>
      <c r="N444" s="57"/>
      <c r="O444" s="57"/>
      <c r="P444" s="57"/>
      <c r="Q444" s="57"/>
      <c r="R444" s="57"/>
    </row>
    <row r="445" spans="1:18">
      <c r="A445" s="56">
        <v>774</v>
      </c>
      <c r="B445" s="57">
        <v>1.6569501227767429</v>
      </c>
      <c r="C445" s="56">
        <v>302.38452699554267</v>
      </c>
      <c r="D445" s="56">
        <v>492.41134092865803</v>
      </c>
      <c r="E445" s="56">
        <v>459.82346180123585</v>
      </c>
      <c r="F445" s="56">
        <v>526.18634042777705</v>
      </c>
      <c r="G445" s="57"/>
      <c r="H445" s="57"/>
      <c r="I445" s="57"/>
      <c r="J445" s="57"/>
      <c r="K445" s="57"/>
      <c r="L445" s="57"/>
      <c r="M445" s="57"/>
      <c r="N445" s="57"/>
      <c r="O445" s="57"/>
      <c r="P445" s="57"/>
      <c r="Q445" s="57"/>
      <c r="R445" s="57"/>
    </row>
    <row r="446" spans="1:18">
      <c r="A446" s="56">
        <v>773</v>
      </c>
      <c r="B446" s="57">
        <v>1.6639961865905424</v>
      </c>
      <c r="C446" s="56">
        <v>302.93072596198954</v>
      </c>
      <c r="D446" s="56">
        <v>495.883085567688</v>
      </c>
      <c r="E446" s="56">
        <v>462.35744088608857</v>
      </c>
      <c r="F446" s="56">
        <v>530.2571417958427</v>
      </c>
      <c r="G446" s="57"/>
      <c r="H446" s="57"/>
      <c r="I446" s="57"/>
      <c r="J446" s="57"/>
      <c r="K446" s="57"/>
      <c r="L446" s="57"/>
      <c r="M446" s="57"/>
      <c r="N446" s="57"/>
      <c r="O446" s="57"/>
      <c r="P446" s="57"/>
      <c r="Q446" s="57"/>
      <c r="R446" s="57"/>
    </row>
    <row r="447" spans="1:18">
      <c r="A447" s="56">
        <v>772</v>
      </c>
      <c r="B447" s="57">
        <v>1.6735062865604011</v>
      </c>
      <c r="C447" s="56">
        <v>303.53300132201019</v>
      </c>
      <c r="D447" s="56">
        <v>499.39851995956252</v>
      </c>
      <c r="E447" s="56">
        <v>464.9176880530751</v>
      </c>
      <c r="F447" s="56">
        <v>534.38462890823166</v>
      </c>
      <c r="G447" s="57"/>
      <c r="H447" s="57"/>
      <c r="I447" s="57"/>
      <c r="J447" s="57"/>
      <c r="K447" s="57"/>
      <c r="L447" s="57"/>
      <c r="M447" s="57"/>
      <c r="N447" s="57"/>
      <c r="O447" s="57"/>
      <c r="P447" s="57"/>
      <c r="Q447" s="57"/>
      <c r="R447" s="57"/>
    </row>
    <row r="448" spans="1:18">
      <c r="A448" s="56">
        <v>771</v>
      </c>
      <c r="B448" s="57">
        <v>1.6831880835741599</v>
      </c>
      <c r="C448" s="56">
        <v>304.19394914371276</v>
      </c>
      <c r="D448" s="56">
        <v>502.9590879156728</v>
      </c>
      <c r="E448" s="56">
        <v>467.50504976943893</v>
      </c>
      <c r="F448" s="56">
        <v>538.57076997056265</v>
      </c>
      <c r="G448" s="57"/>
      <c r="H448" s="57"/>
      <c r="I448" s="57"/>
      <c r="J448" s="57"/>
      <c r="K448" s="57"/>
      <c r="L448" s="57"/>
      <c r="M448" s="57"/>
      <c r="N448" s="57"/>
      <c r="O448" s="57"/>
      <c r="P448" s="57"/>
      <c r="Q448" s="57"/>
      <c r="R448" s="57"/>
    </row>
    <row r="449" spans="1:18">
      <c r="A449" s="56">
        <v>770</v>
      </c>
      <c r="B449" s="57">
        <v>1.6930480422641043</v>
      </c>
      <c r="C449" s="56">
        <v>304.91633649823603</v>
      </c>
      <c r="D449" s="56">
        <v>506.56630296118385</v>
      </c>
      <c r="E449" s="56">
        <v>470.12041152263981</v>
      </c>
      <c r="F449" s="56">
        <v>542.8176319764932</v>
      </c>
      <c r="G449" s="57"/>
      <c r="H449" s="57"/>
      <c r="I449" s="57"/>
      <c r="J449" s="57"/>
      <c r="K449" s="57"/>
      <c r="L449" s="57"/>
      <c r="M449" s="57"/>
      <c r="N449" s="57"/>
      <c r="O449" s="57"/>
      <c r="P449" s="57"/>
      <c r="Q449" s="57"/>
      <c r="R449" s="57"/>
    </row>
    <row r="450" spans="1:18">
      <c r="A450" s="56">
        <v>769</v>
      </c>
      <c r="B450" s="57">
        <v>1.7030929614634716</v>
      </c>
      <c r="C450" s="56">
        <v>305.70311641469129</v>
      </c>
      <c r="D450" s="56">
        <v>510.22175297693735</v>
      </c>
      <c r="E450" s="56">
        <v>472.76470034213759</v>
      </c>
      <c r="F450" s="56">
        <v>547.12738745071965</v>
      </c>
      <c r="G450" s="57"/>
      <c r="H450" s="57"/>
      <c r="I450" s="57"/>
      <c r="J450" s="57"/>
      <c r="K450" s="57"/>
      <c r="L450" s="57"/>
      <c r="M450" s="57"/>
      <c r="N450" s="57"/>
      <c r="O450" s="57"/>
      <c r="P450" s="57"/>
      <c r="Q450" s="57"/>
      <c r="R450" s="57"/>
    </row>
    <row r="451" spans="1:18">
      <c r="A451" s="56">
        <v>768</v>
      </c>
      <c r="B451" s="57">
        <v>1.713329998421147</v>
      </c>
      <c r="C451" s="56">
        <v>306.55744442318638</v>
      </c>
      <c r="D451" s="56">
        <v>513.92710521625031</v>
      </c>
      <c r="E451" s="56">
        <v>475.4388875165709</v>
      </c>
      <c r="F451" s="56">
        <v>551.50232175406325</v>
      </c>
      <c r="G451" s="57"/>
      <c r="H451" s="57"/>
      <c r="I451" s="57"/>
      <c r="J451" s="57"/>
      <c r="K451" s="57"/>
      <c r="L451" s="57"/>
      <c r="M451" s="57"/>
      <c r="N451" s="57"/>
      <c r="O451" s="57"/>
      <c r="P451" s="57"/>
      <c r="Q451" s="57"/>
      <c r="R451" s="57"/>
    </row>
    <row r="452" spans="1:18">
      <c r="A452" s="56">
        <v>767</v>
      </c>
      <c r="B452" s="57">
        <v>1.7237666952272874</v>
      </c>
      <c r="C452" s="56">
        <v>307.48269686271459</v>
      </c>
      <c r="D452" s="56">
        <v>517.68411173039715</v>
      </c>
      <c r="E452" s="56">
        <v>478.14399152364592</v>
      </c>
      <c r="F452" s="56">
        <v>555.94484100532225</v>
      </c>
      <c r="G452" s="57"/>
      <c r="H452" s="57"/>
      <c r="I452" s="57"/>
      <c r="J452" s="57"/>
      <c r="K452" s="57"/>
      <c r="L452" s="57"/>
      <c r="M452" s="57"/>
      <c r="N452" s="57"/>
      <c r="O452" s="57"/>
      <c r="P452" s="57"/>
      <c r="Q452" s="57"/>
      <c r="R452" s="57"/>
    </row>
    <row r="453" spans="1:18">
      <c r="A453" s="56">
        <v>766</v>
      </c>
      <c r="B453" s="57">
        <v>1.7344110076267172</v>
      </c>
      <c r="C453" s="56">
        <v>308.4824912072998</v>
      </c>
      <c r="D453" s="56">
        <v>521.49461526154289</v>
      </c>
      <c r="E453" s="56">
        <v>480.88108120466478</v>
      </c>
      <c r="F453" s="56">
        <v>560.4574807028331</v>
      </c>
      <c r="G453" s="57"/>
      <c r="H453" s="57"/>
      <c r="I453" s="57"/>
      <c r="J453" s="57"/>
      <c r="K453" s="57"/>
      <c r="L453" s="57"/>
      <c r="M453" s="57"/>
      <c r="N453" s="57"/>
      <c r="O453" s="57"/>
      <c r="P453" s="57"/>
      <c r="Q453" s="57"/>
      <c r="R453" s="57"/>
    </row>
    <row r="454" spans="1:18">
      <c r="A454" s="56">
        <v>765</v>
      </c>
      <c r="B454" s="57">
        <v>1.7452713365618684</v>
      </c>
      <c r="C454" s="56">
        <v>309.56070863935776</v>
      </c>
      <c r="D454" s="56">
        <v>525.36055562787317</v>
      </c>
      <c r="E454" s="56">
        <v>483.65127919381223</v>
      </c>
      <c r="F454" s="56">
        <v>565.04291509405459</v>
      </c>
      <c r="G454" s="57"/>
      <c r="H454" s="57"/>
      <c r="I454" s="57"/>
      <c r="J454" s="57"/>
      <c r="K454" s="57"/>
      <c r="L454" s="57"/>
      <c r="M454" s="57"/>
      <c r="N454" s="57"/>
      <c r="O454" s="57"/>
      <c r="P454" s="57"/>
      <c r="Q454" s="57"/>
      <c r="R454" s="57"/>
    </row>
    <row r="455" spans="1:18">
      <c r="A455" s="56">
        <v>764</v>
      </c>
      <c r="B455" s="57">
        <v>1.7563565626579474</v>
      </c>
      <c r="C455" s="56">
        <v>310.72151920381458</v>
      </c>
      <c r="D455" s="56">
        <v>529.28397666806325</v>
      </c>
      <c r="E455" s="56">
        <v>486.455765636938</v>
      </c>
      <c r="F455" s="56">
        <v>569.70396738891372</v>
      </c>
      <c r="G455" s="57"/>
      <c r="H455" s="57"/>
      <c r="I455" s="57"/>
      <c r="J455" s="57"/>
      <c r="K455" s="57"/>
      <c r="L455" s="57"/>
      <c r="M455" s="57"/>
      <c r="N455" s="57"/>
      <c r="O455" s="57"/>
      <c r="P455" s="57"/>
      <c r="Q455" s="57"/>
      <c r="R455" s="57"/>
    </row>
    <row r="456" spans="1:18">
      <c r="A456" s="56">
        <v>763</v>
      </c>
      <c r="B456" s="57">
        <v>1.7676760840859325</v>
      </c>
      <c r="C456" s="56">
        <v>311.21676928397437</v>
      </c>
      <c r="D456" s="56">
        <v>533.3230622655974</v>
      </c>
      <c r="E456" s="56">
        <v>489.29429498663518</v>
      </c>
      <c r="F456" s="56">
        <v>574.53949365369988</v>
      </c>
      <c r="G456" s="57"/>
      <c r="H456" s="57"/>
      <c r="I456" s="57"/>
      <c r="J456" s="57"/>
      <c r="K456" s="57"/>
      <c r="L456" s="57"/>
      <c r="M456" s="57"/>
      <c r="N456" s="57"/>
      <c r="O456" s="57"/>
      <c r="P456" s="57"/>
      <c r="Q456" s="57"/>
      <c r="R456" s="57"/>
    </row>
    <row r="457" spans="1:18">
      <c r="A457" s="56">
        <v>762</v>
      </c>
      <c r="B457" s="57">
        <v>1.7771575641812964</v>
      </c>
      <c r="C457" s="56">
        <v>310.92486179730457</v>
      </c>
      <c r="D457" s="56">
        <v>537.48840242897779</v>
      </c>
      <c r="E457" s="56">
        <v>492.1669846218378</v>
      </c>
      <c r="F457" s="56">
        <v>579.56857456067758</v>
      </c>
      <c r="G457" s="57"/>
      <c r="H457" s="57"/>
      <c r="I457" s="57"/>
      <c r="J457" s="57"/>
      <c r="K457" s="57"/>
      <c r="L457" s="57"/>
      <c r="M457" s="57"/>
      <c r="N457" s="57"/>
      <c r="O457" s="57"/>
      <c r="P457" s="57"/>
      <c r="Q457" s="57"/>
      <c r="R457" s="57"/>
    </row>
    <row r="458" spans="1:18">
      <c r="A458" s="56">
        <v>761</v>
      </c>
      <c r="B458" s="57">
        <v>1.7844728158605412</v>
      </c>
      <c r="C458" s="56">
        <v>310.67774445328081</v>
      </c>
      <c r="D458" s="56">
        <v>541.72030808499107</v>
      </c>
      <c r="E458" s="56">
        <v>495.07645701214045</v>
      </c>
      <c r="F458" s="56">
        <v>584.68897671188984</v>
      </c>
      <c r="G458" s="57"/>
      <c r="H458" s="57"/>
      <c r="I458" s="57"/>
      <c r="J458" s="57"/>
      <c r="K458" s="57"/>
      <c r="L458" s="57"/>
      <c r="M458" s="57"/>
      <c r="N458" s="57"/>
      <c r="O458" s="57"/>
      <c r="P458" s="57"/>
      <c r="Q458" s="57"/>
      <c r="R458" s="57"/>
    </row>
    <row r="459" spans="1:18">
      <c r="A459" s="56">
        <v>760</v>
      </c>
      <c r="B459" s="57">
        <v>1.7919273122666914</v>
      </c>
      <c r="C459" s="56">
        <v>310.47781697827912</v>
      </c>
      <c r="D459" s="56">
        <v>546.02135981578806</v>
      </c>
      <c r="E459" s="56">
        <v>498.02409470102668</v>
      </c>
      <c r="F459" s="56">
        <v>589.90439069652678</v>
      </c>
      <c r="G459" s="57"/>
      <c r="H459" s="57"/>
      <c r="I459" s="57"/>
      <c r="J459" s="57"/>
      <c r="K459" s="57"/>
      <c r="L459" s="57"/>
      <c r="M459" s="57"/>
      <c r="N459" s="57"/>
      <c r="O459" s="57"/>
      <c r="P459" s="57"/>
      <c r="Q459" s="57"/>
      <c r="R459" s="57"/>
    </row>
    <row r="460" spans="1:18">
      <c r="A460" s="56">
        <v>759</v>
      </c>
      <c r="B460" s="57">
        <v>1.7995280575263448</v>
      </c>
      <c r="C460" s="56">
        <v>310.32766083218388</v>
      </c>
      <c r="D460" s="56">
        <v>550.39429045269969</v>
      </c>
      <c r="E460" s="56">
        <v>501.01135874249758</v>
      </c>
      <c r="F460" s="56">
        <v>595.21873250910721</v>
      </c>
      <c r="G460" s="57"/>
      <c r="H460" s="57"/>
      <c r="I460" s="57"/>
      <c r="J460" s="57"/>
      <c r="K460" s="57"/>
      <c r="L460" s="57"/>
      <c r="M460" s="57"/>
      <c r="N460" s="57"/>
      <c r="O460" s="57"/>
      <c r="P460" s="57"/>
      <c r="Q460" s="57"/>
      <c r="R460" s="57"/>
    </row>
    <row r="461" spans="1:18">
      <c r="A461" s="56">
        <v>758</v>
      </c>
      <c r="B461" s="57">
        <v>1.8072825210450725</v>
      </c>
      <c r="C461" s="56">
        <v>310.23005754228126</v>
      </c>
      <c r="D461" s="56">
        <v>554.84199717811964</v>
      </c>
      <c r="E461" s="56">
        <v>504.03979474476114</v>
      </c>
      <c r="F461" s="56">
        <v>600.63616203464551</v>
      </c>
      <c r="G461" s="57"/>
      <c r="H461" s="57"/>
      <c r="I461" s="57"/>
      <c r="J461" s="57"/>
      <c r="K461" s="57"/>
      <c r="L461" s="57"/>
      <c r="M461" s="57"/>
      <c r="N461" s="57"/>
      <c r="O461" s="57"/>
      <c r="P461" s="57"/>
      <c r="Q461" s="57"/>
      <c r="R461" s="57"/>
    </row>
    <row r="462" spans="1:18">
      <c r="A462" s="56">
        <v>757</v>
      </c>
      <c r="B462" s="57">
        <v>1.8151986785327232</v>
      </c>
      <c r="C462" s="56">
        <v>310.18800931649241</v>
      </c>
      <c r="D462" s="56">
        <v>559.36755484656408</v>
      </c>
      <c r="E462" s="56">
        <v>507.11103950433346</v>
      </c>
      <c r="F462" s="56">
        <v>606.16110344404979</v>
      </c>
      <c r="G462" s="57"/>
      <c r="H462" s="57"/>
      <c r="I462" s="57"/>
      <c r="J462" s="57"/>
      <c r="K462" s="57"/>
      <c r="L462" s="57"/>
      <c r="M462" s="57"/>
      <c r="N462" s="57"/>
      <c r="O462" s="57"/>
      <c r="P462" s="57"/>
      <c r="Q462" s="57"/>
      <c r="R462" s="57"/>
    </row>
    <row r="463" spans="1:18">
      <c r="A463" s="56">
        <v>756</v>
      </c>
      <c r="B463" s="57">
        <v>1.8232850575820614</v>
      </c>
      <c r="C463" s="56">
        <v>310.20476226110242</v>
      </c>
      <c r="D463" s="56">
        <v>563.9742306121841</v>
      </c>
      <c r="E463" s="56">
        <v>510.22682826307903</v>
      </c>
      <c r="F463" s="56">
        <v>611.79826766845633</v>
      </c>
      <c r="G463" s="57"/>
      <c r="H463" s="57"/>
      <c r="I463" s="57"/>
      <c r="J463" s="57"/>
      <c r="K463" s="57"/>
      <c r="L463" s="57"/>
      <c r="M463" s="57"/>
      <c r="N463" s="57"/>
      <c r="O463" s="57"/>
      <c r="P463" s="57"/>
      <c r="Q463" s="57"/>
      <c r="R463" s="57"/>
    </row>
    <row r="464" spans="1:18">
      <c r="A464" s="56">
        <v>755</v>
      </c>
      <c r="B464" s="57">
        <v>1.8315507883742725</v>
      </c>
      <c r="C464" s="56">
        <v>310.28383259490863</v>
      </c>
      <c r="D464" s="56">
        <v>568.66550005541444</v>
      </c>
      <c r="E464" s="56">
        <v>513.38900268086775</v>
      </c>
      <c r="F464" s="56">
        <v>617.55267724868895</v>
      </c>
      <c r="G464" s="57"/>
      <c r="H464" s="57"/>
      <c r="I464" s="57"/>
      <c r="J464" s="57"/>
      <c r="K464" s="57"/>
      <c r="L464" s="57"/>
      <c r="M464" s="57"/>
      <c r="N464" s="57"/>
      <c r="O464" s="57"/>
      <c r="P464" s="57"/>
      <c r="Q464" s="57"/>
      <c r="R464" s="57"/>
    </row>
    <row r="465" spans="1:18">
      <c r="A465" s="56">
        <v>754</v>
      </c>
      <c r="B465" s="57">
        <v>1.8400056602034367</v>
      </c>
      <c r="C465" s="56">
        <v>310.42903630385979</v>
      </c>
      <c r="D465" s="56">
        <v>573.44506493338986</v>
      </c>
      <c r="E465" s="56">
        <v>516.59951957224791</v>
      </c>
      <c r="F465" s="56">
        <v>623.42969379254794</v>
      </c>
      <c r="G465" s="57"/>
      <c r="H465" s="57"/>
      <c r="I465" s="57"/>
      <c r="J465" s="57"/>
      <c r="K465" s="57"/>
      <c r="L465" s="57"/>
      <c r="M465" s="57"/>
      <c r="N465" s="57"/>
      <c r="O465" s="57"/>
      <c r="P465" s="57"/>
      <c r="Q465" s="57"/>
      <c r="R465" s="57"/>
    </row>
    <row r="466" spans="1:18">
      <c r="A466" s="56">
        <v>753</v>
      </c>
      <c r="B466" s="57">
        <v>1.8486601845752648</v>
      </c>
      <c r="C466" s="56">
        <v>310.64452279679489</v>
      </c>
      <c r="D466" s="56">
        <v>578.31687282595612</v>
      </c>
      <c r="E466" s="56">
        <v>519.86046054403232</v>
      </c>
      <c r="F466" s="56">
        <v>629.43504845872747</v>
      </c>
      <c r="G466" s="57"/>
      <c r="H466" s="57"/>
      <c r="I466" s="57"/>
      <c r="J466" s="57"/>
      <c r="K466" s="57"/>
      <c r="L466" s="57"/>
      <c r="M466" s="57"/>
      <c r="N466" s="57"/>
      <c r="O466" s="57"/>
      <c r="P466" s="57"/>
      <c r="Q466" s="57"/>
      <c r="R466" s="57"/>
    </row>
    <row r="467" spans="1:18">
      <c r="A467" s="56">
        <v>752</v>
      </c>
      <c r="B467" s="57">
        <v>1.8575256658588801</v>
      </c>
      <c r="C467" s="56">
        <v>310.93481316972554</v>
      </c>
      <c r="D467" s="56">
        <v>583.28513882149616</v>
      </c>
      <c r="E467" s="56">
        <v>523.17404257991097</v>
      </c>
      <c r="F467" s="56">
        <v>635.57487574482161</v>
      </c>
      <c r="G467" s="57"/>
      <c r="H467" s="57"/>
      <c r="I467" s="57"/>
      <c r="J467" s="57"/>
      <c r="K467" s="57"/>
      <c r="L467" s="57"/>
      <c r="M467" s="57"/>
      <c r="N467" s="57"/>
      <c r="O467" s="57"/>
      <c r="P467" s="57"/>
      <c r="Q467" s="57"/>
      <c r="R467" s="57"/>
    </row>
    <row r="468" spans="1:18">
      <c r="A468" s="56">
        <v>751</v>
      </c>
      <c r="B468" s="57">
        <v>1.8666142804770893</v>
      </c>
      <c r="C468" s="56">
        <v>311.30484382761921</v>
      </c>
      <c r="D468" s="56">
        <v>588.35436952127156</v>
      </c>
      <c r="E468" s="56">
        <v>526.54262970157163</v>
      </c>
      <c r="F468" s="56">
        <v>641.85575104159659</v>
      </c>
      <c r="G468" s="57"/>
      <c r="H468" s="57"/>
      <c r="I468" s="57"/>
      <c r="J468" s="57"/>
      <c r="K468" s="57"/>
      <c r="L468" s="57"/>
      <c r="M468" s="57"/>
      <c r="N468" s="57"/>
      <c r="O468" s="57"/>
      <c r="P468" s="57"/>
      <c r="Q468" s="57"/>
      <c r="R468" s="57"/>
    </row>
    <row r="469" spans="1:18">
      <c r="A469" s="56">
        <v>750</v>
      </c>
      <c r="B469" s="57">
        <v>1.8759391658615123</v>
      </c>
      <c r="C469" s="56">
        <v>311.76001636963554</v>
      </c>
      <c r="D469" s="56">
        <v>593.52938966876377</v>
      </c>
      <c r="E469" s="56">
        <v>529.9687458436033</v>
      </c>
      <c r="F469" s="56">
        <v>648.28473246559145</v>
      </c>
      <c r="G469" s="57"/>
      <c r="H469" s="57"/>
      <c r="I469" s="57"/>
      <c r="J469" s="57"/>
      <c r="K469" s="57"/>
      <c r="L469" s="57"/>
      <c r="M469" s="57"/>
      <c r="N469" s="57"/>
      <c r="O469" s="57"/>
      <c r="P469" s="57"/>
      <c r="Q469" s="57"/>
      <c r="R469" s="57"/>
    </row>
    <row r="470" spans="1:18">
      <c r="A470" s="56">
        <v>749</v>
      </c>
      <c r="B470" s="57">
        <v>1.8855145206460406</v>
      </c>
      <c r="C470" s="56">
        <v>312.30625474766288</v>
      </c>
      <c r="D470" s="56">
        <v>598.81537165226246</v>
      </c>
      <c r="E470" s="56">
        <v>533.45508903170321</v>
      </c>
      <c r="F470" s="56">
        <v>654.8694074354654</v>
      </c>
      <c r="G470" s="57"/>
      <c r="H470" s="57"/>
      <c r="I470" s="57"/>
      <c r="J470" s="57"/>
      <c r="K470" s="57"/>
      <c r="L470" s="57"/>
      <c r="M470" s="57"/>
      <c r="N470" s="57"/>
      <c r="O470" s="57"/>
      <c r="P470" s="57"/>
      <c r="Q470" s="57"/>
      <c r="R470" s="57"/>
    </row>
    <row r="471" spans="1:18">
      <c r="A471" s="56">
        <v>748</v>
      </c>
      <c r="B471" s="57">
        <v>1.8953557176265023</v>
      </c>
      <c r="C471" s="56">
        <v>312.95007099210369</v>
      </c>
      <c r="D471" s="56">
        <v>604.21786828736515</v>
      </c>
      <c r="E471" s="56">
        <v>537.00454704691253</v>
      </c>
      <c r="F471" s="56">
        <v>661.61794467957668</v>
      </c>
      <c r="G471" s="57"/>
      <c r="H471" s="57"/>
      <c r="I471" s="57"/>
      <c r="J471" s="57"/>
      <c r="K471" s="57"/>
      <c r="L471" s="57"/>
      <c r="M471" s="57"/>
      <c r="N471" s="57"/>
      <c r="O471" s="57"/>
      <c r="P471" s="57"/>
      <c r="Q471" s="57"/>
      <c r="R471" s="57"/>
    </row>
    <row r="472" spans="1:18">
      <c r="A472" s="56">
        <v>747</v>
      </c>
      <c r="B472" s="57">
        <v>1.9054794315102921</v>
      </c>
      <c r="C472" s="56">
        <v>313.6986409830368</v>
      </c>
      <c r="D472" s="56">
        <v>609.74284924427752</v>
      </c>
      <c r="E472" s="56">
        <v>540.62021471598507</v>
      </c>
      <c r="F472" s="56">
        <v>668.53915234167039</v>
      </c>
      <c r="G472" s="57"/>
      <c r="H472" s="57"/>
      <c r="I472" s="57"/>
      <c r="J472" s="57"/>
      <c r="K472" s="57"/>
      <c r="L472" s="57"/>
      <c r="M472" s="57"/>
      <c r="N472" s="57"/>
      <c r="O472" s="57"/>
      <c r="P472" s="57"/>
      <c r="Q472" s="57"/>
      <c r="R472" s="57"/>
    </row>
    <row r="473" spans="1:18">
      <c r="A473" s="56">
        <v>746</v>
      </c>
      <c r="B473" s="57">
        <v>1.9159037836249935</v>
      </c>
      <c r="C473" s="56">
        <v>314.5598920582035</v>
      </c>
      <c r="D473" s="56">
        <v>615.39674153670273</v>
      </c>
      <c r="E473" s="56">
        <v>544.30541298860987</v>
      </c>
      <c r="F473" s="56">
        <v>675.64254295492879</v>
      </c>
      <c r="G473" s="57"/>
      <c r="H473" s="57"/>
      <c r="I473" s="57"/>
      <c r="J473" s="57"/>
      <c r="K473" s="57"/>
      <c r="L473" s="57"/>
      <c r="M473" s="57"/>
      <c r="N473" s="57"/>
      <c r="O473" s="57"/>
      <c r="P473" s="57"/>
      <c r="Q473" s="57"/>
      <c r="R473" s="57"/>
    </row>
    <row r="474" spans="1:18">
      <c r="A474" s="56">
        <v>745</v>
      </c>
      <c r="B474" s="57">
        <v>1.9266485061647902</v>
      </c>
      <c r="C474" s="56">
        <v>315.54260461461411</v>
      </c>
      <c r="D474" s="56">
        <v>621.18647453330652</v>
      </c>
      <c r="E474" s="56">
        <v>548.06370997000215</v>
      </c>
      <c r="F474" s="56">
        <v>682.93840614997657</v>
      </c>
      <c r="G474" s="57"/>
      <c r="H474" s="57"/>
      <c r="I474" s="57"/>
      <c r="J474" s="57"/>
      <c r="K474" s="57"/>
      <c r="L474" s="57"/>
      <c r="M474" s="57"/>
      <c r="N474" s="57"/>
      <c r="O474" s="57"/>
      <c r="P474" s="57"/>
      <c r="Q474" s="57"/>
      <c r="R474" s="57"/>
    </row>
    <row r="475" spans="1:18">
      <c r="A475" s="56">
        <v>744</v>
      </c>
      <c r="B475" s="57">
        <v>1.9377351289875946</v>
      </c>
      <c r="C475" s="56">
        <v>316.65653035190667</v>
      </c>
      <c r="D475" s="56">
        <v>627.11953006616329</v>
      </c>
      <c r="E475" s="56">
        <v>551.8989441365743</v>
      </c>
      <c r="F475" s="56">
        <v>690.43789016186827</v>
      </c>
      <c r="G475" s="57"/>
      <c r="H475" s="57"/>
      <c r="I475" s="57"/>
      <c r="J475" s="57"/>
      <c r="K475" s="57"/>
      <c r="L475" s="57"/>
      <c r="M475" s="57"/>
      <c r="N475" s="57"/>
      <c r="O475" s="57"/>
      <c r="P475" s="57"/>
      <c r="Q475" s="57"/>
      <c r="R475" s="57"/>
    </row>
    <row r="476" spans="1:18">
      <c r="A476" s="56">
        <v>743</v>
      </c>
      <c r="B476" s="57">
        <v>1.9491871926029603</v>
      </c>
      <c r="C476" s="56">
        <v>317.9125301979854</v>
      </c>
      <c r="D476" s="56">
        <v>633.20399800336065</v>
      </c>
      <c r="E476" s="56">
        <v>555.81524979527296</v>
      </c>
      <c r="F476" s="56">
        <v>698.15309299347393</v>
      </c>
      <c r="G476" s="57"/>
      <c r="H476" s="57"/>
      <c r="I476" s="57"/>
      <c r="J476" s="57"/>
      <c r="K476" s="57"/>
      <c r="L476" s="57"/>
      <c r="M476" s="57"/>
      <c r="N476" s="57"/>
      <c r="O476" s="57"/>
      <c r="P476" s="57"/>
      <c r="Q476" s="57"/>
      <c r="R476" s="57"/>
    </row>
    <row r="477" spans="1:18">
      <c r="A477" s="56">
        <v>742</v>
      </c>
      <c r="B477" s="57">
        <v>1.9610304911532739</v>
      </c>
      <c r="C477" s="56">
        <v>323.92233763325027</v>
      </c>
      <c r="D477" s="56">
        <v>639.87573139874223</v>
      </c>
      <c r="E477" s="56">
        <v>557.90685720876002</v>
      </c>
      <c r="F477" s="56">
        <v>706.59909608040607</v>
      </c>
      <c r="G477" s="57"/>
      <c r="H477" s="57"/>
      <c r="I477" s="57"/>
      <c r="J477" s="57"/>
      <c r="K477" s="57"/>
      <c r="L477" s="57"/>
      <c r="M477" s="57"/>
      <c r="N477" s="57"/>
      <c r="O477" s="57"/>
      <c r="P477" s="57"/>
      <c r="Q477" s="57"/>
      <c r="R477" s="57"/>
    </row>
    <row r="478" spans="1:18">
      <c r="A478" s="56">
        <v>741</v>
      </c>
      <c r="B478" s="57">
        <v>1.9856222176422857</v>
      </c>
      <c r="C478" s="56">
        <v>330.86850195421522</v>
      </c>
      <c r="D478" s="56">
        <v>646.73662215717218</v>
      </c>
      <c r="E478" s="56">
        <v>559.87588236146803</v>
      </c>
      <c r="F478" s="56">
        <v>715.31126543451944</v>
      </c>
      <c r="G478" s="57"/>
      <c r="H478" s="57"/>
      <c r="I478" s="57"/>
      <c r="J478" s="57"/>
      <c r="K478" s="57"/>
      <c r="L478" s="57"/>
      <c r="M478" s="57"/>
      <c r="N478" s="57"/>
      <c r="O478" s="57"/>
      <c r="P478" s="57"/>
      <c r="Q478" s="57"/>
      <c r="R478" s="57"/>
    </row>
    <row r="479" spans="1:18">
      <c r="A479" s="56">
        <v>740</v>
      </c>
      <c r="B479" s="57">
        <v>2.0123769196595145</v>
      </c>
      <c r="C479" s="56">
        <v>338.35298454920223</v>
      </c>
      <c r="D479" s="56">
        <v>653.75212877030378</v>
      </c>
      <c r="E479" s="56">
        <v>561.9160389385579</v>
      </c>
      <c r="F479" s="56">
        <v>724.25255931254799</v>
      </c>
      <c r="G479" s="57"/>
      <c r="H479" s="57"/>
      <c r="I479" s="57"/>
      <c r="J479" s="57"/>
      <c r="K479" s="57"/>
      <c r="L479" s="57"/>
      <c r="M479" s="57"/>
      <c r="N479" s="57"/>
      <c r="O479" s="57"/>
      <c r="P479" s="57"/>
      <c r="Q479" s="57"/>
      <c r="R479" s="57"/>
    </row>
    <row r="480" spans="1:18">
      <c r="A480" s="56">
        <v>739</v>
      </c>
      <c r="B480" s="57">
        <v>2.0401409412848928</v>
      </c>
      <c r="C480" s="56">
        <v>346.43442123973955</v>
      </c>
      <c r="D480" s="56">
        <v>660.93246977119566</v>
      </c>
      <c r="E480" s="56">
        <v>564.0298598057492</v>
      </c>
      <c r="F480" s="56">
        <v>733.43890195999381</v>
      </c>
      <c r="G480" s="57"/>
      <c r="H480" s="57"/>
      <c r="I480" s="57"/>
      <c r="J480" s="57"/>
      <c r="K480" s="57"/>
      <c r="L480" s="57"/>
      <c r="M480" s="57"/>
      <c r="N480" s="57"/>
      <c r="O480" s="57"/>
      <c r="P480" s="57"/>
      <c r="Q480" s="57"/>
      <c r="R480" s="57"/>
    </row>
    <row r="481" spans="1:18">
      <c r="A481" s="56">
        <v>738</v>
      </c>
      <c r="B481" s="57">
        <v>2.068986543567982</v>
      </c>
      <c r="C481" s="56">
        <v>355.18001589326889</v>
      </c>
      <c r="D481" s="56">
        <v>668.2885573088904</v>
      </c>
      <c r="E481" s="56">
        <v>566.22009083094122</v>
      </c>
      <c r="F481" s="56">
        <v>742.88743915584132</v>
      </c>
      <c r="G481" s="57"/>
      <c r="H481" s="57"/>
      <c r="I481" s="57"/>
      <c r="J481" s="57"/>
      <c r="K481" s="57"/>
      <c r="L481" s="57"/>
      <c r="M481" s="57"/>
      <c r="N481" s="57"/>
      <c r="O481" s="57"/>
      <c r="P481" s="57"/>
      <c r="Q481" s="57"/>
      <c r="R481" s="57"/>
    </row>
    <row r="482" spans="1:18">
      <c r="A482" s="56">
        <v>737</v>
      </c>
      <c r="B482" s="57">
        <v>2.0989932214964679</v>
      </c>
      <c r="C482" s="56">
        <v>364.66708367201971</v>
      </c>
      <c r="D482" s="56">
        <v>675.83202588483925</v>
      </c>
      <c r="E482" s="56">
        <v>568.48968469831891</v>
      </c>
      <c r="F482" s="56">
        <v>752.61661778197686</v>
      </c>
      <c r="G482" s="57"/>
      <c r="H482" s="57"/>
      <c r="I482" s="57"/>
      <c r="J482" s="57"/>
      <c r="K482" s="57"/>
      <c r="L482" s="57"/>
      <c r="M482" s="57"/>
      <c r="N482" s="57"/>
      <c r="O482" s="57"/>
      <c r="P482" s="57"/>
      <c r="Q482" s="57"/>
      <c r="R482" s="57"/>
    </row>
    <row r="483" spans="1:18">
      <c r="A483" s="56">
        <v>736</v>
      </c>
      <c r="B483" s="57">
        <v>2.1302485517659213</v>
      </c>
      <c r="C483" s="56">
        <v>374.9849133337965</v>
      </c>
      <c r="D483" s="56">
        <v>683.57524813365546</v>
      </c>
      <c r="E483" s="56">
        <v>570.84178694407706</v>
      </c>
      <c r="F483" s="56">
        <v>762.64625377553068</v>
      </c>
      <c r="G483" s="57"/>
      <c r="H483" s="57"/>
      <c r="I483" s="57"/>
      <c r="J483" s="57"/>
      <c r="K483" s="57"/>
      <c r="L483" s="57"/>
      <c r="M483" s="57"/>
      <c r="N483" s="57"/>
      <c r="O483" s="57"/>
      <c r="P483" s="57"/>
      <c r="Q483" s="57"/>
      <c r="R483" s="57"/>
    </row>
    <row r="484" spans="1:18">
      <c r="A484" s="56">
        <v>735</v>
      </c>
      <c r="B484" s="57">
        <v>2.1628491226207167</v>
      </c>
      <c r="C484" s="56">
        <v>382.49052464169625</v>
      </c>
      <c r="D484" s="56">
        <v>691.47608643146395</v>
      </c>
      <c r="E484" s="56">
        <v>574.0312751079797</v>
      </c>
      <c r="F484" s="56">
        <v>773.01784347655564</v>
      </c>
      <c r="G484" s="57"/>
      <c r="H484" s="57"/>
      <c r="I484" s="57"/>
      <c r="J484" s="57"/>
      <c r="K484" s="57"/>
      <c r="L484" s="57"/>
      <c r="M484" s="57"/>
      <c r="N484" s="57"/>
      <c r="O484" s="57"/>
      <c r="P484" s="57"/>
      <c r="Q484" s="57"/>
      <c r="R484" s="57"/>
    </row>
    <row r="485" spans="1:18">
      <c r="A485" s="56">
        <v>734</v>
      </c>
      <c r="B485" s="57">
        <v>2.188498660379949</v>
      </c>
      <c r="C485" s="56">
        <v>385.0255727755931</v>
      </c>
      <c r="D485" s="56">
        <v>699.54690084148581</v>
      </c>
      <c r="E485" s="56">
        <v>578.43502101222498</v>
      </c>
      <c r="F485" s="56">
        <v>783.79930830998671</v>
      </c>
      <c r="G485" s="57"/>
      <c r="H485" s="57"/>
      <c r="I485" s="57"/>
      <c r="J485" s="57"/>
      <c r="K485" s="57"/>
      <c r="L485" s="57"/>
      <c r="M485" s="57"/>
      <c r="N485" s="57"/>
      <c r="O485" s="57"/>
      <c r="P485" s="57"/>
      <c r="Q485" s="57"/>
      <c r="R485" s="57"/>
    </row>
    <row r="486" spans="1:18">
      <c r="A486" s="56">
        <v>733</v>
      </c>
      <c r="B486" s="57">
        <v>2.2027753680110718</v>
      </c>
      <c r="C486" s="56">
        <v>387.92639329247714</v>
      </c>
      <c r="D486" s="56">
        <v>707.8964661630431</v>
      </c>
      <c r="E486" s="56">
        <v>582.96490077832982</v>
      </c>
      <c r="F486" s="56">
        <v>795.00431259542654</v>
      </c>
      <c r="G486" s="57"/>
      <c r="H486" s="57"/>
      <c r="I486" s="57"/>
      <c r="J486" s="57"/>
      <c r="K486" s="57"/>
      <c r="L486" s="57"/>
      <c r="M486" s="57"/>
      <c r="N486" s="57"/>
      <c r="O486" s="57"/>
      <c r="P486" s="57"/>
      <c r="Q486" s="57"/>
      <c r="R486" s="57"/>
    </row>
    <row r="487" spans="1:18">
      <c r="A487" s="56">
        <v>732</v>
      </c>
      <c r="B487" s="57">
        <v>2.2178449835399681</v>
      </c>
      <c r="C487" s="56">
        <v>391.23456044829243</v>
      </c>
      <c r="D487" s="56">
        <v>716.54406746487552</v>
      </c>
      <c r="E487" s="56">
        <v>587.62894136425496</v>
      </c>
      <c r="F487" s="56">
        <v>806.66465162233453</v>
      </c>
      <c r="G487" s="57"/>
      <c r="H487" s="57"/>
      <c r="I487" s="57"/>
      <c r="J487" s="57"/>
      <c r="K487" s="57"/>
      <c r="L487" s="57"/>
      <c r="M487" s="57"/>
      <c r="N487" s="57"/>
      <c r="O487" s="57"/>
      <c r="P487" s="57"/>
      <c r="Q487" s="57"/>
      <c r="R487" s="57"/>
    </row>
    <row r="488" spans="1:18">
      <c r="A488" s="56">
        <v>731</v>
      </c>
      <c r="B488" s="57">
        <v>2.2337815423267808</v>
      </c>
      <c r="C488" s="56">
        <v>394.9979720447007</v>
      </c>
      <c r="D488" s="56">
        <v>725.51041979791796</v>
      </c>
      <c r="E488" s="56">
        <v>592.43562312430265</v>
      </c>
      <c r="F488" s="56">
        <v>818.81488696109841</v>
      </c>
      <c r="G488" s="57"/>
      <c r="H488" s="57"/>
      <c r="I488" s="57"/>
      <c r="J488" s="57"/>
      <c r="K488" s="57"/>
      <c r="L488" s="57"/>
      <c r="M488" s="57"/>
      <c r="N488" s="57"/>
      <c r="O488" s="57"/>
      <c r="P488" s="57"/>
      <c r="Q488" s="57"/>
      <c r="R488" s="57"/>
    </row>
    <row r="489" spans="1:18">
      <c r="A489" s="56">
        <v>730</v>
      </c>
      <c r="B489" s="57">
        <v>2.2506677505859858</v>
      </c>
      <c r="C489" s="56">
        <v>399.27191533913066</v>
      </c>
      <c r="D489" s="56">
        <v>734.81762163440465</v>
      </c>
      <c r="E489" s="56">
        <v>597.39381077254859</v>
      </c>
      <c r="F489" s="56">
        <v>831.49240987900805</v>
      </c>
      <c r="G489" s="57"/>
      <c r="H489" s="57"/>
      <c r="I489" s="57"/>
      <c r="J489" s="57"/>
      <c r="K489" s="57"/>
      <c r="L489" s="57"/>
      <c r="M489" s="57"/>
      <c r="N489" s="57"/>
      <c r="O489" s="57"/>
      <c r="P489" s="57"/>
      <c r="Q489" s="57"/>
      <c r="R489" s="57"/>
    </row>
    <row r="490" spans="1:18">
      <c r="A490" s="56">
        <v>729</v>
      </c>
      <c r="B490" s="57">
        <v>2.2685959076191611</v>
      </c>
      <c r="C490" s="56">
        <v>404.12028516982821</v>
      </c>
      <c r="D490" s="56">
        <v>744.48901175152741</v>
      </c>
      <c r="E490" s="56">
        <v>602.51262949966303</v>
      </c>
      <c r="F490" s="56">
        <v>844.73738645708261</v>
      </c>
      <c r="G490" s="57"/>
      <c r="H490" s="57"/>
      <c r="I490" s="57"/>
      <c r="J490" s="57"/>
      <c r="K490" s="57"/>
      <c r="L490" s="57"/>
      <c r="M490" s="57"/>
      <c r="N490" s="57"/>
      <c r="O490" s="57"/>
      <c r="P490" s="57"/>
      <c r="Q490" s="57"/>
      <c r="R490" s="57"/>
    </row>
    <row r="491" spans="1:18">
      <c r="A491" s="56">
        <v>728</v>
      </c>
      <c r="B491" s="57">
        <v>2.28766878232496</v>
      </c>
      <c r="C491" s="56">
        <v>409.61694528664168</v>
      </c>
      <c r="D491" s="56">
        <v>754.54888049352803</v>
      </c>
      <c r="E491" s="56">
        <v>607.80126218494252</v>
      </c>
      <c r="F491" s="56">
        <v>858.59251345326311</v>
      </c>
      <c r="G491" s="57"/>
      <c r="H491" s="57"/>
      <c r="I491" s="57"/>
      <c r="J491" s="57"/>
      <c r="K491" s="57"/>
      <c r="L491" s="57"/>
      <c r="M491" s="57"/>
      <c r="N491" s="57"/>
      <c r="O491" s="57"/>
      <c r="P491" s="57"/>
      <c r="Q491" s="57"/>
      <c r="R491" s="57"/>
    </row>
    <row r="492" spans="1:18">
      <c r="A492" s="56">
        <v>727</v>
      </c>
      <c r="B492" s="57">
        <v>2.3080003361774772</v>
      </c>
      <c r="C492" s="56">
        <v>415.84719728569706</v>
      </c>
      <c r="D492" s="56">
        <v>765.0219679773486</v>
      </c>
      <c r="E492" s="56">
        <v>613.2686357603485</v>
      </c>
      <c r="F492" s="56">
        <v>873.10248431719322</v>
      </c>
      <c r="G492" s="57"/>
      <c r="H492" s="57"/>
      <c r="I492" s="57"/>
      <c r="J492" s="57"/>
      <c r="K492" s="57"/>
      <c r="L492" s="57"/>
      <c r="M492" s="57"/>
      <c r="N492" s="57"/>
      <c r="O492" s="57"/>
      <c r="P492" s="57"/>
      <c r="Q492" s="57"/>
      <c r="R492" s="57"/>
    </row>
    <row r="493" spans="1:18">
      <c r="A493" s="56">
        <v>726</v>
      </c>
      <c r="B493" s="57">
        <v>2.3297161209108825</v>
      </c>
      <c r="C493" s="56">
        <v>422.90927576986877</v>
      </c>
      <c r="D493" s="56">
        <v>775.93265931246708</v>
      </c>
      <c r="E493" s="56">
        <v>618.92295566833116</v>
      </c>
      <c r="F493" s="56">
        <v>888.31302679696262</v>
      </c>
      <c r="G493" s="57"/>
      <c r="H493" s="57"/>
      <c r="I493" s="57"/>
      <c r="J493" s="57"/>
      <c r="K493" s="57"/>
      <c r="L493" s="57"/>
      <c r="M493" s="57"/>
      <c r="N493" s="57"/>
      <c r="O493" s="57"/>
      <c r="P493" s="57"/>
      <c r="Q493" s="57"/>
      <c r="R493" s="57"/>
    </row>
    <row r="494" spans="1:18">
      <c r="A494" s="56">
        <v>725</v>
      </c>
      <c r="B494" s="57">
        <v>2.3529530874939142</v>
      </c>
      <c r="C494" s="56">
        <v>430.91571612002548</v>
      </c>
      <c r="D494" s="56">
        <v>787.30376367684823</v>
      </c>
      <c r="E494" s="56">
        <v>624.77103918594719</v>
      </c>
      <c r="F494" s="56">
        <v>904.26933095705112</v>
      </c>
      <c r="G494" s="57"/>
      <c r="H494" s="57"/>
      <c r="I494" s="57"/>
      <c r="J494" s="57"/>
      <c r="K494" s="57"/>
      <c r="L494" s="57"/>
      <c r="M494" s="57"/>
      <c r="N494" s="57"/>
      <c r="O494" s="57"/>
      <c r="P494" s="57"/>
      <c r="Q494" s="57"/>
      <c r="R494" s="57"/>
    </row>
    <row r="495" spans="1:18">
      <c r="A495" s="56">
        <v>724</v>
      </c>
      <c r="B495" s="57">
        <v>2.3778584222209171</v>
      </c>
      <c r="C495" s="56">
        <v>439.99433336810961</v>
      </c>
      <c r="D495" s="56">
        <v>799.15474594888497</v>
      </c>
      <c r="E495" s="56">
        <v>630.81739440711829</v>
      </c>
      <c r="F495" s="56">
        <v>921.01364634998492</v>
      </c>
      <c r="G495" s="57"/>
      <c r="H495" s="57"/>
      <c r="I495" s="57"/>
      <c r="J495" s="57"/>
      <c r="K495" s="57"/>
      <c r="L495" s="57"/>
      <c r="M495" s="57"/>
      <c r="N495" s="57"/>
      <c r="O495" s="57"/>
      <c r="P495" s="57"/>
      <c r="Q495" s="57"/>
      <c r="R495" s="57"/>
    </row>
    <row r="496" spans="1:18">
      <c r="A496" s="56">
        <v>723</v>
      </c>
      <c r="B496" s="57">
        <v>2.4045868787100058</v>
      </c>
      <c r="C496" s="56">
        <v>450.28840398754886</v>
      </c>
      <c r="D496" s="56">
        <v>811.49928092166169</v>
      </c>
      <c r="E496" s="56">
        <v>637.06299926040651</v>
      </c>
      <c r="F496" s="56">
        <v>938.5818094760931</v>
      </c>
      <c r="G496" s="57"/>
      <c r="H496" s="57"/>
      <c r="I496" s="57"/>
      <c r="J496" s="57"/>
      <c r="K496" s="57"/>
      <c r="L496" s="57"/>
      <c r="M496" s="57"/>
      <c r="N496" s="57"/>
      <c r="O496" s="57"/>
      <c r="P496" s="57"/>
      <c r="Q496" s="57"/>
      <c r="R496" s="57"/>
    </row>
    <row r="497" spans="1:18">
      <c r="A497" s="56">
        <v>722</v>
      </c>
      <c r="B497" s="57">
        <v>2.4332959262146354</v>
      </c>
      <c r="C497" s="56">
        <v>461.95546908856466</v>
      </c>
      <c r="D497" s="56">
        <v>824.34204544326451</v>
      </c>
      <c r="E497" s="56">
        <v>643.503765800309</v>
      </c>
      <c r="F497" s="56">
        <v>956.99850393068505</v>
      </c>
      <c r="G497" s="57"/>
      <c r="H497" s="57"/>
      <c r="I497" s="57"/>
      <c r="J497" s="57"/>
      <c r="K497" s="57"/>
      <c r="L497" s="57"/>
      <c r="M497" s="57"/>
      <c r="N497" s="57"/>
      <c r="O497" s="57"/>
      <c r="P497" s="57"/>
      <c r="Q497" s="57"/>
      <c r="R497" s="57"/>
    </row>
    <row r="498" spans="1:18">
      <c r="A498" s="56">
        <v>721</v>
      </c>
      <c r="B498" s="57">
        <v>2.4641379462822113</v>
      </c>
      <c r="C498" s="56">
        <v>475.16402111903261</v>
      </c>
      <c r="D498" s="56">
        <v>837.6747872474325</v>
      </c>
      <c r="E498" s="56">
        <v>650.12874397644066</v>
      </c>
      <c r="F498" s="56">
        <v>976.27121031610841</v>
      </c>
      <c r="G498" s="57"/>
      <c r="H498" s="57"/>
      <c r="I498" s="57"/>
      <c r="J498" s="57"/>
      <c r="K498" s="57"/>
      <c r="L498" s="57"/>
      <c r="M498" s="57"/>
      <c r="N498" s="57"/>
      <c r="O498" s="57"/>
      <c r="P498" s="57"/>
      <c r="Q498" s="57"/>
      <c r="R498" s="57"/>
    </row>
    <row r="499" spans="1:18">
      <c r="A499" s="56">
        <v>720</v>
      </c>
      <c r="B499" s="57">
        <v>2.4972487956186278</v>
      </c>
      <c r="C499" s="56">
        <v>490.08729687633621</v>
      </c>
      <c r="D499" s="56">
        <v>851.47194823410507</v>
      </c>
      <c r="E499" s="56">
        <v>656.91824017954889</v>
      </c>
      <c r="F499" s="56">
        <v>996.38313768125545</v>
      </c>
      <c r="G499" s="57"/>
      <c r="H499" s="57"/>
      <c r="I499" s="57"/>
      <c r="J499" s="57"/>
      <c r="K499" s="57"/>
      <c r="L499" s="57"/>
      <c r="M499" s="57"/>
      <c r="N499" s="57"/>
      <c r="O499" s="57"/>
      <c r="P499" s="57"/>
      <c r="Q499" s="57"/>
      <c r="R499" s="57"/>
    </row>
    <row r="500" spans="1:18">
      <c r="A500" s="56">
        <v>719</v>
      </c>
      <c r="B500" s="57">
        <v>2.5327324916922809</v>
      </c>
      <c r="C500" s="56">
        <v>506.89363768567011</v>
      </c>
      <c r="D500" s="56">
        <v>865.68648389472162</v>
      </c>
      <c r="E500" s="56">
        <v>663.84219597397828</v>
      </c>
      <c r="F500" s="56">
        <v>1017.2859780589481</v>
      </c>
      <c r="G500" s="57"/>
      <c r="H500" s="57"/>
      <c r="I500" s="57"/>
      <c r="J500" s="57"/>
      <c r="K500" s="57"/>
      <c r="L500" s="57"/>
      <c r="M500" s="57"/>
      <c r="N500" s="57"/>
      <c r="O500" s="57"/>
      <c r="P500" s="57"/>
      <c r="Q500" s="57"/>
      <c r="R500" s="57"/>
    </row>
    <row r="501" spans="1:18">
      <c r="A501" s="56">
        <v>718</v>
      </c>
      <c r="B501" s="57">
        <v>2.5706427558623535</v>
      </c>
      <c r="C501" s="56">
        <v>525.73356658491468</v>
      </c>
      <c r="D501" s="56">
        <v>880.24693978194205</v>
      </c>
      <c r="E501" s="56">
        <v>670.85934830116616</v>
      </c>
      <c r="F501" s="56">
        <v>1038.8940153312803</v>
      </c>
      <c r="G501" s="57"/>
      <c r="H501" s="57"/>
      <c r="I501" s="57"/>
      <c r="J501" s="57"/>
      <c r="K501" s="57"/>
      <c r="L501" s="57"/>
      <c r="M501" s="57"/>
      <c r="N501" s="57"/>
      <c r="O501" s="57"/>
      <c r="P501" s="57"/>
      <c r="Q501" s="57"/>
      <c r="R501" s="57"/>
    </row>
    <row r="502" spans="1:18">
      <c r="A502" s="56">
        <v>717</v>
      </c>
      <c r="B502" s="57">
        <v>2.6109637104219043</v>
      </c>
      <c r="C502" s="56">
        <v>538.57935520102399</v>
      </c>
      <c r="D502" s="56">
        <v>890.47186356964926</v>
      </c>
      <c r="E502" s="56">
        <v>675.64360846440161</v>
      </c>
      <c r="F502" s="56">
        <v>1054.34274115588</v>
      </c>
      <c r="G502" s="57"/>
      <c r="H502" s="57"/>
      <c r="I502" s="57"/>
      <c r="J502" s="57"/>
      <c r="K502" s="57"/>
      <c r="L502" s="57"/>
      <c r="M502" s="57"/>
      <c r="N502" s="57"/>
      <c r="O502" s="57"/>
      <c r="P502" s="57"/>
      <c r="Q502" s="57"/>
      <c r="R502" s="57"/>
    </row>
    <row r="503" spans="1:18">
      <c r="A503" s="56">
        <v>716</v>
      </c>
      <c r="B503" s="57">
        <v>2.6406533645749102</v>
      </c>
      <c r="C503" s="56">
        <v>562.20776844012028</v>
      </c>
      <c r="D503" s="56">
        <v>905.98401456765475</v>
      </c>
      <c r="E503" s="56">
        <v>682.98853053324376</v>
      </c>
      <c r="F503" s="56">
        <v>1077.7286851343542</v>
      </c>
      <c r="G503" s="57"/>
      <c r="H503" s="57"/>
      <c r="I503" s="57"/>
      <c r="J503" s="57"/>
      <c r="K503" s="57"/>
      <c r="L503" s="57"/>
      <c r="M503" s="57"/>
      <c r="N503" s="57"/>
      <c r="O503" s="57"/>
      <c r="P503" s="57"/>
      <c r="Q503" s="57"/>
      <c r="R503" s="57"/>
    </row>
    <row r="504" spans="1:18">
      <c r="A504" s="56">
        <v>715</v>
      </c>
      <c r="B504" s="57">
        <v>2.6865647086959634</v>
      </c>
      <c r="C504" s="56">
        <v>588.23972030371772</v>
      </c>
      <c r="D504" s="56">
        <v>921.52397761105783</v>
      </c>
      <c r="E504" s="56">
        <v>690.25645603815781</v>
      </c>
      <c r="F504" s="56">
        <v>1101.3980548933089</v>
      </c>
      <c r="G504" s="57"/>
      <c r="H504" s="57"/>
      <c r="I504" s="57"/>
      <c r="J504" s="57"/>
      <c r="K504" s="57"/>
      <c r="L504" s="57"/>
      <c r="M504" s="57"/>
      <c r="N504" s="57"/>
      <c r="O504" s="57"/>
      <c r="P504" s="57"/>
      <c r="Q504" s="57"/>
      <c r="R504" s="57"/>
    </row>
    <row r="505" spans="1:18">
      <c r="A505" s="56">
        <v>714</v>
      </c>
      <c r="B505" s="57">
        <v>2.7344996196676368</v>
      </c>
      <c r="C505" s="56">
        <v>616.63354188242158</v>
      </c>
      <c r="D505" s="56">
        <v>936.93953512023018</v>
      </c>
      <c r="E505" s="56">
        <v>697.37544357799425</v>
      </c>
      <c r="F505" s="56">
        <v>1125.1233691956106</v>
      </c>
      <c r="G505" s="57"/>
      <c r="H505" s="57"/>
      <c r="I505" s="57"/>
      <c r="J505" s="57"/>
      <c r="K505" s="57"/>
      <c r="L505" s="57"/>
      <c r="M505" s="57"/>
      <c r="N505" s="57"/>
      <c r="O505" s="57"/>
      <c r="P505" s="57"/>
      <c r="Q505" s="57"/>
      <c r="R505" s="57"/>
    </row>
    <row r="506" spans="1:18">
      <c r="A506" s="56">
        <v>713</v>
      </c>
      <c r="B506" s="57">
        <v>2.7840709406922204</v>
      </c>
      <c r="C506" s="56">
        <v>647.28453796329529</v>
      </c>
      <c r="D506" s="56">
        <v>952.08652491766111</v>
      </c>
      <c r="E506" s="56">
        <v>704.28061245452136</v>
      </c>
      <c r="F506" s="56">
        <v>1148.6801656029497</v>
      </c>
      <c r="G506" s="57"/>
      <c r="H506" s="57"/>
      <c r="I506" s="57"/>
      <c r="J506" s="57"/>
      <c r="K506" s="57"/>
      <c r="L506" s="57"/>
      <c r="M506" s="57"/>
      <c r="N506" s="57"/>
      <c r="O506" s="57"/>
      <c r="P506" s="57"/>
      <c r="Q506" s="57"/>
      <c r="R506" s="57"/>
    </row>
    <row r="507" spans="1:18">
      <c r="A507" s="56">
        <v>712</v>
      </c>
      <c r="B507" s="57">
        <v>2.8348420223432327</v>
      </c>
      <c r="C507" s="56">
        <v>680.04074093996212</v>
      </c>
      <c r="D507" s="56">
        <v>966.84126178585689</v>
      </c>
      <c r="E507" s="56">
        <v>710.91953876795264</v>
      </c>
      <c r="F507" s="56">
        <v>1171.8669140431816</v>
      </c>
      <c r="G507" s="57"/>
      <c r="H507" s="57"/>
      <c r="I507" s="57"/>
      <c r="J507" s="57"/>
      <c r="K507" s="57"/>
      <c r="L507" s="57"/>
      <c r="M507" s="57"/>
      <c r="N507" s="57"/>
      <c r="O507" s="57"/>
      <c r="P507" s="57"/>
      <c r="Q507" s="57"/>
      <c r="R507" s="57"/>
    </row>
    <row r="508" spans="1:18">
      <c r="A508" s="56">
        <v>711</v>
      </c>
      <c r="B508" s="57">
        <v>2.8863689185120696</v>
      </c>
      <c r="C508" s="56">
        <v>714.72349038986783</v>
      </c>
      <c r="D508" s="56">
        <v>981.10841496093474</v>
      </c>
      <c r="E508" s="56">
        <v>717.255152287383</v>
      </c>
      <c r="F508" s="56">
        <v>1194.5191077048833</v>
      </c>
      <c r="G508" s="57"/>
      <c r="H508" s="57"/>
      <c r="I508" s="57"/>
      <c r="J508" s="57"/>
      <c r="K508" s="57"/>
      <c r="L508" s="57"/>
      <c r="M508" s="57"/>
      <c r="N508" s="57"/>
      <c r="O508" s="57"/>
      <c r="P508" s="57"/>
      <c r="Q508" s="57"/>
      <c r="R508" s="57"/>
    </row>
    <row r="509" spans="1:18">
      <c r="A509" s="56">
        <v>710</v>
      </c>
      <c r="B509" s="57">
        <v>2.9382384392398446</v>
      </c>
      <c r="C509" s="56">
        <v>751.14748791816305</v>
      </c>
      <c r="D509" s="56">
        <v>994.8234463230425</v>
      </c>
      <c r="E509" s="56">
        <v>723.26595196699327</v>
      </c>
      <c r="F509" s="56">
        <v>1216.5155181992486</v>
      </c>
      <c r="G509" s="57"/>
      <c r="H509" s="57"/>
      <c r="I509" s="57"/>
      <c r="J509" s="57"/>
      <c r="K509" s="57"/>
      <c r="L509" s="57"/>
      <c r="M509" s="57"/>
      <c r="N509" s="57"/>
      <c r="O509" s="57"/>
      <c r="P509" s="57"/>
      <c r="Q509" s="57"/>
      <c r="R509" s="57"/>
    </row>
    <row r="510" spans="1:18">
      <c r="A510" s="56">
        <v>709</v>
      </c>
      <c r="B510" s="57">
        <v>2.9900945607980822</v>
      </c>
      <c r="C510" s="56">
        <v>789.13650183631853</v>
      </c>
      <c r="D510" s="56">
        <v>1007.9505051986541</v>
      </c>
      <c r="E510" s="56">
        <v>728.94417630311045</v>
      </c>
      <c r="F510" s="56">
        <v>1237.7773629434801</v>
      </c>
      <c r="G510" s="57"/>
      <c r="H510" s="57"/>
      <c r="I510" s="57"/>
      <c r="J510" s="57"/>
      <c r="K510" s="57"/>
      <c r="L510" s="57"/>
      <c r="M510" s="57"/>
      <c r="N510" s="57"/>
      <c r="O510" s="57"/>
      <c r="P510" s="57"/>
      <c r="Q510" s="57"/>
      <c r="R510" s="57"/>
    </row>
    <row r="511" spans="1:18">
      <c r="A511" s="56">
        <v>708</v>
      </c>
      <c r="B511" s="57">
        <v>3.0416509273349281</v>
      </c>
      <c r="C511" s="56">
        <v>828.53328568681775</v>
      </c>
      <c r="D511" s="56">
        <v>1020.477582418329</v>
      </c>
      <c r="E511" s="56">
        <v>734.29289851348256</v>
      </c>
      <c r="F511" s="56">
        <v>1258.262755180677</v>
      </c>
      <c r="G511" s="57"/>
      <c r="H511" s="57"/>
      <c r="I511" s="57"/>
      <c r="J511" s="57"/>
      <c r="K511" s="57"/>
      <c r="L511" s="57"/>
      <c r="M511" s="57"/>
      <c r="N511" s="57"/>
      <c r="O511" s="57"/>
      <c r="P511" s="57"/>
      <c r="Q511" s="57"/>
      <c r="R511" s="57"/>
    </row>
    <row r="512" spans="1:18">
      <c r="A512" s="56">
        <v>707</v>
      </c>
      <c r="B512" s="57">
        <v>3.0926915589463073</v>
      </c>
      <c r="C512" s="56">
        <v>869.20419526647015</v>
      </c>
      <c r="D512" s="56">
        <v>1032.4107007483101</v>
      </c>
      <c r="E512" s="56">
        <v>739.32290816220279</v>
      </c>
      <c r="F512" s="56">
        <v>1277.9590376487718</v>
      </c>
      <c r="G512" s="57"/>
      <c r="H512" s="57"/>
      <c r="I512" s="57"/>
      <c r="J512" s="57"/>
      <c r="K512" s="57"/>
      <c r="L512" s="57"/>
      <c r="M512" s="57"/>
      <c r="N512" s="57"/>
      <c r="O512" s="57"/>
      <c r="P512" s="57"/>
      <c r="Q512" s="57"/>
      <c r="R512" s="57"/>
    </row>
    <row r="513" spans="1:18">
      <c r="A513" s="56">
        <v>706</v>
      </c>
      <c r="B513" s="57">
        <v>3.1430638861509692</v>
      </c>
      <c r="C513" s="56">
        <v>911.03991767306059</v>
      </c>
      <c r="D513" s="56">
        <v>1043.7683833103326</v>
      </c>
      <c r="E513" s="56">
        <v>744.04992717884909</v>
      </c>
      <c r="F513" s="56">
        <v>1296.8749678492356</v>
      </c>
      <c r="G513" s="57"/>
      <c r="H513" s="57"/>
      <c r="I513" s="57"/>
      <c r="J513" s="57"/>
      <c r="K513" s="57"/>
      <c r="L513" s="57"/>
      <c r="M513" s="57"/>
      <c r="N513" s="57"/>
      <c r="O513" s="57"/>
      <c r="P513" s="57"/>
      <c r="Q513" s="57"/>
      <c r="R513" s="57"/>
    </row>
    <row r="514" spans="1:18">
      <c r="A514" s="56">
        <v>705</v>
      </c>
      <c r="B514" s="57">
        <v>3.1926681487237927</v>
      </c>
      <c r="C514" s="56">
        <v>953.95383805352776</v>
      </c>
      <c r="D514" s="56">
        <v>1054.5770323688355</v>
      </c>
      <c r="E514" s="56">
        <v>748.49239868660925</v>
      </c>
      <c r="F514" s="56">
        <v>1315.0338706344946</v>
      </c>
      <c r="G514" s="57"/>
      <c r="H514" s="57"/>
      <c r="I514" s="57"/>
      <c r="J514" s="57"/>
      <c r="K514" s="57"/>
      <c r="L514" s="57"/>
      <c r="M514" s="57"/>
      <c r="N514" s="57"/>
      <c r="O514" s="57"/>
      <c r="P514" s="57"/>
      <c r="Q514" s="57"/>
      <c r="R514" s="57"/>
    </row>
    <row r="515" spans="1:18">
      <c r="A515" s="56">
        <v>704</v>
      </c>
      <c r="B515" s="57">
        <v>3.2414460881538885</v>
      </c>
      <c r="C515" s="56">
        <v>997.87926024983062</v>
      </c>
      <c r="D515" s="56">
        <v>1064.8673958524305</v>
      </c>
      <c r="E515" s="56">
        <v>752.66987552097419</v>
      </c>
      <c r="F515" s="56">
        <v>1332.4681823611591</v>
      </c>
      <c r="G515" s="57"/>
      <c r="H515" s="57"/>
      <c r="I515" s="57"/>
      <c r="J515" s="57"/>
      <c r="K515" s="57"/>
      <c r="L515" s="57"/>
      <c r="M515" s="57"/>
      <c r="N515" s="57"/>
      <c r="O515" s="57"/>
      <c r="P515" s="57"/>
      <c r="Q515" s="57"/>
      <c r="R515" s="57"/>
    </row>
    <row r="516" spans="1:18">
      <c r="A516" s="56">
        <v>703</v>
      </c>
      <c r="B516" s="57">
        <v>3.2893706114527363</v>
      </c>
      <c r="C516" s="56">
        <v>1042.7662903089456</v>
      </c>
      <c r="D516" s="56">
        <v>1074.6720421731263</v>
      </c>
      <c r="E516" s="56">
        <v>756.60192782809406</v>
      </c>
      <c r="F516" s="56">
        <v>1349.2153875336708</v>
      </c>
      <c r="G516" s="57"/>
      <c r="H516" s="57"/>
      <c r="I516" s="57"/>
      <c r="J516" s="57"/>
      <c r="K516" s="57"/>
      <c r="L516" s="57"/>
      <c r="M516" s="57"/>
      <c r="N516" s="57"/>
      <c r="O516" s="57"/>
      <c r="P516" s="57"/>
      <c r="Q516" s="57"/>
      <c r="R516" s="57"/>
    </row>
    <row r="517" spans="1:18">
      <c r="A517" s="56">
        <v>702</v>
      </c>
      <c r="B517" s="57">
        <v>3.3364371442321126</v>
      </c>
      <c r="C517" s="56">
        <v>1088.5788426386728</v>
      </c>
      <c r="D517" s="56">
        <v>1084.0236580464539</v>
      </c>
      <c r="E517" s="56">
        <v>760.30745394904693</v>
      </c>
      <c r="F517" s="56">
        <v>1365.3151488377309</v>
      </c>
      <c r="G517" s="57"/>
      <c r="H517" s="57"/>
      <c r="I517" s="57"/>
      <c r="J517" s="57"/>
      <c r="K517" s="57"/>
      <c r="L517" s="57"/>
      <c r="M517" s="57"/>
      <c r="N517" s="57"/>
      <c r="O517" s="57"/>
      <c r="P517" s="57"/>
      <c r="Q517" s="57"/>
      <c r="R517" s="57"/>
    </row>
    <row r="518" spans="1:18">
      <c r="A518" s="56">
        <v>701</v>
      </c>
      <c r="B518" s="57">
        <v>3.3826567987469702</v>
      </c>
      <c r="C518" s="56">
        <v>1135.2919864995072</v>
      </c>
      <c r="D518" s="56">
        <v>1092.9539674262805</v>
      </c>
      <c r="E518" s="56">
        <v>763.80428283037202</v>
      </c>
      <c r="F518" s="56">
        <v>1380.8073735351572</v>
      </c>
      <c r="G518" s="57"/>
      <c r="H518" s="57"/>
      <c r="I518" s="57"/>
      <c r="J518" s="57"/>
      <c r="K518" s="57"/>
      <c r="L518" s="57"/>
      <c r="M518" s="57"/>
      <c r="N518" s="57"/>
      <c r="O518" s="57"/>
      <c r="P518" s="57"/>
      <c r="Q518" s="57"/>
      <c r="R518" s="57"/>
    </row>
    <row r="519" spans="1:18">
      <c r="A519" s="56">
        <v>700</v>
      </c>
      <c r="B519" s="57">
        <v>3.4280511855576945</v>
      </c>
      <c r="C519" s="56">
        <v>1182.8897035565028</v>
      </c>
      <c r="D519" s="56">
        <v>1101.49309427549</v>
      </c>
      <c r="E519" s="56">
        <v>767.10897596197105</v>
      </c>
      <c r="F519" s="56">
        <v>1395.7309733939621</v>
      </c>
      <c r="G519" s="57"/>
      <c r="H519" s="57"/>
      <c r="I519" s="57"/>
      <c r="J519" s="57"/>
      <c r="K519" s="57"/>
      <c r="L519" s="57"/>
      <c r="M519" s="57"/>
      <c r="N519" s="57"/>
      <c r="O519" s="57"/>
      <c r="P519" s="57"/>
      <c r="Q519" s="57"/>
      <c r="R519" s="57"/>
    </row>
    <row r="520" spans="1:18">
      <c r="A520" s="56">
        <v>699</v>
      </c>
      <c r="B520" s="57">
        <v>3.4726485867423822</v>
      </c>
      <c r="C520" s="56">
        <v>1231.3630495065049</v>
      </c>
      <c r="D520" s="56">
        <v>1109.6692293851524</v>
      </c>
      <c r="E520" s="56">
        <v>770.23675959138006</v>
      </c>
      <c r="F520" s="56">
        <v>1410.1231175703892</v>
      </c>
      <c r="G520" s="57"/>
      <c r="H520" s="57"/>
      <c r="I520" s="57"/>
      <c r="J520" s="57"/>
      <c r="K520" s="57"/>
      <c r="L520" s="57"/>
      <c r="M520" s="57"/>
      <c r="N520" s="57"/>
      <c r="O520" s="57"/>
      <c r="P520" s="57"/>
      <c r="Q520" s="57"/>
      <c r="R520" s="57"/>
    </row>
    <row r="521" spans="1:18">
      <c r="A521" s="56">
        <v>698</v>
      </c>
      <c r="B521" s="57">
        <v>3.5164811987192319</v>
      </c>
      <c r="C521" s="56">
        <v>1280.7086747080532</v>
      </c>
      <c r="D521" s="56">
        <v>1117.5084976177975</v>
      </c>
      <c r="E521" s="56">
        <v>773.2015378326646</v>
      </c>
      <c r="F521" s="56">
        <v>1424.0188242077263</v>
      </c>
      <c r="G521" s="57"/>
      <c r="H521" s="57"/>
      <c r="I521" s="57"/>
      <c r="J521" s="57"/>
      <c r="K521" s="57"/>
      <c r="L521" s="57"/>
      <c r="M521" s="57"/>
      <c r="N521" s="57"/>
      <c r="O521" s="57"/>
      <c r="P521" s="57"/>
      <c r="Q521" s="57"/>
      <c r="R521" s="57"/>
    </row>
    <row r="522" spans="1:18">
      <c r="A522" s="56">
        <v>697</v>
      </c>
      <c r="B522" s="57">
        <v>3.5595831851570443</v>
      </c>
      <c r="C522" s="56">
        <v>1330.9276483525907</v>
      </c>
      <c r="D522" s="56">
        <v>1125.0349522756353</v>
      </c>
      <c r="E522" s="56">
        <v>776.01595306172874</v>
      </c>
      <c r="F522" s="56">
        <v>1437.4507780780191</v>
      </c>
      <c r="G522" s="57"/>
      <c r="H522" s="57"/>
      <c r="I522" s="57"/>
      <c r="J522" s="57"/>
      <c r="K522" s="57"/>
      <c r="L522" s="57"/>
      <c r="M522" s="57"/>
      <c r="N522" s="57"/>
      <c r="O522" s="57"/>
      <c r="P522" s="57"/>
      <c r="Q522" s="57"/>
      <c r="R522" s="57"/>
    </row>
    <row r="523" spans="1:18">
      <c r="A523" s="56">
        <v>696</v>
      </c>
      <c r="B523" s="57">
        <v>3.6019893296045802</v>
      </c>
      <c r="C523" s="56">
        <v>1382.0245315870541</v>
      </c>
      <c r="D523" s="56">
        <v>1132.2706463873139</v>
      </c>
      <c r="E523" s="56">
        <v>778.69147142587281</v>
      </c>
      <c r="F523" s="56">
        <v>1450.4492946366267</v>
      </c>
      <c r="G523" s="57"/>
      <c r="H523" s="57"/>
      <c r="I523" s="57"/>
      <c r="J523" s="57"/>
      <c r="K523" s="57"/>
      <c r="L523" s="57"/>
      <c r="M523" s="57"/>
      <c r="N523" s="57"/>
      <c r="O523" s="57"/>
      <c r="P523" s="57"/>
      <c r="Q523" s="57"/>
      <c r="R523" s="57"/>
    </row>
    <row r="524" spans="1:18">
      <c r="A524" s="56">
        <v>695</v>
      </c>
      <c r="B524" s="57">
        <v>3.6437341246908854</v>
      </c>
      <c r="C524" s="56">
        <v>1434.0066495915414</v>
      </c>
      <c r="D524" s="56">
        <v>1139.2357471513319</v>
      </c>
      <c r="E524" s="56">
        <v>781.23847924880158</v>
      </c>
      <c r="F524" s="56">
        <v>1463.042375096393</v>
      </c>
      <c r="G524" s="57"/>
      <c r="H524" s="57"/>
      <c r="I524" s="57"/>
      <c r="J524" s="57"/>
      <c r="K524" s="57"/>
      <c r="L524" s="57"/>
      <c r="M524" s="57"/>
      <c r="N524" s="57"/>
      <c r="O524" s="57"/>
      <c r="P524" s="57"/>
      <c r="Q524" s="57"/>
      <c r="R524" s="57"/>
    </row>
    <row r="525" spans="1:18">
      <c r="A525" s="56">
        <v>694</v>
      </c>
      <c r="B525" s="57">
        <v>3.6848511741391237</v>
      </c>
      <c r="C525" s="56">
        <v>1486.8835213843981</v>
      </c>
      <c r="D525" s="56">
        <v>1145.9486716546733</v>
      </c>
      <c r="E525" s="56">
        <v>783.6663815933673</v>
      </c>
      <c r="F525" s="56">
        <v>1475.2558152387717</v>
      </c>
      <c r="G525" s="57"/>
      <c r="H525" s="57"/>
      <c r="I525" s="57"/>
      <c r="J525" s="57"/>
      <c r="K525" s="57"/>
      <c r="L525" s="57"/>
      <c r="M525" s="57"/>
      <c r="N525" s="57"/>
      <c r="O525" s="57"/>
      <c r="P525" s="57"/>
      <c r="Q525" s="57"/>
      <c r="R525" s="57"/>
    </row>
    <row r="526" spans="1:18">
      <c r="A526" s="56">
        <v>693</v>
      </c>
      <c r="B526" s="57">
        <v>3.7253728168197457</v>
      </c>
      <c r="C526" s="56">
        <v>1540.6664138202334</v>
      </c>
      <c r="D526" s="56">
        <v>1152.4262299456639</v>
      </c>
      <c r="E526" s="56">
        <v>785.98369783182454</v>
      </c>
      <c r="F526" s="56">
        <v>1487.1133431433777</v>
      </c>
      <c r="G526" s="57"/>
      <c r="H526" s="57"/>
      <c r="I526" s="57"/>
      <c r="J526" s="57"/>
      <c r="K526" s="57"/>
      <c r="L526" s="57"/>
      <c r="M526" s="57"/>
      <c r="N526" s="57"/>
      <c r="O526" s="57"/>
      <c r="P526" s="57"/>
      <c r="Q526" s="57"/>
      <c r="R526" s="57"/>
    </row>
    <row r="527" spans="1:18">
      <c r="A527" s="56">
        <v>692</v>
      </c>
      <c r="B527" s="57">
        <v>3.7653299067524837</v>
      </c>
      <c r="C527" s="56">
        <v>1595.3679919319191</v>
      </c>
      <c r="D527" s="56">
        <v>1158.6837668448343</v>
      </c>
      <c r="E527" s="56">
        <v>788.19815136580382</v>
      </c>
      <c r="F527" s="56">
        <v>1498.6367695373785</v>
      </c>
      <c r="G527" s="57"/>
      <c r="H527" s="57"/>
      <c r="I527" s="57"/>
      <c r="J527" s="57"/>
      <c r="K527" s="57"/>
      <c r="L527" s="57"/>
      <c r="M527" s="57"/>
      <c r="N527" s="57"/>
      <c r="O527" s="57"/>
      <c r="P527" s="57"/>
      <c r="Q527" s="57"/>
      <c r="R527" s="57"/>
    </row>
    <row r="528" spans="1:18">
      <c r="A528" s="56">
        <v>691</v>
      </c>
      <c r="B528" s="57">
        <v>3.8047517007907024</v>
      </c>
      <c r="C528" s="56">
        <v>1651.0020457746939</v>
      </c>
      <c r="D528" s="56">
        <v>1164.7352976087038</v>
      </c>
      <c r="E528" s="56">
        <v>790.31675218758414</v>
      </c>
      <c r="F528" s="56">
        <v>1509.8461406867978</v>
      </c>
      <c r="G528" s="57"/>
      <c r="H528" s="57"/>
      <c r="I528" s="57"/>
      <c r="J528" s="57"/>
      <c r="K528" s="57"/>
      <c r="L528" s="57"/>
      <c r="M528" s="57"/>
      <c r="N528" s="57"/>
      <c r="O528" s="57"/>
      <c r="P528" s="57"/>
      <c r="Q528" s="57"/>
      <c r="R528" s="57"/>
    </row>
    <row r="529" spans="1:18">
      <c r="A529" s="56">
        <v>690</v>
      </c>
      <c r="B529" s="57">
        <v>3.8436658206287446</v>
      </c>
      <c r="C529" s="56">
        <v>1707.5832749275321</v>
      </c>
      <c r="D529" s="56">
        <v>1170.5936345955913</v>
      </c>
      <c r="E529" s="56">
        <v>792.34587175356626</v>
      </c>
      <c r="F529" s="56">
        <v>1520.7598872450892</v>
      </c>
      <c r="G529" s="57"/>
      <c r="H529" s="57"/>
      <c r="I529" s="57"/>
      <c r="J529" s="57"/>
      <c r="K529" s="57"/>
      <c r="L529" s="57"/>
      <c r="M529" s="57"/>
      <c r="N529" s="57"/>
      <c r="O529" s="57"/>
      <c r="P529" s="57"/>
      <c r="Q529" s="57"/>
      <c r="R529" s="57"/>
    </row>
    <row r="530" spans="1:18">
      <c r="A530" s="56">
        <v>689</v>
      </c>
      <c r="B530" s="57">
        <v>3.8820982635905348</v>
      </c>
      <c r="C530" s="56">
        <v>1765.1271204797117</v>
      </c>
      <c r="D530" s="56">
        <v>1176.2705039123148</v>
      </c>
      <c r="E530" s="56">
        <v>794.29131036231615</v>
      </c>
      <c r="F530" s="56">
        <v>1531.3949657311234</v>
      </c>
      <c r="G530" s="57"/>
      <c r="H530" s="57"/>
      <c r="I530" s="57"/>
      <c r="J530" s="57"/>
      <c r="K530" s="57"/>
      <c r="L530" s="57"/>
      <c r="M530" s="57"/>
      <c r="N530" s="57"/>
      <c r="O530" s="57"/>
      <c r="P530" s="57"/>
      <c r="Q530" s="57"/>
      <c r="R530" s="57"/>
    </row>
    <row r="531" spans="1:18">
      <c r="A531" s="56">
        <v>688</v>
      </c>
      <c r="B531" s="57">
        <v>3.9200734465260374</v>
      </c>
      <c r="C531" s="56">
        <v>1823.6496316685852</v>
      </c>
      <c r="D531" s="56">
        <v>1181.7766515698906</v>
      </c>
      <c r="E531" s="56">
        <v>796.15835732324661</v>
      </c>
      <c r="F531" s="56">
        <v>1541.7669904197121</v>
      </c>
      <c r="G531" s="57"/>
      <c r="H531" s="57"/>
      <c r="I531" s="57"/>
      <c r="J531" s="57"/>
      <c r="K531" s="57"/>
      <c r="L531" s="57"/>
      <c r="M531" s="57"/>
      <c r="N531" s="57"/>
      <c r="O531" s="57"/>
      <c r="P531" s="57"/>
      <c r="Q531" s="57"/>
      <c r="R531" s="57"/>
    </row>
    <row r="532" spans="1:18">
      <c r="A532" s="56">
        <v>687</v>
      </c>
      <c r="B532" s="57">
        <v>3.9576142692476295</v>
      </c>
      <c r="C532" s="56">
        <v>1883.1673615919549</v>
      </c>
      <c r="D532" s="56">
        <v>1187.1219395051608</v>
      </c>
      <c r="E532" s="56">
        <v>797.95184454938453</v>
      </c>
      <c r="F532" s="56">
        <v>1551.8903550048651</v>
      </c>
      <c r="G532" s="57"/>
      <c r="H532" s="57"/>
      <c r="I532" s="57"/>
      <c r="J532" s="57"/>
      <c r="K532" s="57"/>
      <c r="L532" s="57"/>
      <c r="M532" s="57"/>
      <c r="N532" s="57"/>
      <c r="O532" s="57"/>
      <c r="P532" s="57"/>
      <c r="Q532" s="57"/>
      <c r="R532" s="57"/>
    </row>
    <row r="533" spans="1:18">
      <c r="A533" s="56">
        <v>686</v>
      </c>
      <c r="B533" s="57">
        <v>3.9947421902484215</v>
      </c>
      <c r="C533" s="56">
        <v>1943.697283657096</v>
      </c>
      <c r="D533" s="56">
        <v>1192.3154319357391</v>
      </c>
      <c r="E533" s="56">
        <v>799.67619410468899</v>
      </c>
      <c r="F533" s="56">
        <v>1561.778343776067</v>
      </c>
      <c r="G533" s="57"/>
      <c r="H533" s="57"/>
      <c r="I533" s="57"/>
      <c r="J533" s="57"/>
      <c r="K533" s="57"/>
      <c r="L533" s="57"/>
      <c r="M533" s="57"/>
      <c r="N533" s="57"/>
      <c r="O533" s="57"/>
      <c r="P533" s="57"/>
      <c r="Q533" s="57"/>
      <c r="R533" s="57"/>
    </row>
    <row r="534" spans="1:18">
      <c r="A534" s="56">
        <v>685</v>
      </c>
      <c r="B534" s="57">
        <v>4.0314773077696584</v>
      </c>
      <c r="C534" s="56">
        <v>2005.2567272547728</v>
      </c>
      <c r="D534" s="56">
        <v>1197.3654729198856</v>
      </c>
      <c r="E534" s="56">
        <v>801.33546040963631</v>
      </c>
      <c r="F534" s="56">
        <v>1571.4432328923046</v>
      </c>
      <c r="G534" s="57"/>
      <c r="H534" s="57"/>
      <c r="I534" s="57"/>
      <c r="J534" s="57"/>
      <c r="K534" s="57"/>
      <c r="L534" s="57"/>
      <c r="M534" s="57"/>
      <c r="N534" s="57"/>
      <c r="O534" s="57"/>
      <c r="P534" s="57"/>
      <c r="Q534" s="57"/>
      <c r="R534" s="57"/>
    </row>
    <row r="535" spans="1:18">
      <c r="A535" s="56">
        <v>684</v>
      </c>
      <c r="B535" s="57">
        <v>4.067838443757279</v>
      </c>
      <c r="C535" s="56">
        <v>2067.8633249803297</v>
      </c>
      <c r="D535" s="56">
        <v>1202.2797556771347</v>
      </c>
      <c r="E535" s="56">
        <v>802.93336759390627</v>
      </c>
      <c r="F535" s="56">
        <v>1580.8963819079265</v>
      </c>
      <c r="G535" s="57"/>
      <c r="H535" s="57"/>
      <c r="I535" s="57"/>
      <c r="J535" s="57"/>
      <c r="K535" s="57"/>
      <c r="L535" s="57"/>
      <c r="M535" s="57"/>
      <c r="N535" s="57"/>
      <c r="O535" s="57"/>
      <c r="P535" s="57"/>
      <c r="Q535" s="57"/>
      <c r="R535" s="57"/>
    </row>
    <row r="536" spans="1:18">
      <c r="A536" s="56">
        <v>683</v>
      </c>
      <c r="B536" s="57">
        <v>4.1038432261984168</v>
      </c>
      <c r="C536" s="56">
        <v>2131.534971797882</v>
      </c>
      <c r="D536" s="56">
        <v>1207.0653846519151</v>
      </c>
      <c r="E536" s="56">
        <v>804.47334262196478</v>
      </c>
      <c r="F536" s="56">
        <v>1590.1483166013995</v>
      </c>
      <c r="G536" s="57"/>
      <c r="H536" s="57"/>
      <c r="I536" s="57"/>
      <c r="J536" s="57"/>
      <c r="K536" s="57"/>
      <c r="L536" s="57"/>
      <c r="M536" s="57"/>
      <c r="N536" s="57"/>
      <c r="O536" s="57"/>
      <c r="P536" s="57"/>
      <c r="Q536" s="57"/>
      <c r="R536" s="57"/>
    </row>
    <row r="537" spans="1:18">
      <c r="A537" s="56">
        <v>682</v>
      </c>
      <c r="B537" s="57">
        <v>4.1395081696257083</v>
      </c>
      <c r="C537" s="56">
        <v>2196.2897927203376</v>
      </c>
      <c r="D537" s="56">
        <v>1211.728930986161</v>
      </c>
      <c r="E537" s="56">
        <v>805.95854466134324</v>
      </c>
      <c r="F537" s="56">
        <v>1599.2088036782986</v>
      </c>
      <c r="G537" s="57"/>
      <c r="H537" s="57"/>
      <c r="I537" s="57"/>
      <c r="J537" s="57"/>
      <c r="K537" s="57"/>
      <c r="L537" s="57"/>
      <c r="M537" s="57"/>
      <c r="N537" s="57"/>
      <c r="O537" s="57"/>
      <c r="P537" s="57"/>
      <c r="Q537" s="57"/>
      <c r="R537" s="57"/>
    </row>
    <row r="538" spans="1:18">
      <c r="A538" s="56">
        <v>681</v>
      </c>
      <c r="B538" s="57">
        <v>4.1748487521383391</v>
      </c>
      <c r="C538" s="56">
        <v>2262.1282865488424</v>
      </c>
      <c r="D538" s="56">
        <v>1216.2763405319993</v>
      </c>
      <c r="E538" s="56">
        <v>807.39152727118631</v>
      </c>
      <c r="F538" s="56">
        <v>1608.0877244615021</v>
      </c>
      <c r="G538" s="57"/>
      <c r="H538" s="57"/>
      <c r="I538" s="57"/>
      <c r="J538" s="57"/>
      <c r="K538" s="57"/>
      <c r="L538" s="57"/>
      <c r="M538" s="57"/>
      <c r="N538" s="57"/>
      <c r="O538" s="57"/>
      <c r="P538" s="57"/>
      <c r="Q538" s="57"/>
      <c r="R538" s="57"/>
    </row>
    <row r="539" spans="1:18">
      <c r="A539" s="56">
        <v>680</v>
      </c>
      <c r="B539" s="57">
        <v>4.2098726932906088</v>
      </c>
      <c r="C539" s="56">
        <v>2329.0816011101824</v>
      </c>
      <c r="D539" s="56">
        <v>1220.7133731732272</v>
      </c>
      <c r="E539" s="56">
        <v>808.77528169026812</v>
      </c>
      <c r="F539" s="56">
        <v>1616.7928920202023</v>
      </c>
      <c r="G539" s="57"/>
      <c r="H539" s="57"/>
      <c r="I539" s="57"/>
      <c r="J539" s="57"/>
      <c r="K539" s="57"/>
      <c r="L539" s="57"/>
      <c r="M539" s="57"/>
      <c r="N539" s="57"/>
      <c r="O539" s="57"/>
      <c r="P539" s="57"/>
      <c r="Q539" s="57"/>
      <c r="R539" s="57"/>
    </row>
    <row r="540" spans="1:18">
      <c r="A540" s="56">
        <v>679</v>
      </c>
      <c r="B540" s="57">
        <v>4.244598874988367</v>
      </c>
      <c r="C540" s="56">
        <v>2397.1712824224473</v>
      </c>
      <c r="D540" s="56">
        <v>1225.0453017824918</v>
      </c>
      <c r="E540" s="56">
        <v>810.11237260079656</v>
      </c>
      <c r="F540" s="56">
        <v>1625.3320334871992</v>
      </c>
      <c r="G540" s="57"/>
      <c r="H540" s="57"/>
      <c r="I540" s="57"/>
      <c r="J540" s="57"/>
      <c r="K540" s="57"/>
      <c r="L540" s="57"/>
      <c r="M540" s="57"/>
      <c r="N540" s="57"/>
      <c r="O540" s="57"/>
      <c r="P540" s="57"/>
      <c r="Q540" s="57"/>
      <c r="R540" s="57"/>
    </row>
    <row r="541" spans="1:18">
      <c r="A541" s="56">
        <v>678</v>
      </c>
      <c r="B541" s="57">
        <v>4.2790412559976732</v>
      </c>
      <c r="C541" s="56">
        <v>2466.4160406086694</v>
      </c>
      <c r="D541" s="56">
        <v>1229.2770104682984</v>
      </c>
      <c r="E541" s="56">
        <v>811.40512136613791</v>
      </c>
      <c r="F541" s="56">
        <v>1633.7124882834071</v>
      </c>
      <c r="G541" s="57"/>
      <c r="H541" s="57"/>
      <c r="I541" s="57"/>
      <c r="J541" s="57"/>
      <c r="K541" s="57"/>
      <c r="L541" s="57"/>
      <c r="M541" s="57"/>
      <c r="N541" s="57"/>
      <c r="O541" s="57"/>
      <c r="P541" s="57"/>
      <c r="Q541" s="57"/>
      <c r="R541" s="57"/>
    </row>
    <row r="542" spans="1:18">
      <c r="A542" s="56">
        <v>677</v>
      </c>
      <c r="B542" s="57">
        <v>4.313211851055204</v>
      </c>
      <c r="C542" s="56">
        <v>2536.8347261979789</v>
      </c>
      <c r="D542" s="56">
        <v>1233.413051054484</v>
      </c>
      <c r="E542" s="56">
        <v>812.65568599956225</v>
      </c>
      <c r="F542" s="56">
        <v>1641.9411129446557</v>
      </c>
      <c r="G542" s="57"/>
      <c r="H542" s="57"/>
      <c r="I542" s="57"/>
      <c r="J542" s="57"/>
      <c r="K542" s="57"/>
      <c r="L542" s="57"/>
      <c r="M542" s="57"/>
      <c r="N542" s="57"/>
      <c r="O542" s="57"/>
      <c r="P542" s="57"/>
      <c r="Q542" s="57"/>
      <c r="R542" s="57"/>
    </row>
    <row r="543" spans="1:18">
      <c r="A543" s="56">
        <v>676</v>
      </c>
      <c r="B543" s="57">
        <v>4.3471219582949185</v>
      </c>
      <c r="C543" s="56">
        <v>2608.4463214454045</v>
      </c>
      <c r="D543" s="56">
        <v>1237.457671682168</v>
      </c>
      <c r="E543" s="56">
        <v>813.86607575792425</v>
      </c>
      <c r="F543" s="56">
        <v>1650.0243211608206</v>
      </c>
      <c r="G543" s="57"/>
      <c r="H543" s="57"/>
      <c r="I543" s="57"/>
      <c r="J543" s="57"/>
      <c r="K543" s="57"/>
      <c r="L543" s="57"/>
      <c r="M543" s="57"/>
      <c r="N543" s="57"/>
      <c r="O543" s="57"/>
      <c r="P543" s="57"/>
      <c r="Q543" s="57"/>
      <c r="R543" s="57"/>
    </row>
    <row r="544" spans="1:18">
      <c r="A544" s="56">
        <v>675</v>
      </c>
      <c r="B544" s="57">
        <v>4.3807822101240061</v>
      </c>
      <c r="C544" s="56">
        <v>2681.2699342330757</v>
      </c>
      <c r="D544" s="56">
        <v>1241.4148425695137</v>
      </c>
      <c r="E544" s="56">
        <v>815.03816421299484</v>
      </c>
      <c r="F544" s="56">
        <v>1657.9681200325326</v>
      </c>
      <c r="G544" s="57"/>
      <c r="H544" s="57"/>
      <c r="I544" s="57"/>
      <c r="J544" s="57"/>
      <c r="K544" s="57"/>
      <c r="L544" s="57"/>
      <c r="M544" s="57"/>
      <c r="N544" s="57"/>
      <c r="O544" s="57"/>
      <c r="P544" s="57"/>
      <c r="Q544" s="57"/>
      <c r="R544" s="57"/>
    </row>
    <row r="545" spans="1:18">
      <c r="A545" s="56">
        <v>674</v>
      </c>
      <c r="B545" s="57">
        <v>4.4142026205369982</v>
      </c>
      <c r="C545" s="56">
        <v>2755.3247925429614</v>
      </c>
      <c r="D545" s="56">
        <v>1245.288279153689</v>
      </c>
      <c r="E545" s="56">
        <v>816.17370096091577</v>
      </c>
      <c r="F545" s="56">
        <v>1665.7781427621824</v>
      </c>
      <c r="G545" s="57"/>
      <c r="H545" s="57"/>
      <c r="I545" s="57"/>
      <c r="J545" s="57"/>
      <c r="K545" s="57"/>
      <c r="L545" s="57"/>
      <c r="M545" s="57"/>
      <c r="N545" s="57"/>
      <c r="O545" s="57"/>
      <c r="P545" s="57"/>
      <c r="Q545" s="57"/>
      <c r="R545" s="57"/>
    </row>
    <row r="546" spans="1:18">
      <c r="A546" s="56">
        <v>673</v>
      </c>
      <c r="B546" s="57">
        <v>4.4473926285394638</v>
      </c>
      <c r="C546" s="56">
        <v>2830.6302405495985</v>
      </c>
      <c r="D546" s="56">
        <v>1249.0814629966414</v>
      </c>
      <c r="E546" s="56">
        <v>817.27432213480722</v>
      </c>
      <c r="F546" s="56">
        <v>1673.45967833997</v>
      </c>
      <c r="G546" s="57"/>
      <c r="H546" s="57"/>
      <c r="I546" s="57"/>
      <c r="J546" s="57"/>
      <c r="K546" s="57"/>
      <c r="L546" s="57"/>
      <c r="M546" s="57"/>
      <c r="N546" s="57"/>
      <c r="O546" s="57"/>
      <c r="P546" s="57"/>
      <c r="Q546" s="57"/>
      <c r="R546" s="57"/>
    </row>
    <row r="547" spans="1:18">
      <c r="A547" s="56">
        <v>672</v>
      </c>
      <c r="B547" s="57">
        <v>4.4803611383860273</v>
      </c>
      <c r="C547" s="56">
        <v>2907.2057348049266</v>
      </c>
      <c r="D547" s="56">
        <v>1252.7976606269681</v>
      </c>
      <c r="E547" s="56">
        <v>818.34155985350503</v>
      </c>
      <c r="F547" s="56">
        <v>1681.0176983834815</v>
      </c>
      <c r="G547" s="57"/>
      <c r="H547" s="57"/>
      <c r="I547" s="57"/>
      <c r="J547" s="57"/>
      <c r="K547" s="57"/>
      <c r="L547" s="57"/>
      <c r="M547" s="57"/>
      <c r="N547" s="57"/>
      <c r="O547" s="57"/>
      <c r="P547" s="57"/>
      <c r="Q547" s="57"/>
      <c r="R547" s="57"/>
    </row>
    <row r="548" spans="1:18">
      <c r="A548" s="56">
        <v>671</v>
      </c>
      <c r="B548" s="57">
        <v>4.5131165564611084</v>
      </c>
      <c r="C548" s="56">
        <v>2985.0708419054886</v>
      </c>
      <c r="D548" s="56">
        <v>1256.4399405963165</v>
      </c>
      <c r="E548" s="56">
        <v>819.37685074455817</v>
      </c>
      <c r="F548" s="56">
        <v>1688.4568815347889</v>
      </c>
      <c r="G548" s="57"/>
      <c r="H548" s="57"/>
      <c r="I548" s="57"/>
      <c r="J548" s="57"/>
      <c r="K548" s="57"/>
      <c r="L548" s="57"/>
      <c r="M548" s="57"/>
      <c r="N548" s="57"/>
      <c r="O548" s="57"/>
      <c r="P548" s="57"/>
      <c r="Q548" s="57"/>
      <c r="R548" s="57"/>
    </row>
    <row r="549" spans="1:18">
      <c r="A549" s="56">
        <v>670</v>
      </c>
      <c r="B549" s="57">
        <v>4.5456668255375172</v>
      </c>
      <c r="C549" s="56">
        <v>3064.2452358863056</v>
      </c>
      <c r="D549" s="56">
        <v>1260.0111889268173</v>
      </c>
      <c r="E549" s="56">
        <v>820.38154361626198</v>
      </c>
      <c r="F549" s="56">
        <v>1695.781635643938</v>
      </c>
      <c r="G549" s="57"/>
      <c r="H549" s="57"/>
      <c r="I549" s="57"/>
      <c r="J549" s="57"/>
      <c r="K549" s="57"/>
      <c r="L549" s="57"/>
      <c r="M549" s="57"/>
      <c r="N549" s="57"/>
      <c r="O549" s="57"/>
      <c r="P549" s="57"/>
      <c r="Q549" s="57"/>
      <c r="R549" s="57"/>
    </row>
    <row r="550" spans="1:18">
      <c r="A550" s="56">
        <v>669</v>
      </c>
      <c r="B550" s="57">
        <v>4.5780194561414698</v>
      </c>
      <c r="C550" s="56">
        <v>3144.7486964387081</v>
      </c>
      <c r="D550" s="56">
        <v>1263.514123093559</v>
      </c>
      <c r="E550" s="56">
        <v>821.35690640858297</v>
      </c>
      <c r="F550" s="56">
        <v>1702.9961178925003</v>
      </c>
      <c r="G550" s="57"/>
      <c r="H550" s="57"/>
      <c r="I550" s="57"/>
      <c r="J550" s="57"/>
      <c r="K550" s="57"/>
      <c r="L550" s="57"/>
      <c r="M550" s="57"/>
      <c r="N550" s="57"/>
      <c r="O550" s="57"/>
      <c r="P550" s="57"/>
      <c r="Q550" s="57"/>
      <c r="R550" s="57"/>
    </row>
    <row r="551" spans="1:18">
      <c r="A551" s="56">
        <v>668</v>
      </c>
      <c r="B551" s="57">
        <v>4.6101815556125505</v>
      </c>
      <c r="C551" s="56">
        <v>3226.6011071593502</v>
      </c>
      <c r="D551" s="56">
        <v>1266.9513047613138</v>
      </c>
      <c r="E551" s="56">
        <v>822.3041324711802</v>
      </c>
      <c r="F551" s="56">
        <v>1710.1042532107529</v>
      </c>
      <c r="G551" s="57"/>
      <c r="H551" s="57"/>
      <c r="I551" s="57"/>
      <c r="J551" s="57"/>
      <c r="K551" s="57"/>
      <c r="L551" s="57"/>
      <c r="M551" s="57"/>
      <c r="N551" s="57"/>
      <c r="O551" s="57"/>
      <c r="P551" s="57"/>
      <c r="Q551" s="57"/>
      <c r="R551" s="57"/>
    </row>
    <row r="552" spans="1:18">
      <c r="A552" s="56">
        <v>667</v>
      </c>
      <c r="B552" s="57">
        <v>4.6421598548484546</v>
      </c>
      <c r="C552" s="56">
        <v>3309.8224538020404</v>
      </c>
      <c r="D552" s="56">
        <v>1270.3251513270343</v>
      </c>
      <c r="E552" s="56">
        <v>823.22434626079098</v>
      </c>
      <c r="F552" s="56">
        <v>1717.1097509939548</v>
      </c>
      <c r="G552" s="57"/>
      <c r="H552" s="57"/>
      <c r="I552" s="57"/>
      <c r="J552" s="57"/>
      <c r="K552" s="57"/>
      <c r="L552" s="57"/>
      <c r="M552" s="57"/>
      <c r="N552" s="57"/>
      <c r="O552" s="57"/>
      <c r="P552" s="57"/>
      <c r="Q552" s="57"/>
      <c r="R552" s="57"/>
    </row>
    <row r="553" spans="1:18">
      <c r="A553" s="56">
        <v>666</v>
      </c>
      <c r="B553" s="57">
        <v>4.6739607329447761</v>
      </c>
      <c r="C553" s="56">
        <v>3394.4328233153069</v>
      </c>
      <c r="D553" s="56">
        <v>1273.6379464717584</v>
      </c>
      <c r="E553" s="56">
        <v>824.11860851796314</v>
      </c>
      <c r="F553" s="56">
        <v>1724.0161204487938</v>
      </c>
      <c r="G553" s="57"/>
      <c r="H553" s="57"/>
      <c r="I553" s="57"/>
      <c r="J553" s="57"/>
      <c r="K553" s="57"/>
      <c r="L553" s="57"/>
      <c r="M553" s="57"/>
      <c r="N553" s="57"/>
      <c r="O553" s="57"/>
      <c r="P553" s="57"/>
      <c r="Q553" s="57"/>
      <c r="R553" s="57"/>
    </row>
    <row r="554" spans="1:18">
      <c r="A554" s="56">
        <v>665</v>
      </c>
      <c r="B554" s="57">
        <v>4.7055902401239962</v>
      </c>
      <c r="C554" s="56">
        <v>3480.4524017373842</v>
      </c>
      <c r="D554" s="56">
        <v>1276.8918497494853</v>
      </c>
      <c r="E554" s="56">
        <v>824.9879209647512</v>
      </c>
      <c r="F554" s="56">
        <v>1730.8266845613468</v>
      </c>
      <c r="G554" s="57"/>
      <c r="H554" s="57"/>
      <c r="I554" s="57"/>
      <c r="J554" s="57"/>
      <c r="K554" s="57"/>
      <c r="L554" s="57"/>
      <c r="M554" s="57"/>
      <c r="N554" s="57"/>
      <c r="O554" s="57"/>
      <c r="P554" s="57"/>
      <c r="Q554" s="57"/>
      <c r="R554" s="57"/>
    </row>
    <row r="555" spans="1:18">
      <c r="A555" s="56">
        <v>664</v>
      </c>
      <c r="B555" s="57">
        <v>4.7370541186159967</v>
      </c>
      <c r="C555" s="56">
        <v>3567.9014733885506</v>
      </c>
      <c r="D555" s="56">
        <v>1280.0889053663104</v>
      </c>
      <c r="E555" s="56">
        <v>825.83323059534484</v>
      </c>
      <c r="F555" s="56">
        <v>1737.5445929260607</v>
      </c>
      <c r="G555" s="57"/>
      <c r="H555" s="57"/>
      <c r="I555" s="57"/>
      <c r="J555" s="57"/>
      <c r="K555" s="57"/>
      <c r="L555" s="57"/>
      <c r="M555" s="57"/>
      <c r="N555" s="57"/>
      <c r="O555" s="57"/>
      <c r="P555" s="57"/>
      <c r="Q555" s="57"/>
      <c r="R555" s="57"/>
    </row>
    <row r="556" spans="1:18">
      <c r="A556" s="56">
        <v>663</v>
      </c>
      <c r="B556" s="57">
        <v>4.7683578222876699</v>
      </c>
      <c r="C556" s="56">
        <v>3656.8004189017538</v>
      </c>
      <c r="D556" s="56">
        <v>1283.2310502043179</v>
      </c>
      <c r="E556" s="56">
        <v>826.6554335776043</v>
      </c>
      <c r="F556" s="56">
        <v>1744.1728335055077</v>
      </c>
      <c r="G556" s="57"/>
      <c r="H556" s="57"/>
      <c r="I556" s="57"/>
      <c r="J556" s="57"/>
      <c r="K556" s="57"/>
      <c r="L556" s="57"/>
      <c r="M556" s="57"/>
      <c r="N556" s="57"/>
      <c r="O556" s="57"/>
      <c r="P556" s="57"/>
      <c r="Q556" s="57"/>
      <c r="R556" s="57"/>
    </row>
    <row r="557" spans="1:18">
      <c r="A557" s="56">
        <v>662</v>
      </c>
      <c r="B557" s="57">
        <v>4.799506534526679</v>
      </c>
      <c r="C557" s="56">
        <v>3747.1697142688172</v>
      </c>
      <c r="D557" s="56">
        <v>1286.3201211712164</v>
      </c>
      <c r="E557" s="56">
        <v>827.45537883082227</v>
      </c>
      <c r="F557" s="56">
        <v>1750.7142434188584</v>
      </c>
      <c r="G557" s="57"/>
      <c r="H557" s="57"/>
      <c r="I557" s="57"/>
      <c r="J557" s="57"/>
      <c r="K557" s="57"/>
      <c r="L557" s="57"/>
      <c r="M557" s="57"/>
      <c r="N557" s="57"/>
      <c r="O557" s="57"/>
      <c r="P557" s="57"/>
      <c r="Q557" s="57"/>
      <c r="R557" s="57"/>
    </row>
    <row r="558" spans="1:18">
      <c r="A558" s="56">
        <v>661</v>
      </c>
      <c r="B558" s="57">
        <v>4.8305051850556584</v>
      </c>
      <c r="C558" s="56">
        <v>3839.0299289213663</v>
      </c>
      <c r="D558" s="56">
        <v>1289.3578619326163</v>
      </c>
      <c r="E558" s="56">
        <v>828.23387128625041</v>
      </c>
      <c r="F558" s="56">
        <v>1757.1715188517123</v>
      </c>
      <c r="G558" s="57"/>
      <c r="H558" s="57"/>
      <c r="I558" s="57"/>
      <c r="J558" s="57"/>
      <c r="K558" s="57"/>
      <c r="L558" s="57"/>
      <c r="M558" s="57"/>
      <c r="N558" s="57"/>
      <c r="O558" s="57"/>
      <c r="P558" s="57"/>
      <c r="Q558" s="57"/>
      <c r="R558" s="57"/>
    </row>
    <row r="559" spans="1:18">
      <c r="A559" s="56">
        <v>660</v>
      </c>
      <c r="B559" s="57">
        <v>4.8613584653046003</v>
      </c>
      <c r="C559" s="56">
        <v>3932.401723389039</v>
      </c>
      <c r="D559" s="56">
        <v>1292.345929092498</v>
      </c>
      <c r="E559" s="56">
        <v>828.99167487490081</v>
      </c>
      <c r="F559" s="56">
        <v>1763.5472241681923</v>
      </c>
      <c r="G559" s="57"/>
      <c r="H559" s="57"/>
      <c r="I559" s="57"/>
      <c r="J559" s="57"/>
      <c r="K559" s="57"/>
      <c r="L559" s="57"/>
      <c r="M559" s="57"/>
      <c r="N559" s="57"/>
      <c r="O559" s="57"/>
      <c r="P559" s="57"/>
      <c r="Q559" s="57"/>
      <c r="R559" s="57"/>
    </row>
    <row r="560" spans="1:18">
      <c r="A560" s="56">
        <v>659</v>
      </c>
      <c r="B560" s="57">
        <v>4.892070842600635</v>
      </c>
      <c r="C560" s="56">
        <v>4027.3058493070776</v>
      </c>
      <c r="D560" s="56">
        <v>1295.2858979038538</v>
      </c>
      <c r="E560" s="56">
        <v>829.72951528653869</v>
      </c>
      <c r="F560" s="56">
        <v>1769.8438003626138</v>
      </c>
      <c r="G560" s="57"/>
      <c r="H560" s="57"/>
      <c r="I560" s="57"/>
      <c r="J560" s="57"/>
      <c r="K560" s="57"/>
      <c r="L560" s="57"/>
      <c r="M560" s="57"/>
      <c r="N560" s="57"/>
      <c r="O560" s="57"/>
      <c r="P560" s="57"/>
      <c r="Q560" s="57"/>
      <c r="R560" s="57"/>
    </row>
    <row r="561" spans="1:19">
      <c r="A561" s="56">
        <v>658</v>
      </c>
      <c r="B561" s="57">
        <v>4.9226465738745819</v>
      </c>
      <c r="C561" s="56">
        <v>4123.7631449509172</v>
      </c>
      <c r="D561" s="56">
        <v>1298.1792674711317</v>
      </c>
      <c r="E561" s="56">
        <v>830.44808246745549</v>
      </c>
      <c r="F561" s="56">
        <v>1776.0635727554966</v>
      </c>
      <c r="G561" s="57"/>
      <c r="H561" s="57"/>
      <c r="I561" s="57"/>
      <c r="J561" s="57"/>
      <c r="K561" s="57"/>
      <c r="L561" s="57"/>
      <c r="M561" s="57"/>
      <c r="N561" s="57"/>
      <c r="O561" s="57"/>
      <c r="P561" s="57"/>
      <c r="Q561" s="57"/>
      <c r="R561" s="57"/>
    </row>
    <row r="562" spans="1:19">
      <c r="A562" s="56">
        <v>657</v>
      </c>
      <c r="B562" s="57">
        <v>4.9530897174562458</v>
      </c>
      <c r="C562" s="56">
        <v>4221.7945349985248</v>
      </c>
      <c r="D562" s="56">
        <v>1301.0274655986802</v>
      </c>
      <c r="E562" s="56">
        <v>831.14803295707748</v>
      </c>
      <c r="F562" s="56">
        <v>1782.2087581945279</v>
      </c>
      <c r="G562" s="57"/>
      <c r="H562" s="57"/>
      <c r="I562" s="57"/>
      <c r="J562" s="57"/>
      <c r="K562" s="57"/>
      <c r="L562" s="57"/>
      <c r="M562" s="57"/>
      <c r="N562" s="57"/>
      <c r="O562" s="57"/>
      <c r="P562" s="57"/>
      <c r="Q562" s="57"/>
      <c r="R562" s="57"/>
    </row>
    <row r="563" spans="1:19">
      <c r="A563" s="56">
        <v>656</v>
      </c>
      <c r="B563" s="57">
        <v>4.9834041449674809</v>
      </c>
      <c r="C563" s="56">
        <v>4321.421027512155</v>
      </c>
      <c r="D563" s="56">
        <v>1303.8318532300302</v>
      </c>
      <c r="E563" s="56">
        <v>831.82999201571204</v>
      </c>
      <c r="F563" s="56">
        <v>1788.2814716509802</v>
      </c>
      <c r="G563" s="57"/>
      <c r="H563" s="57"/>
      <c r="I563" s="57"/>
      <c r="J563" s="57"/>
      <c r="K563" s="57"/>
      <c r="L563" s="57"/>
      <c r="M563" s="57"/>
      <c r="N563" s="57"/>
      <c r="O563" s="57"/>
      <c r="P563" s="57"/>
      <c r="Q563" s="57"/>
      <c r="R563" s="57"/>
    </row>
    <row r="564" spans="1:19">
      <c r="A564" s="56">
        <v>655</v>
      </c>
      <c r="B564" s="57">
        <v>5.0135935518347265</v>
      </c>
      <c r="C564" s="56">
        <v>4422.6637113682254</v>
      </c>
      <c r="D564" s="56">
        <v>1306.5937285640064</v>
      </c>
      <c r="E564" s="56">
        <v>832.4945555887781</v>
      </c>
      <c r="F564" s="56">
        <v>1794.283732357293</v>
      </c>
      <c r="G564" s="57"/>
      <c r="H564" s="57"/>
      <c r="I564" s="57"/>
      <c r="J564" s="57"/>
      <c r="K564" s="57"/>
      <c r="L564" s="57"/>
      <c r="M564" s="57"/>
      <c r="N564" s="57"/>
      <c r="O564" s="57"/>
      <c r="P564" s="57"/>
      <c r="Q564" s="57"/>
      <c r="R564" s="57"/>
    </row>
    <row r="565" spans="1:19">
      <c r="A565" s="56">
        <v>654</v>
      </c>
      <c r="B565" s="57">
        <v>5.0436614672053866</v>
      </c>
      <c r="C565" s="56">
        <v>4525.5437539627101</v>
      </c>
      <c r="D565" s="56">
        <v>1309.3143308539941</v>
      </c>
      <c r="E565" s="56">
        <v>833.14229213074532</v>
      </c>
      <c r="F565" s="56">
        <v>1800.2174694675139</v>
      </c>
      <c r="G565" s="57"/>
      <c r="H565" s="57"/>
      <c r="I565" s="57"/>
      <c r="J565" s="57"/>
      <c r="K565" s="57"/>
      <c r="L565" s="57"/>
      <c r="M565" s="57"/>
      <c r="N565" s="57"/>
      <c r="O565" s="57"/>
      <c r="P565" s="57"/>
      <c r="Q565" s="57"/>
      <c r="R565" s="57"/>
    </row>
    <row r="566" spans="1:19">
      <c r="A566" s="56">
        <v>653</v>
      </c>
      <c r="B566" s="57">
        <v>5.0736112632735049</v>
      </c>
      <c r="C566" s="56">
        <v>4630.0823977631162</v>
      </c>
      <c r="D566" s="56">
        <v>1311.9948439286145</v>
      </c>
      <c r="E566" s="56">
        <v>833.77374427599329</v>
      </c>
      <c r="F566" s="56">
        <v>1806.0845273264208</v>
      </c>
      <c r="G566" s="57"/>
      <c r="H566" s="57"/>
      <c r="I566" s="57"/>
      <c r="J566" s="57"/>
      <c r="K566" s="57"/>
      <c r="L566" s="57"/>
      <c r="M566" s="57"/>
      <c r="N566" s="57"/>
      <c r="O566" s="57"/>
      <c r="P566" s="57"/>
      <c r="Q566" s="57"/>
      <c r="R566" s="57"/>
    </row>
    <row r="567" spans="1:19">
      <c r="A567" s="56">
        <v>652</v>
      </c>
      <c r="B567" s="57">
        <v>5.1034461637891368</v>
      </c>
      <c r="C567" s="56">
        <v>4736.3009585613281</v>
      </c>
      <c r="D567" s="56">
        <v>1314.6363994627366</v>
      </c>
      <c r="E567" s="56">
        <v>834.38943040006575</v>
      </c>
      <c r="F567" s="56">
        <v>1811.8866703687947</v>
      </c>
      <c r="G567" s="57"/>
      <c r="H567" s="57"/>
      <c r="I567" s="57"/>
      <c r="J567" s="57"/>
      <c r="K567" s="57"/>
      <c r="L567" s="57"/>
      <c r="M567" s="57"/>
      <c r="N567" s="57"/>
      <c r="O567" s="57"/>
      <c r="P567" s="57"/>
      <c r="Q567" s="57"/>
      <c r="R567" s="57"/>
    </row>
    <row r="568" spans="1:19">
      <c r="A568" s="56">
        <v>651</v>
      </c>
      <c r="B568" s="57">
        <v>5.133169252349858</v>
      </c>
      <c r="C568" s="56">
        <v>4844.2208206909445</v>
      </c>
      <c r="D568" s="56">
        <v>1317.2400799888542</v>
      </c>
      <c r="E568" s="56">
        <v>834.98984605052613</v>
      </c>
      <c r="F568" s="56">
        <v>1817.6255876259586</v>
      </c>
      <c r="G568" s="57"/>
      <c r="H568" s="57"/>
      <c r="I568" s="57"/>
      <c r="J568" s="57"/>
      <c r="K568" s="57"/>
      <c r="L568" s="57"/>
      <c r="M568" s="57"/>
      <c r="N568" s="57"/>
      <c r="O568" s="57"/>
      <c r="P568" s="57"/>
      <c r="Q568" s="57"/>
      <c r="R568" s="57"/>
    </row>
    <row r="569" spans="1:19">
      <c r="A569" s="56">
        <v>650</v>
      </c>
      <c r="B569" s="57">
        <v>5.1627834796215364</v>
      </c>
      <c r="C569" s="56">
        <v>4953.8634347934531</v>
      </c>
      <c r="D569" s="56">
        <v>1319.8069217242357</v>
      </c>
      <c r="E569" s="56">
        <v>835.575465285002</v>
      </c>
      <c r="F569" s="56">
        <v>1823.3028969819063</v>
      </c>
      <c r="G569" s="57"/>
      <c r="H569" s="57"/>
      <c r="I569" s="57"/>
      <c r="J569" s="57"/>
      <c r="K569" s="57"/>
      <c r="L569" s="57"/>
      <c r="M569" s="57"/>
      <c r="N569" s="57"/>
      <c r="O569" s="57"/>
      <c r="P569" s="57"/>
      <c r="Q569" s="57"/>
      <c r="R569" s="57"/>
    </row>
    <row r="570" spans="1:19">
      <c r="A570" s="57"/>
      <c r="B570" s="57"/>
      <c r="C570" s="57"/>
      <c r="D570" s="57"/>
      <c r="E570" s="57"/>
      <c r="F570" s="57"/>
      <c r="G570" s="57"/>
      <c r="H570" s="57"/>
      <c r="I570" s="57"/>
      <c r="J570" s="57"/>
      <c r="K570" s="57"/>
      <c r="L570" s="57"/>
      <c r="M570" s="57"/>
      <c r="N570" s="57"/>
      <c r="O570" s="57"/>
      <c r="P570" s="57"/>
      <c r="Q570" s="57"/>
      <c r="R570" s="57"/>
    </row>
    <row r="571" spans="1:19" ht="14.25">
      <c r="A571" s="54" t="s">
        <v>212</v>
      </c>
      <c r="B571" s="57"/>
      <c r="C571" s="57"/>
      <c r="D571" s="57"/>
      <c r="E571" s="57"/>
      <c r="F571" s="57"/>
      <c r="G571" s="57"/>
      <c r="H571" s="57"/>
      <c r="I571" s="57"/>
      <c r="J571" s="57"/>
      <c r="K571" s="57"/>
      <c r="L571" s="57"/>
      <c r="M571" s="57"/>
      <c r="N571" s="57"/>
      <c r="O571" s="57"/>
      <c r="P571" s="57"/>
      <c r="Q571" s="57"/>
      <c r="R571" s="57"/>
    </row>
    <row r="572" spans="1:19">
      <c r="A572" s="56">
        <v>967</v>
      </c>
      <c r="B572" s="57">
        <v>1.4416506811703638</v>
      </c>
      <c r="C572" s="56">
        <v>1049.3256942225269</v>
      </c>
      <c r="D572" s="56">
        <v>143.03309067026859</v>
      </c>
      <c r="E572" s="56">
        <v>143.03172580380576</v>
      </c>
      <c r="F572" s="56">
        <v>143.03377311326815</v>
      </c>
      <c r="G572" s="57">
        <v>0.13630952854561099</v>
      </c>
      <c r="H572" s="57">
        <v>0.1363082278374797</v>
      </c>
      <c r="I572" s="57">
        <v>0.13631017890898561</v>
      </c>
      <c r="J572" s="57">
        <v>7.1568027401047729E-6</v>
      </c>
      <c r="K572" s="57">
        <v>1.669904704426628E-5</v>
      </c>
      <c r="L572" s="57">
        <v>2.3856122954857284E-6</v>
      </c>
      <c r="M572" s="57">
        <v>1.6218908574244534E-6</v>
      </c>
      <c r="N572" s="57">
        <v>3.9998378109142578E-2</v>
      </c>
      <c r="O572" s="57">
        <v>3.7843758885549247E-6</v>
      </c>
      <c r="P572" s="57">
        <v>3.9996215624111445E-2</v>
      </c>
      <c r="Q572" s="57">
        <v>5.4063286524940923E-7</v>
      </c>
      <c r="R572" s="57">
        <v>3.9999459367134754E-2</v>
      </c>
      <c r="S572" s="132"/>
    </row>
    <row r="573" spans="1:19">
      <c r="A573" s="56">
        <v>966</v>
      </c>
      <c r="B573" s="57">
        <v>1.4416506810346403</v>
      </c>
      <c r="C573" s="56">
        <v>1042.3154899907368</v>
      </c>
      <c r="D573" s="56">
        <v>143.0687676159952</v>
      </c>
      <c r="E573" s="56">
        <v>143.06593053057304</v>
      </c>
      <c r="F573" s="56">
        <v>143.07018620090258</v>
      </c>
      <c r="G573" s="57">
        <v>0.13726052139670944</v>
      </c>
      <c r="H573" s="57">
        <v>0.1372577994900992</v>
      </c>
      <c r="I573" s="57">
        <v>0.1372618823904978</v>
      </c>
      <c r="J573" s="57">
        <v>1.487296142932415E-5</v>
      </c>
      <c r="K573" s="57">
        <v>3.4702888488613581E-5</v>
      </c>
      <c r="L573" s="57">
        <v>4.9577029667124961E-6</v>
      </c>
      <c r="M573" s="57">
        <v>3.3759824562752453E-6</v>
      </c>
      <c r="N573" s="57">
        <v>3.9996624017543725E-2</v>
      </c>
      <c r="O573" s="57">
        <v>7.8771361894777243E-6</v>
      </c>
      <c r="P573" s="57">
        <v>3.9992122863810521E-2</v>
      </c>
      <c r="Q573" s="57">
        <v>1.1253386434557361E-6</v>
      </c>
      <c r="R573" s="57">
        <v>3.9998874661356543E-2</v>
      </c>
      <c r="S573" s="132"/>
    </row>
    <row r="574" spans="1:19">
      <c r="A574" s="56">
        <v>965</v>
      </c>
      <c r="B574" s="57">
        <v>1.4416506808983496</v>
      </c>
      <c r="C574" s="56">
        <v>1035.3409196778598</v>
      </c>
      <c r="D574" s="56">
        <v>143.10437690837836</v>
      </c>
      <c r="E574" s="56">
        <v>143.10006969394152</v>
      </c>
      <c r="F574" s="56">
        <v>143.10653061283139</v>
      </c>
      <c r="G574" s="57">
        <v>0.13821957018071346</v>
      </c>
      <c r="H574" s="57">
        <v>0.13821540999120005</v>
      </c>
      <c r="I574" s="57">
        <v>0.13822165036938572</v>
      </c>
      <c r="J574" s="57">
        <v>2.2574488150572947E-5</v>
      </c>
      <c r="K574" s="57">
        <v>5.2672220286376081E-5</v>
      </c>
      <c r="L574" s="57">
        <v>7.5249426313428458E-6</v>
      </c>
      <c r="M574" s="57">
        <v>5.1324101668624388E-6</v>
      </c>
      <c r="N574" s="57">
        <v>3.9994867589833137E-2</v>
      </c>
      <c r="O574" s="57">
        <v>1.1975263275333815E-5</v>
      </c>
      <c r="P574" s="57">
        <v>3.9988024736724664E-2</v>
      </c>
      <c r="Q574" s="57">
        <v>1.7108291363487857E-6</v>
      </c>
      <c r="R574" s="57">
        <v>3.9998289170863649E-2</v>
      </c>
      <c r="S574" s="132"/>
    </row>
    <row r="575" spans="1:19">
      <c r="A575" s="56">
        <v>964</v>
      </c>
      <c r="B575" s="57">
        <v>1.4416506807615308</v>
      </c>
      <c r="C575" s="56">
        <v>1028.4018677744484</v>
      </c>
      <c r="D575" s="56">
        <v>143.13991937114523</v>
      </c>
      <c r="E575" s="56">
        <v>143.13414408762415</v>
      </c>
      <c r="F575" s="56">
        <v>143.14280718767836</v>
      </c>
      <c r="G575" s="57">
        <v>0.13918675554422372</v>
      </c>
      <c r="H575" s="57">
        <v>0.13918113975947841</v>
      </c>
      <c r="I575" s="57">
        <v>0.13918956360654217</v>
      </c>
      <c r="J575" s="57">
        <v>3.0261561057898234E-5</v>
      </c>
      <c r="K575" s="57">
        <v>7.0607460212701589E-5</v>
      </c>
      <c r="L575" s="57">
        <v>1.0087390526214435E-5</v>
      </c>
      <c r="M575" s="57">
        <v>6.891219012784074E-6</v>
      </c>
      <c r="N575" s="57">
        <v>3.9993108780987219E-2</v>
      </c>
      <c r="O575" s="57">
        <v>1.6078862267918912E-5</v>
      </c>
      <c r="P575" s="57">
        <v>3.9983921137732081E-2</v>
      </c>
      <c r="Q575" s="57">
        <v>2.2971193472348534E-6</v>
      </c>
      <c r="R575" s="57">
        <v>3.9997702880652769E-2</v>
      </c>
      <c r="S575" s="132"/>
    </row>
    <row r="576" spans="1:19">
      <c r="A576" s="56">
        <v>963</v>
      </c>
      <c r="B576" s="57">
        <v>1.4416506806241935</v>
      </c>
      <c r="C576" s="56">
        <v>1021.498219044686</v>
      </c>
      <c r="D576" s="56">
        <v>143.17539581718185</v>
      </c>
      <c r="E576" s="56">
        <v>143.16815449486853</v>
      </c>
      <c r="F576" s="56">
        <v>143.17901675304037</v>
      </c>
      <c r="G576" s="57">
        <v>0.14016215902077706</v>
      </c>
      <c r="H576" s="57">
        <v>0.14015507009768516</v>
      </c>
      <c r="I576" s="57">
        <v>0.14016570375124357</v>
      </c>
      <c r="J576" s="57">
        <v>3.7934355961888322E-5</v>
      </c>
      <c r="K576" s="57">
        <v>8.8509020533811267E-5</v>
      </c>
      <c r="L576" s="57">
        <v>1.2645105109787558E-5</v>
      </c>
      <c r="M576" s="57">
        <v>8.6524537560614244E-6</v>
      </c>
      <c r="N576" s="57">
        <v>3.9991347546243942E-2</v>
      </c>
      <c r="O576" s="57">
        <v>2.0188037670456117E-5</v>
      </c>
      <c r="P576" s="57">
        <v>3.9979811962329546E-2</v>
      </c>
      <c r="Q576" s="57">
        <v>2.8842241927843851E-6</v>
      </c>
      <c r="R576" s="57">
        <v>3.9997115775807217E-2</v>
      </c>
      <c r="S576" s="132"/>
    </row>
    <row r="577" spans="1:19">
      <c r="A577" s="56">
        <v>962</v>
      </c>
      <c r="B577" s="57">
        <v>1.4416506804863685</v>
      </c>
      <c r="C577" s="56">
        <v>1014.6298585121016</v>
      </c>
      <c r="D577" s="56">
        <v>143.2108070513776</v>
      </c>
      <c r="E577" s="56">
        <v>143.20210169118482</v>
      </c>
      <c r="F577" s="56">
        <v>143.21516012838998</v>
      </c>
      <c r="G577" s="57">
        <v>0.14114586304545415</v>
      </c>
      <c r="H577" s="57">
        <v>0.1411372832070828</v>
      </c>
      <c r="I577" s="57">
        <v>0.1411501533558327</v>
      </c>
      <c r="J577" s="57">
        <v>4.559304694207178E-5</v>
      </c>
      <c r="K577" s="57">
        <v>1.0637730944385027E-4</v>
      </c>
      <c r="L577" s="57">
        <v>1.5198144266981295E-5</v>
      </c>
      <c r="M577" s="57">
        <v>1.0416159034340374E-5</v>
      </c>
      <c r="N577" s="57">
        <v>3.998958384096566E-2</v>
      </c>
      <c r="O577" s="57">
        <v>2.4302893689474314E-5</v>
      </c>
      <c r="P577" s="57">
        <v>3.9975697106310527E-2</v>
      </c>
      <c r="Q577" s="57">
        <v>3.4721585489309705E-6</v>
      </c>
      <c r="R577" s="57">
        <v>3.9996527841451072E-2</v>
      </c>
      <c r="S577" s="132"/>
    </row>
    <row r="578" spans="1:19">
      <c r="A578" s="56">
        <v>961</v>
      </c>
      <c r="B578" s="57">
        <v>1.4416506803479943</v>
      </c>
      <c r="C578" s="56">
        <v>1007.7966714618825</v>
      </c>
      <c r="D578" s="56">
        <v>143.24615386875573</v>
      </c>
      <c r="E578" s="56">
        <v>143.23598644255492</v>
      </c>
      <c r="F578" s="56">
        <v>143.25123812316681</v>
      </c>
      <c r="G578" s="57">
        <v>0.14213795096283335</v>
      </c>
      <c r="H578" s="57">
        <v>0.14212786219543738</v>
      </c>
      <c r="I578" s="57">
        <v>0.14214299588365426</v>
      </c>
      <c r="J578" s="57">
        <v>5.323780594534977E-5</v>
      </c>
      <c r="K578" s="57">
        <v>1.2421273012119816E-4</v>
      </c>
      <c r="L578" s="57">
        <v>1.7746565173948348E-5</v>
      </c>
      <c r="M578" s="57">
        <v>1.2182379267406065E-5</v>
      </c>
      <c r="N578" s="57">
        <v>3.9987817620732592E-2</v>
      </c>
      <c r="O578" s="57">
        <v>2.8423534015089614E-5</v>
      </c>
      <c r="P578" s="57">
        <v>3.9971576465984912E-2</v>
      </c>
      <c r="Q578" s="57">
        <v>4.0609372194021297E-6</v>
      </c>
      <c r="R578" s="57">
        <v>3.9995939062780601E-2</v>
      </c>
      <c r="S578" s="132"/>
    </row>
    <row r="579" spans="1:19">
      <c r="A579" s="56">
        <v>960</v>
      </c>
      <c r="B579" s="57">
        <v>1.4415506684993751</v>
      </c>
      <c r="C579" s="56">
        <v>1000.9985434384419</v>
      </c>
      <c r="D579" s="56">
        <v>143.28143705406089</v>
      </c>
      <c r="E579" s="56">
        <v>143.26980950503832</v>
      </c>
      <c r="F579" s="56">
        <v>143.28725153635585</v>
      </c>
      <c r="G579" s="57">
        <v>0.14313850703707065</v>
      </c>
      <c r="H579" s="57">
        <v>0.14312689108707874</v>
      </c>
      <c r="I579" s="57">
        <v>0.14314431571914427</v>
      </c>
      <c r="J579" s="57">
        <v>6.0868802694957758E-5</v>
      </c>
      <c r="K579" s="57">
        <v>1.4201568052241154E-4</v>
      </c>
      <c r="L579" s="57">
        <v>2.0290424267654927E-5</v>
      </c>
      <c r="M579" s="57">
        <v>1.3951158633964049E-5</v>
      </c>
      <c r="N579" s="57">
        <v>3.9986048841366036E-2</v>
      </c>
      <c r="O579" s="57">
        <v>3.2550061768220833E-5</v>
      </c>
      <c r="P579" s="57">
        <v>3.9967449938231779E-2</v>
      </c>
      <c r="Q579" s="57">
        <v>4.6505749279661294E-6</v>
      </c>
      <c r="R579" s="57">
        <v>3.9995349425072033E-2</v>
      </c>
      <c r="S579" s="132"/>
    </row>
    <row r="580" spans="1:19">
      <c r="A580" s="56">
        <v>959</v>
      </c>
      <c r="B580" s="57">
        <v>1.4414424824570442</v>
      </c>
      <c r="C580" s="56">
        <v>994.2353602402718</v>
      </c>
      <c r="D580" s="56">
        <v>143.31665738190782</v>
      </c>
      <c r="E580" s="56">
        <v>143.30357162491586</v>
      </c>
      <c r="F580" s="56">
        <v>143.3232011566385</v>
      </c>
      <c r="G580" s="57">
        <v>0.14414761646304072</v>
      </c>
      <c r="H580" s="57">
        <v>0.14413445483399867</v>
      </c>
      <c r="I580" s="57">
        <v>0.14415419817899286</v>
      </c>
      <c r="J580" s="57">
        <v>6.8486204723661182E-5</v>
      </c>
      <c r="K580" s="57">
        <v>1.5978655345594284E-4</v>
      </c>
      <c r="L580" s="57">
        <v>2.2829777257982187E-5</v>
      </c>
      <c r="M580" s="57">
        <v>1.5722541076720476E-5</v>
      </c>
      <c r="N580" s="57">
        <v>3.998427745892328E-2</v>
      </c>
      <c r="O580" s="57">
        <v>3.668257951153045E-5</v>
      </c>
      <c r="P580" s="57">
        <v>3.9963317420488469E-2</v>
      </c>
      <c r="Q580" s="57">
        <v>5.2410863203665544E-6</v>
      </c>
      <c r="R580" s="57">
        <v>3.9994758913679637E-2</v>
      </c>
      <c r="S580" s="132"/>
    </row>
    <row r="581" spans="1:19">
      <c r="A581" s="56">
        <v>958</v>
      </c>
      <c r="B581" s="57">
        <v>1.441334131093654</v>
      </c>
      <c r="C581" s="56">
        <v>987.50700791243617</v>
      </c>
      <c r="D581" s="56">
        <v>143.35181561772865</v>
      </c>
      <c r="E581" s="56">
        <v>143.33727353959907</v>
      </c>
      <c r="F581" s="56">
        <v>143.3590877633589</v>
      </c>
      <c r="G581" s="57">
        <v>0.14516536537879424</v>
      </c>
      <c r="H581" s="57">
        <v>0.1451506393282315</v>
      </c>
      <c r="I581" s="57">
        <v>0.14517272952464028</v>
      </c>
      <c r="J581" s="57">
        <v>7.6090177578147511E-5</v>
      </c>
      <c r="K581" s="57">
        <v>1.7752573706242281E-4</v>
      </c>
      <c r="L581" s="57">
        <v>2.5364679194672668E-5</v>
      </c>
      <c r="M581" s="57">
        <v>1.7496570346882183E-5</v>
      </c>
      <c r="N581" s="57">
        <v>3.9982503429653121E-2</v>
      </c>
      <c r="O581" s="57">
        <v>4.0821189353970371E-5</v>
      </c>
      <c r="P581" s="57">
        <v>3.9959178810646027E-2</v>
      </c>
      <c r="Q581" s="57">
        <v>5.8324859788886022E-6</v>
      </c>
      <c r="R581" s="57">
        <v>3.9994167514021114E-2</v>
      </c>
      <c r="S581" s="132"/>
    </row>
    <row r="582" spans="1:19">
      <c r="A582" s="56">
        <v>957</v>
      </c>
      <c r="B582" s="57">
        <v>1.4412256136137451</v>
      </c>
      <c r="C582" s="56">
        <v>980.81337274564157</v>
      </c>
      <c r="D582" s="56">
        <v>143.38691251658537</v>
      </c>
      <c r="E582" s="56">
        <v>143.37091597649288</v>
      </c>
      <c r="F582" s="56">
        <v>143.3949121253109</v>
      </c>
      <c r="G582" s="57">
        <v>0.14619184087508408</v>
      </c>
      <c r="H582" s="57">
        <v>0.146175531411391</v>
      </c>
      <c r="I582" s="57">
        <v>0.14619999697179709</v>
      </c>
      <c r="J582" s="57">
        <v>8.368088456167655E-5</v>
      </c>
      <c r="K582" s="57">
        <v>1.9523361421547314E-4</v>
      </c>
      <c r="L582" s="57">
        <v>2.7895184382953353E-5</v>
      </c>
      <c r="M582" s="57">
        <v>1.927328994274765E-5</v>
      </c>
      <c r="N582" s="57">
        <v>3.998072671005725E-2</v>
      </c>
      <c r="O582" s="57">
        <v>4.496599280773623E-5</v>
      </c>
      <c r="P582" s="57">
        <v>3.9955034007192268E-2</v>
      </c>
      <c r="Q582" s="57">
        <v>6.4247884022163677E-6</v>
      </c>
      <c r="R582" s="57">
        <v>3.9993575211597784E-2</v>
      </c>
      <c r="S582" s="132"/>
    </row>
    <row r="583" spans="1:19">
      <c r="A583" s="56">
        <v>956</v>
      </c>
      <c r="B583" s="57">
        <v>1.4411169293751733</v>
      </c>
      <c r="C583" s="56">
        <v>974.15434127322601</v>
      </c>
      <c r="D583" s="56">
        <v>143.42194882369054</v>
      </c>
      <c r="E583" s="56">
        <v>143.4044996534964</v>
      </c>
      <c r="F583" s="56">
        <v>143.43067500126935</v>
      </c>
      <c r="G583" s="57">
        <v>0.14722713100702003</v>
      </c>
      <c r="H583" s="57">
        <v>0.14720921888626579</v>
      </c>
      <c r="I583" s="57">
        <v>0.14723608870212962</v>
      </c>
      <c r="J583" s="57">
        <v>9.1258486848211362E-5</v>
      </c>
      <c r="K583" s="57">
        <v>2.1291056278482934E-4</v>
      </c>
      <c r="L583" s="57">
        <v>3.0421346420062001E-5</v>
      </c>
      <c r="M583" s="57">
        <v>2.1052743133400601E-5</v>
      </c>
      <c r="N583" s="57">
        <v>3.9978947256866598E-2</v>
      </c>
      <c r="O583" s="57">
        <v>4.9117090842763912E-5</v>
      </c>
      <c r="P583" s="57">
        <v>3.9950882909157236E-2</v>
      </c>
      <c r="Q583" s="57">
        <v>7.0180080129863989E-6</v>
      </c>
      <c r="R583" s="57">
        <v>3.9992981991987017E-2</v>
      </c>
      <c r="S583" s="132"/>
    </row>
    <row r="584" spans="1:19">
      <c r="A584" s="56">
        <v>955</v>
      </c>
      <c r="B584" s="57">
        <v>1.4410080778816161</v>
      </c>
      <c r="C584" s="56">
        <v>967.52980025992269</v>
      </c>
      <c r="D584" s="56">
        <v>143.45692527446866</v>
      </c>
      <c r="E584" s="56">
        <v>143.43802527906246</v>
      </c>
      <c r="F584" s="56">
        <v>143.4663771400518</v>
      </c>
      <c r="G584" s="57">
        <v>0.14827132480666702</v>
      </c>
      <c r="H584" s="57">
        <v>0.14825179052937537</v>
      </c>
      <c r="I584" s="57">
        <v>0.14828109387587873</v>
      </c>
      <c r="J584" s="57">
        <v>9.8823143494075616E-5</v>
      </c>
      <c r="K584" s="57">
        <v>2.3055695566875922E-4</v>
      </c>
      <c r="L584" s="57">
        <v>3.2943218199577018E-5</v>
      </c>
      <c r="M584" s="57">
        <v>2.28349729589616E-5</v>
      </c>
      <c r="N584" s="57">
        <v>3.9977165027041038E-2</v>
      </c>
      <c r="O584" s="57">
        <v>5.3274583888461756E-5</v>
      </c>
      <c r="P584" s="57">
        <v>3.9946725416111536E-2</v>
      </c>
      <c r="Q584" s="57">
        <v>7.6121591579771005E-6</v>
      </c>
      <c r="R584" s="57">
        <v>3.9992387840842025E-2</v>
      </c>
      <c r="S584" s="132"/>
    </row>
    <row r="585" spans="1:19">
      <c r="A585" s="56">
        <v>954</v>
      </c>
      <c r="B585" s="57">
        <v>1.4408990587888495</v>
      </c>
      <c r="C585" s="56">
        <v>960.89001852625688</v>
      </c>
      <c r="D585" s="56">
        <v>143.50348760472184</v>
      </c>
      <c r="E585" s="56">
        <v>143.48088911550943</v>
      </c>
      <c r="F585" s="56">
        <v>143.51590241320662</v>
      </c>
      <c r="G585" s="57">
        <v>0.1493443420557298</v>
      </c>
      <c r="H585" s="57">
        <v>0.14932082376666786</v>
      </c>
      <c r="I585" s="57">
        <v>0.14935726216962983</v>
      </c>
      <c r="J585" s="57">
        <v>1.2588019270265427E-4</v>
      </c>
      <c r="K585" s="57">
        <v>2.8333730323970574E-4</v>
      </c>
      <c r="L585" s="57">
        <v>3.9378840620662992E-5</v>
      </c>
      <c r="M585" s="57">
        <v>2.92285436201111E-5</v>
      </c>
      <c r="N585" s="57">
        <v>3.9970771456379887E-2</v>
      </c>
      <c r="O585" s="57">
        <v>6.5746570608394008E-5</v>
      </c>
      <c r="P585" s="57">
        <v>3.9934253429391608E-2</v>
      </c>
      <c r="Q585" s="57">
        <v>9.1328855848887193E-6</v>
      </c>
      <c r="R585" s="57">
        <v>3.9990867114415109E-2</v>
      </c>
      <c r="S585" s="132"/>
    </row>
    <row r="586" spans="1:19">
      <c r="A586" s="56">
        <v>953</v>
      </c>
      <c r="B586" s="57">
        <v>1.4407898719071499</v>
      </c>
      <c r="C586" s="56">
        <v>953.13673247226507</v>
      </c>
      <c r="D586" s="56">
        <v>143.82188748758134</v>
      </c>
      <c r="E586" s="56">
        <v>143.74296288334514</v>
      </c>
      <c r="F586" s="56">
        <v>143.88967251388232</v>
      </c>
      <c r="G586" s="57">
        <v>0.15089323765178292</v>
      </c>
      <c r="H586" s="57">
        <v>0.1508104325289214</v>
      </c>
      <c r="I586" s="57">
        <v>0.15096435549247841</v>
      </c>
      <c r="J586" s="57">
        <v>6.0835718232588043E-4</v>
      </c>
      <c r="K586" s="57">
        <v>1.1567896307123071E-3</v>
      </c>
      <c r="L586" s="57">
        <v>1.3733159660478389E-4</v>
      </c>
      <c r="M586" s="57">
        <v>1.4342054535638221E-4</v>
      </c>
      <c r="N586" s="57">
        <v>3.9856579454643618E-2</v>
      </c>
      <c r="O586" s="57">
        <v>2.7246892258506899E-4</v>
      </c>
      <c r="P586" s="57">
        <v>3.9727531077414932E-2</v>
      </c>
      <c r="Q586" s="57">
        <v>3.2314718421581444E-5</v>
      </c>
      <c r="R586" s="57">
        <v>3.9967685281578416E-2</v>
      </c>
      <c r="S586" s="132"/>
    </row>
    <row r="587" spans="1:19">
      <c r="A587" s="56">
        <v>952</v>
      </c>
      <c r="B587" s="57">
        <v>1.4406805172013404</v>
      </c>
      <c r="C587" s="56">
        <v>945.43738472736709</v>
      </c>
      <c r="D587" s="56">
        <v>144.14039728554988</v>
      </c>
      <c r="E587" s="56">
        <v>144.00490918536838</v>
      </c>
      <c r="F587" s="56">
        <v>144.26387402981513</v>
      </c>
      <c r="G587" s="57">
        <v>0.152458956683964</v>
      </c>
      <c r="H587" s="57">
        <v>0.15231564936148007</v>
      </c>
      <c r="I587" s="57">
        <v>0.15258955945709304</v>
      </c>
      <c r="J587" s="57">
        <v>1.0911233503455575E-3</v>
      </c>
      <c r="K587" s="57">
        <v>2.0300708522286159E-3</v>
      </c>
      <c r="L587" s="57">
        <v>2.3541587187925206E-4</v>
      </c>
      <c r="M587" s="57">
        <v>2.5805241475038263E-4</v>
      </c>
      <c r="N587" s="57">
        <v>3.9741947585249619E-2</v>
      </c>
      <c r="O587" s="57">
        <v>4.7982302511955725E-4</v>
      </c>
      <c r="P587" s="57">
        <v>3.9520176974880444E-2</v>
      </c>
      <c r="Q587" s="57">
        <v>5.5603105062906064E-5</v>
      </c>
      <c r="R587" s="57">
        <v>3.9944396894937097E-2</v>
      </c>
      <c r="S587" s="132"/>
    </row>
    <row r="588" spans="1:19">
      <c r="A588" s="56">
        <v>951</v>
      </c>
      <c r="B588" s="57">
        <v>1.4405709947887055</v>
      </c>
      <c r="C588" s="56">
        <v>937.79163828447111</v>
      </c>
      <c r="D588" s="56">
        <v>144.45901773614474</v>
      </c>
      <c r="E588" s="56">
        <v>144.26672896358852</v>
      </c>
      <c r="F588" s="56">
        <v>144.63850817767366</v>
      </c>
      <c r="G588" s="57">
        <v>0.15404169949777727</v>
      </c>
      <c r="H588" s="57">
        <v>0.15383665525905066</v>
      </c>
      <c r="I588" s="57">
        <v>0.15423309642882399</v>
      </c>
      <c r="J588" s="57">
        <v>1.5741763439240941E-3</v>
      </c>
      <c r="K588" s="57">
        <v>2.9031766315344987E-3</v>
      </c>
      <c r="L588" s="57">
        <v>3.3363148400245013E-4</v>
      </c>
      <c r="M588" s="57">
        <v>3.7312528242640673E-4</v>
      </c>
      <c r="N588" s="57">
        <v>3.9626874717573597E-2</v>
      </c>
      <c r="O588" s="57">
        <v>6.8781010206853588E-4</v>
      </c>
      <c r="P588" s="57">
        <v>3.9312189897931463E-2</v>
      </c>
      <c r="Q588" s="57">
        <v>7.8998429048696302E-5</v>
      </c>
      <c r="R588" s="57">
        <v>3.9921001570951305E-2</v>
      </c>
      <c r="S588" s="132"/>
    </row>
    <row r="589" spans="1:19">
      <c r="A589" s="56">
        <v>950</v>
      </c>
      <c r="B589" s="57">
        <v>1.4404613049425072</v>
      </c>
      <c r="C589" s="56">
        <v>930.19915865970688</v>
      </c>
      <c r="D589" s="56">
        <v>144.77774955165663</v>
      </c>
      <c r="E589" s="56">
        <v>144.52842313685716</v>
      </c>
      <c r="F589" s="56">
        <v>145.01357614719933</v>
      </c>
      <c r="G589" s="57">
        <v>0.15564166899512366</v>
      </c>
      <c r="H589" s="57">
        <v>0.15537363347554881</v>
      </c>
      <c r="I589" s="57">
        <v>0.1558951916879226</v>
      </c>
      <c r="J589" s="57">
        <v>2.0575137990308523E-3</v>
      </c>
      <c r="K589" s="57">
        <v>3.7761026224589767E-3</v>
      </c>
      <c r="L589" s="57">
        <v>4.3197824679996888E-4</v>
      </c>
      <c r="M589" s="57">
        <v>4.8864028022458316E-4</v>
      </c>
      <c r="N589" s="57">
        <v>3.9511359719775416E-2</v>
      </c>
      <c r="O589" s="57">
        <v>8.9643137792618432E-4</v>
      </c>
      <c r="P589" s="57">
        <v>3.9103568622073814E-2</v>
      </c>
      <c r="Q589" s="57">
        <v>1.0250107468583723E-4</v>
      </c>
      <c r="R589" s="57">
        <v>3.9897498925314162E-2</v>
      </c>
      <c r="S589" s="132"/>
    </row>
    <row r="590" spans="1:19">
      <c r="A590" s="56">
        <v>949</v>
      </c>
      <c r="B590" s="57">
        <v>1.4403514480937458</v>
      </c>
      <c r="C590" s="56">
        <v>922.65961385545552</v>
      </c>
      <c r="D590" s="56">
        <v>145.09659342025373</v>
      </c>
      <c r="E590" s="56">
        <v>144.7899926017885</v>
      </c>
      <c r="F590" s="56">
        <v>145.38907910248059</v>
      </c>
      <c r="G590" s="57">
        <v>0.15725907067065434</v>
      </c>
      <c r="H590" s="57">
        <v>0.15692676955563745</v>
      </c>
      <c r="I590" s="57">
        <v>0.15757607347194166</v>
      </c>
      <c r="J590" s="57">
        <v>2.5411333425101601E-3</v>
      </c>
      <c r="K590" s="57">
        <v>4.648844472686875E-3</v>
      </c>
      <c r="L590" s="57">
        <v>5.3045597076406548E-4</v>
      </c>
      <c r="M590" s="57">
        <v>6.0459854168845703E-4</v>
      </c>
      <c r="N590" s="57">
        <v>3.9395401458311545E-2</v>
      </c>
      <c r="O590" s="57">
        <v>1.1056880787118958E-3</v>
      </c>
      <c r="P590" s="57">
        <v>3.8894311921288102E-2</v>
      </c>
      <c r="Q590" s="57">
        <v>1.2611142714460526E-4</v>
      </c>
      <c r="R590" s="57">
        <v>3.9873888572855398E-2</v>
      </c>
      <c r="S590" s="132"/>
    </row>
    <row r="591" spans="1:19">
      <c r="A591" s="56">
        <v>948</v>
      </c>
      <c r="B591" s="57">
        <v>1.4402414248255495</v>
      </c>
      <c r="C591" s="56">
        <v>915.17267433414213</v>
      </c>
      <c r="D591" s="56">
        <v>145.41555000418285</v>
      </c>
      <c r="E591" s="56">
        <v>145.05143823132263</v>
      </c>
      <c r="F591" s="56">
        <v>145.76501817978144</v>
      </c>
      <c r="G591" s="57">
        <v>0.15889411264380654</v>
      </c>
      <c r="H591" s="57">
        <v>0.15849625136246404</v>
      </c>
      <c r="I591" s="57">
        <v>0.15927597301332952</v>
      </c>
      <c r="J591" s="57">
        <v>3.0250325894976005E-3</v>
      </c>
      <c r="K591" s="57">
        <v>5.5213978191490654E-3</v>
      </c>
      <c r="L591" s="57">
        <v>6.2906446250998727E-4</v>
      </c>
      <c r="M591" s="57">
        <v>7.2100120144762104E-4</v>
      </c>
      <c r="N591" s="57">
        <v>3.9278998798552379E-2</v>
      </c>
      <c r="O591" s="57">
        <v>1.3155814308671299E-3</v>
      </c>
      <c r="P591" s="57">
        <v>3.8684418569132871E-2</v>
      </c>
      <c r="Q591" s="57">
        <v>1.4982987233098553E-4</v>
      </c>
      <c r="R591" s="57">
        <v>3.9850170127669018E-2</v>
      </c>
      <c r="S591" s="132"/>
    </row>
    <row r="592" spans="1:19">
      <c r="A592" s="56">
        <v>947</v>
      </c>
      <c r="B592" s="57">
        <v>1.4400867217455231</v>
      </c>
      <c r="C592" s="56">
        <v>907.73801298162402</v>
      </c>
      <c r="D592" s="56">
        <v>145.7346199412795</v>
      </c>
      <c r="E592" s="56">
        <v>145.31276087596012</v>
      </c>
      <c r="F592" s="56">
        <v>146.14139448931493</v>
      </c>
      <c r="G592" s="57">
        <v>0.16054700569670835</v>
      </c>
      <c r="H592" s="57">
        <v>0.16008226911050577</v>
      </c>
      <c r="I592" s="57">
        <v>0.16099512458367585</v>
      </c>
      <c r="J592" s="57">
        <v>3.5092091462771702E-3</v>
      </c>
      <c r="K592" s="57">
        <v>6.3937582932013237E-3</v>
      </c>
      <c r="L592" s="57">
        <v>7.2780352533186043E-4</v>
      </c>
      <c r="M592" s="57">
        <v>8.3784939589444808E-4</v>
      </c>
      <c r="N592" s="57">
        <v>3.916215060410555E-2</v>
      </c>
      <c r="O592" s="57">
        <v>1.5261126624804599E-3</v>
      </c>
      <c r="P592" s="57">
        <v>3.8473887337519538E-2</v>
      </c>
      <c r="Q592" s="57">
        <v>1.7365679702044742E-4</v>
      </c>
      <c r="R592" s="57">
        <v>3.982634320297955E-2</v>
      </c>
      <c r="S592" s="132"/>
    </row>
    <row r="593" spans="1:19">
      <c r="A593" s="56">
        <v>946</v>
      </c>
      <c r="B593" s="57">
        <v>1.4388937594937439</v>
      </c>
      <c r="C593" s="56">
        <v>900.3553050797683</v>
      </c>
      <c r="D593" s="56">
        <v>146.05380384344693</v>
      </c>
      <c r="E593" s="56">
        <v>145.57396136255193</v>
      </c>
      <c r="F593" s="56">
        <v>146.51820911339925</v>
      </c>
      <c r="G593" s="57">
        <v>0.16221796330783778</v>
      </c>
      <c r="H593" s="57">
        <v>0.16168501539473307</v>
      </c>
      <c r="I593" s="57">
        <v>0.16273376553317276</v>
      </c>
      <c r="J593" s="57">
        <v>3.9936606081483195E-3</v>
      </c>
      <c r="K593" s="57">
        <v>7.2659215168282554E-3</v>
      </c>
      <c r="L593" s="57">
        <v>8.2667295875227254E-4</v>
      </c>
      <c r="M593" s="57">
        <v>9.5514426267300965E-4</v>
      </c>
      <c r="N593" s="57">
        <v>3.9044855737326994E-2</v>
      </c>
      <c r="O593" s="57">
        <v>1.7372830023764971E-3</v>
      </c>
      <c r="P593" s="57">
        <v>3.8262716997623507E-2</v>
      </c>
      <c r="Q593" s="57">
        <v>1.9759258875217756E-4</v>
      </c>
      <c r="R593" s="57">
        <v>3.9802407411247825E-2</v>
      </c>
      <c r="S593" s="132"/>
    </row>
    <row r="594" spans="1:19">
      <c r="A594" s="56">
        <v>945</v>
      </c>
      <c r="B594" s="57">
        <v>1.4377023894954539</v>
      </c>
      <c r="C594" s="56">
        <v>893.02422827119392</v>
      </c>
      <c r="D594" s="56">
        <v>146.37310229754775</v>
      </c>
      <c r="E594" s="56">
        <v>145.83504049503867</v>
      </c>
      <c r="F594" s="56">
        <v>146.89546310748995</v>
      </c>
      <c r="G594" s="57">
        <v>0.16390720169027387</v>
      </c>
      <c r="H594" s="57">
        <v>0.16330468522378255</v>
      </c>
      <c r="I594" s="57">
        <v>0.1644921363352761</v>
      </c>
      <c r="J594" s="57">
        <v>4.4783845612264006E-3</v>
      </c>
      <c r="K594" s="57">
        <v>8.1378831059168988E-3</v>
      </c>
      <c r="L594" s="57">
        <v>9.2567255886355504E-4</v>
      </c>
      <c r="M594" s="57">
        <v>1.0728869411059481E-3</v>
      </c>
      <c r="N594" s="57">
        <v>3.8927113058894056E-2</v>
      </c>
      <c r="O594" s="57">
        <v>1.9490936808906421E-3</v>
      </c>
      <c r="P594" s="57">
        <v>3.8050906319109359E-2</v>
      </c>
      <c r="Q594" s="57">
        <v>2.2163763591203636E-4</v>
      </c>
      <c r="R594" s="57">
        <v>3.9778362364087966E-2</v>
      </c>
      <c r="S594" s="132"/>
    </row>
    <row r="595" spans="1:19">
      <c r="A595" s="56">
        <v>944</v>
      </c>
      <c r="B595" s="57">
        <v>1.4365125970845691</v>
      </c>
      <c r="C595" s="56">
        <v>885.74446253656333</v>
      </c>
      <c r="D595" s="56">
        <v>146.69251586345055</v>
      </c>
      <c r="E595" s="56">
        <v>146.09599905287061</v>
      </c>
      <c r="F595" s="56">
        <v>147.27315749784205</v>
      </c>
      <c r="G595" s="57">
        <v>0.16561493982514749</v>
      </c>
      <c r="H595" s="57">
        <v>0.16494147604884382</v>
      </c>
      <c r="I595" s="57">
        <v>0.1662704806260786</v>
      </c>
      <c r="J595" s="57">
        <v>4.9633785798413044E-3</v>
      </c>
      <c r="K595" s="57">
        <v>9.0096386656135508E-3</v>
      </c>
      <c r="L595" s="57">
        <v>1.0248021177768907E-3</v>
      </c>
      <c r="M595" s="57">
        <v>1.1910785715686708E-3</v>
      </c>
      <c r="N595" s="57">
        <v>3.8808921428431328E-2</v>
      </c>
      <c r="O595" s="57">
        <v>2.1615459287508683E-3</v>
      </c>
      <c r="P595" s="57">
        <v>3.7838454071249132E-2</v>
      </c>
      <c r="Q595" s="57">
        <v>2.4579232760216045E-4</v>
      </c>
      <c r="R595" s="57">
        <v>3.9754207672397839E-2</v>
      </c>
      <c r="S595" s="132"/>
    </row>
    <row r="596" spans="1:19">
      <c r="A596" s="56">
        <v>943</v>
      </c>
      <c r="B596" s="57">
        <v>1.4353243679124739</v>
      </c>
      <c r="C596" s="56">
        <v>878.51569015649306</v>
      </c>
      <c r="D596" s="56">
        <v>147.0120450754676</v>
      </c>
      <c r="E596" s="56">
        <v>146.35683779219727</v>
      </c>
      <c r="F596" s="56">
        <v>147.65129328318275</v>
      </c>
      <c r="G596" s="57">
        <v>0.16734139950224433</v>
      </c>
      <c r="H596" s="57">
        <v>0.16659558779892278</v>
      </c>
      <c r="I596" s="57">
        <v>0.16806904525163474</v>
      </c>
      <c r="J596" s="57">
        <v>5.4486402291369362E-3</v>
      </c>
      <c r="K596" s="57">
        <v>9.8811837950314452E-3</v>
      </c>
      <c r="L596" s="57">
        <v>1.1240614241292413E-3</v>
      </c>
      <c r="M596" s="57">
        <v>1.3097202961080479E-3</v>
      </c>
      <c r="N596" s="57">
        <v>3.8690279703891953E-2</v>
      </c>
      <c r="O596" s="57">
        <v>2.3746409781968988E-3</v>
      </c>
      <c r="P596" s="57">
        <v>3.7625359021803105E-2</v>
      </c>
      <c r="Q596" s="57">
        <v>2.7005705376358292E-4</v>
      </c>
      <c r="R596" s="57">
        <v>3.972994294623642E-2</v>
      </c>
      <c r="S596" s="132"/>
    </row>
    <row r="597" spans="1:19">
      <c r="A597" s="56">
        <v>942</v>
      </c>
      <c r="B597" s="57">
        <v>1.4341376879423966</v>
      </c>
      <c r="C597" s="56">
        <v>871.33759568599623</v>
      </c>
      <c r="D597" s="56">
        <v>147.33169044134195</v>
      </c>
      <c r="E597" s="56">
        <v>146.61755744507209</v>
      </c>
      <c r="F597" s="56">
        <v>148.02987143346641</v>
      </c>
      <c r="G597" s="57">
        <v>0.1690868053562512</v>
      </c>
      <c r="H597" s="57">
        <v>0.16826722291219559</v>
      </c>
      <c r="I597" s="57">
        <v>0.16988808031050678</v>
      </c>
      <c r="J597" s="57">
        <v>5.9341670637607091E-3</v>
      </c>
      <c r="K597" s="57">
        <v>1.0752514084946152E-2</v>
      </c>
      <c r="L597" s="57">
        <v>1.2234502627966881E-3</v>
      </c>
      <c r="M597" s="57">
        <v>1.4288132581252466E-3</v>
      </c>
      <c r="N597" s="57">
        <v>3.8571186741874756E-2</v>
      </c>
      <c r="O597" s="57">
        <v>2.5883800624212304E-3</v>
      </c>
      <c r="P597" s="57">
        <v>3.7411619937578772E-2</v>
      </c>
      <c r="Q597" s="57">
        <v>2.944322051089027E-4</v>
      </c>
      <c r="R597" s="57">
        <v>3.9705567794891101E-2</v>
      </c>
      <c r="S597" s="132"/>
    </row>
    <row r="598" spans="1:19">
      <c r="A598" s="56">
        <v>941</v>
      </c>
      <c r="B598" s="57">
        <v>1.4329525434532562</v>
      </c>
      <c r="C598" s="56">
        <v>864.20986592535166</v>
      </c>
      <c r="D598" s="56">
        <v>147.65145244145759</v>
      </c>
      <c r="E598" s="56">
        <v>146.87815871878567</v>
      </c>
      <c r="F598" s="56">
        <v>148.40889288895457</v>
      </c>
      <c r="G598" s="57">
        <v>0.17085138490447568</v>
      </c>
      <c r="H598" s="57">
        <v>0.16995658636865488</v>
      </c>
      <c r="I598" s="57">
        <v>0.17172783919800075</v>
      </c>
      <c r="J598" s="57">
        <v>6.4199566274361075E-3</v>
      </c>
      <c r="K598" s="57">
        <v>1.162362511702808E-2</v>
      </c>
      <c r="L598" s="57">
        <v>1.3229684147764154E-3</v>
      </c>
      <c r="M598" s="57">
        <v>1.5483586022688983E-3</v>
      </c>
      <c r="N598" s="57">
        <v>3.84516413977311E-2</v>
      </c>
      <c r="O598" s="57">
        <v>2.8027644153764309E-3</v>
      </c>
      <c r="P598" s="57">
        <v>3.7197235584623567E-2</v>
      </c>
      <c r="Q598" s="57">
        <v>3.1891817309509334E-4</v>
      </c>
      <c r="R598" s="57">
        <v>3.9681081826904906E-2</v>
      </c>
      <c r="S598" s="132"/>
    </row>
    <row r="599" spans="1:19">
      <c r="A599" s="56">
        <v>940</v>
      </c>
      <c r="B599" s="57">
        <v>1.4317689210333904</v>
      </c>
      <c r="C599" s="56">
        <v>857.13218988953577</v>
      </c>
      <c r="D599" s="56">
        <v>147.9713315291676</v>
      </c>
      <c r="E599" s="56">
        <v>147.13864229617957</v>
      </c>
      <c r="F599" s="56">
        <v>148.78835856054013</v>
      </c>
      <c r="G599" s="57">
        <v>0.17263536858677264</v>
      </c>
      <c r="H599" s="57">
        <v>0.17166388572472385</v>
      </c>
      <c r="I599" s="57">
        <v>0.1735885786528627</v>
      </c>
      <c r="J599" s="57">
        <v>6.9060064535813037E-3</v>
      </c>
      <c r="K599" s="57">
        <v>1.2494512465018981E-2</v>
      </c>
      <c r="L599" s="57">
        <v>1.4226156572959558E-3</v>
      </c>
      <c r="M599" s="57">
        <v>1.668357474579442E-3</v>
      </c>
      <c r="N599" s="57">
        <v>3.833164252542056E-2</v>
      </c>
      <c r="O599" s="57">
        <v>3.0177952720490298E-3</v>
      </c>
      <c r="P599" s="57">
        <v>3.6982204727950968E-2</v>
      </c>
      <c r="Q599" s="57">
        <v>3.4351534995076045E-4</v>
      </c>
      <c r="R599" s="57">
        <v>3.9656484650049242E-2</v>
      </c>
      <c r="S599" s="132"/>
    </row>
    <row r="600" spans="1:19">
      <c r="A600" s="56">
        <v>939</v>
      </c>
      <c r="B600" s="57">
        <v>1.4305868075823602</v>
      </c>
      <c r="C600" s="56">
        <v>850.10425878125955</v>
      </c>
      <c r="D600" s="56">
        <v>148.29132812977619</v>
      </c>
      <c r="E600" s="56">
        <v>147.39900883479416</v>
      </c>
      <c r="F600" s="56">
        <v>149.16826932855614</v>
      </c>
      <c r="G600" s="57">
        <v>0.17443898980387657</v>
      </c>
      <c r="H600" s="57">
        <v>0.17338933114640639</v>
      </c>
      <c r="I600" s="57">
        <v>0.17547055880229231</v>
      </c>
      <c r="J600" s="57">
        <v>7.392314064547878E-3</v>
      </c>
      <c r="K600" s="57">
        <v>1.3365171693367039E-2</v>
      </c>
      <c r="L600" s="57">
        <v>1.5223917636252304E-3</v>
      </c>
      <c r="M600" s="57">
        <v>1.7888110223013925E-3</v>
      </c>
      <c r="N600" s="57">
        <v>3.821118897769861E-2</v>
      </c>
      <c r="O600" s="57">
        <v>3.2334738681222179E-3</v>
      </c>
      <c r="P600" s="57">
        <v>3.676652613187778E-2</v>
      </c>
      <c r="Q600" s="57">
        <v>3.6822412863190754E-4</v>
      </c>
      <c r="R600" s="57">
        <v>3.9631775871368097E-2</v>
      </c>
      <c r="S600" s="132"/>
    </row>
    <row r="601" spans="1:19">
      <c r="A601" s="56">
        <v>938</v>
      </c>
      <c r="B601" s="57">
        <v>1.4294061903048902</v>
      </c>
      <c r="C601" s="56">
        <v>843.12576596184044</v>
      </c>
      <c r="D601" s="56">
        <v>148.61144264058547</v>
      </c>
      <c r="E601" s="56">
        <v>147.65925896700398</v>
      </c>
      <c r="F601" s="56">
        <v>149.54862604270699</v>
      </c>
      <c r="G601" s="57">
        <v>0.17626248495804073</v>
      </c>
      <c r="H601" s="57">
        <v>0.17513313544457254</v>
      </c>
      <c r="I601" s="57">
        <v>0.17737404320943917</v>
      </c>
      <c r="J601" s="57">
        <v>7.8788769713524776E-3</v>
      </c>
      <c r="K601" s="57">
        <v>1.4235598356851176E-2</v>
      </c>
      <c r="L601" s="57">
        <v>1.6222965030145975E-3</v>
      </c>
      <c r="M601" s="57">
        <v>1.909720393812334E-3</v>
      </c>
      <c r="N601" s="57">
        <v>3.8090279606187667E-2</v>
      </c>
      <c r="O601" s="57">
        <v>3.4498014398729481E-3</v>
      </c>
      <c r="P601" s="57">
        <v>3.6550198560127055E-2</v>
      </c>
      <c r="Q601" s="57">
        <v>3.9304490280749489E-4</v>
      </c>
      <c r="R601" s="57">
        <v>3.9606955097192503E-2</v>
      </c>
      <c r="S601" s="132"/>
    </row>
    <row r="602" spans="1:19">
      <c r="A602" s="56">
        <v>937</v>
      </c>
      <c r="B602" s="57">
        <v>1.4282270567163211</v>
      </c>
      <c r="C602" s="56">
        <v>836.19640692333519</v>
      </c>
      <c r="D602" s="56">
        <v>148.9316754304682</v>
      </c>
      <c r="E602" s="56">
        <v>147.91939329960005</v>
      </c>
      <c r="F602" s="56">
        <v>149.92942952163045</v>
      </c>
      <c r="G602" s="57">
        <v>0.17810609349356207</v>
      </c>
      <c r="H602" s="57">
        <v>0.17689551410995444</v>
      </c>
      <c r="I602" s="57">
        <v>0.17929929892102059</v>
      </c>
      <c r="J602" s="57">
        <v>8.3656926742673443E-3</v>
      </c>
      <c r="K602" s="57">
        <v>1.5105788001606335E-2</v>
      </c>
      <c r="L602" s="57">
        <v>1.7223296407733457E-3</v>
      </c>
      <c r="M602" s="57">
        <v>2.0310867387610381E-3</v>
      </c>
      <c r="N602" s="57">
        <v>3.7968913261238961E-2</v>
      </c>
      <c r="O602" s="57">
        <v>3.6667792244110989E-3</v>
      </c>
      <c r="P602" s="57">
        <v>3.6333220775588905E-2</v>
      </c>
      <c r="Q602" s="57">
        <v>4.179780668793592E-4</v>
      </c>
      <c r="R602" s="57">
        <v>3.9582021933120638E-2</v>
      </c>
      <c r="S602" s="132"/>
    </row>
    <row r="603" spans="1:19">
      <c r="A603" s="56">
        <v>936</v>
      </c>
      <c r="B603" s="57">
        <v>1.427049394632826</v>
      </c>
      <c r="C603" s="56">
        <v>829.31587926238853</v>
      </c>
      <c r="D603" s="56">
        <v>149.25202683839129</v>
      </c>
      <c r="E603" s="56">
        <v>148.17941241255383</v>
      </c>
      <c r="F603" s="56">
        <v>150.31068055117237</v>
      </c>
      <c r="G603" s="57">
        <v>0.17997005793635504</v>
      </c>
      <c r="H603" s="57">
        <v>0.17867668534738271</v>
      </c>
      <c r="I603" s="57">
        <v>0.18124659651381803</v>
      </c>
      <c r="J603" s="57">
        <v>8.852758661512361E-3</v>
      </c>
      <c r="K603" s="57">
        <v>1.5975736162781362E-2</v>
      </c>
      <c r="L603" s="57">
        <v>1.8224909379667142E-3</v>
      </c>
      <c r="M603" s="57">
        <v>2.152911207744876E-3</v>
      </c>
      <c r="N603" s="57">
        <v>3.7847088792255124E-2</v>
      </c>
      <c r="O603" s="57">
        <v>3.8844084591014099E-3</v>
      </c>
      <c r="P603" s="57">
        <v>3.6115591540898592E-2</v>
      </c>
      <c r="Q603" s="57">
        <v>4.4302401590946724E-4</v>
      </c>
      <c r="R603" s="57">
        <v>3.9556975984090532E-2</v>
      </c>
      <c r="S603" s="132"/>
    </row>
    <row r="604" spans="1:19">
      <c r="A604" s="56">
        <v>935</v>
      </c>
      <c r="B604" s="57">
        <v>1.4258731921731602</v>
      </c>
      <c r="C604" s="56">
        <v>822.48388265152971</v>
      </c>
      <c r="D604" s="56">
        <v>149.57249717427658</v>
      </c>
      <c r="E604" s="56">
        <v>148.43931685989327</v>
      </c>
      <c r="F604" s="56">
        <v>150.69237988519288</v>
      </c>
      <c r="G604" s="57">
        <v>0.18185462393753377</v>
      </c>
      <c r="H604" s="57">
        <v>0.18047687011367747</v>
      </c>
      <c r="I604" s="57">
        <v>0.1832162101455285</v>
      </c>
      <c r="J604" s="57">
        <v>9.3400724095115129E-3</v>
      </c>
      <c r="K604" s="57">
        <v>1.6845438365165277E-2</v>
      </c>
      <c r="L604" s="57">
        <v>1.9227801514734022E-3</v>
      </c>
      <c r="M604" s="57">
        <v>2.2751949523635738E-3</v>
      </c>
      <c r="N604" s="57">
        <v>3.772480504763643E-2</v>
      </c>
      <c r="O604" s="57">
        <v>4.1026903816991428E-3</v>
      </c>
      <c r="P604" s="57">
        <v>3.5897309618300857E-2</v>
      </c>
      <c r="Q604" s="57">
        <v>4.6818314563371228E-4</v>
      </c>
      <c r="R604" s="57">
        <v>3.953181685436629E-2</v>
      </c>
      <c r="S604" s="132"/>
    </row>
    <row r="605" spans="1:19">
      <c r="A605" s="56">
        <v>934</v>
      </c>
      <c r="B605" s="57">
        <v>1.4246984377565335</v>
      </c>
      <c r="C605" s="56">
        <v>815.70011881400524</v>
      </c>
      <c r="D605" s="56">
        <v>149.89308671695957</v>
      </c>
      <c r="E605" s="56">
        <v>148.69910716786961</v>
      </c>
      <c r="F605" s="56">
        <v>151.07452824332856</v>
      </c>
      <c r="G605" s="57">
        <v>0.18376004031346474</v>
      </c>
      <c r="H605" s="57">
        <v>0.18229629215216012</v>
      </c>
      <c r="I605" s="57">
        <v>0.18520841760202852</v>
      </c>
      <c r="J605" s="57">
        <v>9.827631382064772E-3</v>
      </c>
      <c r="K605" s="57">
        <v>1.7714890121596771E-2</v>
      </c>
      <c r="L605" s="57">
        <v>2.0231970337526439E-3</v>
      </c>
      <c r="M605" s="57">
        <v>2.3979391250114647E-3</v>
      </c>
      <c r="N605" s="57">
        <v>3.7602060874988533E-2</v>
      </c>
      <c r="O605" s="57">
        <v>4.3216262299522945E-3</v>
      </c>
      <c r="P605" s="57">
        <v>3.5678373770047705E-2</v>
      </c>
      <c r="Q605" s="57">
        <v>4.9345585240586102E-4</v>
      </c>
      <c r="R605" s="57">
        <v>3.9506544147594143E-2</v>
      </c>
      <c r="S605" s="132"/>
    </row>
    <row r="606" spans="1:19">
      <c r="A606" s="56">
        <v>933</v>
      </c>
      <c r="B606" s="57">
        <v>1.4235251200985555</v>
      </c>
      <c r="C606" s="56">
        <v>808.96429149563153</v>
      </c>
      <c r="D606" s="56">
        <v>150.21379571546507</v>
      </c>
      <c r="E606" s="56">
        <v>148.9587838361968</v>
      </c>
      <c r="F606" s="56">
        <v>151.4571263122603</v>
      </c>
      <c r="G606" s="57">
        <v>0.18568655909118856</v>
      </c>
      <c r="H606" s="57">
        <v>0.1841351780321458</v>
      </c>
      <c r="I606" s="57">
        <v>0.18722350035035901</v>
      </c>
      <c r="J606" s="57">
        <v>1.0315433030993471E-2</v>
      </c>
      <c r="K606" s="57">
        <v>1.8584086934309463E-2</v>
      </c>
      <c r="L606" s="57">
        <v>2.1237413329857624E-3</v>
      </c>
      <c r="M606" s="57">
        <v>2.5211448790249994E-3</v>
      </c>
      <c r="N606" s="57">
        <v>3.7478855120974999E-2</v>
      </c>
      <c r="O606" s="57">
        <v>4.5412172419108509E-3</v>
      </c>
      <c r="P606" s="57">
        <v>3.5458782758089148E-2</v>
      </c>
      <c r="Q606" s="57">
        <v>5.1884253323149644E-4</v>
      </c>
      <c r="R606" s="57">
        <v>3.9481157466768502E-2</v>
      </c>
      <c r="S606" s="132"/>
    </row>
    <row r="607" spans="1:19">
      <c r="A607" s="56">
        <v>932</v>
      </c>
      <c r="B607" s="57">
        <v>1.4223532282102358</v>
      </c>
      <c r="C607" s="56">
        <v>802.2761064405139</v>
      </c>
      <c r="D607" s="56">
        <v>150.53462438663675</v>
      </c>
      <c r="E607" s="56">
        <v>149.21834733597109</v>
      </c>
      <c r="F607" s="56">
        <v>151.84017474305986</v>
      </c>
      <c r="G607" s="57">
        <v>0.18763443554927606</v>
      </c>
      <c r="H607" s="57">
        <v>0.18599375718418598</v>
      </c>
      <c r="I607" s="57">
        <v>0.18926174358692346</v>
      </c>
      <c r="J607" s="57">
        <v>1.0803474794670143E-2</v>
      </c>
      <c r="K607" s="57">
        <v>1.9453024292211518E-2</v>
      </c>
      <c r="L607" s="57">
        <v>2.2244127927127932E-3</v>
      </c>
      <c r="M607" s="57">
        <v>2.644813368316457E-3</v>
      </c>
      <c r="N607" s="57">
        <v>3.7355186631683544E-2</v>
      </c>
      <c r="O607" s="57">
        <v>4.7614646552500356E-3</v>
      </c>
      <c r="P607" s="57">
        <v>3.5238535344749966E-2</v>
      </c>
      <c r="Q607" s="57">
        <v>5.4434358567959833E-4</v>
      </c>
      <c r="R607" s="57">
        <v>3.9455656414320403E-2</v>
      </c>
      <c r="S607" s="132"/>
    </row>
    <row r="608" spans="1:19">
      <c r="A608" s="56">
        <v>931</v>
      </c>
      <c r="B608" s="57">
        <v>1.4211827513943538</v>
      </c>
      <c r="C608" s="56">
        <v>795.63527136481537</v>
      </c>
      <c r="D608" s="56">
        <v>150.85557291532581</v>
      </c>
      <c r="E608" s="56">
        <v>149.47779810992122</v>
      </c>
      <c r="F608" s="56">
        <v>152.22367415128645</v>
      </c>
      <c r="G608" s="57">
        <v>0.18960392826294825</v>
      </c>
      <c r="H608" s="57">
        <v>0.18787226193920523</v>
      </c>
      <c r="I608" s="57">
        <v>0.19132343629030582</v>
      </c>
      <c r="J608" s="57">
        <v>1.1291754098053719E-2</v>
      </c>
      <c r="K608" s="57">
        <v>2.0321697671063621E-2</v>
      </c>
      <c r="L608" s="57">
        <v>2.3252111518269336E-3</v>
      </c>
      <c r="M608" s="57">
        <v>2.7689457473712665E-3</v>
      </c>
      <c r="N608" s="57">
        <v>3.7231054252628737E-2</v>
      </c>
      <c r="O608" s="57">
        <v>4.9823697072931853E-3</v>
      </c>
      <c r="P608" s="57">
        <v>3.5017630292706818E-2</v>
      </c>
      <c r="Q608" s="57">
        <v>5.6995940788033138E-4</v>
      </c>
      <c r="R608" s="57">
        <v>3.9430040592119672E-2</v>
      </c>
      <c r="S608" s="132"/>
    </row>
    <row r="609" spans="1:19">
      <c r="A609" s="56">
        <v>930</v>
      </c>
      <c r="B609" s="57">
        <v>1.4200136792425637</v>
      </c>
      <c r="C609" s="56">
        <v>789.04149593080888</v>
      </c>
      <c r="D609" s="56">
        <v>151.17664145376659</v>
      </c>
      <c r="E609" s="56">
        <v>149.73713657190345</v>
      </c>
      <c r="F609" s="56">
        <v>152.6076251162269</v>
      </c>
      <c r="G609" s="57">
        <v>0.19159529914890977</v>
      </c>
      <c r="H609" s="57">
        <v>0.18977092756733027</v>
      </c>
      <c r="I609" s="57">
        <v>0.19340887127387413</v>
      </c>
      <c r="J609" s="57">
        <v>1.1780268352409085E-2</v>
      </c>
      <c r="K609" s="57">
        <v>2.1190102533010569E-2</v>
      </c>
      <c r="L609" s="57">
        <v>2.426136144484059E-3</v>
      </c>
      <c r="M609" s="57">
        <v>2.8935431711685205E-3</v>
      </c>
      <c r="N609" s="57">
        <v>3.7106456828831479E-2</v>
      </c>
      <c r="O609" s="57">
        <v>5.2039336348778283E-3</v>
      </c>
      <c r="P609" s="57">
        <v>3.4796066365122169E-2</v>
      </c>
      <c r="Q609" s="57">
        <v>5.9569039850218975E-4</v>
      </c>
      <c r="R609" s="57">
        <v>3.9404309601497808E-2</v>
      </c>
      <c r="S609" s="132"/>
    </row>
    <row r="610" spans="1:19">
      <c r="A610" s="56">
        <v>929</v>
      </c>
      <c r="B610" s="57">
        <v>1.4188460016337725</v>
      </c>
      <c r="C610" s="56">
        <v>782.49449172328616</v>
      </c>
      <c r="D610" s="56">
        <v>151.49783012048377</v>
      </c>
      <c r="E610" s="56">
        <v>149.99636310600707</v>
      </c>
      <c r="F610" s="56">
        <v>152.99202817958701</v>
      </c>
      <c r="G610" s="57">
        <v>0.19360881350977996</v>
      </c>
      <c r="H610" s="57">
        <v>0.19168999231632974</v>
      </c>
      <c r="I610" s="57">
        <v>0.19551834523800027</v>
      </c>
      <c r="J610" s="57">
        <v>1.2269014954428337E-2</v>
      </c>
      <c r="K610" s="57">
        <v>2.2058234325049386E-2</v>
      </c>
      <c r="L610" s="57">
        <v>2.5271874998864519E-3</v>
      </c>
      <c r="M610" s="57">
        <v>3.0186067949535167E-3</v>
      </c>
      <c r="N610" s="57">
        <v>3.6981393205046481E-2</v>
      </c>
      <c r="O610" s="57">
        <v>5.4261576739589087E-3</v>
      </c>
      <c r="P610" s="57">
        <v>3.457384232604109E-2</v>
      </c>
      <c r="Q610" s="57">
        <v>6.2153695669798202E-4</v>
      </c>
      <c r="R610" s="57">
        <v>3.9378463043302017E-2</v>
      </c>
      <c r="S610" s="132"/>
    </row>
    <row r="611" spans="1:19">
      <c r="A611" s="56">
        <v>928</v>
      </c>
      <c r="B611" s="57">
        <v>1.4176797087293886</v>
      </c>
      <c r="C611" s="56">
        <v>775.99397222349398</v>
      </c>
      <c r="D611" s="56">
        <v>151.81913900004491</v>
      </c>
      <c r="E611" s="56">
        <v>150.25547806640358</v>
      </c>
      <c r="F611" s="56">
        <v>153.37688384512268</v>
      </c>
      <c r="G611" s="57">
        <v>0.19564474008094421</v>
      </c>
      <c r="H611" s="57">
        <v>0.19362969745224839</v>
      </c>
      <c r="I611" s="57">
        <v>0.19765215882495105</v>
      </c>
      <c r="J611" s="57">
        <v>1.2757991286102111E-2</v>
      </c>
      <c r="K611" s="57">
        <v>2.2926088478874784E-2</v>
      </c>
      <c r="L611" s="57">
        <v>2.6283649422336186E-3</v>
      </c>
      <c r="M611" s="57">
        <v>3.1441377741924978E-3</v>
      </c>
      <c r="N611" s="57">
        <v>3.6855862225807501E-2</v>
      </c>
      <c r="O611" s="57">
        <v>5.6490430595465893E-3</v>
      </c>
      <c r="P611" s="57">
        <v>3.4350956940453412E-2</v>
      </c>
      <c r="Q611" s="57">
        <v>6.4749948209130519E-4</v>
      </c>
      <c r="R611" s="57">
        <v>3.9352500517908694E-2</v>
      </c>
      <c r="S611" s="132"/>
    </row>
    <row r="612" spans="1:19">
      <c r="A612" s="56">
        <v>927</v>
      </c>
      <c r="B612" s="57">
        <v>1.4165147909717088</v>
      </c>
      <c r="C612" s="56">
        <v>769.53965278628698</v>
      </c>
      <c r="D612" s="56">
        <v>152.14056814190468</v>
      </c>
      <c r="E612" s="56">
        <v>150.51448177639639</v>
      </c>
      <c r="F612" s="56">
        <v>153.76219257726021</v>
      </c>
      <c r="G612" s="57">
        <v>0.19770335107625242</v>
      </c>
      <c r="H612" s="57">
        <v>0.19559028729893999</v>
      </c>
      <c r="I612" s="57">
        <v>0.19981061667261782</v>
      </c>
      <c r="J612" s="57">
        <v>1.3247194713832955E-2</v>
      </c>
      <c r="K612" s="57">
        <v>2.3793660409335726E-2</v>
      </c>
      <c r="L612" s="57">
        <v>2.7296681904984688E-3</v>
      </c>
      <c r="M612" s="57">
        <v>3.2701372643402942E-3</v>
      </c>
      <c r="N612" s="57">
        <v>3.6729862735659709E-2</v>
      </c>
      <c r="O612" s="57">
        <v>5.8725910253017172E-3</v>
      </c>
      <c r="P612" s="57">
        <v>3.4127408974698285E-2</v>
      </c>
      <c r="Q612" s="57">
        <v>6.7357837471993063E-4</v>
      </c>
      <c r="R612" s="57">
        <v>3.9326421625280071E-2</v>
      </c>
      <c r="S612" s="132"/>
    </row>
    <row r="613" spans="1:19">
      <c r="A613" s="56">
        <v>926</v>
      </c>
      <c r="B613" s="57">
        <v>1.4153512390786909</v>
      </c>
      <c r="C613" s="56">
        <v>763.1312506152251</v>
      </c>
      <c r="D613" s="56">
        <v>152.46211755997106</v>
      </c>
      <c r="E613" s="56">
        <v>150.77337452809221</v>
      </c>
      <c r="F613" s="56">
        <v>154.14795480053533</v>
      </c>
      <c r="G613" s="57">
        <v>0.19978492223593039</v>
      </c>
      <c r="H613" s="57">
        <v>0.19757200927958454</v>
      </c>
      <c r="I613" s="57">
        <v>0.20199402747071823</v>
      </c>
      <c r="J613" s="57">
        <v>1.3736622588313874E-2</v>
      </c>
      <c r="K613" s="57">
        <v>2.4660945514277222E-2</v>
      </c>
      <c r="L613" s="57">
        <v>2.831096958373025E-3</v>
      </c>
      <c r="M613" s="57">
        <v>3.3966064207946144E-3</v>
      </c>
      <c r="N613" s="57">
        <v>3.660339357920539E-2</v>
      </c>
      <c r="O613" s="57">
        <v>6.0968028034691837E-3</v>
      </c>
      <c r="P613" s="57">
        <v>3.3903197196530815E-2</v>
      </c>
      <c r="Q613" s="57">
        <v>6.9977403502044489E-4</v>
      </c>
      <c r="R613" s="57">
        <v>3.9300225964979556E-2</v>
      </c>
      <c r="S613" s="132"/>
    </row>
    <row r="614" spans="1:19">
      <c r="A614" s="56">
        <v>925</v>
      </c>
      <c r="B614" s="57">
        <v>1.414189044042262</v>
      </c>
      <c r="C614" s="56">
        <v>756.76848473989889</v>
      </c>
      <c r="D614" s="56">
        <v>152.78378723151562</v>
      </c>
      <c r="E614" s="56">
        <v>151.03215658154161</v>
      </c>
      <c r="F614" s="56">
        <v>154.5341708982468</v>
      </c>
      <c r="G614" s="57">
        <v>0.20188973287388859</v>
      </c>
      <c r="H614" s="57">
        <v>0.19957511395767402</v>
      </c>
      <c r="I614" s="57">
        <v>0.20420270401635468</v>
      </c>
      <c r="J614" s="57">
        <v>1.4226272243440974E-2</v>
      </c>
      <c r="K614" s="57">
        <v>2.5527939172674818E-2</v>
      </c>
      <c r="L614" s="57">
        <v>2.9326509540097412E-3</v>
      </c>
      <c r="M614" s="57">
        <v>3.5235463986106157E-3</v>
      </c>
      <c r="N614" s="57">
        <v>3.6476453601389389E-2</v>
      </c>
      <c r="O614" s="57">
        <v>6.3216796243878203E-3</v>
      </c>
      <c r="P614" s="57">
        <v>3.3678320375612178E-2</v>
      </c>
      <c r="Q614" s="57">
        <v>7.2608686376211644E-4</v>
      </c>
      <c r="R614" s="57">
        <v>3.9273913136237883E-2</v>
      </c>
      <c r="S614" s="132"/>
    </row>
    <row r="615" spans="1:19">
      <c r="A615" s="56">
        <v>924</v>
      </c>
      <c r="B615" s="57">
        <v>1.4130281971240766</v>
      </c>
      <c r="C615" s="56">
        <v>750.45107599225457</v>
      </c>
      <c r="D615" s="56">
        <v>153.10557709642239</v>
      </c>
      <c r="E615" s="56">
        <v>151.29082816412975</v>
      </c>
      <c r="F615" s="56">
        <v>154.92084121154267</v>
      </c>
      <c r="G615" s="57">
        <v>0.20401806592652896</v>
      </c>
      <c r="H615" s="57">
        <v>0.20159985507928199</v>
      </c>
      <c r="I615" s="57">
        <v>0.20643696327132938</v>
      </c>
      <c r="J615" s="57">
        <v>1.4716140995983729E-2</v>
      </c>
      <c r="K615" s="57">
        <v>2.6394636744095257E-2</v>
      </c>
      <c r="L615" s="57">
        <v>3.0343298799143659E-3</v>
      </c>
      <c r="M615" s="57">
        <v>3.6509583524008439E-3</v>
      </c>
      <c r="N615" s="57">
        <v>3.6349041647599153E-2</v>
      </c>
      <c r="O615" s="57">
        <v>6.5472227163249266E-3</v>
      </c>
      <c r="P615" s="57">
        <v>3.3452777283675073E-2</v>
      </c>
      <c r="Q615" s="57">
        <v>7.5251726201775631E-4</v>
      </c>
      <c r="R615" s="57">
        <v>3.9247482737982245E-2</v>
      </c>
      <c r="S615" s="132"/>
    </row>
    <row r="616" spans="1:19">
      <c r="A616" s="56">
        <v>923</v>
      </c>
      <c r="B616" s="57">
        <v>1.4118686898510262</v>
      </c>
      <c r="C616" s="56">
        <v>744.1787469833065</v>
      </c>
      <c r="D616" s="56">
        <v>153.42748705719166</v>
      </c>
      <c r="E616" s="56">
        <v>151.54938947067362</v>
      </c>
      <c r="F616" s="56">
        <v>155.30796603929423</v>
      </c>
      <c r="G616" s="57">
        <v>0.20617020800331101</v>
      </c>
      <c r="H616" s="57">
        <v>0.20364648961692694</v>
      </c>
      <c r="I616" s="57">
        <v>0.20869712642140009</v>
      </c>
      <c r="J616" s="57">
        <v>1.5206226145490831E-2</v>
      </c>
      <c r="K616" s="57">
        <v>2.7261033568652837E-2</v>
      </c>
      <c r="L616" s="57">
        <v>3.1361334329080837E-3</v>
      </c>
      <c r="M616" s="57">
        <v>3.778843436291951E-3</v>
      </c>
      <c r="N616" s="57">
        <v>3.622115656370805E-2</v>
      </c>
      <c r="O616" s="57">
        <v>6.7734333054306215E-3</v>
      </c>
      <c r="P616" s="57">
        <v>3.322656669456938E-2</v>
      </c>
      <c r="Q616" s="57">
        <v>7.7906563115124131E-4</v>
      </c>
      <c r="R616" s="57">
        <v>3.9220934368848756E-2</v>
      </c>
      <c r="S616" s="132"/>
    </row>
    <row r="617" spans="1:19">
      <c r="A617" s="56">
        <v>922</v>
      </c>
      <c r="B617" s="57">
        <v>1.4107105140127891</v>
      </c>
      <c r="C617" s="56">
        <v>737.9512220823691</v>
      </c>
      <c r="D617" s="56">
        <v>153.74951697605763</v>
      </c>
      <c r="E617" s="56">
        <v>151.8078406609618</v>
      </c>
      <c r="F617" s="56">
        <v>155.69554563478255</v>
      </c>
      <c r="G617" s="57">
        <v>0.20834644943361355</v>
      </c>
      <c r="H617" s="57">
        <v>0.20571527781007892</v>
      </c>
      <c r="I617" s="57">
        <v>0.21098351893155889</v>
      </c>
      <c r="J617" s="57">
        <v>1.5696524972034331E-2</v>
      </c>
      <c r="K617" s="57">
        <v>2.8127124962965988E-2</v>
      </c>
      <c r="L617" s="57">
        <v>3.2380613035909445E-3</v>
      </c>
      <c r="M617" s="57">
        <v>3.907202803344661E-3</v>
      </c>
      <c r="N617" s="57">
        <v>3.6092797196655341E-2</v>
      </c>
      <c r="O617" s="57">
        <v>7.000312614700327E-3</v>
      </c>
      <c r="P617" s="57">
        <v>3.2999687385299674E-2</v>
      </c>
      <c r="Q617" s="57">
        <v>8.0573237268139418E-4</v>
      </c>
      <c r="R617" s="57">
        <v>3.9194267627318605E-2</v>
      </c>
      <c r="S617" s="132"/>
    </row>
    <row r="618" spans="1:19">
      <c r="A618" s="56">
        <v>921</v>
      </c>
      <c r="B618" s="57">
        <v>1.4095536616561453</v>
      </c>
      <c r="C618" s="56">
        <v>731.76822739267607</v>
      </c>
      <c r="D618" s="56">
        <v>154.07166667638714</v>
      </c>
      <c r="E618" s="56">
        <v>152.06618186105555</v>
      </c>
      <c r="F618" s="56">
        <v>156.08358020714942</v>
      </c>
      <c r="G618" s="57">
        <v>0.21054708432115396</v>
      </c>
      <c r="H618" s="57">
        <v>0.20780648321241599</v>
      </c>
      <c r="I618" s="57">
        <v>0.21329647060966614</v>
      </c>
      <c r="J618" s="57">
        <v>1.6187034737523032E-2</v>
      </c>
      <c r="K618" s="57">
        <v>2.8992906222670256E-2</v>
      </c>
      <c r="L618" s="57">
        <v>3.340113176608428E-3</v>
      </c>
      <c r="M618" s="57">
        <v>4.0360376058556123E-3</v>
      </c>
      <c r="N618" s="57">
        <v>3.5963962394144386E-2</v>
      </c>
      <c r="O618" s="57">
        <v>7.2278618645561874E-3</v>
      </c>
      <c r="P618" s="57">
        <v>3.2772138135443815E-2</v>
      </c>
      <c r="Q618" s="57">
        <v>8.3251788834391792E-4</v>
      </c>
      <c r="R618" s="57">
        <v>3.9167482111656084E-2</v>
      </c>
      <c r="S618" s="132"/>
    </row>
    <row r="619" spans="1:19">
      <c r="A619" s="56">
        <v>920</v>
      </c>
      <c r="B619" s="57">
        <v>1.4083981250823117</v>
      </c>
      <c r="C619" s="56">
        <v>725.629490731636</v>
      </c>
      <c r="D619" s="56">
        <v>154.39393594028385</v>
      </c>
      <c r="E619" s="56">
        <v>152.3244131613109</v>
      </c>
      <c r="F619" s="56">
        <v>156.47206991855819</v>
      </c>
      <c r="G619" s="57">
        <v>0.21277241059292104</v>
      </c>
      <c r="H619" s="57">
        <v>0.20992037273419745</v>
      </c>
      <c r="I619" s="57">
        <v>0.21563631566406005</v>
      </c>
      <c r="J619" s="57">
        <v>1.6677752683394886E-2</v>
      </c>
      <c r="K619" s="57">
        <v>2.9858372618362328E-2</v>
      </c>
      <c r="L619" s="57">
        <v>3.4422887301207572E-3</v>
      </c>
      <c r="M619" s="57">
        <v>4.1653489947594893E-3</v>
      </c>
      <c r="N619" s="57">
        <v>3.5834651005240512E-2</v>
      </c>
      <c r="O619" s="57">
        <v>7.4560822717977104E-3</v>
      </c>
      <c r="P619" s="57">
        <v>3.2543917728202289E-2</v>
      </c>
      <c r="Q619" s="57">
        <v>8.5942257995543924E-4</v>
      </c>
      <c r="R619" s="57">
        <v>3.9140577420044564E-2</v>
      </c>
      <c r="S619" s="132"/>
    </row>
    <row r="620" spans="1:19">
      <c r="A620" s="56">
        <v>919</v>
      </c>
      <c r="B620" s="57">
        <v>1.4072438968414709</v>
      </c>
      <c r="C620" s="56">
        <v>719.53474160802512</v>
      </c>
      <c r="D620" s="56">
        <v>154.716324508393</v>
      </c>
      <c r="E620" s="56">
        <v>152.58253461626043</v>
      </c>
      <c r="F620" s="56">
        <v>156.86101488389087</v>
      </c>
      <c r="G620" s="57">
        <v>0.21502273005279918</v>
      </c>
      <c r="H620" s="57">
        <v>0.21205721668875516</v>
      </c>
      <c r="I620" s="57">
        <v>0.21800339276646455</v>
      </c>
      <c r="J620" s="57">
        <v>1.7168676030828611E-2</v>
      </c>
      <c r="K620" s="57">
        <v>3.0723519396067323E-2</v>
      </c>
      <c r="L620" s="57">
        <v>3.544587635811558E-3</v>
      </c>
      <c r="M620" s="57">
        <v>4.2951381196548464E-3</v>
      </c>
      <c r="N620" s="57">
        <v>3.5704861880345155E-2</v>
      </c>
      <c r="O620" s="57">
        <v>7.6849750496720383E-3</v>
      </c>
      <c r="P620" s="57">
        <v>3.231502495032796E-2</v>
      </c>
      <c r="Q620" s="57">
        <v>8.8644684941087491E-4</v>
      </c>
      <c r="R620" s="57">
        <v>3.9113553150589127E-2</v>
      </c>
      <c r="S620" s="132"/>
    </row>
    <row r="621" spans="1:19">
      <c r="A621" s="56">
        <v>918</v>
      </c>
      <c r="B621" s="57">
        <v>1.4060909697292434</v>
      </c>
      <c r="C621" s="56">
        <v>713.48371120148295</v>
      </c>
      <c r="D621" s="56">
        <v>155.03883207854386</v>
      </c>
      <c r="E621" s="56">
        <v>152.84054624349577</v>
      </c>
      <c r="F621" s="56">
        <v>157.2504151691241</v>
      </c>
      <c r="G621" s="57">
        <v>0.21729834843386067</v>
      </c>
      <c r="H621" s="57">
        <v>0.21421728883777508</v>
      </c>
      <c r="I621" s="57">
        <v>0.22039804511348915</v>
      </c>
      <c r="J621" s="57">
        <v>1.7659801979824752E-2</v>
      </c>
      <c r="K621" s="57">
        <v>3.1588341775661721E-2</v>
      </c>
      <c r="L621" s="57">
        <v>3.6470095586458307E-3</v>
      </c>
      <c r="M621" s="57">
        <v>4.4254061285474017E-3</v>
      </c>
      <c r="N621" s="57">
        <v>3.5574593871452599E-2</v>
      </c>
      <c r="O621" s="57">
        <v>7.9145414074338789E-3</v>
      </c>
      <c r="P621" s="57">
        <v>3.2085458592566118E-2</v>
      </c>
      <c r="Q621" s="57">
        <v>9.135910986181313E-4</v>
      </c>
      <c r="R621" s="57">
        <v>3.9086408901381868E-2</v>
      </c>
      <c r="S621" s="132"/>
    </row>
    <row r="622" spans="1:19">
      <c r="A622" s="56">
        <v>917</v>
      </c>
      <c r="B622" s="57">
        <v>1.4049393367815257</v>
      </c>
      <c r="C622" s="56">
        <v>707.47613234192988</v>
      </c>
      <c r="D622" s="56">
        <v>155.36145830509227</v>
      </c>
      <c r="E622" s="56">
        <v>153.09844802327885</v>
      </c>
      <c r="F622" s="56">
        <v>157.64027079034824</v>
      </c>
      <c r="G622" s="57">
        <v>0.21959957545253925</v>
      </c>
      <c r="H622" s="57">
        <v>0.21640086643839587</v>
      </c>
      <c r="I622" s="57">
        <v>0.22282062049007642</v>
      </c>
      <c r="J622" s="57">
        <v>1.815112770784244E-2</v>
      </c>
      <c r="K622" s="57">
        <v>3.2452834948648035E-2</v>
      </c>
      <c r="L622" s="57">
        <v>3.7495541565689683E-3</v>
      </c>
      <c r="M622" s="57">
        <v>4.5561541674780017E-3</v>
      </c>
      <c r="N622" s="57">
        <v>3.5443845832521997E-2</v>
      </c>
      <c r="O622" s="57">
        <v>8.1447825497355329E-3</v>
      </c>
      <c r="P622" s="57">
        <v>3.185521745026447E-2</v>
      </c>
      <c r="Q622" s="57">
        <v>9.4085572941693992E-4</v>
      </c>
      <c r="R622" s="57">
        <v>3.905914427058306E-2</v>
      </c>
      <c r="S622" s="132"/>
    </row>
    <row r="623" spans="1:19">
      <c r="A623" s="56">
        <v>916</v>
      </c>
      <c r="B623" s="57">
        <v>1.403788991269193</v>
      </c>
      <c r="C623" s="56">
        <v>701.47036130158415</v>
      </c>
      <c r="D623" s="56">
        <v>155.6904894692085</v>
      </c>
      <c r="E623" s="56">
        <v>153.35742329704635</v>
      </c>
      <c r="F623" s="56">
        <v>158.03903955687588</v>
      </c>
      <c r="G623" s="57">
        <v>0.22194877796450799</v>
      </c>
      <c r="H623" s="57">
        <v>0.21862281253407537</v>
      </c>
      <c r="I623" s="57">
        <v>0.22529681690846226</v>
      </c>
      <c r="J623" s="57">
        <v>1.8656838753609239E-2</v>
      </c>
      <c r="K623" s="57">
        <v>3.3362544545865958E-2</v>
      </c>
      <c r="L623" s="57">
        <v>3.8535352555314484E-3</v>
      </c>
      <c r="M623" s="57">
        <v>4.6883252532163014E-3</v>
      </c>
      <c r="N623" s="57">
        <v>3.5311674746783699E-2</v>
      </c>
      <c r="O623" s="57">
        <v>8.3767215092292475E-3</v>
      </c>
      <c r="P623" s="57">
        <v>3.1623278490770755E-2</v>
      </c>
      <c r="Q623" s="57">
        <v>9.6841807362633894E-4</v>
      </c>
      <c r="R623" s="57">
        <v>3.9031581926373661E-2</v>
      </c>
      <c r="S623" s="132"/>
    </row>
    <row r="624" spans="1:19">
      <c r="A624" s="56">
        <v>915</v>
      </c>
      <c r="B624" s="57">
        <v>1.4026399266951826</v>
      </c>
      <c r="C624" s="56">
        <v>695.45489712418316</v>
      </c>
      <c r="D624" s="56">
        <v>156.02764351815304</v>
      </c>
      <c r="E624" s="56">
        <v>153.61765759067529</v>
      </c>
      <c r="F624" s="56">
        <v>158.44910555551547</v>
      </c>
      <c r="G624" s="57">
        <v>0.22435336089134209</v>
      </c>
      <c r="H624" s="57">
        <v>0.22088802340153013</v>
      </c>
      <c r="I624" s="57">
        <v>0.22783519996872231</v>
      </c>
      <c r="J624" s="57">
        <v>1.918109872306728E-2</v>
      </c>
      <c r="K624" s="57">
        <v>3.4330720265653647E-2</v>
      </c>
      <c r="L624" s="57">
        <v>3.959336210879516E-3</v>
      </c>
      <c r="M624" s="57">
        <v>4.8221952714682824E-3</v>
      </c>
      <c r="N624" s="57">
        <v>3.5177804728531721E-2</v>
      </c>
      <c r="O624" s="57">
        <v>8.6106224845609695E-3</v>
      </c>
      <c r="P624" s="57">
        <v>3.1389377515439035E-2</v>
      </c>
      <c r="Q624" s="57">
        <v>9.9633032268181868E-4</v>
      </c>
      <c r="R624" s="57">
        <v>3.9003669677318185E-2</v>
      </c>
      <c r="S624" s="132"/>
    </row>
    <row r="625" spans="1:19">
      <c r="A625" s="56">
        <v>914</v>
      </c>
      <c r="B625" s="57">
        <v>1.401492136786862</v>
      </c>
      <c r="C625" s="56">
        <v>689.48411003182639</v>
      </c>
      <c r="D625" s="56">
        <v>156.36461791605475</v>
      </c>
      <c r="E625" s="56">
        <v>153.877533149773</v>
      </c>
      <c r="F625" s="56">
        <v>158.85932762109562</v>
      </c>
      <c r="G625" s="57">
        <v>0.22678494781966332</v>
      </c>
      <c r="H625" s="57">
        <v>0.22317778018505757</v>
      </c>
      <c r="I625" s="57">
        <v>0.23040317435852542</v>
      </c>
      <c r="J625" s="57">
        <v>1.9705282412977976E-2</v>
      </c>
      <c r="K625" s="57">
        <v>3.5297531420909301E-2</v>
      </c>
      <c r="L625" s="57">
        <v>4.0652304731104705E-3</v>
      </c>
      <c r="M625" s="57">
        <v>4.9565277087955236E-3</v>
      </c>
      <c r="N625" s="57">
        <v>3.5043472291204476E-2</v>
      </c>
      <c r="O625" s="57">
        <v>8.8451297282901402E-3</v>
      </c>
      <c r="P625" s="57">
        <v>3.1154870271709861E-2</v>
      </c>
      <c r="Q625" s="57">
        <v>1.0243604255243724E-3</v>
      </c>
      <c r="R625" s="57">
        <v>3.8975639574475626E-2</v>
      </c>
      <c r="S625" s="132"/>
    </row>
    <row r="626" spans="1:19">
      <c r="A626" s="56">
        <v>913</v>
      </c>
      <c r="B626" s="57">
        <v>1.4003456154932303</v>
      </c>
      <c r="C626" s="56">
        <v>683.55770289674865</v>
      </c>
      <c r="D626" s="56">
        <v>156.70141036555057</v>
      </c>
      <c r="E626" s="56">
        <v>154.13704904830726</v>
      </c>
      <c r="F626" s="56">
        <v>159.26970273245257</v>
      </c>
      <c r="G626" s="57">
        <v>0.22924386588211751</v>
      </c>
      <c r="H626" s="57">
        <v>0.22549237378953163</v>
      </c>
      <c r="I626" s="57">
        <v>0.23300110884202888</v>
      </c>
      <c r="J626" s="57">
        <v>2.0229383676113266E-2</v>
      </c>
      <c r="K626" s="57">
        <v>3.6262971774723929E-2</v>
      </c>
      <c r="L626" s="57">
        <v>4.17121681373811E-3</v>
      </c>
      <c r="M626" s="57">
        <v>5.0913226111425616E-3</v>
      </c>
      <c r="N626" s="57">
        <v>3.4908677388857438E-2</v>
      </c>
      <c r="O626" s="57">
        <v>9.0802428121891116E-3</v>
      </c>
      <c r="P626" s="57">
        <v>3.0919757187810891E-2</v>
      </c>
      <c r="Q626" s="57">
        <v>1.0525085394405655E-3</v>
      </c>
      <c r="R626" s="57">
        <v>3.8947491460559439E-2</v>
      </c>
      <c r="S626" s="132"/>
    </row>
    <row r="627" spans="1:19">
      <c r="A627" s="56">
        <v>912</v>
      </c>
      <c r="B627" s="57">
        <v>1.3992003569780251</v>
      </c>
      <c r="C627" s="56">
        <v>677.67538072077184</v>
      </c>
      <c r="D627" s="56">
        <v>157.03801857450426</v>
      </c>
      <c r="E627" s="56">
        <v>154.39620436750667</v>
      </c>
      <c r="F627" s="56">
        <v>159.68022786425854</v>
      </c>
      <c r="G627" s="57">
        <v>0.2317304465265943</v>
      </c>
      <c r="H627" s="57">
        <v>0.22783209890743222</v>
      </c>
      <c r="I627" s="57">
        <v>0.23562937714281951</v>
      </c>
      <c r="J627" s="57">
        <v>2.0753396395451817E-2</v>
      </c>
      <c r="K627" s="57">
        <v>3.7227035155286692E-2</v>
      </c>
      <c r="L627" s="57">
        <v>4.2772940064197407E-3</v>
      </c>
      <c r="M627" s="57">
        <v>5.2265800294335092E-3</v>
      </c>
      <c r="N627" s="57">
        <v>3.4773419970566488E-2</v>
      </c>
      <c r="O627" s="57">
        <v>9.3159613220380917E-3</v>
      </c>
      <c r="P627" s="57">
        <v>3.0684038677961909E-2</v>
      </c>
      <c r="Q627" s="57">
        <v>1.0807748223696267E-3</v>
      </c>
      <c r="R627" s="57">
        <v>3.8919225177630377E-2</v>
      </c>
      <c r="S627" s="132"/>
    </row>
    <row r="628" spans="1:19">
      <c r="A628" s="56">
        <v>911</v>
      </c>
      <c r="B628" s="57">
        <v>1.3980563556149581</v>
      </c>
      <c r="C628" s="56">
        <v>671.83685061399171</v>
      </c>
      <c r="D628" s="56">
        <v>157.37444025622662</v>
      </c>
      <c r="E628" s="56">
        <v>154.65499819609963</v>
      </c>
      <c r="F628" s="56">
        <v>160.09089998728334</v>
      </c>
      <c r="G628" s="57">
        <v>0.23424502557786481</v>
      </c>
      <c r="H628" s="57">
        <v>0.23019725407256303</v>
      </c>
      <c r="I628" s="57">
        <v>0.23828835801575377</v>
      </c>
      <c r="J628" s="57">
        <v>2.1277314484246967E-2</v>
      </c>
      <c r="K628" s="57">
        <v>3.8189715455196116E-2</v>
      </c>
      <c r="L628" s="57">
        <v>4.3834608270293396E-3</v>
      </c>
      <c r="M628" s="57">
        <v>5.3623000196981897E-3</v>
      </c>
      <c r="N628" s="57">
        <v>3.4637699980301813E-2</v>
      </c>
      <c r="O628" s="57">
        <v>9.5522848578337444E-3</v>
      </c>
      <c r="P628" s="57">
        <v>3.0447715142166258E-2</v>
      </c>
      <c r="Q628" s="57">
        <v>1.109159432929161E-3</v>
      </c>
      <c r="R628" s="57">
        <v>3.8890840567070838E-2</v>
      </c>
      <c r="S628" s="132"/>
    </row>
    <row r="629" spans="1:19">
      <c r="A629" s="56">
        <v>910</v>
      </c>
      <c r="B629" s="57">
        <v>1.396913605982357</v>
      </c>
      <c r="C629" s="56">
        <v>666.04182176982647</v>
      </c>
      <c r="D629" s="56">
        <v>157.71067313022101</v>
      </c>
      <c r="E629" s="56">
        <v>154.9134296304729</v>
      </c>
      <c r="F629" s="56">
        <v>160.50171606939546</v>
      </c>
      <c r="G629" s="57">
        <v>0.23678794330234015</v>
      </c>
      <c r="H629" s="57">
        <v>0.23258814171583439</v>
      </c>
      <c r="I629" s="57">
        <v>0.24097843532243282</v>
      </c>
      <c r="J629" s="57">
        <v>2.1801131887388414E-2</v>
      </c>
      <c r="K629" s="57">
        <v>3.9151006635748775E-2</v>
      </c>
      <c r="L629" s="57">
        <v>4.4897160537890057E-3</v>
      </c>
      <c r="M629" s="57">
        <v>5.4984826431776074E-3</v>
      </c>
      <c r="N629" s="57">
        <v>3.4501517356822393E-2</v>
      </c>
      <c r="O629" s="57">
        <v>9.7892130338756017E-3</v>
      </c>
      <c r="P629" s="57">
        <v>3.0210786966124399E-2</v>
      </c>
      <c r="Q629" s="57">
        <v>1.1376625304353521E-3</v>
      </c>
      <c r="R629" s="57">
        <v>3.8862337469564648E-2</v>
      </c>
      <c r="S629" s="132"/>
    </row>
    <row r="630" spans="1:19">
      <c r="A630" s="56">
        <v>909</v>
      </c>
      <c r="B630" s="57">
        <v>1.3957212528126282</v>
      </c>
      <c r="C630" s="56">
        <v>660.29000544998473</v>
      </c>
      <c r="D630" s="56">
        <v>158.04671492135688</v>
      </c>
      <c r="E630" s="56">
        <v>155.17149777484079</v>
      </c>
      <c r="F630" s="56">
        <v>160.91267307437201</v>
      </c>
      <c r="G630" s="57">
        <v>0.23935954446811403</v>
      </c>
      <c r="H630" s="57">
        <v>0.23500506821861114</v>
      </c>
      <c r="I630" s="57">
        <v>0.24369999810115364</v>
      </c>
      <c r="J630" s="57">
        <v>2.2324842578867132E-2</v>
      </c>
      <c r="K630" s="57">
        <v>4.0110902717724217E-2</v>
      </c>
      <c r="L630" s="57">
        <v>4.596058467120745E-3</v>
      </c>
      <c r="M630" s="57">
        <v>5.6351279663075481E-3</v>
      </c>
      <c r="N630" s="57">
        <v>3.4364872033692456E-2</v>
      </c>
      <c r="O630" s="57">
        <v>1.0026745478858567E-2</v>
      </c>
      <c r="P630" s="57">
        <v>2.9973254521141433E-2</v>
      </c>
      <c r="Q630" s="57">
        <v>1.1662842749031051E-3</v>
      </c>
      <c r="R630" s="57">
        <v>3.8833715725096897E-2</v>
      </c>
      <c r="S630" s="132"/>
    </row>
    <row r="631" spans="1:19">
      <c r="A631" s="56">
        <v>908</v>
      </c>
      <c r="B631" s="57">
        <v>1.3944640542133937</v>
      </c>
      <c r="C631" s="56">
        <v>654.5811149546372</v>
      </c>
      <c r="D631" s="56">
        <v>158.38256336168749</v>
      </c>
      <c r="E631" s="56">
        <v>155.42920174157248</v>
      </c>
      <c r="F631" s="56">
        <v>161.32376796438029</v>
      </c>
      <c r="G631" s="57">
        <v>0.2419601784152656</v>
      </c>
      <c r="H631" s="57">
        <v>0.23744834397237966</v>
      </c>
      <c r="I631" s="57">
        <v>0.24645344064892571</v>
      </c>
      <c r="J631" s="57">
        <v>2.2848440565749195E-2</v>
      </c>
      <c r="K631" s="57">
        <v>4.1069397793713325E-2</v>
      </c>
      <c r="L631" s="57">
        <v>4.7024868500404882E-3</v>
      </c>
      <c r="M631" s="57">
        <v>5.7722360610354658E-3</v>
      </c>
      <c r="N631" s="57">
        <v>3.4227763938964532E-2</v>
      </c>
      <c r="O631" s="57">
        <v>1.026488183620655E-2</v>
      </c>
      <c r="P631" s="57">
        <v>2.9735118163793449E-2</v>
      </c>
      <c r="Q631" s="57">
        <v>1.1950248271067302E-3</v>
      </c>
      <c r="R631" s="57">
        <v>3.8804975172893268E-2</v>
      </c>
      <c r="S631" s="132"/>
    </row>
    <row r="632" spans="1:19">
      <c r="A632" s="56">
        <v>907</v>
      </c>
      <c r="B632" s="57">
        <v>1.3932086079960422</v>
      </c>
      <c r="C632" s="56">
        <v>648.91486560908606</v>
      </c>
      <c r="D632" s="56">
        <v>158.71821618915942</v>
      </c>
      <c r="E632" s="56">
        <v>155.68654065106224</v>
      </c>
      <c r="F632" s="56">
        <v>161.73499769819378</v>
      </c>
      <c r="G632" s="57">
        <v>0.24459019911677157</v>
      </c>
      <c r="H632" s="57">
        <v>0.23991828343296059</v>
      </c>
      <c r="I632" s="57">
        <v>0.24923916259243911</v>
      </c>
      <c r="J632" s="57">
        <v>2.3371919884725645E-2</v>
      </c>
      <c r="K632" s="57">
        <v>4.2026486017044173E-2</v>
      </c>
      <c r="L632" s="57">
        <v>4.8089999878428991E-3</v>
      </c>
      <c r="M632" s="57">
        <v>5.9098070046094079E-3</v>
      </c>
      <c r="N632" s="57">
        <v>3.4090192995390595E-2</v>
      </c>
      <c r="O632" s="57">
        <v>1.0503621763837973E-2</v>
      </c>
      <c r="P632" s="57">
        <v>2.9496378236162028E-2</v>
      </c>
      <c r="Q632" s="57">
        <v>1.2238843485400902E-3</v>
      </c>
      <c r="R632" s="57">
        <v>3.8776115651459914E-2</v>
      </c>
      <c r="S632" s="132"/>
    </row>
    <row r="633" spans="1:19">
      <c r="A633" s="56">
        <v>906</v>
      </c>
      <c r="B633" s="57">
        <v>1.3919548992073238</v>
      </c>
      <c r="C633" s="56">
        <v>643.29097473820138</v>
      </c>
      <c r="D633" s="56">
        <v>159.053671148842</v>
      </c>
      <c r="E633" s="56">
        <v>155.94351363208489</v>
      </c>
      <c r="F633" s="56">
        <v>162.14635923284902</v>
      </c>
      <c r="G633" s="57">
        <v>0.24724996524873008</v>
      </c>
      <c r="H633" s="57">
        <v>0.24241520518074866</v>
      </c>
      <c r="I633" s="57">
        <v>0.25205756896999426</v>
      </c>
      <c r="J633" s="57">
        <v>2.3895274604583072E-2</v>
      </c>
      <c r="K633" s="57">
        <v>4.2982161608843161E-2</v>
      </c>
      <c r="L633" s="57">
        <v>4.9155966683952501E-3</v>
      </c>
      <c r="M633" s="57">
        <v>6.047840879855923E-3</v>
      </c>
      <c r="N633" s="57">
        <v>3.3952159120144078E-2</v>
      </c>
      <c r="O633" s="57">
        <v>1.0742964934516154E-2</v>
      </c>
      <c r="P633" s="57">
        <v>2.9257035065483848E-2</v>
      </c>
      <c r="Q633" s="57">
        <v>1.2528630014721539E-3</v>
      </c>
      <c r="R633" s="57">
        <v>3.8747136998527845E-2</v>
      </c>
      <c r="S633" s="132"/>
    </row>
    <row r="634" spans="1:19">
      <c r="A634" s="56">
        <v>905</v>
      </c>
      <c r="B634" s="57">
        <v>1.3907029130614206</v>
      </c>
      <c r="C634" s="56">
        <v>637.70916164770404</v>
      </c>
      <c r="D634" s="56">
        <v>159.38892599279913</v>
      </c>
      <c r="E634" s="56">
        <v>156.2001198219038</v>
      </c>
      <c r="F634" s="56">
        <v>162.55784952343993</v>
      </c>
      <c r="G634" s="57">
        <v>0.24993984025722987</v>
      </c>
      <c r="H634" s="57">
        <v>0.24493943197917387</v>
      </c>
      <c r="I634" s="57">
        <v>0.2549090703094577</v>
      </c>
      <c r="J634" s="57">
        <v>2.4418498825405921E-2</v>
      </c>
      <c r="K634" s="57">
        <v>4.3936418855166637E-2</v>
      </c>
      <c r="L634" s="57">
        <v>5.0222756820884618E-3</v>
      </c>
      <c r="M634" s="57">
        <v>6.1863377751797052E-3</v>
      </c>
      <c r="N634" s="57">
        <v>3.3813662224820296E-2</v>
      </c>
      <c r="O634" s="57">
        <v>1.0982911035861647E-2</v>
      </c>
      <c r="P634" s="57">
        <v>2.9017088964138356E-2</v>
      </c>
      <c r="Q634" s="57">
        <v>1.2819609489478491E-3</v>
      </c>
      <c r="R634" s="57">
        <v>3.8718039051052151E-2</v>
      </c>
      <c r="S634" s="132"/>
    </row>
    <row r="635" spans="1:19">
      <c r="A635" s="56">
        <v>904</v>
      </c>
      <c r="B635" s="57">
        <v>1.389452634940199</v>
      </c>
      <c r="C635" s="56">
        <v>632.16914760434247</v>
      </c>
      <c r="D635" s="56">
        <v>159.7239784805368</v>
      </c>
      <c r="E635" s="56">
        <v>156.45635836656336</v>
      </c>
      <c r="F635" s="56">
        <v>162.96946552372594</v>
      </c>
      <c r="G635" s="57">
        <v>0.25266019242765025</v>
      </c>
      <c r="H635" s="57">
        <v>0.24749129083484656</v>
      </c>
      <c r="I635" s="57">
        <v>0.25779408270921206</v>
      </c>
      <c r="J635" s="57">
        <v>2.4941586679380734E-2</v>
      </c>
      <c r="K635" s="57">
        <v>4.4889252108048505E-2</v>
      </c>
      <c r="L635" s="57">
        <v>5.1290358220261734E-3</v>
      </c>
      <c r="M635" s="57">
        <v>6.3252977848218522E-3</v>
      </c>
      <c r="N635" s="57">
        <v>3.3674702215178147E-2</v>
      </c>
      <c r="O635" s="57">
        <v>1.1223459770765137E-2</v>
      </c>
      <c r="P635" s="57">
        <v>2.8776540229234863E-2</v>
      </c>
      <c r="Q635" s="57">
        <v>1.3111783548411711E-3</v>
      </c>
      <c r="R635" s="57">
        <v>3.8688821645158827E-2</v>
      </c>
      <c r="S635" s="132"/>
    </row>
    <row r="636" spans="1:19">
      <c r="A636" s="56">
        <v>903</v>
      </c>
      <c r="B636" s="57">
        <v>1.3882040503884265</v>
      </c>
      <c r="C636" s="56">
        <v>626.6706558149466</v>
      </c>
      <c r="D636" s="56">
        <v>160.05882637872347</v>
      </c>
      <c r="E636" s="56">
        <v>156.71222842061786</v>
      </c>
      <c r="F636" s="56">
        <v>163.38120418573814</v>
      </c>
      <c r="G636" s="57">
        <v>0.25541139495446269</v>
      </c>
      <c r="H636" s="57">
        <v>0.25007111305829893</v>
      </c>
      <c r="I636" s="57">
        <v>0.26071302791937967</v>
      </c>
      <c r="J636" s="57">
        <v>2.5464532329588563E-2</v>
      </c>
      <c r="K636" s="57">
        <v>4.584065578366403E-2</v>
      </c>
      <c r="L636" s="57">
        <v>5.2358758837653951E-3</v>
      </c>
      <c r="M636" s="57">
        <v>6.4647210085324279E-3</v>
      </c>
      <c r="N636" s="57">
        <v>3.3535278991467576E-2</v>
      </c>
      <c r="O636" s="57">
        <v>1.1464610856783781E-2</v>
      </c>
      <c r="P636" s="57">
        <v>2.8535389143216218E-2</v>
      </c>
      <c r="Q636" s="57">
        <v>1.340515383789155E-3</v>
      </c>
      <c r="R636" s="57">
        <v>3.8659484616210847E-2</v>
      </c>
      <c r="S636" s="132"/>
    </row>
    <row r="637" spans="1:19">
      <c r="A637" s="56">
        <v>902</v>
      </c>
      <c r="B637" s="57">
        <v>1.3869571451213205</v>
      </c>
      <c r="C637" s="56">
        <v>621.21341140585253</v>
      </c>
      <c r="D637" s="56">
        <v>160.39346746254333</v>
      </c>
      <c r="E637" s="56">
        <v>156.96772914791393</v>
      </c>
      <c r="F637" s="56">
        <v>163.79306246159857</v>
      </c>
      <c r="G637" s="57">
        <v>0.25819382601473606</v>
      </c>
      <c r="H637" s="57">
        <v>0.25267923432735329</v>
      </c>
      <c r="I637" s="57">
        <v>0.26366633342786755</v>
      </c>
      <c r="J637" s="57">
        <v>2.5987329972837925E-2</v>
      </c>
      <c r="K637" s="57">
        <v>4.679062436776571E-2</v>
      </c>
      <c r="L637" s="57">
        <v>5.3427946658495262E-3</v>
      </c>
      <c r="M637" s="57">
        <v>6.6046075522314049E-3</v>
      </c>
      <c r="N637" s="57">
        <v>3.3395392447768596E-2</v>
      </c>
      <c r="O637" s="57">
        <v>1.1706364027211485E-2</v>
      </c>
      <c r="P637" s="57">
        <v>2.8293635972788514E-2</v>
      </c>
      <c r="Q637" s="57">
        <v>1.3699722013265938E-3</v>
      </c>
      <c r="R637" s="57">
        <v>3.8630027798673409E-2</v>
      </c>
      <c r="S637" s="132"/>
    </row>
    <row r="638" spans="1:19">
      <c r="A638" s="56">
        <v>901</v>
      </c>
      <c r="B638" s="57">
        <v>1.3857119050126854</v>
      </c>
      <c r="C638" s="56">
        <v>615.797141408058</v>
      </c>
      <c r="D638" s="56">
        <v>160.72789951405778</v>
      </c>
      <c r="E638" s="56">
        <v>157.22285972088744</v>
      </c>
      <c r="F638" s="56">
        <v>164.20503730133066</v>
      </c>
      <c r="G638" s="57">
        <v>0.26100786883573956</v>
      </c>
      <c r="H638" s="57">
        <v>0.25531599474688649</v>
      </c>
      <c r="I638" s="57">
        <v>0.26665443253904325</v>
      </c>
      <c r="J638" s="57">
        <v>2.6509973835712519E-2</v>
      </c>
      <c r="K638" s="57">
        <v>4.7739152405683272E-2</v>
      </c>
      <c r="L638" s="57">
        <v>5.4497909692458046E-3</v>
      </c>
      <c r="M638" s="57">
        <v>6.7449575274255817E-3</v>
      </c>
      <c r="N638" s="57">
        <v>3.3255042472574423E-2</v>
      </c>
      <c r="O638" s="57">
        <v>1.1948719030149081E-2</v>
      </c>
      <c r="P638" s="57">
        <v>2.805128096985092E-2</v>
      </c>
      <c r="Q638" s="57">
        <v>1.3995489737686924E-3</v>
      </c>
      <c r="R638" s="57">
        <v>3.860045102623131E-2</v>
      </c>
      <c r="S638" s="132"/>
    </row>
    <row r="639" spans="1:19">
      <c r="A639" s="56">
        <v>900</v>
      </c>
      <c r="B639" s="57">
        <v>1.3844683161039855</v>
      </c>
      <c r="C639" s="56">
        <v>610.42157473352961</v>
      </c>
      <c r="D639" s="56">
        <v>161.06212032393583</v>
      </c>
      <c r="E639" s="56">
        <v>157.47761932139747</v>
      </c>
      <c r="F639" s="56">
        <v>164.61712565513824</v>
      </c>
      <c r="G639" s="57">
        <v>0.26385391177276962</v>
      </c>
      <c r="H639" s="57">
        <v>0.25798173891566983</v>
      </c>
      <c r="I639" s="57">
        <v>0.26967776446466424</v>
      </c>
      <c r="J639" s="57">
        <v>2.7032458177799756E-2</v>
      </c>
      <c r="K639" s="57">
        <v>4.8686234510090243E-2</v>
      </c>
      <c r="L639" s="57">
        <v>5.5568635978445746E-3</v>
      </c>
      <c r="M639" s="57">
        <v>6.8857710517620328E-3</v>
      </c>
      <c r="N639" s="57">
        <v>3.311422894823797E-2</v>
      </c>
      <c r="O639" s="57">
        <v>1.2191675629342822E-2</v>
      </c>
      <c r="P639" s="57">
        <v>2.7808324370657181E-2</v>
      </c>
      <c r="Q639" s="57">
        <v>1.4292458683250403E-3</v>
      </c>
      <c r="R639" s="57">
        <v>3.8570754131674961E-2</v>
      </c>
      <c r="S639" s="132"/>
    </row>
    <row r="640" spans="1:19">
      <c r="A640" s="56">
        <v>899</v>
      </c>
      <c r="B640" s="57">
        <v>1.3832263645971614</v>
      </c>
      <c r="C640" s="56">
        <v>605.0864421563457</v>
      </c>
      <c r="D640" s="56">
        <v>161.3961276916599</v>
      </c>
      <c r="E640" s="56">
        <v>157.73200714063404</v>
      </c>
      <c r="F640" s="56">
        <v>165.02932447375093</v>
      </c>
      <c r="G640" s="57">
        <v>0.26673234838396437</v>
      </c>
      <c r="H640" s="57">
        <v>0.26067681599099246</v>
      </c>
      <c r="I640" s="57">
        <v>0.27273677441133232</v>
      </c>
      <c r="J640" s="57">
        <v>2.7554777292184918E-2</v>
      </c>
      <c r="K640" s="57">
        <v>4.9631865362586902E-2</v>
      </c>
      <c r="L640" s="57">
        <v>5.6640113584963681E-3</v>
      </c>
      <c r="M640" s="57">
        <v>7.027048249067077E-3</v>
      </c>
      <c r="N640" s="57">
        <v>3.2972951750932927E-2</v>
      </c>
      <c r="O640" s="57">
        <v>1.2435233604173314E-2</v>
      </c>
      <c r="P640" s="57">
        <v>2.7564766395826688E-2</v>
      </c>
      <c r="Q640" s="57">
        <v>1.4590630531061456E-3</v>
      </c>
      <c r="R640" s="57">
        <v>3.8540936946893853E-2</v>
      </c>
      <c r="S640" s="132"/>
    </row>
    <row r="641" spans="1:19">
      <c r="A641" s="56">
        <v>898</v>
      </c>
      <c r="B641" s="57">
        <v>1.381986036855998</v>
      </c>
      <c r="C641" s="56">
        <v>599.79147629863394</v>
      </c>
      <c r="D641" s="56">
        <v>161.7299194241929</v>
      </c>
      <c r="E641" s="56">
        <v>157.9860223788734</v>
      </c>
      <c r="F641" s="56">
        <v>165.44163070657314</v>
      </c>
      <c r="G641" s="57">
        <v>0.26964357750170526</v>
      </c>
      <c r="H641" s="57">
        <v>0.26340157975204825</v>
      </c>
      <c r="I641" s="57">
        <v>0.2758319136636086</v>
      </c>
      <c r="J641" s="57">
        <v>2.8076925501846928E-2</v>
      </c>
      <c r="K641" s="57">
        <v>5.0576039703143949E-2</v>
      </c>
      <c r="L641" s="57">
        <v>5.7712330606197737E-3</v>
      </c>
      <c r="M641" s="57">
        <v>7.1687892490100947E-3</v>
      </c>
      <c r="N641" s="57">
        <v>3.2831210750989909E-2</v>
      </c>
      <c r="O641" s="57">
        <v>1.2679392749202512E-2</v>
      </c>
      <c r="P641" s="57">
        <v>2.7320607250797491E-2</v>
      </c>
      <c r="Q641" s="57">
        <v>1.489000697059103E-3</v>
      </c>
      <c r="R641" s="57">
        <v>3.8510999302940899E-2</v>
      </c>
      <c r="S641" s="132"/>
    </row>
    <row r="642" spans="1:19">
      <c r="A642" s="56">
        <v>897</v>
      </c>
      <c r="B642" s="57">
        <v>1.3807473194056961</v>
      </c>
      <c r="C642" s="56">
        <v>594.536411605956</v>
      </c>
      <c r="D642" s="56">
        <v>162.06349333835479</v>
      </c>
      <c r="E642" s="56">
        <v>158.23966424627116</v>
      </c>
      <c r="F642" s="56">
        <v>165.85404130492708</v>
      </c>
      <c r="G642" s="57">
        <v>0.2725880033160466</v>
      </c>
      <c r="H642" s="57">
        <v>0.2661563886706883</v>
      </c>
      <c r="I642" s="57">
        <v>0.27896363968175431</v>
      </c>
      <c r="J642" s="57">
        <v>2.8598897164783699E-2</v>
      </c>
      <c r="K642" s="57">
        <v>5.1518752343694407E-2</v>
      </c>
      <c r="L642" s="57">
        <v>5.8785275168793394E-3</v>
      </c>
      <c r="M642" s="57">
        <v>7.310994187802634E-3</v>
      </c>
      <c r="N642" s="57">
        <v>3.2689005812197365E-2</v>
      </c>
      <c r="O642" s="57">
        <v>1.2924152875149867E-2</v>
      </c>
      <c r="P642" s="57">
        <v>2.7075847124850134E-2</v>
      </c>
      <c r="Q642" s="57">
        <v>1.5190589701082888E-3</v>
      </c>
      <c r="R642" s="57">
        <v>3.8480941029891712E-2</v>
      </c>
      <c r="S642" s="132"/>
    </row>
    <row r="643" spans="1:19">
      <c r="A643" s="56">
        <v>896</v>
      </c>
      <c r="B643" s="57">
        <v>1.3795101989305674</v>
      </c>
      <c r="C643" s="56">
        <v>589.32098433447084</v>
      </c>
      <c r="D643" s="56">
        <v>162.39684725910877</v>
      </c>
      <c r="E643" s="56">
        <v>158.49293196228717</v>
      </c>
      <c r="F643" s="56">
        <v>166.26655321974368</v>
      </c>
      <c r="G643" s="57">
        <v>0.27556603544756852</v>
      </c>
      <c r="H643" s="57">
        <v>0.26894160597602962</v>
      </c>
      <c r="I643" s="57">
        <v>0.2821324161865898</v>
      </c>
      <c r="J643" s="57">
        <v>2.9120686669878104E-2</v>
      </c>
      <c r="K643" s="57">
        <v>5.2459998156816567E-2</v>
      </c>
      <c r="L643" s="57">
        <v>5.9858935426675419E-3</v>
      </c>
      <c r="M643" s="57">
        <v>7.4536632077052542E-3</v>
      </c>
      <c r="N643" s="57">
        <v>3.2546336792294746E-2</v>
      </c>
      <c r="O643" s="57">
        <v>1.3169513808160603E-2</v>
      </c>
      <c r="P643" s="57">
        <v>2.6830486191839399E-2</v>
      </c>
      <c r="Q643" s="57">
        <v>1.54923804305747E-3</v>
      </c>
      <c r="R643" s="57">
        <v>3.8450761956942532E-2</v>
      </c>
      <c r="S643" s="132"/>
    </row>
    <row r="644" spans="1:19">
      <c r="A644" s="56">
        <v>895</v>
      </c>
      <c r="B644" s="57">
        <v>1.3782746622717679</v>
      </c>
      <c r="C644" s="56">
        <v>584.14493253062949</v>
      </c>
      <c r="D644" s="56">
        <v>162.72997902061246</v>
      </c>
      <c r="E644" s="56">
        <v>158.74582475609526</v>
      </c>
      <c r="F644" s="56">
        <v>166.67916340298783</v>
      </c>
      <c r="G644" s="57">
        <v>0.27857808902943748</v>
      </c>
      <c r="H644" s="57">
        <v>0.27175759972508445</v>
      </c>
      <c r="I644" s="57">
        <v>0.2853387132554609</v>
      </c>
      <c r="J644" s="57">
        <v>2.9642288438892717E-2</v>
      </c>
      <c r="K644" s="57">
        <v>5.3399772080758301E-2</v>
      </c>
      <c r="L644" s="57">
        <v>6.0933299563918908E-3</v>
      </c>
      <c r="M644" s="57">
        <v>7.5967964573446329E-3</v>
      </c>
      <c r="N644" s="57">
        <v>3.2403203542655371E-2</v>
      </c>
      <c r="O644" s="57">
        <v>1.341547539024737E-2</v>
      </c>
      <c r="P644" s="57">
        <v>2.6584524609752629E-2</v>
      </c>
      <c r="Q644" s="57">
        <v>1.5795380876547386E-3</v>
      </c>
      <c r="R644" s="57">
        <v>3.8420461912345265E-2</v>
      </c>
      <c r="S644" s="132"/>
    </row>
    <row r="645" spans="1:19">
      <c r="A645" s="56">
        <v>894</v>
      </c>
      <c r="B645" s="57">
        <v>1.3770406964326194</v>
      </c>
      <c r="C645" s="56">
        <v>579.35404369775028</v>
      </c>
      <c r="D645" s="56">
        <v>163.30799189967104</v>
      </c>
      <c r="E645" s="56">
        <v>159.22041019823075</v>
      </c>
      <c r="F645" s="56">
        <v>167.35920847722244</v>
      </c>
      <c r="G645" s="57">
        <v>0.28187943741162358</v>
      </c>
      <c r="H645" s="57">
        <v>0.27482402501586101</v>
      </c>
      <c r="I645" s="57">
        <v>0.28887208141164533</v>
      </c>
      <c r="J645" s="57">
        <v>3.028052013289062E-2</v>
      </c>
      <c r="K645" s="57">
        <v>5.4552495774291998E-2</v>
      </c>
      <c r="L645" s="57">
        <v>6.2244798453726657E-3</v>
      </c>
      <c r="M645" s="57">
        <v>7.7690413529571947E-3</v>
      </c>
      <c r="N645" s="57">
        <v>3.2230958647042805E-2</v>
      </c>
      <c r="O645" s="57">
        <v>1.371079992169259E-2</v>
      </c>
      <c r="P645" s="57">
        <v>2.6289200078307411E-2</v>
      </c>
      <c r="Q645" s="57">
        <v>1.616020033155039E-3</v>
      </c>
      <c r="R645" s="57">
        <v>3.8383979966844964E-2</v>
      </c>
      <c r="S645" s="132"/>
    </row>
    <row r="646" spans="1:19">
      <c r="A646" s="56">
        <v>893</v>
      </c>
      <c r="B646" s="57">
        <v>1.3758082885713814</v>
      </c>
      <c r="C646" s="56">
        <v>574.86405212517241</v>
      </c>
      <c r="D646" s="56">
        <v>164.07877428424035</v>
      </c>
      <c r="E646" s="56">
        <v>159.86891365278746</v>
      </c>
      <c r="F646" s="56">
        <v>168.25050336528983</v>
      </c>
      <c r="G646" s="57">
        <v>0.28542187266305774</v>
      </c>
      <c r="H646" s="57">
        <v>0.27809864447390631</v>
      </c>
      <c r="I646" s="57">
        <v>0.29267876942956683</v>
      </c>
      <c r="J646" s="57">
        <v>3.1011221166514447E-2</v>
      </c>
      <c r="K646" s="57">
        <v>5.5873106746327394E-2</v>
      </c>
      <c r="L646" s="57">
        <v>6.3745264721262185E-3</v>
      </c>
      <c r="M646" s="57">
        <v>7.9646191579982751E-3</v>
      </c>
      <c r="N646" s="57">
        <v>3.2035380842001727E-2</v>
      </c>
      <c r="O646" s="57">
        <v>1.404549853293644E-2</v>
      </c>
      <c r="P646" s="57">
        <v>2.5954501467063559E-2</v>
      </c>
      <c r="Q646" s="57">
        <v>1.6574791376903326E-3</v>
      </c>
      <c r="R646" s="57">
        <v>3.8342520862309666E-2</v>
      </c>
      <c r="S646" s="132"/>
    </row>
    <row r="647" spans="1:19">
      <c r="A647" s="56">
        <v>892</v>
      </c>
      <c r="B647" s="57">
        <v>1.3745774260001991</v>
      </c>
      <c r="C647" s="56">
        <v>570.40248279513924</v>
      </c>
      <c r="D647" s="56">
        <v>164.85153089105233</v>
      </c>
      <c r="E647" s="56">
        <v>160.51831035396978</v>
      </c>
      <c r="F647" s="56">
        <v>169.14513796611595</v>
      </c>
      <c r="G647" s="57">
        <v>0.28900913979762421</v>
      </c>
      <c r="H647" s="57">
        <v>0.28141236266606529</v>
      </c>
      <c r="I647" s="57">
        <v>0.29653646866552058</v>
      </c>
      <c r="J647" s="57">
        <v>3.1743650507769838E-2</v>
      </c>
      <c r="K647" s="57">
        <v>5.7194844537342804E-2</v>
      </c>
      <c r="L647" s="57">
        <v>6.5251263595007547E-3</v>
      </c>
      <c r="M647" s="57">
        <v>8.1613233082001805E-3</v>
      </c>
      <c r="N647" s="57">
        <v>3.1838676691799822E-2</v>
      </c>
      <c r="O647" s="57">
        <v>1.4381725843380131E-2</v>
      </c>
      <c r="P647" s="57">
        <v>2.561827415661987E-2</v>
      </c>
      <c r="Q647" s="57">
        <v>1.6992228255228777E-3</v>
      </c>
      <c r="R647" s="57">
        <v>3.8300777174477121E-2</v>
      </c>
      <c r="S647" s="132"/>
    </row>
    <row r="648" spans="1:19">
      <c r="A648" s="56">
        <v>891</v>
      </c>
      <c r="B648" s="57">
        <v>1.3733480961905693</v>
      </c>
      <c r="C648" s="56">
        <v>565.96920210583437</v>
      </c>
      <c r="D648" s="56">
        <v>165.62628086391641</v>
      </c>
      <c r="E648" s="56">
        <v>161.16861235729928</v>
      </c>
      <c r="F648" s="56">
        <v>170.04314407718886</v>
      </c>
      <c r="G648" s="57">
        <v>0.29264186151412674</v>
      </c>
      <c r="H648" s="57">
        <v>0.28476569353531939</v>
      </c>
      <c r="I648" s="57">
        <v>0.30044593141199111</v>
      </c>
      <c r="J648" s="57">
        <v>3.2477824384742782E-2</v>
      </c>
      <c r="K648" s="57">
        <v>5.8517732479022921E-2</v>
      </c>
      <c r="L648" s="57">
        <v>6.6762844165083601E-3</v>
      </c>
      <c r="M648" s="57">
        <v>8.3591626394488167E-3</v>
      </c>
      <c r="N648" s="57">
        <v>3.1640837360551184E-2</v>
      </c>
      <c r="O648" s="57">
        <v>1.4719492935454105E-2</v>
      </c>
      <c r="P648" s="57">
        <v>2.5280507064545897E-2</v>
      </c>
      <c r="Q648" s="57">
        <v>1.7412536398192745E-3</v>
      </c>
      <c r="R648" s="57">
        <v>3.8258746360180729E-2</v>
      </c>
      <c r="S648" s="132"/>
    </row>
    <row r="649" spans="1:19">
      <c r="A649" s="56">
        <v>890</v>
      </c>
      <c r="B649" s="57">
        <v>1.372120286763471</v>
      </c>
      <c r="C649" s="56">
        <v>561.56407688454954</v>
      </c>
      <c r="D649" s="56">
        <v>166.40304359152299</v>
      </c>
      <c r="E649" s="56">
        <v>161.81983184970929</v>
      </c>
      <c r="F649" s="56">
        <v>170.94455393360502</v>
      </c>
      <c r="G649" s="57">
        <v>0.29632067014452806</v>
      </c>
      <c r="H649" s="57">
        <v>0.2881591585192822</v>
      </c>
      <c r="I649" s="57">
        <v>0.30440792239057174</v>
      </c>
      <c r="J649" s="57">
        <v>3.3213759251341068E-2</v>
      </c>
      <c r="K649" s="57">
        <v>5.9841794140535143E-2</v>
      </c>
      <c r="L649" s="57">
        <v>6.828005624618716E-3</v>
      </c>
      <c r="M649" s="57">
        <v>8.5581460972309984E-3</v>
      </c>
      <c r="N649" s="57">
        <v>3.1441853902769004E-2</v>
      </c>
      <c r="O649" s="57">
        <v>1.5058811020236479E-2</v>
      </c>
      <c r="P649" s="57">
        <v>2.4941188979763523E-2</v>
      </c>
      <c r="Q649" s="57">
        <v>1.7835741575895989E-3</v>
      </c>
      <c r="R649" s="57">
        <v>3.8216425842410404E-2</v>
      </c>
      <c r="S649" s="132"/>
    </row>
    <row r="650" spans="1:19">
      <c r="A650" s="56">
        <v>889</v>
      </c>
      <c r="B650" s="57">
        <v>1.3708939854958759</v>
      </c>
      <c r="C650" s="56">
        <v>557.1869743867544</v>
      </c>
      <c r="D650" s="56">
        <v>167.18183871250685</v>
      </c>
      <c r="E650" s="56">
        <v>162.47198115249216</v>
      </c>
      <c r="F650" s="56">
        <v>171.8494002170203</v>
      </c>
      <c r="G650" s="57">
        <v>0.3000462078219055</v>
      </c>
      <c r="H650" s="57">
        <v>0.29159328667241452</v>
      </c>
      <c r="I650" s="57">
        <v>0.30842321898525982</v>
      </c>
      <c r="J650" s="57">
        <v>3.3951471791905719E-2</v>
      </c>
      <c r="K650" s="57">
        <v>6.1167053334505228E-2</v>
      </c>
      <c r="L650" s="57">
        <v>6.980295039208162E-3</v>
      </c>
      <c r="M650" s="57">
        <v>8.7582827385857803E-3</v>
      </c>
      <c r="N650" s="57">
        <v>3.1241717261414219E-2</v>
      </c>
      <c r="O650" s="57">
        <v>1.5399691439706743E-2</v>
      </c>
      <c r="P650" s="57">
        <v>2.4600308560293258E-2</v>
      </c>
      <c r="Q650" s="57">
        <v>1.8261869903159179E-3</v>
      </c>
      <c r="R650" s="57">
        <v>3.8173813009684081E-2</v>
      </c>
      <c r="S650" s="132"/>
    </row>
    <row r="651" spans="1:19">
      <c r="A651" s="56">
        <v>888</v>
      </c>
      <c r="B651" s="57">
        <v>1.3696691803162679</v>
      </c>
      <c r="C651" s="56">
        <v>552.83776229397552</v>
      </c>
      <c r="D651" s="56">
        <v>167.96268611821074</v>
      </c>
      <c r="E651" s="56">
        <v>163.12507272224153</v>
      </c>
      <c r="F651" s="56">
        <v>172.75771606206573</v>
      </c>
      <c r="G651" s="57">
        <v>0.30381912664803701</v>
      </c>
      <c r="H651" s="57">
        <v>0.295068614787386</v>
      </c>
      <c r="I651" s="57">
        <v>0.31249261147649415</v>
      </c>
      <c r="J651" s="57">
        <v>3.4690978924079574E-2</v>
      </c>
      <c r="K651" s="57">
        <v>6.2493534119703376E-2</v>
      </c>
      <c r="L651" s="57">
        <v>7.1331577906716959E-3</v>
      </c>
      <c r="M651" s="57">
        <v>8.9595817336477653E-3</v>
      </c>
      <c r="N651" s="57">
        <v>3.1040418266352236E-2</v>
      </c>
      <c r="O651" s="57">
        <v>1.5742145668286453E-2</v>
      </c>
      <c r="P651" s="57">
        <v>2.4257854331713548E-2</v>
      </c>
      <c r="Q651" s="57">
        <v>1.8690947844996076E-3</v>
      </c>
      <c r="R651" s="57">
        <v>3.8130905215500395E-2</v>
      </c>
      <c r="S651" s="132"/>
    </row>
    <row r="652" spans="1:19">
      <c r="A652" s="56">
        <v>887</v>
      </c>
      <c r="B652" s="57">
        <v>1.3689609262132345</v>
      </c>
      <c r="C652" s="56">
        <v>548.51630871482746</v>
      </c>
      <c r="D652" s="56">
        <v>168.74560595914733</v>
      </c>
      <c r="E652" s="56">
        <v>163.77911915502395</v>
      </c>
      <c r="F652" s="56">
        <v>173.66953506701196</v>
      </c>
      <c r="G652" s="57">
        <v>0.30764008886904004</v>
      </c>
      <c r="H652" s="57">
        <v>0.29858568752268838</v>
      </c>
      <c r="I652" s="57">
        <v>0.31661690328573694</v>
      </c>
      <c r="J652" s="57">
        <v>3.5432297804309787E-2</v>
      </c>
      <c r="K652" s="57">
        <v>6.3821260808171965E-2</v>
      </c>
      <c r="L652" s="57">
        <v>7.2865990861027408E-3</v>
      </c>
      <c r="M652" s="57">
        <v>9.1620523678985159E-3</v>
      </c>
      <c r="N652" s="57">
        <v>3.0837947632101487E-2</v>
      </c>
      <c r="O652" s="57">
        <v>1.6086185315563852E-2</v>
      </c>
      <c r="P652" s="57">
        <v>2.3913814684436149E-2</v>
      </c>
      <c r="Q652" s="57">
        <v>1.9123002223634332E-3</v>
      </c>
      <c r="R652" s="57">
        <v>3.8087699777636569E-2</v>
      </c>
      <c r="S652" s="132"/>
    </row>
    <row r="653" spans="1:19">
      <c r="A653" s="56">
        <v>886</v>
      </c>
      <c r="B653" s="57">
        <v>1.3686560261145209</v>
      </c>
      <c r="C653" s="56">
        <v>544.22248218353297</v>
      </c>
      <c r="D653" s="56">
        <v>169.53061864892362</v>
      </c>
      <c r="E653" s="56">
        <v>164.43413318825398</v>
      </c>
      <c r="F653" s="56">
        <v>174.58489130167851</v>
      </c>
      <c r="G653" s="57">
        <v>0.31150976705102623</v>
      </c>
      <c r="H653" s="57">
        <v>0.30214505752961596</v>
      </c>
      <c r="I653" s="57">
        <v>0.32079691122132237</v>
      </c>
      <c r="J653" s="57">
        <v>3.6175445831710062E-2</v>
      </c>
      <c r="K653" s="57">
        <v>6.5150257969495362E-2</v>
      </c>
      <c r="L653" s="57">
        <v>7.4406242106399567E-3</v>
      </c>
      <c r="M653" s="57">
        <v>9.365704044002535E-3</v>
      </c>
      <c r="N653" s="57">
        <v>3.0634295955997468E-2</v>
      </c>
      <c r="O653" s="57">
        <v>1.6431822128280104E-2</v>
      </c>
      <c r="P653" s="57">
        <v>2.3568177871719897E-2</v>
      </c>
      <c r="Q653" s="57">
        <v>1.9558060224718404E-3</v>
      </c>
      <c r="R653" s="57">
        <v>3.804419397752816E-2</v>
      </c>
      <c r="S653" s="132"/>
    </row>
    <row r="654" spans="1:19">
      <c r="A654" s="56">
        <v>885</v>
      </c>
      <c r="B654" s="57">
        <v>1.3683524804564948</v>
      </c>
      <c r="C654" s="56">
        <v>539.95615165766401</v>
      </c>
      <c r="D654" s="56">
        <v>170.31774486843216</v>
      </c>
      <c r="E654" s="56">
        <v>165.09012770275538</v>
      </c>
      <c r="F654" s="56">
        <v>175.503819315687</v>
      </c>
      <c r="G654" s="57">
        <v>0.3154288442599591</v>
      </c>
      <c r="H654" s="57">
        <v>0.30574728558222575</v>
      </c>
      <c r="I654" s="57">
        <v>0.32503346573030184</v>
      </c>
      <c r="J654" s="57">
        <v>3.692044065184541E-2</v>
      </c>
      <c r="K654" s="57">
        <v>6.6480550435179975E-2</v>
      </c>
      <c r="L654" s="57">
        <v>7.5952385287948454E-3</v>
      </c>
      <c r="M654" s="57">
        <v>9.570546283601624E-3</v>
      </c>
      <c r="N654" s="57">
        <v>3.0429453716398377E-2</v>
      </c>
      <c r="O654" s="57">
        <v>1.6779067992218032E-2</v>
      </c>
      <c r="P654" s="57">
        <v>2.3220932007781969E-2</v>
      </c>
      <c r="Q654" s="57">
        <v>1.9996149403493937E-3</v>
      </c>
      <c r="R654" s="57">
        <v>3.8000385059650608E-2</v>
      </c>
      <c r="S654" s="132"/>
    </row>
    <row r="655" spans="1:19">
      <c r="A655" s="56">
        <v>884</v>
      </c>
      <c r="B655" s="57">
        <v>1.3680502987371785</v>
      </c>
      <c r="C655" s="56">
        <v>535.71718651996264</v>
      </c>
      <c r="D655" s="56">
        <v>171.10700557146791</v>
      </c>
      <c r="E655" s="56">
        <v>165.74711572610721</v>
      </c>
      <c r="F655" s="56">
        <v>176.42635414850088</v>
      </c>
      <c r="G655" s="57">
        <v>0.31939801424513731</v>
      </c>
      <c r="H655" s="57">
        <v>0.30939294070964235</v>
      </c>
      <c r="I655" s="57">
        <v>0.32932741115619713</v>
      </c>
      <c r="J655" s="57">
        <v>3.7667300162202766E-2</v>
      </c>
      <c r="K655" s="57">
        <v>6.7812163304961537E-2</v>
      </c>
      <c r="L655" s="57">
        <v>7.7504474861948003E-3</v>
      </c>
      <c r="M655" s="57">
        <v>9.7765887296837363E-3</v>
      </c>
      <c r="N655" s="57">
        <v>3.0223411270316265E-2</v>
      </c>
      <c r="O655" s="57">
        <v>1.7127934935052515E-2</v>
      </c>
      <c r="P655" s="57">
        <v>2.2872065064947485E-2</v>
      </c>
      <c r="Q655" s="57">
        <v>2.043729769221909E-3</v>
      </c>
      <c r="R655" s="57">
        <v>3.7956270230778091E-2</v>
      </c>
      <c r="S655" s="132"/>
    </row>
    <row r="656" spans="1:19">
      <c r="A656" s="56">
        <v>883</v>
      </c>
      <c r="B656" s="57">
        <v>1.3677494906256156</v>
      </c>
      <c r="C656" s="56">
        <v>531.50545657558439</v>
      </c>
      <c r="D656" s="56">
        <v>171.89842198934517</v>
      </c>
      <c r="E656" s="56">
        <v>166.40511043500578</v>
      </c>
      <c r="F656" s="56">
        <v>177.35253133828505</v>
      </c>
      <c r="G656" s="57">
        <v>0.32341798162687313</v>
      </c>
      <c r="H656" s="57">
        <v>0.31308260033138835</v>
      </c>
      <c r="I656" s="57">
        <v>0.33367960600243446</v>
      </c>
      <c r="J656" s="57">
        <v>3.8416042515931892E-2</v>
      </c>
      <c r="K656" s="57">
        <v>6.9145121951239563E-2</v>
      </c>
      <c r="L656" s="57">
        <v>7.906256610919038E-3</v>
      </c>
      <c r="M656" s="57">
        <v>9.9838411483683821E-3</v>
      </c>
      <c r="N656" s="57">
        <v>3.0016158851631621E-2</v>
      </c>
      <c r="O656" s="57">
        <v>1.7478435128165416E-2</v>
      </c>
      <c r="P656" s="57">
        <v>2.2521564871834585E-2</v>
      </c>
      <c r="Q656" s="57">
        <v>2.0881533406471339E-3</v>
      </c>
      <c r="R656" s="57">
        <v>3.791184665935287E-2</v>
      </c>
      <c r="S656" s="132"/>
    </row>
    <row r="657" spans="1:19">
      <c r="A657" s="56">
        <v>882</v>
      </c>
      <c r="B657" s="57">
        <v>1.3674500659648194</v>
      </c>
      <c r="C657" s="56">
        <v>527.32083205200979</v>
      </c>
      <c r="D657" s="56">
        <v>172.69201563566241</v>
      </c>
      <c r="E657" s="56">
        <v>167.06412515777802</v>
      </c>
      <c r="F657" s="56">
        <v>178.28238693114324</v>
      </c>
      <c r="G657" s="57">
        <v>0.32748946208639401</v>
      </c>
      <c r="H657" s="57">
        <v>0.31681685039384228</v>
      </c>
      <c r="I657" s="57">
        <v>0.33809092320016515</v>
      </c>
      <c r="J657" s="57">
        <v>3.9166686126609784E-2</v>
      </c>
      <c r="K657" s="57">
        <v>7.0479452024198141E-2</v>
      </c>
      <c r="L657" s="57">
        <v>8.0626715151185246E-3</v>
      </c>
      <c r="M657" s="57">
        <v>1.0192313431109346E-2</v>
      </c>
      <c r="N657" s="57">
        <v>2.9807686568890657E-2</v>
      </c>
      <c r="O657" s="57">
        <v>1.7830580889161535E-2</v>
      </c>
      <c r="P657" s="57">
        <v>2.2169419110838466E-2</v>
      </c>
      <c r="Q657" s="57">
        <v>2.1328885252346374E-3</v>
      </c>
      <c r="R657" s="57">
        <v>3.7867111474765361E-2</v>
      </c>
      <c r="S657" s="132"/>
    </row>
    <row r="658" spans="1:19">
      <c r="A658" s="56">
        <v>881</v>
      </c>
      <c r="B658" s="57">
        <v>1.3671520347729125</v>
      </c>
      <c r="C658" s="56">
        <v>523.16318359759657</v>
      </c>
      <c r="D658" s="56">
        <v>173.48780831298467</v>
      </c>
      <c r="E658" s="56">
        <v>167.72417337815216</v>
      </c>
      <c r="F658" s="56">
        <v>179.21595749271691</v>
      </c>
      <c r="G658" s="57">
        <v>0.33161318256375422</v>
      </c>
      <c r="H658" s="57">
        <v>0.32059628551224889</v>
      </c>
      <c r="I658" s="57">
        <v>0.3425622503868031</v>
      </c>
      <c r="J658" s="57">
        <v>3.9919249674790991E-2</v>
      </c>
      <c r="K658" s="57">
        <v>7.181517946169369E-2</v>
      </c>
      <c r="L658" s="57">
        <v>8.2196978968896994E-3</v>
      </c>
      <c r="M658" s="57">
        <v>1.0402015597136124E-2</v>
      </c>
      <c r="N658" s="57">
        <v>2.9597984402863875E-2</v>
      </c>
      <c r="O658" s="57">
        <v>1.818438468467861E-2</v>
      </c>
      <c r="P658" s="57">
        <v>2.1815615315321391E-2</v>
      </c>
      <c r="Q658" s="57">
        <v>2.1779382334245708E-3</v>
      </c>
      <c r="R658" s="57">
        <v>3.7822061766575432E-2</v>
      </c>
      <c r="S658" s="132"/>
    </row>
    <row r="659" spans="1:19">
      <c r="A659" s="56">
        <v>880</v>
      </c>
      <c r="B659" s="57">
        <v>1.3668554072491703</v>
      </c>
      <c r="C659" s="56">
        <v>519.03238228273256</v>
      </c>
      <c r="D659" s="56">
        <v>174.28582211576983</v>
      </c>
      <c r="E659" s="56">
        <v>168.38526873678694</v>
      </c>
      <c r="F659" s="56">
        <v>180.153280115185</v>
      </c>
      <c r="G659" s="57">
        <v>0.33578988145065503</v>
      </c>
      <c r="H659" s="57">
        <v>0.32442150910935347</v>
      </c>
      <c r="I659" s="57">
        <v>0.34709449017970923</v>
      </c>
      <c r="J659" s="57">
        <v>4.0673752109450012E-2</v>
      </c>
      <c r="K659" s="57">
        <v>7.3152330486166872E-2</v>
      </c>
      <c r="L659" s="57">
        <v>8.3773415414383212E-3</v>
      </c>
      <c r="M659" s="57">
        <v>1.0612957795167015E-2</v>
      </c>
      <c r="N659" s="57">
        <v>2.9387042204832986E-2</v>
      </c>
      <c r="O659" s="57">
        <v>1.8539859132146171E-2</v>
      </c>
      <c r="P659" s="57">
        <v>2.146014086785383E-2</v>
      </c>
      <c r="Q659" s="57">
        <v>2.2233054161203071E-3</v>
      </c>
      <c r="R659" s="57">
        <v>3.7776694583879694E-2</v>
      </c>
      <c r="S659" s="132"/>
    </row>
    <row r="660" spans="1:19">
      <c r="A660" s="56">
        <v>879</v>
      </c>
      <c r="B660" s="57">
        <v>1.3665601937762837</v>
      </c>
      <c r="C660" s="56">
        <v>514.92829959677806</v>
      </c>
      <c r="D660" s="56">
        <v>175.08607943784673</v>
      </c>
      <c r="E660" s="56">
        <v>169.04742503515936</v>
      </c>
      <c r="F660" s="56">
        <v>181.0943924301823</v>
      </c>
      <c r="G660" s="57">
        <v>0.34002030879823536</v>
      </c>
      <c r="H660" s="57">
        <v>0.32829313356351625</v>
      </c>
      <c r="I660" s="57">
        <v>0.35168856046946895</v>
      </c>
      <c r="J660" s="57">
        <v>4.143021265640856E-2</v>
      </c>
      <c r="K660" s="57">
        <v>7.4490931619393352E-2</v>
      </c>
      <c r="L660" s="57">
        <v>8.5356083232220881E-3</v>
      </c>
      <c r="M660" s="57">
        <v>1.0825150306125205E-2</v>
      </c>
      <c r="N660" s="57">
        <v>2.9174849693874794E-2</v>
      </c>
      <c r="O660" s="57">
        <v>1.8897017002906004E-2</v>
      </c>
      <c r="P660" s="57">
        <v>2.1102982997093997E-2</v>
      </c>
      <c r="Q660" s="57">
        <v>2.2689930655364517E-3</v>
      </c>
      <c r="R660" s="57">
        <v>3.7731006934463546E-2</v>
      </c>
      <c r="S660" s="132"/>
    </row>
    <row r="661" spans="1:19">
      <c r="A661" s="56">
        <v>878</v>
      </c>
      <c r="B661" s="57">
        <v>1.3662664049213846</v>
      </c>
      <c r="C661" s="56">
        <v>510.8508074488563</v>
      </c>
      <c r="D661" s="56">
        <v>175.88860297740575</v>
      </c>
      <c r="E661" s="56">
        <v>169.71065623852999</v>
      </c>
      <c r="F661" s="56">
        <v>182.03933261847823</v>
      </c>
      <c r="G661" s="57">
        <v>0.3443052265215707</v>
      </c>
      <c r="H661" s="57">
        <v>0.33221178035530563</v>
      </c>
      <c r="I661" s="57">
        <v>0.3563453947103784</v>
      </c>
      <c r="J661" s="57">
        <v>4.2188650822044149E-2</v>
      </c>
      <c r="K661" s="57">
        <v>7.583100968410339E-2</v>
      </c>
      <c r="L661" s="57">
        <v>8.6945042075460277E-3</v>
      </c>
      <c r="M661" s="57">
        <v>1.1038603545349371E-2</v>
      </c>
      <c r="N661" s="57">
        <v>2.896139645465063E-2</v>
      </c>
      <c r="O661" s="57">
        <v>1.9255871224700221E-2</v>
      </c>
      <c r="P661" s="57">
        <v>2.074412877529978E-2</v>
      </c>
      <c r="Q661" s="57">
        <v>2.3150042159514892E-3</v>
      </c>
      <c r="R661" s="57">
        <v>3.7684995784048513E-2</v>
      </c>
      <c r="S661" s="132"/>
    </row>
    <row r="662" spans="1:19">
      <c r="A662" s="56">
        <v>877</v>
      </c>
      <c r="B662" s="57">
        <v>1.365974051443581</v>
      </c>
      <c r="C662" s="56">
        <v>506.79977816660465</v>
      </c>
      <c r="D662" s="56">
        <v>176.69341574261628</v>
      </c>
      <c r="E662" s="56">
        <v>170.37497647880218</v>
      </c>
      <c r="F662" s="56">
        <v>182.98813942070367</v>
      </c>
      <c r="G662" s="57">
        <v>0.34864540861051901</v>
      </c>
      <c r="H662" s="57">
        <v>0.33617808021769369</v>
      </c>
      <c r="I662" s="57">
        <v>0.36106594222018068</v>
      </c>
      <c r="J662" s="57">
        <v>4.2949086398754943E-2</v>
      </c>
      <c r="K662" s="57">
        <v>7.7172591810953595E-2</v>
      </c>
      <c r="L662" s="57">
        <v>8.8540352523306387E-3</v>
      </c>
      <c r="M662" s="57">
        <v>1.1253328064937798E-2</v>
      </c>
      <c r="N662" s="57">
        <v>2.8746671935062203E-2</v>
      </c>
      <c r="O662" s="57">
        <v>1.9616434884227076E-2</v>
      </c>
      <c r="P662" s="57">
        <v>2.0383565115772925E-2</v>
      </c>
      <c r="Q662" s="57">
        <v>2.3613419444924824E-3</v>
      </c>
      <c r="R662" s="57">
        <v>3.7638658055507521E-2</v>
      </c>
      <c r="S662" s="132"/>
    </row>
    <row r="663" spans="1:19">
      <c r="A663" s="56">
        <v>876</v>
      </c>
      <c r="B663" s="57">
        <v>1.3656831442943307</v>
      </c>
      <c r="C663" s="56">
        <v>502.7750844948269</v>
      </c>
      <c r="D663" s="56">
        <v>177.50054105665376</v>
      </c>
      <c r="E663" s="56">
        <v>171.04040005697382</v>
      </c>
      <c r="F663" s="56">
        <v>183.94085214746167</v>
      </c>
      <c r="G663" s="57">
        <v>0.35304164134346655</v>
      </c>
      <c r="H663" s="57">
        <v>0.34019267328815628</v>
      </c>
      <c r="I663" s="57">
        <v>0.36585116848477056</v>
      </c>
      <c r="J663" s="57">
        <v>4.3711539469777794E-2</v>
      </c>
      <c r="K663" s="57">
        <v>7.8515705443673811E-2</v>
      </c>
      <c r="L663" s="57">
        <v>9.014207609821967E-3</v>
      </c>
      <c r="M663" s="57">
        <v>1.146933455603736E-2</v>
      </c>
      <c r="N663" s="57">
        <v>2.8530665443962641E-2</v>
      </c>
      <c r="O663" s="57">
        <v>1.9978721229610176E-2</v>
      </c>
      <c r="P663" s="57">
        <v>2.0021278770389825E-2</v>
      </c>
      <c r="Q663" s="57">
        <v>2.4080093719170198E-3</v>
      </c>
      <c r="R663" s="57">
        <v>3.759199062808298E-2</v>
      </c>
      <c r="S663" s="132"/>
    </row>
    <row r="664" spans="1:19">
      <c r="A664" s="56">
        <v>875</v>
      </c>
      <c r="B664" s="57">
        <v>1.365393694622079</v>
      </c>
      <c r="C664" s="56">
        <v>498.77659959709553</v>
      </c>
      <c r="D664" s="56">
        <v>178.31000256617716</v>
      </c>
      <c r="E664" s="56">
        <v>171.70694144851768</v>
      </c>
      <c r="F664" s="56">
        <v>184.89751069351587</v>
      </c>
      <c r="G664" s="57">
        <v>0.35749472350991079</v>
      </c>
      <c r="H664" s="57">
        <v>0.34425620926727529</v>
      </c>
      <c r="I664" s="57">
        <v>0.37070205547508323</v>
      </c>
      <c r="J664" s="57">
        <v>4.4476030416576995E-2</v>
      </c>
      <c r="K664" s="57">
        <v>7.9860378348523997E-2</v>
      </c>
      <c r="L664" s="57">
        <v>9.1750275288583483E-3</v>
      </c>
      <c r="M664" s="57">
        <v>1.1686633851831493E-2</v>
      </c>
      <c r="N664" s="57">
        <v>2.8313366148168508E-2</v>
      </c>
      <c r="O664" s="57">
        <v>2.0342743673996775E-2</v>
      </c>
      <c r="P664" s="57">
        <v>1.9657256326003226E-2</v>
      </c>
      <c r="Q664" s="57">
        <v>2.4550096635515897E-3</v>
      </c>
      <c r="R664" s="57">
        <v>3.7544990336448411E-2</v>
      </c>
      <c r="S664" s="132"/>
    </row>
    <row r="665" spans="1:19">
      <c r="A665" s="56">
        <v>874</v>
      </c>
      <c r="B665" s="57">
        <v>1.3651057137747804</v>
      </c>
      <c r="C665" s="56">
        <v>494.80419705176615</v>
      </c>
      <c r="D665" s="56">
        <v>179.12182424516106</v>
      </c>
      <c r="E665" s="56">
        <v>172.37461530464628</v>
      </c>
      <c r="F665" s="56">
        <v>185.85815554679058</v>
      </c>
      <c r="G665" s="57">
        <v>0.36200546663192801</v>
      </c>
      <c r="H665" s="57">
        <v>0.34836934757570892</v>
      </c>
      <c r="I665" s="57">
        <v>0.37561960196418098</v>
      </c>
      <c r="J665" s="57">
        <v>4.5242579923002957E-2</v>
      </c>
      <c r="K665" s="57">
        <v>8.1206638618326221E-2</v>
      </c>
      <c r="L665" s="57">
        <v>9.3365013564685739E-3</v>
      </c>
      <c r="M665" s="57">
        <v>1.190523692967629E-2</v>
      </c>
      <c r="N665" s="57">
        <v>2.809476307032371E-2</v>
      </c>
      <c r="O665" s="57">
        <v>2.0708515797696905E-2</v>
      </c>
      <c r="P665" s="57">
        <v>1.9291484202303096E-2</v>
      </c>
      <c r="Q665" s="57">
        <v>2.5023460300575111E-3</v>
      </c>
      <c r="R665" s="57">
        <v>3.7497653969942493E-2</v>
      </c>
      <c r="S665" s="132"/>
    </row>
    <row r="666" spans="1:19">
      <c r="A666" s="56">
        <v>873</v>
      </c>
      <c r="B666" s="57">
        <v>1.3648192133067418</v>
      </c>
      <c r="C666" s="56">
        <v>490.85775085519072</v>
      </c>
      <c r="D666" s="56">
        <v>179.93603040022498</v>
      </c>
      <c r="E666" s="56">
        <v>173.04343645492119</v>
      </c>
      <c r="F666" s="56">
        <v>186.8228277991266</v>
      </c>
      <c r="G666" s="57">
        <v>0.36657469518762553</v>
      </c>
      <c r="H666" s="57">
        <v>0.35253275751159768</v>
      </c>
      <c r="I666" s="57">
        <v>0.38060482384893973</v>
      </c>
      <c r="J666" s="57">
        <v>4.601120898006994E-2</v>
      </c>
      <c r="K666" s="57">
        <v>8.2554514677356527E-2</v>
      </c>
      <c r="L666" s="57">
        <v>9.4986355395860755E-3</v>
      </c>
      <c r="M666" s="57">
        <v>1.2125154913424054E-2</v>
      </c>
      <c r="N666" s="57">
        <v>2.7874845086575947E-2</v>
      </c>
      <c r="O666" s="57">
        <v>2.1076051350576521E-2</v>
      </c>
      <c r="P666" s="57">
        <v>1.892394864942348E-2</v>
      </c>
      <c r="Q666" s="57">
        <v>2.5500217282356367E-3</v>
      </c>
      <c r="R666" s="57">
        <v>3.7449978271764363E-2</v>
      </c>
      <c r="S666" s="132"/>
    </row>
    <row r="667" spans="1:19">
      <c r="A667" s="56">
        <v>872</v>
      </c>
      <c r="B667" s="57">
        <v>1.3645342049786497</v>
      </c>
      <c r="C667" s="56">
        <v>486.93713541664522</v>
      </c>
      <c r="D667" s="56">
        <v>180.75264568218347</v>
      </c>
      <c r="E667" s="56">
        <v>173.71341991505776</v>
      </c>
      <c r="F667" s="56">
        <v>187.7915691644497</v>
      </c>
      <c r="G667" s="57">
        <v>0.37120324685757106</v>
      </c>
      <c r="H667" s="57">
        <v>0.35674711842714724</v>
      </c>
      <c r="I667" s="57">
        <v>0.38565875449972986</v>
      </c>
      <c r="J667" s="57">
        <v>4.6781938896238495E-2</v>
      </c>
      <c r="K667" s="57">
        <v>8.3904035295365387E-2</v>
      </c>
      <c r="L667" s="57">
        <v>9.661436628066844E-3</v>
      </c>
      <c r="M667" s="57">
        <v>1.2346399077289469E-2</v>
      </c>
      <c r="N667" s="57">
        <v>2.7653600922710533E-2</v>
      </c>
      <c r="O667" s="57">
        <v>2.1445364257072348E-2</v>
      </c>
      <c r="P667" s="57">
        <v>1.8554635742927653E-2</v>
      </c>
      <c r="Q667" s="57">
        <v>2.598040062192622E-3</v>
      </c>
      <c r="R667" s="57">
        <v>3.7401959937807379E-2</v>
      </c>
      <c r="S667" s="132"/>
    </row>
    <row r="668" spans="1:19">
      <c r="A668" s="56">
        <v>871</v>
      </c>
      <c r="B668" s="57">
        <v>1.3642507007639524</v>
      </c>
      <c r="C668" s="56">
        <v>483.04222556142651</v>
      </c>
      <c r="D668" s="56">
        <v>181.57169508705203</v>
      </c>
      <c r="E668" s="56">
        <v>174.38458088568009</v>
      </c>
      <c r="F668" s="56">
        <v>188.76442198479884</v>
      </c>
      <c r="G668" s="57">
        <v>0.37589197274837893</v>
      </c>
      <c r="H668" s="57">
        <v>0.36101311988408002</v>
      </c>
      <c r="I668" s="57">
        <v>0.39078244508625148</v>
      </c>
      <c r="J668" s="57">
        <v>4.7554791298968668E-2</v>
      </c>
      <c r="K668" s="57">
        <v>8.5255229587006709E-2</v>
      </c>
      <c r="L668" s="57">
        <v>9.8249112757110568E-3</v>
      </c>
      <c r="M668" s="57">
        <v>1.2568980847325387E-2</v>
      </c>
      <c r="N668" s="57">
        <v>2.7431019152674613E-2</v>
      </c>
      <c r="O668" s="57">
        <v>2.1816468617060027E-2</v>
      </c>
      <c r="P668" s="57">
        <v>1.8183531382939974E-2</v>
      </c>
      <c r="Q668" s="57">
        <v>2.6464043839739561E-3</v>
      </c>
      <c r="R668" s="57">
        <v>3.7353595616026046E-2</v>
      </c>
      <c r="S668" s="132"/>
    </row>
    <row r="669" spans="1:19">
      <c r="A669" s="56">
        <v>870</v>
      </c>
      <c r="B669" s="57">
        <v>1.3639687128519862</v>
      </c>
      <c r="C669" s="56">
        <v>479.17289652851008</v>
      </c>
      <c r="D669" s="56">
        <v>182.39320396549888</v>
      </c>
      <c r="E669" s="56">
        <v>175.05693475815386</v>
      </c>
      <c r="F669" s="56">
        <v>189.74142924633622</v>
      </c>
      <c r="G669" s="57">
        <v>0.38064173764186754</v>
      </c>
      <c r="H669" s="57">
        <v>0.36533146183016263</v>
      </c>
      <c r="I669" s="57">
        <v>0.39597696493471618</v>
      </c>
      <c r="J669" s="57">
        <v>4.8329788143424146E-2</v>
      </c>
      <c r="K669" s="57">
        <v>8.6608127023372616E-2</v>
      </c>
      <c r="L669" s="57">
        <v>9.9890662429134025E-3</v>
      </c>
      <c r="M669" s="57">
        <v>1.279291180484806E-2</v>
      </c>
      <c r="N669" s="57">
        <v>2.7207088195151941E-2</v>
      </c>
      <c r="O669" s="57">
        <v>2.2189378710003583E-2</v>
      </c>
      <c r="P669" s="57">
        <v>1.7810621289996418E-2</v>
      </c>
      <c r="Q669" s="57">
        <v>2.6951180946442172E-3</v>
      </c>
      <c r="R669" s="57">
        <v>3.7304881905355781E-2</v>
      </c>
      <c r="S669" s="132"/>
    </row>
    <row r="670" spans="1:19">
      <c r="A670" s="56">
        <v>869</v>
      </c>
      <c r="B670" s="57">
        <v>1.3636882536509551</v>
      </c>
      <c r="C670" s="56">
        <v>475.32902397114623</v>
      </c>
      <c r="D670" s="56">
        <v>183.21719802907154</v>
      </c>
      <c r="E670" s="56">
        <v>175.73049711809495</v>
      </c>
      <c r="F670" s="56">
        <v>190.72263459157708</v>
      </c>
      <c r="G670" s="57">
        <v>0.38545342024010998</v>
      </c>
      <c r="H670" s="57">
        <v>0.36970285477194481</v>
      </c>
      <c r="I670" s="57">
        <v>0.40124340188230218</v>
      </c>
      <c r="J670" s="57">
        <v>4.9106951717712399E-2</v>
      </c>
      <c r="K670" s="57">
        <v>8.7962757435725458E-2</v>
      </c>
      <c r="L670" s="57">
        <v>1.0153908398723432E-2</v>
      </c>
      <c r="M670" s="57">
        <v>1.3018203689228272E-2</v>
      </c>
      <c r="N670" s="57">
        <v>2.698179631077173E-2</v>
      </c>
      <c r="O670" s="57">
        <v>2.2564108998086422E-2</v>
      </c>
      <c r="P670" s="57">
        <v>1.7435891001913579E-2</v>
      </c>
      <c r="Q670" s="57">
        <v>2.7441846452336219E-3</v>
      </c>
      <c r="R670" s="57">
        <v>3.7255815354766381E-2</v>
      </c>
      <c r="S670" s="132"/>
    </row>
    <row r="671" spans="1:19">
      <c r="A671" s="56">
        <v>868</v>
      </c>
      <c r="B671" s="57">
        <v>1.3634093357960273</v>
      </c>
      <c r="C671" s="56">
        <v>471.51048395376779</v>
      </c>
      <c r="D671" s="56">
        <v>184.04370335913973</v>
      </c>
      <c r="E671" s="56">
        <v>176.40528374998522</v>
      </c>
      <c r="F671" s="56">
        <v>191.70808233525537</v>
      </c>
      <c r="G671" s="57">
        <v>0.39032791342384116</v>
      </c>
      <c r="H671" s="57">
        <v>0.37412801995571743</v>
      </c>
      <c r="I671" s="57">
        <v>0.40658286264967247</v>
      </c>
      <c r="J671" s="57">
        <v>4.9886304651917235E-2</v>
      </c>
      <c r="K671" s="57">
        <v>8.9319151030318733E-2</v>
      </c>
      <c r="L671" s="57">
        <v>1.0319444723352666E-2</v>
      </c>
      <c r="M671" s="57">
        <v>1.3244868401021525E-2</v>
      </c>
      <c r="N671" s="57">
        <v>2.6755131598978476E-2</v>
      </c>
      <c r="O671" s="57">
        <v>2.2940674129618008E-2</v>
      </c>
      <c r="P671" s="57">
        <v>1.7059325870381992E-2</v>
      </c>
      <c r="Q671" s="57">
        <v>2.7936075377717516E-3</v>
      </c>
      <c r="R671" s="57">
        <v>3.7206392462228247E-2</v>
      </c>
      <c r="S671" s="132"/>
    </row>
    <row r="672" spans="1:19">
      <c r="A672" s="56">
        <v>867</v>
      </c>
      <c r="B672" s="57">
        <v>1.3631319721479704</v>
      </c>
      <c r="C672" s="56">
        <v>467.71715295429249</v>
      </c>
      <c r="D672" s="56">
        <v>184.87274641172911</v>
      </c>
      <c r="E672" s="56">
        <v>177.08131063968568</v>
      </c>
      <c r="F672" s="56">
        <v>192.69781747518846</v>
      </c>
      <c r="G672" s="57">
        <v>0.39526612450280552</v>
      </c>
      <c r="H672" s="57">
        <v>0.37860768954306645</v>
      </c>
      <c r="I672" s="57">
        <v>0.41199647320614685</v>
      </c>
      <c r="J672" s="57">
        <v>5.0667869922276676E-2</v>
      </c>
      <c r="K672" s="57">
        <v>9.0677338388573614E-2</v>
      </c>
      <c r="L672" s="57">
        <v>1.0485682310159894E-2</v>
      </c>
      <c r="M672" s="57">
        <v>1.3472918004749914E-2</v>
      </c>
      <c r="N672" s="57">
        <v>2.6527081995250085E-2</v>
      </c>
      <c r="O672" s="57">
        <v>2.3319088942130337E-2</v>
      </c>
      <c r="P672" s="57">
        <v>1.6680911057869664E-2</v>
      </c>
      <c r="Q672" s="57">
        <v>2.8433903262456437E-3</v>
      </c>
      <c r="R672" s="57">
        <v>3.7156609673754358E-2</v>
      </c>
      <c r="S672" s="132"/>
    </row>
    <row r="673" spans="1:19">
      <c r="A673" s="56">
        <v>866</v>
      </c>
      <c r="B673" s="57">
        <v>1.362856175804237</v>
      </c>
      <c r="C673" s="56">
        <v>463.94890786216916</v>
      </c>
      <c r="D673" s="56">
        <v>185.70435402596755</v>
      </c>
      <c r="E673" s="56">
        <v>177.75859397892998</v>
      </c>
      <c r="F673" s="56">
        <v>193.69188570770962</v>
      </c>
      <c r="G673" s="57">
        <v>0.4002689754819661</v>
      </c>
      <c r="H673" s="57">
        <v>0.38314260679699425</v>
      </c>
      <c r="I673" s="57">
        <v>0.41748537915569783</v>
      </c>
      <c r="J673" s="57">
        <v>5.1451670859155696E-2</v>
      </c>
      <c r="K673" s="57">
        <v>9.2037350478265001E-2</v>
      </c>
      <c r="L673" s="57">
        <v>1.0652628368118977E-2</v>
      </c>
      <c r="M673" s="57">
        <v>1.3702364732046869E-2</v>
      </c>
      <c r="N673" s="57">
        <v>2.6297635267953132E-2</v>
      </c>
      <c r="O673" s="57">
        <v>2.3699368465815693E-2</v>
      </c>
      <c r="P673" s="57">
        <v>1.6300631534184307E-2</v>
      </c>
      <c r="Q673" s="57">
        <v>2.8935366176563097E-3</v>
      </c>
      <c r="R673" s="57">
        <v>3.7106463382343691E-2</v>
      </c>
      <c r="S673" s="132"/>
    </row>
    <row r="674" spans="1:19">
      <c r="A674" s="56">
        <v>865</v>
      </c>
      <c r="B674" s="57">
        <v>1.3625819600957776</v>
      </c>
      <c r="C674" s="56">
        <v>460.20562597862795</v>
      </c>
      <c r="D674" s="56">
        <v>186.53855343255566</v>
      </c>
      <c r="E674" s="56">
        <v>178.43715017017078</v>
      </c>
      <c r="F674" s="56">
        <v>194.69033344320476</v>
      </c>
      <c r="G674" s="57">
        <v>0.40533740333113299</v>
      </c>
      <c r="H674" s="57">
        <v>0.38773352627040125</v>
      </c>
      <c r="I674" s="57">
        <v>0.42305074612939703</v>
      </c>
      <c r="J674" s="57">
        <v>5.2237731154694766E-2</v>
      </c>
      <c r="K674" s="57">
        <v>9.339921866223444E-2</v>
      </c>
      <c r="L674" s="57">
        <v>1.0820290224372808E-2</v>
      </c>
      <c r="M674" s="57">
        <v>1.3933220985006316E-2</v>
      </c>
      <c r="N674" s="57">
        <v>2.6066779014993685E-2</v>
      </c>
      <c r="O674" s="57">
        <v>2.4081527927338402E-2</v>
      </c>
      <c r="P674" s="57">
        <v>1.5918472072661598E-2</v>
      </c>
      <c r="Q674" s="57">
        <v>2.9440500731247646E-3</v>
      </c>
      <c r="R674" s="57">
        <v>3.7055949926875234E-2</v>
      </c>
      <c r="S674" s="132"/>
    </row>
    <row r="675" spans="1:19">
      <c r="A675" s="56">
        <v>864</v>
      </c>
      <c r="B675" s="57">
        <v>1.3623093385981606</v>
      </c>
      <c r="C675" s="56">
        <v>456.48718501351766</v>
      </c>
      <c r="D675" s="56">
        <v>187.37537226109205</v>
      </c>
      <c r="E675" s="56">
        <v>179.11699583027627</v>
      </c>
      <c r="F675" s="56">
        <v>195.6932078205557</v>
      </c>
      <c r="G675" s="57">
        <v>0.41047236026032896</v>
      </c>
      <c r="H675" s="57">
        <v>0.39238121399831233</v>
      </c>
      <c r="I675" s="57">
        <v>0.42869376018685118</v>
      </c>
      <c r="J675" s="57">
        <v>5.3026074870136886E-2</v>
      </c>
      <c r="K675" s="57">
        <v>9.4762974706644632E-2</v>
      </c>
      <c r="L675" s="57">
        <v>1.0988675326751629E-2</v>
      </c>
      <c r="M675" s="57">
        <v>1.4165499339454636E-2</v>
      </c>
      <c r="N675" s="57">
        <v>2.5834500660545365E-2</v>
      </c>
      <c r="O675" s="57">
        <v>2.4465582753481003E-2</v>
      </c>
      <c r="P675" s="57">
        <v>1.5534417246518998E-2</v>
      </c>
      <c r="Q675" s="57">
        <v>2.9949344089971737E-3</v>
      </c>
      <c r="R675" s="57">
        <v>3.7005065591002827E-2</v>
      </c>
      <c r="S675" s="132"/>
    </row>
    <row r="676" spans="1:19">
      <c r="A676" s="56">
        <v>863</v>
      </c>
      <c r="B676" s="57">
        <v>1.362038325133305</v>
      </c>
      <c r="C676" s="56">
        <v>452.79346308868628</v>
      </c>
      <c r="D676" s="56">
        <v>188.21483854703283</v>
      </c>
      <c r="E676" s="56">
        <v>179.79814779384</v>
      </c>
      <c r="F676" s="56">
        <v>196.70055672126614</v>
      </c>
      <c r="G676" s="57">
        <v>0.41567481399387646</v>
      </c>
      <c r="H676" s="57">
        <v>0.39708644768712986</v>
      </c>
      <c r="I676" s="57">
        <v>0.43441562821930457</v>
      </c>
      <c r="J676" s="57">
        <v>5.3816726442477369E-2</v>
      </c>
      <c r="K676" s="57">
        <v>9.6128650788374626E-2</v>
      </c>
      <c r="L676" s="57">
        <v>1.1157791246056648E-2</v>
      </c>
      <c r="M676" s="57">
        <v>1.4399212547981136E-2</v>
      </c>
      <c r="N676" s="57">
        <v>2.5600787452018867E-2</v>
      </c>
      <c r="O676" s="57">
        <v>2.4851548574256532E-2</v>
      </c>
      <c r="P676" s="57">
        <v>1.5148451425743469E-2</v>
      </c>
      <c r="Q676" s="57">
        <v>3.0461933978912521E-3</v>
      </c>
      <c r="R676" s="57">
        <v>3.6953806602108751E-2</v>
      </c>
      <c r="S676" s="132"/>
    </row>
    <row r="677" spans="1:19">
      <c r="A677" s="56">
        <v>862</v>
      </c>
      <c r="B677" s="57">
        <v>1.3617689337764862</v>
      </c>
      <c r="C677" s="56">
        <v>449.12433873610848</v>
      </c>
      <c r="D677" s="56">
        <v>189.05698074254485</v>
      </c>
      <c r="E677" s="56">
        <v>180.4806231200771</v>
      </c>
      <c r="F677" s="56">
        <v>197.7124287880834</v>
      </c>
      <c r="G677" s="57">
        <v>0.42094574806294088</v>
      </c>
      <c r="H677" s="57">
        <v>0.40185001691952815</v>
      </c>
      <c r="I677" s="57">
        <v>0.44021757837589176</v>
      </c>
      <c r="J677" s="57">
        <v>5.460971069306142E-2</v>
      </c>
      <c r="K677" s="57">
        <v>9.7496279504534766E-2</v>
      </c>
      <c r="L677" s="57">
        <v>1.1327645679042875E-2</v>
      </c>
      <c r="M677" s="57">
        <v>1.4634373543742465E-2</v>
      </c>
      <c r="N677" s="57">
        <v>2.5365626456257534E-2</v>
      </c>
      <c r="O677" s="57">
        <v>2.5239441227448898E-2</v>
      </c>
      <c r="P677" s="57">
        <v>1.4760558772551103E-2</v>
      </c>
      <c r="Q677" s="57">
        <v>3.0978308699563094E-3</v>
      </c>
      <c r="R677" s="57">
        <v>3.690216913004369E-2</v>
      </c>
      <c r="S677" s="132"/>
    </row>
    <row r="678" spans="1:19">
      <c r="A678" s="56">
        <v>861</v>
      </c>
      <c r="B678" s="57">
        <v>1.3615011788568048</v>
      </c>
      <c r="C678" s="56">
        <v>445.47969089590299</v>
      </c>
      <c r="D678" s="56">
        <v>189.90182772314731</v>
      </c>
      <c r="E678" s="56">
        <v>181.16443909537966</v>
      </c>
      <c r="F678" s="56">
        <v>198.72887343939598</v>
      </c>
      <c r="G678" s="57">
        <v>0.42628616209469899</v>
      </c>
      <c r="H678" s="57">
        <v>0.40667272335365134</v>
      </c>
      <c r="I678" s="57">
        <v>0.44610086048980796</v>
      </c>
      <c r="J678" s="57">
        <v>5.5405052835806101E-2</v>
      </c>
      <c r="K678" s="57">
        <v>9.8865893882746692E-2</v>
      </c>
      <c r="L678" s="57">
        <v>1.1498246451027261E-2</v>
      </c>
      <c r="M678" s="57">
        <v>1.4870995443897746E-2</v>
      </c>
      <c r="N678" s="57">
        <v>2.5129004556102254E-2</v>
      </c>
      <c r="O678" s="57">
        <v>2.5629276762241398E-2</v>
      </c>
      <c r="P678" s="57">
        <v>1.4370723237758603E-2</v>
      </c>
      <c r="Q678" s="57">
        <v>3.1498507140251698E-3</v>
      </c>
      <c r="R678" s="57">
        <v>3.6850149285974833E-2</v>
      </c>
      <c r="S678" s="132"/>
    </row>
    <row r="679" spans="1:19">
      <c r="A679" s="56">
        <v>860</v>
      </c>
      <c r="B679" s="57">
        <v>1.3612350749674693</v>
      </c>
      <c r="C679" s="56">
        <v>441.85939891700934</v>
      </c>
      <c r="D679" s="56">
        <v>190.74940879703328</v>
      </c>
      <c r="E679" s="56">
        <v>181.84961323868325</v>
      </c>
      <c r="F679" s="56">
        <v>199.74994088647142</v>
      </c>
      <c r="G679" s="57">
        <v>0.4316970721106243</v>
      </c>
      <c r="H679" s="57">
        <v>0.41155538092975702</v>
      </c>
      <c r="I679" s="57">
        <v>0.45206674651723033</v>
      </c>
      <c r="J679" s="57">
        <v>5.6202778484921279E-2</v>
      </c>
      <c r="K679" s="57">
        <v>0.10023752738923164</v>
      </c>
      <c r="L679" s="57">
        <v>1.1669601518654815E-2</v>
      </c>
      <c r="M679" s="57">
        <v>1.5109091553175425E-2</v>
      </c>
      <c r="N679" s="57">
        <v>2.4890908446824574E-2</v>
      </c>
      <c r="O679" s="57">
        <v>2.6021071443196667E-2</v>
      </c>
      <c r="P679" s="57">
        <v>1.3978928556803334E-2</v>
      </c>
      <c r="Q679" s="57">
        <v>3.2022568788337758E-3</v>
      </c>
      <c r="R679" s="57">
        <v>3.6797743121166224E-2</v>
      </c>
      <c r="S679" s="132"/>
    </row>
    <row r="680" spans="1:19">
      <c r="A680" s="56">
        <v>859</v>
      </c>
      <c r="B680" s="57">
        <v>1.3609706369685335</v>
      </c>
      <c r="C680" s="56">
        <v>438.26334255729483</v>
      </c>
      <c r="D680" s="56">
        <v>191.59975371416871</v>
      </c>
      <c r="E680" s="56">
        <v>182.53616330633062</v>
      </c>
      <c r="F680" s="56">
        <v>200.77568215079864</v>
      </c>
      <c r="G680" s="57">
        <v>0.43717951083057005</v>
      </c>
      <c r="H680" s="57">
        <v>0.4164988160798947</v>
      </c>
      <c r="I680" s="57">
        <v>0.4581165309862778</v>
      </c>
      <c r="J680" s="57">
        <v>5.7002913663473431E-2</v>
      </c>
      <c r="K680" s="57">
        <v>0.1016112139386891</v>
      </c>
      <c r="L680" s="57">
        <v>1.1841718972779969E-2</v>
      </c>
      <c r="M680" s="57">
        <v>1.5348675367606665E-2</v>
      </c>
      <c r="N680" s="57">
        <v>2.4651324632393334E-2</v>
      </c>
      <c r="O680" s="57">
        <v>2.6414841754384938E-2</v>
      </c>
      <c r="P680" s="57">
        <v>1.3585158245615063E-2</v>
      </c>
      <c r="Q680" s="57">
        <v>3.2550533742785391E-3</v>
      </c>
      <c r="R680" s="57">
        <v>3.6744946625721461E-2</v>
      </c>
      <c r="S680" s="132"/>
    </row>
    <row r="681" spans="1:19">
      <c r="A681" s="56">
        <v>858</v>
      </c>
      <c r="B681" s="57">
        <v>1.3607078799937382</v>
      </c>
      <c r="C681" s="56">
        <v>434.69140198182777</v>
      </c>
      <c r="D681" s="56">
        <v>192.45289267517998</v>
      </c>
      <c r="E681" s="56">
        <v>183.22410729666734</v>
      </c>
      <c r="F681" s="56">
        <v>201.80614908138872</v>
      </c>
      <c r="G681" s="57">
        <v>0.44273452798412022</v>
      </c>
      <c r="H681" s="57">
        <v>0.42150386794245132</v>
      </c>
      <c r="I681" s="57">
        <v>0.46425153145731007</v>
      </c>
      <c r="J681" s="57">
        <v>5.7805484811938146E-2</v>
      </c>
      <c r="K681" s="57">
        <v>0.10298698790401295</v>
      </c>
      <c r="L681" s="57">
        <v>1.2014607041390457E-2</v>
      </c>
      <c r="M681" s="57">
        <v>1.5589760578296316E-2</v>
      </c>
      <c r="N681" s="57">
        <v>2.4410239421703686E-2</v>
      </c>
      <c r="O681" s="57">
        <v>2.6810604403530433E-2</v>
      </c>
      <c r="P681" s="57">
        <v>1.3189395596469568E-2</v>
      </c>
      <c r="Q681" s="57">
        <v>3.3082442726975678E-3</v>
      </c>
      <c r="R681" s="57">
        <v>3.6691755727302433E-2</v>
      </c>
      <c r="S681" s="132"/>
    </row>
    <row r="682" spans="1:19">
      <c r="A682" s="56">
        <v>857</v>
      </c>
      <c r="B682" s="57">
        <v>1.3604468194510932</v>
      </c>
      <c r="C682" s="56">
        <v>431.14345776366741</v>
      </c>
      <c r="D682" s="56">
        <v>193.30885634118778</v>
      </c>
      <c r="E682" s="56">
        <v>183.91346345542851</v>
      </c>
      <c r="F682" s="56">
        <v>202.84139437333397</v>
      </c>
      <c r="G682" s="57">
        <v>0.44836319062772517</v>
      </c>
      <c r="H682" s="57">
        <v>0.4265713885799961</v>
      </c>
      <c r="I682" s="57">
        <v>0.47047308899332085</v>
      </c>
      <c r="J682" s="57">
        <v>5.8610518797227007E-2</v>
      </c>
      <c r="K682" s="57">
        <v>0.10436488412651279</v>
      </c>
      <c r="L682" s="57">
        <v>1.2188274092674423E-2</v>
      </c>
      <c r="M682" s="57">
        <v>1.583236107538091E-2</v>
      </c>
      <c r="N682" s="57">
        <v>2.4167638924619091E-2</v>
      </c>
      <c r="O682" s="57">
        <v>2.7208376326415536E-2</v>
      </c>
      <c r="P682" s="57">
        <v>1.2791623673584464E-2</v>
      </c>
      <c r="Q682" s="57">
        <v>3.3618337102049472E-3</v>
      </c>
      <c r="R682" s="57">
        <v>3.6638166289795056E-2</v>
      </c>
      <c r="S682" s="132"/>
    </row>
    <row r="683" spans="1:19">
      <c r="A683" s="56">
        <v>856</v>
      </c>
      <c r="B683" s="57">
        <v>1.3601874710357875</v>
      </c>
      <c r="C683" s="56">
        <v>427.61939088315648</v>
      </c>
      <c r="D683" s="56">
        <v>194.16767584387773</v>
      </c>
      <c r="E683" s="56">
        <v>184.60425028117257</v>
      </c>
      <c r="F683" s="56">
        <v>203.88147158690251</v>
      </c>
      <c r="G683" s="57">
        <v>0.45406658347009449</v>
      </c>
      <c r="H683" s="57">
        <v>0.43170224320256367</v>
      </c>
      <c r="I683" s="57">
        <v>0.47678256864317797</v>
      </c>
      <c r="J683" s="57">
        <v>5.9418042922221859E-2</v>
      </c>
      <c r="K683" s="57">
        <v>0.10574493792697803</v>
      </c>
      <c r="L683" s="57">
        <v>1.2362728638218967E-2</v>
      </c>
      <c r="M683" s="57">
        <v>1.6076490952141403E-2</v>
      </c>
      <c r="N683" s="57">
        <v>2.3923509047858598E-2</v>
      </c>
      <c r="O683" s="57">
        <v>2.7608174691472687E-2</v>
      </c>
      <c r="P683" s="57">
        <v>1.2391825308527313E-2</v>
      </c>
      <c r="Q683" s="57">
        <v>3.4158258880728114E-3</v>
      </c>
      <c r="R683" s="57">
        <v>3.6584174111927187E-2</v>
      </c>
      <c r="S683" s="132"/>
    </row>
    <row r="684" spans="1:19">
      <c r="A684" s="56">
        <v>855</v>
      </c>
      <c r="B684" s="57">
        <v>1.3599298507334885</v>
      </c>
      <c r="C684" s="56">
        <v>424.11908272696974</v>
      </c>
      <c r="D684" s="56">
        <v>195.02938279472525</v>
      </c>
      <c r="E684" s="56">
        <v>185.29648652996246</v>
      </c>
      <c r="F684" s="56">
        <v>204.92643516580412</v>
      </c>
      <c r="G684" s="57">
        <v>0.45984580920231094</v>
      </c>
      <c r="H684" s="57">
        <v>0.43689731039347895</v>
      </c>
      <c r="I684" s="57">
        <v>0.48318135993359029</v>
      </c>
      <c r="J684" s="57">
        <v>6.0228084934472959E-2</v>
      </c>
      <c r="K684" s="57">
        <v>0.10712718511517449</v>
      </c>
      <c r="L684" s="57">
        <v>1.2537979336065708E-2</v>
      </c>
      <c r="M684" s="57">
        <v>1.6322164508930523E-2</v>
      </c>
      <c r="N684" s="57">
        <v>2.3677835491069478E-2</v>
      </c>
      <c r="O684" s="57">
        <v>2.8010016904018848E-2</v>
      </c>
      <c r="P684" s="57">
        <v>1.1989983095981153E-2</v>
      </c>
      <c r="Q684" s="57">
        <v>3.4702250740870468E-3</v>
      </c>
      <c r="R684" s="57">
        <v>3.6529774925912951E-2</v>
      </c>
      <c r="S684" s="132"/>
    </row>
    <row r="685" spans="1:19">
      <c r="A685" s="56">
        <v>854</v>
      </c>
      <c r="B685" s="57">
        <v>1.3596739748234206</v>
      </c>
      <c r="C685" s="56">
        <v>420.64241508875108</v>
      </c>
      <c r="D685" s="56">
        <v>195.89400929649756</v>
      </c>
      <c r="E685" s="56">
        <v>185.9901912218649</v>
      </c>
      <c r="F685" s="56">
        <v>205.97634045837546</v>
      </c>
      <c r="G685" s="57">
        <v>0.46570198883811087</v>
      </c>
      <c r="H685" s="57">
        <v>0.44215748234191493</v>
      </c>
      <c r="I685" s="57">
        <v>0.48967087737673015</v>
      </c>
      <c r="J685" s="57">
        <v>6.1040673036765969E-2</v>
      </c>
      <c r="K685" s="57">
        <v>0.10851166200227513</v>
      </c>
      <c r="L685" s="57">
        <v>1.271403499420809E-2</v>
      </c>
      <c r="M685" s="57">
        <v>1.6569396257653725E-2</v>
      </c>
      <c r="N685" s="57">
        <v>2.3430603742346276E-2</v>
      </c>
      <c r="O685" s="57">
        <v>2.8413920611332494E-2</v>
      </c>
      <c r="P685" s="57">
        <v>1.1586079388667507E-2</v>
      </c>
      <c r="Q685" s="57">
        <v>3.5250356040389653E-3</v>
      </c>
      <c r="R685" s="57">
        <v>3.6474964395961033E-2</v>
      </c>
      <c r="S685" s="132"/>
    </row>
    <row r="686" spans="1:19">
      <c r="A686" s="56">
        <v>853</v>
      </c>
      <c r="B686" s="57">
        <v>1.3594198598866294</v>
      </c>
      <c r="C686" s="56">
        <v>417.1892701676407</v>
      </c>
      <c r="D686" s="56">
        <v>196.7615879517607</v>
      </c>
      <c r="E686" s="56">
        <v>186.68538364483936</v>
      </c>
      <c r="F686" s="56">
        <v>207.03124373546783</v>
      </c>
      <c r="G686" s="57">
        <v>0.47163626205605735</v>
      </c>
      <c r="H686" s="57">
        <v>0.44748366507562115</v>
      </c>
      <c r="I686" s="57">
        <v>0.49625256098335341</v>
      </c>
      <c r="J686" s="57">
        <v>6.1855835895562317E-2</v>
      </c>
      <c r="K686" s="57">
        <v>0.10989840540958651</v>
      </c>
      <c r="L686" s="57">
        <v>1.2890904573661044E-2</v>
      </c>
      <c r="M686" s="57">
        <v>1.6818200925709143E-2</v>
      </c>
      <c r="N686" s="57">
        <v>2.3181799074290858E-2</v>
      </c>
      <c r="O686" s="57">
        <v>2.8819903706787796E-2</v>
      </c>
      <c r="P686" s="57">
        <v>1.1180096293212205E-2</v>
      </c>
      <c r="Q686" s="57">
        <v>3.5802618831120756E-3</v>
      </c>
      <c r="R686" s="57">
        <v>3.6419738116887923E-2</v>
      </c>
      <c r="S686" s="132"/>
    </row>
    <row r="687" spans="1:19">
      <c r="A687" s="56">
        <v>852</v>
      </c>
      <c r="B687" s="57">
        <v>1.3591675228133364</v>
      </c>
      <c r="C687" s="56">
        <v>413.75953056891194</v>
      </c>
      <c r="D687" s="56">
        <v>197.63215187608554</v>
      </c>
      <c r="E687" s="56">
        <v>187.38208336246697</v>
      </c>
      <c r="F687" s="56">
        <v>208.09120221410723</v>
      </c>
      <c r="G687" s="57">
        <v>0.47764978755738841</v>
      </c>
      <c r="H687" s="57">
        <v>0.45287677870481913</v>
      </c>
      <c r="I687" s="57">
        <v>0.50292787679835571</v>
      </c>
      <c r="J687" s="57">
        <v>6.2673602652961069E-2</v>
      </c>
      <c r="K687" s="57">
        <v>0.11128745268306328</v>
      </c>
      <c r="L687" s="57">
        <v>1.3068597192331444E-2</v>
      </c>
      <c r="M687" s="57">
        <v>1.7068593460922619E-2</v>
      </c>
      <c r="N687" s="57">
        <v>2.2931406539077381E-2</v>
      </c>
      <c r="O687" s="57">
        <v>2.9227984335543463E-2</v>
      </c>
      <c r="P687" s="57">
        <v>1.0772015664456538E-2</v>
      </c>
      <c r="Q687" s="57">
        <v>3.6359083875047529E-3</v>
      </c>
      <c r="R687" s="57">
        <v>3.636409161249525E-2</v>
      </c>
      <c r="S687" s="132"/>
    </row>
    <row r="688" spans="1:19">
      <c r="A688" s="56">
        <v>851</v>
      </c>
      <c r="B688" s="57">
        <v>1.3589169808068691</v>
      </c>
      <c r="C688" s="56">
        <v>410.35307930351104</v>
      </c>
      <c r="D688" s="56">
        <v>198.50573470834769</v>
      </c>
      <c r="E688" s="56">
        <v>188.08031021916383</v>
      </c>
      <c r="F688" s="56">
        <v>209.15627407797436</v>
      </c>
      <c r="G688" s="57">
        <v>0.48374374342522264</v>
      </c>
      <c r="H688" s="57">
        <v>0.458337757665645</v>
      </c>
      <c r="I688" s="57">
        <v>0.50969831744158867</v>
      </c>
      <c r="J688" s="57">
        <v>6.3494002936588134E-2</v>
      </c>
      <c r="K688" s="57">
        <v>0.11267884170407927</v>
      </c>
      <c r="L688" s="57">
        <v>1.3247122128484889E-2</v>
      </c>
      <c r="M688" s="57">
        <v>1.732058903597488E-2</v>
      </c>
      <c r="N688" s="57">
        <v>2.2679410964025121E-2</v>
      </c>
      <c r="O688" s="57">
        <v>2.963818089934029E-2</v>
      </c>
      <c r="P688" s="57">
        <v>1.0361819100659711E-2</v>
      </c>
      <c r="Q688" s="57">
        <v>3.6919796659566342E-3</v>
      </c>
      <c r="R688" s="57">
        <v>3.6308020334043366E-2</v>
      </c>
      <c r="S688" s="132"/>
    </row>
    <row r="689" spans="1:19">
      <c r="A689" s="56">
        <v>850</v>
      </c>
      <c r="B689" s="57">
        <v>1.3586682513926218</v>
      </c>
      <c r="C689" s="56">
        <v>406.96979978716973</v>
      </c>
      <c r="D689" s="56">
        <v>199.38237062092139</v>
      </c>
      <c r="E689" s="56">
        <v>188.78008434521951</v>
      </c>
      <c r="F689" s="56">
        <v>210.22651849796492</v>
      </c>
      <c r="G689" s="57">
        <v>0.48991932749110878</v>
      </c>
      <c r="H689" s="57">
        <v>0.46386755096801913</v>
      </c>
      <c r="I689" s="57">
        <v>0.51656540266109596</v>
      </c>
      <c r="J689" s="57">
        <v>6.4317066869261863E-2</v>
      </c>
      <c r="K689" s="57">
        <v>0.11407261089979093</v>
      </c>
      <c r="L689" s="57">
        <v>1.342648882418962E-2</v>
      </c>
      <c r="M689" s="57">
        <v>1.7574203052791809E-2</v>
      </c>
      <c r="N689" s="57">
        <v>2.2425796947208192E-2</v>
      </c>
      <c r="O689" s="57">
        <v>3.0050512061170646E-2</v>
      </c>
      <c r="P689" s="57">
        <v>9.9494879388293544E-3</v>
      </c>
      <c r="Q689" s="57">
        <v>3.7484803412820436E-3</v>
      </c>
      <c r="R689" s="57">
        <v>3.6251519658717958E-2</v>
      </c>
      <c r="S689" s="132"/>
    </row>
    <row r="690" spans="1:19">
      <c r="A690" s="56">
        <v>849</v>
      </c>
      <c r="B690" s="57">
        <v>1.3584213524242519</v>
      </c>
      <c r="C690" s="56">
        <v>403.60957584143222</v>
      </c>
      <c r="D690" s="56">
        <v>200.26209433426433</v>
      </c>
      <c r="E690" s="56">
        <v>189.48142616535068</v>
      </c>
      <c r="F690" s="56">
        <v>211.30199565828835</v>
      </c>
      <c r="G690" s="57">
        <v>0.49617775771737921</v>
      </c>
      <c r="H690" s="57">
        <v>0.46946712245448075</v>
      </c>
      <c r="I690" s="57">
        <v>0.52353067990959523</v>
      </c>
      <c r="J690" s="57">
        <v>6.5142825082421307E-2</v>
      </c>
      <c r="K690" s="57">
        <v>0.11546879925950304</v>
      </c>
      <c r="L690" s="57">
        <v>1.360670688963328E-2</v>
      </c>
      <c r="M690" s="57">
        <v>1.7829451148024329E-2</v>
      </c>
      <c r="N690" s="57">
        <v>2.2170548851975672E-2</v>
      </c>
      <c r="O690" s="57">
        <v>3.0464996751642569E-2</v>
      </c>
      <c r="P690" s="57">
        <v>9.5350032483574321E-3</v>
      </c>
      <c r="Q690" s="57">
        <v>3.80541511216339E-3</v>
      </c>
      <c r="R690" s="57">
        <v>3.6194584887836612E-2</v>
      </c>
      <c r="S690" s="132"/>
    </row>
    <row r="691" spans="1:19">
      <c r="A691" s="56">
        <v>848</v>
      </c>
      <c r="B691" s="57">
        <v>1.3581763020895148</v>
      </c>
      <c r="C691" s="56">
        <v>400.02367707124819</v>
      </c>
      <c r="D691" s="56">
        <v>201.13599660511642</v>
      </c>
      <c r="E691" s="56">
        <v>190.17733476069137</v>
      </c>
      <c r="F691" s="56">
        <v>212.37431219680971</v>
      </c>
      <c r="G691" s="57">
        <v>0.50281022882876025</v>
      </c>
      <c r="H691" s="57">
        <v>0.47541519580306968</v>
      </c>
      <c r="I691" s="57">
        <v>0.53090435484143539</v>
      </c>
      <c r="J691" s="57">
        <v>6.5987976505515689E-2</v>
      </c>
      <c r="K691" s="57">
        <v>0.116876539949474</v>
      </c>
      <c r="L691" s="57">
        <v>1.3800789410035486E-2</v>
      </c>
      <c r="M691" s="57">
        <v>1.808962740054957E-2</v>
      </c>
      <c r="N691" s="57">
        <v>2.1910372599450431E-2</v>
      </c>
      <c r="O691" s="57">
        <v>3.0882363983373854E-2</v>
      </c>
      <c r="P691" s="57">
        <v>9.1176360166261468E-3</v>
      </c>
      <c r="Q691" s="57">
        <v>3.8658592905078865E-3</v>
      </c>
      <c r="R691" s="57">
        <v>3.6134140709492113E-2</v>
      </c>
      <c r="S691" s="132"/>
    </row>
    <row r="692" spans="1:19">
      <c r="A692" s="56">
        <v>847</v>
      </c>
      <c r="B692" s="57">
        <v>1.357933118919433</v>
      </c>
      <c r="C692" s="56">
        <v>396.22330655767195</v>
      </c>
      <c r="D692" s="56">
        <v>202.00419074596317</v>
      </c>
      <c r="E692" s="56">
        <v>190.86793252881748</v>
      </c>
      <c r="F692" s="56">
        <v>213.44356535767136</v>
      </c>
      <c r="G692" s="57">
        <v>0.50982410020486923</v>
      </c>
      <c r="H692" s="57">
        <v>0.48171808515518472</v>
      </c>
      <c r="I692" s="57">
        <v>0.53869512929977981</v>
      </c>
      <c r="J692" s="57">
        <v>6.6852093238158217E-2</v>
      </c>
      <c r="K692" s="57">
        <v>0.11829546184409656</v>
      </c>
      <c r="L692" s="57">
        <v>1.4008494131819593E-2</v>
      </c>
      <c r="M692" s="57">
        <v>1.8354670887244511E-2</v>
      </c>
      <c r="N692" s="57">
        <v>2.164532911275549E-2</v>
      </c>
      <c r="O692" s="57">
        <v>3.1302586563779135E-2</v>
      </c>
      <c r="P692" s="57">
        <v>8.697413436220866E-3</v>
      </c>
      <c r="Q692" s="57">
        <v>3.9297739743573571E-3</v>
      </c>
      <c r="R692" s="57">
        <v>3.6070226025642645E-2</v>
      </c>
      <c r="S692" s="132"/>
    </row>
    <row r="693" spans="1:19">
      <c r="A693" s="56">
        <v>846</v>
      </c>
      <c r="B693" s="57">
        <v>1.3576918217933716</v>
      </c>
      <c r="C693" s="56">
        <v>392.4527112214974</v>
      </c>
      <c r="D693" s="56">
        <v>202.87540088173017</v>
      </c>
      <c r="E693" s="56">
        <v>191.56007629656438</v>
      </c>
      <c r="F693" s="56">
        <v>214.518017075926</v>
      </c>
      <c r="G693" s="57">
        <v>0.5169422839513238</v>
      </c>
      <c r="H693" s="57">
        <v>0.48810995775857768</v>
      </c>
      <c r="I693" s="57">
        <v>0.54660857459296186</v>
      </c>
      <c r="J693" s="57">
        <v>6.7718919917719722E-2</v>
      </c>
      <c r="K693" s="57">
        <v>0.11971666326113128</v>
      </c>
      <c r="L693" s="57">
        <v>1.4217160939873019E-2</v>
      </c>
      <c r="M693" s="57">
        <v>1.8621399312716665E-2</v>
      </c>
      <c r="N693" s="57">
        <v>2.1378600687283335E-2</v>
      </c>
      <c r="O693" s="57">
        <v>3.1724982375612609E-2</v>
      </c>
      <c r="P693" s="57">
        <v>8.2750176243873916E-3</v>
      </c>
      <c r="Q693" s="57">
        <v>3.9941775760834672E-3</v>
      </c>
      <c r="R693" s="57">
        <v>3.6005822423916534E-2</v>
      </c>
      <c r="S693" s="132"/>
    </row>
    <row r="694" spans="1:19">
      <c r="A694" s="56">
        <v>845</v>
      </c>
      <c r="B694" s="57">
        <v>1.357452429948556</v>
      </c>
      <c r="C694" s="56">
        <v>388.71172628174361</v>
      </c>
      <c r="D694" s="56">
        <v>203.74966788831463</v>
      </c>
      <c r="E694" s="56">
        <v>192.25379347698905</v>
      </c>
      <c r="F694" s="56">
        <v>215.59773467211332</v>
      </c>
      <c r="G694" s="57">
        <v>0.52416650723995417</v>
      </c>
      <c r="H694" s="57">
        <v>0.4945922144310122</v>
      </c>
      <c r="I694" s="57">
        <v>0.55464685033927974</v>
      </c>
      <c r="J694" s="57">
        <v>6.8588489168899924E-2</v>
      </c>
      <c r="K694" s="57">
        <v>0.12114018098145596</v>
      </c>
      <c r="L694" s="57">
        <v>1.4426801948016821E-2</v>
      </c>
      <c r="M694" s="57">
        <v>1.8889829781355023E-2</v>
      </c>
      <c r="N694" s="57">
        <v>2.1110170218644978E-2</v>
      </c>
      <c r="O694" s="57">
        <v>3.2149572335322903E-2</v>
      </c>
      <c r="P694" s="57">
        <v>7.8504276646770982E-3</v>
      </c>
      <c r="Q694" s="57">
        <v>4.0590757683429766E-3</v>
      </c>
      <c r="R694" s="57">
        <v>3.5940924231657026E-2</v>
      </c>
      <c r="S694" s="132"/>
    </row>
    <row r="695" spans="1:19">
      <c r="A695" s="56">
        <v>844</v>
      </c>
      <c r="B695" s="57">
        <v>1.3572149629875434</v>
      </c>
      <c r="C695" s="56">
        <v>385.00019021920434</v>
      </c>
      <c r="D695" s="56">
        <v>204.62703398826142</v>
      </c>
      <c r="E695" s="56">
        <v>192.94911257539133</v>
      </c>
      <c r="F695" s="56">
        <v>216.68278736991641</v>
      </c>
      <c r="G695" s="57">
        <v>0.53149852697931044</v>
      </c>
      <c r="H695" s="57">
        <v>0.50116627855568985</v>
      </c>
      <c r="I695" s="57">
        <v>0.56281215665515782</v>
      </c>
      <c r="J695" s="57">
        <v>6.9460834173530439E-2</v>
      </c>
      <c r="K695" s="57">
        <v>0.122566052180759</v>
      </c>
      <c r="L695" s="57">
        <v>1.4637429481956676E-2</v>
      </c>
      <c r="M695" s="57">
        <v>1.9159979719663659E-2</v>
      </c>
      <c r="N695" s="57">
        <v>2.0840020280336342E-2</v>
      </c>
      <c r="O695" s="57">
        <v>3.2576377810637568E-2</v>
      </c>
      <c r="P695" s="57">
        <v>7.4236221893624332E-3</v>
      </c>
      <c r="Q695" s="57">
        <v>4.1244743241474298E-3</v>
      </c>
      <c r="R695" s="57">
        <v>3.5875525675852574E-2</v>
      </c>
      <c r="S695" s="132"/>
    </row>
    <row r="696" spans="1:19">
      <c r="A696" s="56">
        <v>843</v>
      </c>
      <c r="B696" s="57">
        <v>1.356979440884964</v>
      </c>
      <c r="C696" s="56">
        <v>381.31794521857194</v>
      </c>
      <c r="D696" s="56">
        <v>205.50754288277054</v>
      </c>
      <c r="E696" s="56">
        <v>193.64606331166547</v>
      </c>
      <c r="F696" s="56">
        <v>217.77324645135363</v>
      </c>
      <c r="G696" s="57">
        <v>0.53894012977798189</v>
      </c>
      <c r="H696" s="57">
        <v>0.50783359592653654</v>
      </c>
      <c r="I696" s="57">
        <v>0.57110673437235093</v>
      </c>
      <c r="J696" s="57">
        <v>7.033598868067048E-2</v>
      </c>
      <c r="K696" s="57">
        <v>0.12399431442176589</v>
      </c>
      <c r="L696" s="57">
        <v>1.484905607826259E-2</v>
      </c>
      <c r="M696" s="57">
        <v>1.9431866890674755E-2</v>
      </c>
      <c r="N696" s="57">
        <v>2.0568133109325246E-2</v>
      </c>
      <c r="O696" s="57">
        <v>3.3005420651183656E-2</v>
      </c>
      <c r="P696" s="57">
        <v>6.9945793488163446E-3</v>
      </c>
      <c r="Q696" s="57">
        <v>4.1903791185063568E-3</v>
      </c>
      <c r="R696" s="57">
        <v>3.5809620881493642E-2</v>
      </c>
      <c r="S696" s="132"/>
    </row>
    <row r="697" spans="1:19">
      <c r="A697" s="56">
        <v>842</v>
      </c>
      <c r="B697" s="57">
        <v>1.3567458839984512</v>
      </c>
      <c r="C697" s="56">
        <v>377.66483771744214</v>
      </c>
      <c r="D697" s="56">
        <v>206.39123990889871</v>
      </c>
      <c r="E697" s="56">
        <v>194.34467676662646</v>
      </c>
      <c r="F697" s="56">
        <v>218.86918543981085</v>
      </c>
      <c r="G697" s="57">
        <v>0.54649313173103675</v>
      </c>
      <c r="H697" s="57">
        <v>0.51459563442871936</v>
      </c>
      <c r="I697" s="57">
        <v>0.57953286507324364</v>
      </c>
      <c r="J697" s="57">
        <v>7.1213987015461999E-2</v>
      </c>
      <c r="K697" s="57">
        <v>0.12542500564210635</v>
      </c>
      <c r="L697" s="57">
        <v>1.5061694481100396E-2</v>
      </c>
      <c r="M697" s="57">
        <v>1.9705509410127588E-2</v>
      </c>
      <c r="N697" s="57">
        <v>2.0294490589872413E-2</v>
      </c>
      <c r="O697" s="57">
        <v>3.3436723224344884E-2</v>
      </c>
      <c r="P697" s="57">
        <v>6.5632767756551164E-3</v>
      </c>
      <c r="Q697" s="57">
        <v>4.2567961297396298E-3</v>
      </c>
      <c r="R697" s="57">
        <v>3.5743203870260372E-2</v>
      </c>
      <c r="S697" s="132"/>
    </row>
    <row r="698" spans="1:19">
      <c r="A698" s="56">
        <v>841</v>
      </c>
      <c r="B698" s="57">
        <v>1.3559787038390869</v>
      </c>
      <c r="C698" s="56">
        <v>374.04071907657692</v>
      </c>
      <c r="D698" s="56">
        <v>207.27817222590863</v>
      </c>
      <c r="E698" s="56">
        <v>195.04498555572505</v>
      </c>
      <c r="F698" s="56">
        <v>219.97068031526635</v>
      </c>
      <c r="G698" s="57">
        <v>0.55415937798866444</v>
      </c>
      <c r="H698" s="57">
        <v>0.52145388351633903</v>
      </c>
      <c r="I698" s="57">
        <v>0.58809287090005835</v>
      </c>
      <c r="J698" s="57">
        <v>7.2094864086145849E-2</v>
      </c>
      <c r="K698" s="57">
        <v>0.12685816413823603</v>
      </c>
      <c r="L698" s="57">
        <v>1.5275357636102771E-2</v>
      </c>
      <c r="M698" s="57">
        <v>1.9980925764329156E-2</v>
      </c>
      <c r="N698" s="57">
        <v>2.0019074235670845E-2</v>
      </c>
      <c r="O698" s="57">
        <v>3.3870308456554102E-2</v>
      </c>
      <c r="P698" s="57">
        <v>6.129691543445899E-3</v>
      </c>
      <c r="Q698" s="57">
        <v>4.3237314403143066E-3</v>
      </c>
      <c r="R698" s="57">
        <v>3.5676268559685698E-2</v>
      </c>
      <c r="S698" s="132"/>
    </row>
    <row r="699" spans="1:19">
      <c r="A699" s="56">
        <v>840</v>
      </c>
      <c r="B699" s="57">
        <v>1.3546881108297519</v>
      </c>
      <c r="C699" s="56">
        <v>370.44544641802213</v>
      </c>
      <c r="D699" s="56">
        <v>208.16838903950043</v>
      </c>
      <c r="E699" s="56">
        <v>195.74702403891038</v>
      </c>
      <c r="F699" s="56">
        <v>221.07780977112085</v>
      </c>
      <c r="G699" s="57">
        <v>0.56194074202385191</v>
      </c>
      <c r="H699" s="57">
        <v>0.52840985341205504</v>
      </c>
      <c r="I699" s="57">
        <v>0.59678911404852253</v>
      </c>
      <c r="J699" s="57">
        <v>7.2978655387918256E-2</v>
      </c>
      <c r="K699" s="57">
        <v>0.12829382854122284</v>
      </c>
      <c r="L699" s="57">
        <v>1.5490058680187491E-2</v>
      </c>
      <c r="M699" s="57">
        <v>2.0258134830388803E-2</v>
      </c>
      <c r="N699" s="57">
        <v>1.9741865169611197E-2</v>
      </c>
      <c r="O699" s="57">
        <v>3.430619988228039E-2</v>
      </c>
      <c r="P699" s="57">
        <v>5.6938001177196107E-3</v>
      </c>
      <c r="Q699" s="57">
        <v>4.391191237003246E-3</v>
      </c>
      <c r="R699" s="57">
        <v>3.5608808762996755E-2</v>
      </c>
      <c r="S699" s="132"/>
    </row>
    <row r="700" spans="1:19">
      <c r="A700" s="56">
        <v>839</v>
      </c>
      <c r="B700" s="57">
        <v>1.3533960135778578</v>
      </c>
      <c r="C700" s="56">
        <v>367.09456538952048</v>
      </c>
      <c r="D700" s="56">
        <v>209.09424956235469</v>
      </c>
      <c r="E700" s="56">
        <v>196.48194187912762</v>
      </c>
      <c r="F700" s="56">
        <v>222.22486645764428</v>
      </c>
      <c r="G700" s="57">
        <v>0.5695923319934928</v>
      </c>
      <c r="H700" s="57">
        <v>0.53523522384659261</v>
      </c>
      <c r="I700" s="57">
        <v>0.60536136300967469</v>
      </c>
      <c r="J700" s="57">
        <v>7.386088036960714E-2</v>
      </c>
      <c r="K700" s="57">
        <v>0.12972445174328184</v>
      </c>
      <c r="L700" s="57">
        <v>1.5701567059649424E-2</v>
      </c>
      <c r="M700" s="57">
        <v>2.0538177790207689E-2</v>
      </c>
      <c r="N700" s="57">
        <v>1.9461822209792312E-2</v>
      </c>
      <c r="O700" s="57">
        <v>3.4749294710826946E-2</v>
      </c>
      <c r="P700" s="57">
        <v>5.2507052891730549E-3</v>
      </c>
      <c r="Q700" s="57">
        <v>4.458354074446131E-3</v>
      </c>
      <c r="R700" s="57">
        <v>3.5541645925553866E-2</v>
      </c>
      <c r="S700" s="132"/>
    </row>
    <row r="701" spans="1:19">
      <c r="A701" s="56">
        <v>838</v>
      </c>
      <c r="B701" s="57">
        <v>1.3521024398545007</v>
      </c>
      <c r="C701" s="56">
        <v>363.87855229795565</v>
      </c>
      <c r="D701" s="56">
        <v>210.03997398609599</v>
      </c>
      <c r="E701" s="56">
        <v>197.23442773343663</v>
      </c>
      <c r="F701" s="56">
        <v>223.39526750224232</v>
      </c>
      <c r="G701" s="57">
        <v>0.57722548542544594</v>
      </c>
      <c r="H701" s="57">
        <v>0.54203367164090133</v>
      </c>
      <c r="I701" s="57">
        <v>0.61392809796417724</v>
      </c>
      <c r="J701" s="57">
        <v>7.4743900435135679E-2</v>
      </c>
      <c r="K701" s="57">
        <v>0.13115416155675141</v>
      </c>
      <c r="L701" s="57">
        <v>1.5911924060431515E-2</v>
      </c>
      <c r="M701" s="57">
        <v>2.0820607880509868E-2</v>
      </c>
      <c r="N701" s="57">
        <v>1.9179392119490133E-2</v>
      </c>
      <c r="O701" s="57">
        <v>3.5197314685257643E-2</v>
      </c>
      <c r="P701" s="57">
        <v>4.8026853147423582E-3</v>
      </c>
      <c r="Q701" s="57">
        <v>4.5256172527385315E-3</v>
      </c>
      <c r="R701" s="57">
        <v>3.5474382747261467E-2</v>
      </c>
      <c r="S701" s="132"/>
    </row>
    <row r="702" spans="1:19">
      <c r="A702" s="56">
        <v>837</v>
      </c>
      <c r="B702" s="57">
        <v>1.3508074243731789</v>
      </c>
      <c r="C702" s="56">
        <v>360.68646694830284</v>
      </c>
      <c r="D702" s="56">
        <v>210.98912193246204</v>
      </c>
      <c r="E702" s="56">
        <v>197.9886128142756</v>
      </c>
      <c r="F702" s="56">
        <v>224.57165381586341</v>
      </c>
      <c r="G702" s="57">
        <v>0.58496545134504063</v>
      </c>
      <c r="H702" s="57">
        <v>0.54892165622242017</v>
      </c>
      <c r="I702" s="57">
        <v>0.62262289937274318</v>
      </c>
      <c r="J702" s="57">
        <v>7.5630080244447617E-2</v>
      </c>
      <c r="K702" s="57">
        <v>0.13258694825874306</v>
      </c>
      <c r="L702" s="57">
        <v>1.6123297183110896E-2</v>
      </c>
      <c r="M702" s="57">
        <v>2.110492998388502E-2</v>
      </c>
      <c r="N702" s="57">
        <v>1.8895070016114981E-2</v>
      </c>
      <c r="O702" s="57">
        <v>3.5647813981517985E-2</v>
      </c>
      <c r="P702" s="57">
        <v>4.3521860184820155E-3</v>
      </c>
      <c r="Q702" s="57">
        <v>4.5934062160802418E-3</v>
      </c>
      <c r="R702" s="57">
        <v>3.5406593783919763E-2</v>
      </c>
      <c r="S702" s="132"/>
    </row>
    <row r="703" spans="1:19">
      <c r="A703" s="56">
        <v>836</v>
      </c>
      <c r="B703" s="57">
        <v>1.3495110101025662</v>
      </c>
      <c r="C703" s="56">
        <v>357.51817278499811</v>
      </c>
      <c r="D703" s="56">
        <v>211.94173781025577</v>
      </c>
      <c r="E703" s="56">
        <v>198.74452375965078</v>
      </c>
      <c r="F703" s="56">
        <v>225.75410292224586</v>
      </c>
      <c r="G703" s="57">
        <v>0.5928138873592641</v>
      </c>
      <c r="H703" s="57">
        <v>0.55590047971958734</v>
      </c>
      <c r="I703" s="57">
        <v>0.63144790980459709</v>
      </c>
      <c r="J703" s="57">
        <v>7.6519457891244147E-2</v>
      </c>
      <c r="K703" s="57">
        <v>0.13402285722964591</v>
      </c>
      <c r="L703" s="57">
        <v>1.6335699122387415E-2</v>
      </c>
      <c r="M703" s="57">
        <v>2.1391163654941463E-2</v>
      </c>
      <c r="N703" s="57">
        <v>1.8608836345058537E-2</v>
      </c>
      <c r="O703" s="57">
        <v>3.6100816100825696E-2</v>
      </c>
      <c r="P703" s="57">
        <v>3.899183899174305E-3</v>
      </c>
      <c r="Q703" s="57">
        <v>4.6617270983121562E-3</v>
      </c>
      <c r="R703" s="57">
        <v>3.5338272901687846E-2</v>
      </c>
      <c r="S703" s="132"/>
    </row>
    <row r="704" spans="1:19">
      <c r="A704" s="56">
        <v>835</v>
      </c>
      <c r="B704" s="57">
        <v>1.3482132498917183</v>
      </c>
      <c r="C704" s="56">
        <v>354.37353421883142</v>
      </c>
      <c r="D704" s="56">
        <v>212.89786680782569</v>
      </c>
      <c r="E704" s="56">
        <v>199.50218763471676</v>
      </c>
      <c r="F704" s="56">
        <v>226.94269379665155</v>
      </c>
      <c r="G704" s="57">
        <v>0.60077247946049439</v>
      </c>
      <c r="H704" s="57">
        <v>0.56297146476949067</v>
      </c>
      <c r="I704" s="57">
        <v>0.64040531214306418</v>
      </c>
      <c r="J704" s="57">
        <v>7.7412072159774969E-2</v>
      </c>
      <c r="K704" s="57">
        <v>0.13546193463907696</v>
      </c>
      <c r="L704" s="57">
        <v>1.6549142799418326E-2</v>
      </c>
      <c r="M704" s="57">
        <v>2.1679328769635891E-2</v>
      </c>
      <c r="N704" s="57">
        <v>1.832067123036411E-2</v>
      </c>
      <c r="O704" s="57">
        <v>3.6556344916682096E-2</v>
      </c>
      <c r="P704" s="57">
        <v>3.443655083317905E-3</v>
      </c>
      <c r="Q704" s="57">
        <v>4.7305861380977201E-3</v>
      </c>
      <c r="R704" s="57">
        <v>3.5269413861902278E-2</v>
      </c>
      <c r="S704" s="132"/>
    </row>
    <row r="705" spans="1:19">
      <c r="A705" s="56">
        <v>834</v>
      </c>
      <c r="B705" s="57">
        <v>1.3469142084599777</v>
      </c>
      <c r="C705" s="56">
        <v>351.25241661506243</v>
      </c>
      <c r="D705" s="56">
        <v>213.85755491242972</v>
      </c>
      <c r="E705" s="56">
        <v>200.26163194238097</v>
      </c>
      <c r="F705" s="56">
        <v>228.13750690310681</v>
      </c>
      <c r="G705" s="57">
        <v>0.60884294255773408</v>
      </c>
      <c r="H705" s="57">
        <v>0.57013595485621305</v>
      </c>
      <c r="I705" s="57">
        <v>0.64949733044291835</v>
      </c>
      <c r="J705" s="57">
        <v>7.8307962542132459E-2</v>
      </c>
      <c r="K705" s="57">
        <v>0.13690422746490183</v>
      </c>
      <c r="L705" s="57">
        <v>1.6763641367801396E-2</v>
      </c>
      <c r="M705" s="57">
        <v>2.1969445532855496E-2</v>
      </c>
      <c r="N705" s="57">
        <v>1.8030554467144504E-2</v>
      </c>
      <c r="O705" s="57">
        <v>3.7014424683401201E-2</v>
      </c>
      <c r="P705" s="57">
        <v>2.9855753165988E-3</v>
      </c>
      <c r="Q705" s="57">
        <v>4.7999896815034008E-3</v>
      </c>
      <c r="R705" s="57">
        <v>3.5200010318496601E-2</v>
      </c>
      <c r="S705" s="132"/>
    </row>
    <row r="706" spans="1:19">
      <c r="A706" s="56">
        <v>833</v>
      </c>
      <c r="B706" s="57">
        <v>1.3456139648822594</v>
      </c>
      <c r="C706" s="56">
        <v>348.15468628232952</v>
      </c>
      <c r="D706" s="56">
        <v>214.82084893195665</v>
      </c>
      <c r="E706" s="56">
        <v>201.02288463549911</v>
      </c>
      <c r="F706" s="56">
        <v>229.33862423505272</v>
      </c>
      <c r="G706" s="57">
        <v>0.61702702102292462</v>
      </c>
      <c r="H706" s="57">
        <v>0.57739531465758687</v>
      </c>
      <c r="I706" s="57">
        <v>0.65872623081418147</v>
      </c>
      <c r="J706" s="57">
        <v>7.9207169257772825E-2</v>
      </c>
      <c r="K706" s="57">
        <v>0.13834978351603577</v>
      </c>
      <c r="L706" s="57">
        <v>1.6979208220100683E-2</v>
      </c>
      <c r="M706" s="57">
        <v>2.2261534486635995E-2</v>
      </c>
      <c r="N706" s="57">
        <v>1.7738465513364006E-2</v>
      </c>
      <c r="O706" s="57">
        <v>3.7475080045506093E-2</v>
      </c>
      <c r="P706" s="57">
        <v>2.524919954493908E-3</v>
      </c>
      <c r="Q706" s="57">
        <v>4.8699441847567847E-3</v>
      </c>
      <c r="R706" s="57">
        <v>3.5130055815243214E-2</v>
      </c>
      <c r="S706" s="132"/>
    </row>
    <row r="707" spans="1:19">
      <c r="A707" s="56">
        <v>832</v>
      </c>
      <c r="B707" s="57">
        <v>1.344819262144477</v>
      </c>
      <c r="C707" s="56">
        <v>345.08021046010771</v>
      </c>
      <c r="D707" s="56">
        <v>215.7877965133201</v>
      </c>
      <c r="E707" s="56">
        <v>201.78597412628042</v>
      </c>
      <c r="F707" s="56">
        <v>230.54612935242531</v>
      </c>
      <c r="G707" s="57">
        <v>0.62532648924029155</v>
      </c>
      <c r="H707" s="57">
        <v>0.58475093039160952</v>
      </c>
      <c r="I707" s="57">
        <v>0.66809432231720844</v>
      </c>
      <c r="J707" s="57">
        <v>8.0109733270554262E-2</v>
      </c>
      <c r="K707" s="57">
        <v>0.13979865145049031</v>
      </c>
      <c r="L707" s="57">
        <v>1.7195856993920677E-2</v>
      </c>
      <c r="M707" s="57">
        <v>2.2555616517822018E-2</v>
      </c>
      <c r="N707" s="57">
        <v>1.7444383482177982E-2</v>
      </c>
      <c r="O707" s="57">
        <v>3.7938336046147408E-2</v>
      </c>
      <c r="P707" s="57">
        <v>2.0616639538525924E-3</v>
      </c>
      <c r="Q707" s="57">
        <v>4.9404562169057496E-3</v>
      </c>
      <c r="R707" s="57">
        <v>3.5059543783094255E-2</v>
      </c>
      <c r="S707" s="132"/>
    </row>
    <row r="708" spans="1:19">
      <c r="A708" s="56">
        <v>831</v>
      </c>
      <c r="B708" s="57">
        <v>1.3442849722996077</v>
      </c>
      <c r="C708" s="56">
        <v>342.0288573095936</v>
      </c>
      <c r="D708" s="56">
        <v>216.75844616704228</v>
      </c>
      <c r="E708" s="56">
        <v>202.55092930050773</v>
      </c>
      <c r="F708" s="56">
        <v>231.7601074267377</v>
      </c>
      <c r="G708" s="57">
        <v>0.63374315217747679</v>
      </c>
      <c r="H708" s="57">
        <v>0.59220421017623404</v>
      </c>
      <c r="I708" s="57">
        <v>0.67760395789340033</v>
      </c>
      <c r="J708" s="57">
        <v>8.1015696310363872E-2</v>
      </c>
      <c r="K708" s="57">
        <v>0.14125088080088744</v>
      </c>
      <c r="L708" s="57">
        <v>1.7413601579048366E-2</v>
      </c>
      <c r="M708" s="57">
        <v>2.2851712867067522E-2</v>
      </c>
      <c r="N708" s="57">
        <v>1.7148287132932479E-2</v>
      </c>
      <c r="O708" s="57">
        <v>3.8404218137511527E-2</v>
      </c>
      <c r="P708" s="57">
        <v>1.595781862488474E-3</v>
      </c>
      <c r="Q708" s="57">
        <v>5.0115324628115659E-3</v>
      </c>
      <c r="R708" s="57">
        <v>3.4988467537188435E-2</v>
      </c>
      <c r="S708" s="132"/>
    </row>
    <row r="709" spans="1:19">
      <c r="A709" s="56">
        <v>830</v>
      </c>
      <c r="B709" s="57">
        <v>1.3437532355922841</v>
      </c>
      <c r="C709" s="56">
        <v>339.00049590256833</v>
      </c>
      <c r="D709" s="56">
        <v>217.73284728658504</v>
      </c>
      <c r="E709" s="56">
        <v>203.31777952728066</v>
      </c>
      <c r="F709" s="56">
        <v>232.98064528033208</v>
      </c>
      <c r="G709" s="57">
        <v>0.64227884595532669</v>
      </c>
      <c r="H709" s="57">
        <v>0.5997565843848085</v>
      </c>
      <c r="I709" s="57">
        <v>0.68725753530252276</v>
      </c>
      <c r="J709" s="57">
        <v>8.1925100891001468E-2</v>
      </c>
      <c r="K709" s="57">
        <v>0.14270652199350375</v>
      </c>
      <c r="L709" s="57">
        <v>1.7632456123818474E-2</v>
      </c>
      <c r="M709" s="57">
        <v>2.3149845136879614E-2</v>
      </c>
      <c r="N709" s="57">
        <v>1.6850154863120387E-2</v>
      </c>
      <c r="O709" s="57">
        <v>3.8872752189605911E-2</v>
      </c>
      <c r="P709" s="57">
        <v>1.12724781039409E-3</v>
      </c>
      <c r="Q709" s="57">
        <v>5.0831797259492982E-3</v>
      </c>
      <c r="R709" s="57">
        <v>3.49168202740507E-2</v>
      </c>
      <c r="S709" s="132"/>
    </row>
    <row r="710" spans="1:19">
      <c r="A710" s="56">
        <v>829</v>
      </c>
      <c r="B710" s="57">
        <v>1.3432240827872215</v>
      </c>
      <c r="C710" s="56">
        <v>335.81566547144621</v>
      </c>
      <c r="D710" s="56">
        <v>218.69659906750212</v>
      </c>
      <c r="E710" s="56">
        <v>204.07395592376065</v>
      </c>
      <c r="F710" s="56">
        <v>234.19292006211765</v>
      </c>
      <c r="G710" s="57">
        <v>0.65124001514484886</v>
      </c>
      <c r="H710" s="57">
        <v>0.6076963551931519</v>
      </c>
      <c r="I710" s="57">
        <v>0.69738533410386905</v>
      </c>
      <c r="J710" s="57">
        <v>8.2848764575905176E-2</v>
      </c>
      <c r="K710" s="57">
        <v>0.14417196430389323</v>
      </c>
      <c r="L710" s="57">
        <v>1.7861608829815134E-2</v>
      </c>
      <c r="M710" s="57">
        <v>2.3451670514202466E-2</v>
      </c>
      <c r="N710" s="57">
        <v>1.6548329485797535E-2</v>
      </c>
      <c r="O710" s="57">
        <v>3.9342855149606178E-2</v>
      </c>
      <c r="P710" s="57">
        <v>6.571448503938232E-4</v>
      </c>
      <c r="Q710" s="57">
        <v>5.1575897768641179E-3</v>
      </c>
      <c r="R710" s="57">
        <v>3.4842410223135882E-2</v>
      </c>
      <c r="S710" s="132"/>
    </row>
    <row r="711" spans="1:19">
      <c r="A711" s="56">
        <v>828</v>
      </c>
      <c r="B711" s="57">
        <v>1.3426975461476094</v>
      </c>
      <c r="C711" s="56">
        <v>332.60149170057281</v>
      </c>
      <c r="D711" s="56">
        <v>219.65956482587282</v>
      </c>
      <c r="E711" s="56">
        <v>204.82808380385151</v>
      </c>
      <c r="F711" s="56">
        <v>235.40709506697377</v>
      </c>
      <c r="G711" s="57">
        <v>0.66042868209269223</v>
      </c>
      <c r="H711" s="57">
        <v>0.61583633541923399</v>
      </c>
      <c r="I711" s="57">
        <v>0.70777522332612064</v>
      </c>
      <c r="J711" s="57">
        <v>8.3779192809924519E-2</v>
      </c>
      <c r="K711" s="57">
        <v>0.14564270202971541</v>
      </c>
      <c r="L711" s="57">
        <v>1.8094755712049659E-2</v>
      </c>
      <c r="M711" s="57">
        <v>2.3756055344146629E-2</v>
      </c>
      <c r="N711" s="57">
        <v>1.6243944655853371E-2</v>
      </c>
      <c r="O711" s="57">
        <v>3.9815256637143422E-2</v>
      </c>
      <c r="P711" s="57">
        <v>1.8474336285657922E-4</v>
      </c>
      <c r="Q711" s="57">
        <v>5.2332724102799434E-3</v>
      </c>
      <c r="R711" s="57">
        <v>3.4766727589720055E-2</v>
      </c>
      <c r="S711" s="132"/>
    </row>
    <row r="712" spans="1:19">
      <c r="A712" s="56">
        <v>827</v>
      </c>
      <c r="B712" s="57">
        <v>1.3421736594619926</v>
      </c>
      <c r="C712" s="56">
        <v>329.41649989899446</v>
      </c>
      <c r="D712" s="56">
        <v>220.62647025123809</v>
      </c>
      <c r="E712" s="56">
        <v>205.58427419766943</v>
      </c>
      <c r="F712" s="56">
        <v>236.62807688912162</v>
      </c>
      <c r="G712" s="57">
        <v>0.6697493001075735</v>
      </c>
      <c r="H712" s="57">
        <v>0.62408614705306376</v>
      </c>
      <c r="I712" s="57">
        <v>0.71832490771311219</v>
      </c>
      <c r="J712" s="57">
        <v>8.4712914872598466E-2</v>
      </c>
      <c r="K712" s="57">
        <v>0.1471167042461381</v>
      </c>
      <c r="L712" s="57">
        <v>1.8328931662127346E-2</v>
      </c>
      <c r="M712" s="57">
        <v>2.406248693286598E-2</v>
      </c>
      <c r="N712" s="57">
        <v>1.5937513067134021E-2</v>
      </c>
      <c r="O712" s="57">
        <v>4.029033583250094E-2</v>
      </c>
      <c r="P712" s="57">
        <v>-2.9033583250093892E-4</v>
      </c>
      <c r="Q712" s="57">
        <v>5.3095260028783444E-3</v>
      </c>
      <c r="R712" s="57">
        <v>3.4690473997121656E-2</v>
      </c>
      <c r="S712" s="132"/>
    </row>
    <row r="713" spans="1:19">
      <c r="A713" s="56">
        <v>826</v>
      </c>
      <c r="B713" s="57">
        <v>1.3416524580732421</v>
      </c>
      <c r="C713" s="56">
        <v>326.26038759502933</v>
      </c>
      <c r="D713" s="56">
        <v>221.59736339104572</v>
      </c>
      <c r="E713" s="56">
        <v>206.34255414229568</v>
      </c>
      <c r="F713" s="56">
        <v>237.85595340603345</v>
      </c>
      <c r="G713" s="57">
        <v>0.67920400948613913</v>
      </c>
      <c r="H713" s="57">
        <v>0.63244746217373582</v>
      </c>
      <c r="I713" s="57">
        <v>0.7290371814958797</v>
      </c>
      <c r="J713" s="57">
        <v>8.5649980056259567E-2</v>
      </c>
      <c r="K713" s="57">
        <v>0.14859402833998647</v>
      </c>
      <c r="L713" s="57">
        <v>1.8564154318218118E-2</v>
      </c>
      <c r="M713" s="57">
        <v>2.4370988709927443E-2</v>
      </c>
      <c r="N713" s="57">
        <v>1.5629011290072558E-2</v>
      </c>
      <c r="O713" s="57">
        <v>4.076812021148029E-2</v>
      </c>
      <c r="P713" s="57">
        <v>-7.6812021148028875E-4</v>
      </c>
      <c r="Q713" s="57">
        <v>5.3863583022281452E-3</v>
      </c>
      <c r="R713" s="57">
        <v>3.4613641697771855E-2</v>
      </c>
      <c r="S713" s="132"/>
    </row>
    <row r="714" spans="1:19">
      <c r="A714" s="56">
        <v>825</v>
      </c>
      <c r="B714" s="57">
        <v>1.3411339789040999</v>
      </c>
      <c r="C714" s="56">
        <v>323.13285842908988</v>
      </c>
      <c r="D714" s="56">
        <v>222.57229334688063</v>
      </c>
      <c r="E714" s="56">
        <v>207.10295129610384</v>
      </c>
      <c r="F714" s="56">
        <v>239.09081438942567</v>
      </c>
      <c r="G714" s="57">
        <v>0.68879498800869599</v>
      </c>
      <c r="H714" s="57">
        <v>0.64092197959357855</v>
      </c>
      <c r="I714" s="57">
        <v>0.7399148930621462</v>
      </c>
      <c r="J714" s="57">
        <v>8.6590438390181546E-2</v>
      </c>
      <c r="K714" s="57">
        <v>0.15007473254251291</v>
      </c>
      <c r="L714" s="57">
        <v>1.8800441544533864E-2</v>
      </c>
      <c r="M714" s="57">
        <v>2.4681584479586502E-2</v>
      </c>
      <c r="N714" s="57">
        <v>1.5318415520413499E-2</v>
      </c>
      <c r="O714" s="57">
        <v>4.1248637687973412E-2</v>
      </c>
      <c r="P714" s="57">
        <v>-1.2486376879734112E-3</v>
      </c>
      <c r="Q714" s="57">
        <v>5.4637771760469621E-3</v>
      </c>
      <c r="R714" s="57">
        <v>3.4536222823953036E-2</v>
      </c>
      <c r="S714" s="132"/>
    </row>
    <row r="715" spans="1:19">
      <c r="A715" s="56">
        <v>824</v>
      </c>
      <c r="B715" s="57">
        <v>1.3406182604913828</v>
      </c>
      <c r="C715" s="56">
        <v>320.03362185386942</v>
      </c>
      <c r="D715" s="56">
        <v>223.55131028637766</v>
      </c>
      <c r="E715" s="56">
        <v>207.86549394039682</v>
      </c>
      <c r="F715" s="56">
        <v>240.3327515405897</v>
      </c>
      <c r="G715" s="57">
        <v>0.69852445187291423</v>
      </c>
      <c r="H715" s="57">
        <v>0.649511425506756</v>
      </c>
      <c r="I715" s="57">
        <v>0.7509609463793403</v>
      </c>
      <c r="J715" s="57">
        <v>8.7534340671596378E-2</v>
      </c>
      <c r="K715" s="57">
        <v>0.15155887596018169</v>
      </c>
      <c r="L715" s="57">
        <v>1.9037811445757336E-2</v>
      </c>
      <c r="M715" s="57">
        <v>2.4994298431846036E-2</v>
      </c>
      <c r="N715" s="57">
        <v>1.5005701568153965E-2</v>
      </c>
      <c r="O715" s="57">
        <v>4.1731916624420495E-2</v>
      </c>
      <c r="P715" s="57">
        <v>-1.7319166244204945E-3</v>
      </c>
      <c r="Q715" s="57">
        <v>5.5417906170716286E-3</v>
      </c>
      <c r="R715" s="57">
        <v>3.4458209382928373E-2</v>
      </c>
      <c r="S715" s="132"/>
    </row>
    <row r="716" spans="1:19">
      <c r="A716" s="56">
        <v>823</v>
      </c>
      <c r="B716" s="57">
        <v>1.3401053430154841</v>
      </c>
      <c r="C716" s="56">
        <v>316.96239286303819</v>
      </c>
      <c r="D716" s="56">
        <v>224.53446546135345</v>
      </c>
      <c r="E716" s="56">
        <v>208.63021098604841</v>
      </c>
      <c r="F716" s="56">
        <v>241.58185853368045</v>
      </c>
      <c r="G716" s="57">
        <v>0.70839465664425516</v>
      </c>
      <c r="H716" s="57">
        <v>0.65821755414434635</v>
      </c>
      <c r="I716" s="57">
        <v>0.76217830245265017</v>
      </c>
      <c r="J716" s="57">
        <v>8.8481738499560203E-2</v>
      </c>
      <c r="K716" s="57">
        <v>0.15304651861028151</v>
      </c>
      <c r="L716" s="57">
        <v>1.9276282381836873E-2</v>
      </c>
      <c r="M716" s="57">
        <v>2.5309155154555833E-2</v>
      </c>
      <c r="N716" s="57">
        <v>1.4690844845444168E-2</v>
      </c>
      <c r="O716" s="57">
        <v>4.2217985843966507E-2</v>
      </c>
      <c r="P716" s="57">
        <v>-2.2179858439665065E-3</v>
      </c>
      <c r="Q716" s="57">
        <v>5.6204067481167392E-3</v>
      </c>
      <c r="R716" s="57">
        <v>3.4379593251883264E-2</v>
      </c>
      <c r="S716" s="132"/>
    </row>
    <row r="717" spans="1:19">
      <c r="A717" s="56">
        <v>822</v>
      </c>
      <c r="B717" s="57">
        <v>1.3391350330971847</v>
      </c>
      <c r="C717" s="56">
        <v>313.9188917397185</v>
      </c>
      <c r="D717" s="56">
        <v>225.52181122348784</v>
      </c>
      <c r="E717" s="56">
        <v>209.3971319779674</v>
      </c>
      <c r="F717" s="56">
        <v>242.83823105653283</v>
      </c>
      <c r="G717" s="57">
        <v>0.7184078982110963</v>
      </c>
      <c r="H717" s="57">
        <v>0.66704214842726361</v>
      </c>
      <c r="I717" s="57">
        <v>0.77356998080217099</v>
      </c>
      <c r="J717" s="57">
        <v>8.9432684306096633E-2</v>
      </c>
      <c r="K717" s="57">
        <v>0.15453772145245293</v>
      </c>
      <c r="L717" s="57">
        <v>1.9515872981896609E-2</v>
      </c>
      <c r="M717" s="57">
        <v>2.5626179644924574E-2</v>
      </c>
      <c r="N717" s="57">
        <v>1.4373820355075426E-2</v>
      </c>
      <c r="O717" s="57">
        <v>4.2706874641733616E-2</v>
      </c>
      <c r="P717" s="57">
        <v>-2.7068746417336156E-3</v>
      </c>
      <c r="Q717" s="57">
        <v>5.6996338269519938E-3</v>
      </c>
      <c r="R717" s="57">
        <v>3.4300366173048005E-2</v>
      </c>
      <c r="S717" s="132"/>
    </row>
    <row r="718" spans="1:19">
      <c r="A718" s="56">
        <v>821</v>
      </c>
      <c r="B718" s="57">
        <v>1.3380241475873198</v>
      </c>
      <c r="C718" s="56">
        <v>310.902843825503</v>
      </c>
      <c r="D718" s="56">
        <v>226.5134010422955</v>
      </c>
      <c r="E718" s="56">
        <v>210.16628710125264</v>
      </c>
      <c r="F718" s="56">
        <v>244.10196685479104</v>
      </c>
      <c r="G718" s="57">
        <v>0.72856651375446468</v>
      </c>
      <c r="H718" s="57">
        <v>0.67598702062439264</v>
      </c>
      <c r="I718" s="57">
        <v>0.78513906097235786</v>
      </c>
      <c r="J718" s="57">
        <v>9.0387231387982991E-2</v>
      </c>
      <c r="K718" s="57">
        <v>0.15603254642147013</v>
      </c>
      <c r="L718" s="57">
        <v>1.9756602158097492E-2</v>
      </c>
      <c r="M718" s="57">
        <v>2.5945397321388005E-2</v>
      </c>
      <c r="N718" s="57">
        <v>1.4054602678611996E-2</v>
      </c>
      <c r="O718" s="57">
        <v>4.3198612796641236E-2</v>
      </c>
      <c r="P718" s="57">
        <v>-3.1986127966412356E-3</v>
      </c>
      <c r="Q718" s="57">
        <v>5.7794802512365828E-3</v>
      </c>
      <c r="R718" s="57">
        <v>3.4220519748763417E-2</v>
      </c>
      <c r="S718" s="132"/>
    </row>
    <row r="719" spans="1:19">
      <c r="A719" s="56">
        <v>820</v>
      </c>
      <c r="B719" s="57">
        <v>1.3369221755499299</v>
      </c>
      <c r="C719" s="56">
        <v>307.91397930983891</v>
      </c>
      <c r="D719" s="56">
        <v>227.50928952736243</v>
      </c>
      <c r="E719" s="56">
        <v>210.93770719071856</v>
      </c>
      <c r="F719" s="56">
        <v>245.3731657817624</v>
      </c>
      <c r="G719" s="57">
        <v>0.7388728827359633</v>
      </c>
      <c r="H719" s="57">
        <v>0.68505401301855862</v>
      </c>
      <c r="I719" s="57">
        <v>0.79688868407905333</v>
      </c>
      <c r="J719" s="57">
        <v>9.1345433940356768E-2</v>
      </c>
      <c r="K719" s="57">
        <v>0.15753105646287691</v>
      </c>
      <c r="L719" s="57">
        <v>1.9998489119746443E-2</v>
      </c>
      <c r="M719" s="57">
        <v>2.626683403622344E-2</v>
      </c>
      <c r="N719" s="57">
        <v>1.3733165963776561E-2</v>
      </c>
      <c r="O719" s="57">
        <v>4.3693230584392555E-2</v>
      </c>
      <c r="P719" s="57">
        <v>-3.6932305843925539E-3</v>
      </c>
      <c r="Q719" s="57">
        <v>5.8599545636017257E-3</v>
      </c>
      <c r="R719" s="57">
        <v>3.4140045436398272E-2</v>
      </c>
      <c r="S719" s="132"/>
    </row>
    <row r="720" spans="1:19">
      <c r="A720" s="56">
        <v>819</v>
      </c>
      <c r="B720" s="57">
        <v>1.3358290113450983</v>
      </c>
      <c r="C720" s="56">
        <v>304.95203303037283</v>
      </c>
      <c r="D720" s="56">
        <v>228.50953244939674</v>
      </c>
      <c r="E720" s="56">
        <v>211.71142373913924</v>
      </c>
      <c r="F720" s="56">
        <v>246.65192984756405</v>
      </c>
      <c r="G720" s="57">
        <v>0.74932942790592083</v>
      </c>
      <c r="H720" s="57">
        <v>0.69424499858327904</v>
      </c>
      <c r="I720" s="57">
        <v>0.80882205439501964</v>
      </c>
      <c r="J720" s="57">
        <v>9.2307347089479519E-2</v>
      </c>
      <c r="K720" s="57">
        <v>0.15903331556726941</v>
      </c>
      <c r="L720" s="57">
        <v>2.0241553387213673E-2</v>
      </c>
      <c r="M720" s="57">
        <v>2.6590516088036212E-2</v>
      </c>
      <c r="N720" s="57">
        <v>1.3409483911963789E-2</v>
      </c>
      <c r="O720" s="57">
        <v>4.4190758790125975E-2</v>
      </c>
      <c r="P720" s="57">
        <v>-4.1907587901259744E-3</v>
      </c>
      <c r="Q720" s="57">
        <v>5.9410654567345457E-3</v>
      </c>
      <c r="R720" s="57">
        <v>3.4058934543265452E-2</v>
      </c>
      <c r="S720" s="132"/>
    </row>
    <row r="721" spans="1:19">
      <c r="A721" s="56">
        <v>818</v>
      </c>
      <c r="B721" s="57">
        <v>1.3347445550432944</v>
      </c>
      <c r="C721" s="56">
        <v>302.01674429493391</v>
      </c>
      <c r="D721" s="56">
        <v>229.51418676352787</v>
      </c>
      <c r="E721" s="56">
        <v>212.48746890726301</v>
      </c>
      <c r="F721" s="56">
        <v>247.9383632715377</v>
      </c>
      <c r="G721" s="57">
        <v>0.75993861631524706</v>
      </c>
      <c r="H721" s="57">
        <v>0.70356188165434541</v>
      </c>
      <c r="I721" s="57">
        <v>0.82094244095755808</v>
      </c>
      <c r="J721" s="57">
        <v>9.3273026925457914E-2</v>
      </c>
      <c r="K721" s="57">
        <v>0.1605393888044816</v>
      </c>
      <c r="L721" s="57">
        <v>2.0485814805490055E-2</v>
      </c>
      <c r="M721" s="57">
        <v>2.6916470234541471E-2</v>
      </c>
      <c r="N721" s="57">
        <v>1.308352976545853E-2</v>
      </c>
      <c r="O721" s="57">
        <v>4.4691228721639144E-2</v>
      </c>
      <c r="P721" s="57">
        <v>-4.691228721639143E-3</v>
      </c>
      <c r="Q721" s="57">
        <v>6.0228217784489271E-3</v>
      </c>
      <c r="R721" s="57">
        <v>3.3977178221551073E-2</v>
      </c>
      <c r="S721" s="132"/>
    </row>
    <row r="722" spans="1:19">
      <c r="A722" s="56">
        <v>817</v>
      </c>
      <c r="B722" s="57">
        <v>1.3336687120519028</v>
      </c>
      <c r="C722" s="56">
        <v>299.10785670998717</v>
      </c>
      <c r="D722" s="56">
        <v>230.52331063454022</v>
      </c>
      <c r="E722" s="56">
        <v>213.26587553497853</v>
      </c>
      <c r="F722" s="56">
        <v>249.23257253791377</v>
      </c>
      <c r="G722" s="57">
        <v>0.77070296036407349</v>
      </c>
      <c r="H722" s="57">
        <v>0.71300659862559079</v>
      </c>
      <c r="I722" s="57">
        <v>0.83325317923550191</v>
      </c>
      <c r="J722" s="57">
        <v>9.4242530536883029E-2</v>
      </c>
      <c r="K722" s="57">
        <v>0.16204934236071467</v>
      </c>
      <c r="L722" s="57">
        <v>2.0731293558390429E-2</v>
      </c>
      <c r="M722" s="57">
        <v>2.7244723705933539E-2</v>
      </c>
      <c r="N722" s="57">
        <v>1.2755276294066462E-2</v>
      </c>
      <c r="O722" s="57">
        <v>4.5194672223244511E-2</v>
      </c>
      <c r="P722" s="57">
        <v>-5.1946722232445106E-3</v>
      </c>
      <c r="Q722" s="57">
        <v>6.1052325369876023E-3</v>
      </c>
      <c r="R722" s="57">
        <v>3.3894767463012399E-2</v>
      </c>
      <c r="S722" s="132"/>
    </row>
    <row r="723" spans="1:19">
      <c r="A723" s="56">
        <v>816</v>
      </c>
      <c r="B723" s="57">
        <v>1.3326013927875402</v>
      </c>
      <c r="C723" s="56">
        <v>296.22511801956563</v>
      </c>
      <c r="D723" s="56">
        <v>231.53696346358808</v>
      </c>
      <c r="E723" s="56">
        <v>214.04667715353798</v>
      </c>
      <c r="F723" s="56">
        <v>250.53466645397157</v>
      </c>
      <c r="G723" s="57">
        <v>0.78162501887599922</v>
      </c>
      <c r="H723" s="57">
        <v>0.7225811186592227</v>
      </c>
      <c r="I723" s="57">
        <v>0.84575767284334002</v>
      </c>
      <c r="J723" s="57">
        <v>9.5215916045831128E-2</v>
      </c>
      <c r="K723" s="57">
        <v>0.16356324357577634</v>
      </c>
      <c r="L723" s="57">
        <v>2.0978010182948537E-2</v>
      </c>
      <c r="M723" s="57">
        <v>2.7575304218521543E-2</v>
      </c>
      <c r="N723" s="57">
        <v>1.2424695781478458E-2</v>
      </c>
      <c r="O723" s="57">
        <v>4.5701121689867785E-2</v>
      </c>
      <c r="P723" s="57">
        <v>-5.7011216898677844E-3</v>
      </c>
      <c r="Q723" s="57">
        <v>6.1883069064398426E-3</v>
      </c>
      <c r="R723" s="57">
        <v>3.3811693093560156E-2</v>
      </c>
      <c r="S723" s="132"/>
    </row>
    <row r="724" spans="1:19">
      <c r="A724" s="56">
        <v>815</v>
      </c>
      <c r="B724" s="57">
        <v>1.3315425123742006</v>
      </c>
      <c r="C724" s="56">
        <v>293.36827996856823</v>
      </c>
      <c r="D724" s="56">
        <v>232.55520591722743</v>
      </c>
      <c r="E724" s="56">
        <v>214.82990799946728</v>
      </c>
      <c r="F724" s="56">
        <v>251.84475621183964</v>
      </c>
      <c r="G724" s="57">
        <v>0.79270739816228131</v>
      </c>
      <c r="H724" s="57">
        <v>0.73228744437702797</v>
      </c>
      <c r="I724" s="57">
        <v>0.85845939526530457</v>
      </c>
      <c r="J724" s="57">
        <v>9.6193242643202947E-2</v>
      </c>
      <c r="K724" s="57">
        <v>0.1650811609809073</v>
      </c>
      <c r="L724" s="57">
        <v>2.1225985583175899E-2</v>
      </c>
      <c r="M724" s="57">
        <v>2.7908239988959336E-2</v>
      </c>
      <c r="N724" s="57">
        <v>1.2091760011040665E-2</v>
      </c>
      <c r="O724" s="57">
        <v>4.6210610082412645E-2</v>
      </c>
      <c r="P724" s="57">
        <v>-6.2106100824126445E-3</v>
      </c>
      <c r="Q724" s="57">
        <v>6.2720542321025073E-3</v>
      </c>
      <c r="R724" s="57">
        <v>3.3727945767897491E-2</v>
      </c>
      <c r="S724" s="132"/>
    </row>
    <row r="725" spans="1:19">
      <c r="A725" s="56">
        <v>814</v>
      </c>
      <c r="B725" s="57">
        <v>1.3304919903719159</v>
      </c>
      <c r="C725" s="56">
        <v>290.53709815418478</v>
      </c>
      <c r="D725" s="56">
        <v>233.57809995212182</v>
      </c>
      <c r="E725" s="56">
        <v>215.61560302449323</v>
      </c>
      <c r="F725" s="56">
        <v>253.16295544588024</v>
      </c>
      <c r="G725" s="57">
        <v>0.80395275314605275</v>
      </c>
      <c r="H725" s="57">
        <v>0.74212761259861015</v>
      </c>
      <c r="I725" s="57">
        <v>0.87136189166290046</v>
      </c>
      <c r="J725" s="57">
        <v>9.7174570622282852E-2</v>
      </c>
      <c r="K725" s="57">
        <v>0.1666031643333642</v>
      </c>
      <c r="L725" s="57">
        <v>2.1475241044392801E-2</v>
      </c>
      <c r="M725" s="57">
        <v>2.8243559747627479E-2</v>
      </c>
      <c r="N725" s="57">
        <v>1.1756440252372522E-2</v>
      </c>
      <c r="O725" s="57">
        <v>4.6723170940988788E-2</v>
      </c>
      <c r="P725" s="57">
        <v>-6.7231709409887874E-3</v>
      </c>
      <c r="Q725" s="57">
        <v>6.3564840359808753E-3</v>
      </c>
      <c r="R725" s="57">
        <v>3.3643515964019127E-2</v>
      </c>
      <c r="S725" s="132"/>
    </row>
    <row r="726" spans="1:19">
      <c r="A726" s="56">
        <v>813</v>
      </c>
      <c r="B726" s="57">
        <v>1.3294497505382652</v>
      </c>
      <c r="C726" s="56">
        <v>287.73133190369765</v>
      </c>
      <c r="D726" s="56">
        <v>234.60570885296968</v>
      </c>
      <c r="E726" s="56">
        <v>216.40379791595322</v>
      </c>
      <c r="F726" s="56">
        <v>254.48938030735661</v>
      </c>
      <c r="G726" s="57">
        <v>0.81536378850632485</v>
      </c>
      <c r="H726" s="57">
        <v>0.75210369508310126</v>
      </c>
      <c r="I726" s="57">
        <v>0.88446878073234314</v>
      </c>
      <c r="J726" s="57">
        <v>9.8159961420798747E-2</v>
      </c>
      <c r="K726" s="57">
        <v>0.1681293246639658</v>
      </c>
      <c r="L726" s="57">
        <v>2.1725798248927175E-2</v>
      </c>
      <c r="M726" s="57">
        <v>2.858129275507101E-2</v>
      </c>
      <c r="N726" s="57">
        <v>1.141870724492899E-2</v>
      </c>
      <c r="O726" s="57">
        <v>4.72388384031888E-2</v>
      </c>
      <c r="P726" s="57">
        <v>-7.2388384031887992E-3</v>
      </c>
      <c r="Q726" s="57">
        <v>6.4416060228328761E-3</v>
      </c>
      <c r="R726" s="57">
        <v>3.3558393977167124E-2</v>
      </c>
      <c r="S726" s="132"/>
    </row>
    <row r="727" spans="1:19">
      <c r="A727" s="56">
        <v>812</v>
      </c>
      <c r="B727" s="57">
        <v>1.3284157205990554</v>
      </c>
      <c r="C727" s="56">
        <v>284.95074415159775</v>
      </c>
      <c r="D727" s="56">
        <v>235.63809725882368</v>
      </c>
      <c r="E727" s="56">
        <v>217.19452910759688</v>
      </c>
      <c r="F727" s="56">
        <v>255.82414952553771</v>
      </c>
      <c r="G727" s="57">
        <v>0.82694325982690164</v>
      </c>
      <c r="H727" s="57">
        <v>0.76221779927006039</v>
      </c>
      <c r="I727" s="57">
        <v>0.89778375658298237</v>
      </c>
      <c r="J727" s="57">
        <v>9.9149477654192242E-2</v>
      </c>
      <c r="K727" s="57">
        <v>0.16965971431046356</v>
      </c>
      <c r="L727" s="57">
        <v>2.1977679290045571E-2</v>
      </c>
      <c r="M727" s="57">
        <v>2.8921468815891787E-2</v>
      </c>
      <c r="N727" s="57">
        <v>1.1078531184108214E-2</v>
      </c>
      <c r="O727" s="57">
        <v>4.7757647218089477E-2</v>
      </c>
      <c r="P727" s="57">
        <v>-7.7576472180894765E-3</v>
      </c>
      <c r="Q727" s="57">
        <v>6.5274300857292604E-3</v>
      </c>
      <c r="R727" s="57">
        <v>3.3472569914270743E-2</v>
      </c>
      <c r="S727" s="132"/>
    </row>
    <row r="728" spans="1:19">
      <c r="A728" s="56">
        <v>811</v>
      </c>
      <c r="B728" s="57">
        <v>1.3273898320598918</v>
      </c>
      <c r="C728" s="56">
        <v>282.19510132720507</v>
      </c>
      <c r="D728" s="56">
        <v>236.67533120152081</v>
      </c>
      <c r="E728" s="56">
        <v>217.98783379964738</v>
      </c>
      <c r="F728" s="56">
        <v>257.16738448500149</v>
      </c>
      <c r="G728" s="57">
        <v>0.83869397480112839</v>
      </c>
      <c r="H728" s="57">
        <v>0.77247206905583599</v>
      </c>
      <c r="I728" s="57">
        <v>0.91131059070659082</v>
      </c>
      <c r="J728" s="57">
        <v>0.10014318315823634</v>
      </c>
      <c r="K728" s="57">
        <v>0.17119440696520871</v>
      </c>
      <c r="L728" s="57">
        <v>2.2230906688138985E-2</v>
      </c>
      <c r="M728" s="57">
        <v>2.9264118295576992E-2</v>
      </c>
      <c r="N728" s="57">
        <v>1.0735881704423009E-2</v>
      </c>
      <c r="O728" s="57">
        <v>4.8279632764592274E-2</v>
      </c>
      <c r="P728" s="57">
        <v>-8.2796327645922735E-3</v>
      </c>
      <c r="Q728" s="57">
        <v>6.6139663123553653E-3</v>
      </c>
      <c r="R728" s="57">
        <v>3.3386033687644638E-2</v>
      </c>
      <c r="S728" s="132"/>
    </row>
    <row r="729" spans="1:19">
      <c r="A729" s="56">
        <v>810</v>
      </c>
      <c r="B729" s="57">
        <v>1.326372020018294</v>
      </c>
      <c r="C729" s="56">
        <v>279.46417324699462</v>
      </c>
      <c r="D729" s="56">
        <v>237.7174781380115</v>
      </c>
      <c r="E729" s="56">
        <v>218.78374997371884</v>
      </c>
      <c r="F729" s="56">
        <v>258.51920929630302</v>
      </c>
      <c r="G729" s="57">
        <v>0.85061879444530175</v>
      </c>
      <c r="H729" s="57">
        <v>0.78286868556977607</v>
      </c>
      <c r="I729" s="57">
        <v>0.9250531339765683</v>
      </c>
      <c r="J729" s="57">
        <v>0.10114114302671673</v>
      </c>
      <c r="K729" s="57">
        <v>0.17273347771452785</v>
      </c>
      <c r="L729" s="57">
        <v>2.2485503405838325E-2</v>
      </c>
      <c r="M729" s="57">
        <v>2.9609272136070508E-2</v>
      </c>
      <c r="N729" s="57">
        <v>1.0390727863929493E-2</v>
      </c>
      <c r="O729" s="57">
        <v>4.8804831067634093E-2</v>
      </c>
      <c r="P729" s="57">
        <v>-8.8048310676340918E-3</v>
      </c>
      <c r="Q729" s="57">
        <v>6.701224991064088E-3</v>
      </c>
      <c r="R729" s="57">
        <v>3.329877500893591E-2</v>
      </c>
      <c r="S729" s="132"/>
    </row>
    <row r="730" spans="1:19">
      <c r="A730" s="56">
        <v>809</v>
      </c>
      <c r="B730" s="57">
        <v>1.325362222988542</v>
      </c>
      <c r="C730" s="56">
        <v>276.75773301449289</v>
      </c>
      <c r="D730" s="56">
        <v>238.76460698946889</v>
      </c>
      <c r="E730" s="56">
        <v>219.58231641275734</v>
      </c>
      <c r="F730" s="56">
        <v>259.87975087625455</v>
      </c>
      <c r="G730" s="57">
        <v>0.86272063435700119</v>
      </c>
      <c r="H730" s="57">
        <v>0.79340986797741453</v>
      </c>
      <c r="I730" s="57">
        <v>0.93901531872515198</v>
      </c>
      <c r="J730" s="57">
        <v>0.10214342365431139</v>
      </c>
      <c r="K730" s="57">
        <v>0.17427700308568017</v>
      </c>
      <c r="L730" s="57">
        <v>2.2741492864493229E-2</v>
      </c>
      <c r="M730" s="57">
        <v>2.9956961873070401E-2</v>
      </c>
      <c r="N730" s="57">
        <v>1.0043038126929599E-2</v>
      </c>
      <c r="O730" s="57">
        <v>4.9333278816825789E-2</v>
      </c>
      <c r="P730" s="57">
        <v>-9.333278816825788E-3</v>
      </c>
      <c r="Q730" s="57">
        <v>6.7892166174061174E-3</v>
      </c>
      <c r="R730" s="57">
        <v>3.3210783382593881E-2</v>
      </c>
      <c r="S730" s="132"/>
    </row>
    <row r="731" spans="1:19">
      <c r="A731" s="56">
        <v>808</v>
      </c>
      <c r="B731" s="57">
        <v>1.3243603827814285</v>
      </c>
      <c r="C731" s="56">
        <v>274.07555692489785</v>
      </c>
      <c r="D731" s="56">
        <v>239.81678818039927</v>
      </c>
      <c r="E731" s="56">
        <v>220.38357272056888</v>
      </c>
      <c r="F731" s="56">
        <v>261.24913902939556</v>
      </c>
      <c r="G731" s="57">
        <v>0.87500246600288345</v>
      </c>
      <c r="H731" s="57">
        <v>0.80409787429879542</v>
      </c>
      <c r="I731" s="57">
        <v>0.95320116087908935</v>
      </c>
      <c r="J731" s="57">
        <v>0.10315009277956111</v>
      </c>
      <c r="K731" s="57">
        <v>0.17582506109342744</v>
      </c>
      <c r="L731" s="57">
        <v>2.2998898960807312E-2</v>
      </c>
      <c r="M731" s="57">
        <v>3.030721965352973E-2</v>
      </c>
      <c r="N731" s="57">
        <v>9.6927803464702707E-3</v>
      </c>
      <c r="O731" s="57">
        <v>4.9865013385144451E-2</v>
      </c>
      <c r="P731" s="57">
        <v>-9.8650133851444499E-3</v>
      </c>
      <c r="Q731" s="57">
        <v>6.8779519007775873E-3</v>
      </c>
      <c r="R731" s="57">
        <v>3.3122048099222416E-2</v>
      </c>
      <c r="S731" s="132"/>
    </row>
    <row r="732" spans="1:19">
      <c r="A732" s="56">
        <v>807</v>
      </c>
      <c r="B732" s="57">
        <v>1.3233664443356123</v>
      </c>
      <c r="C732" s="56">
        <v>271.41742437588834</v>
      </c>
      <c r="D732" s="56">
        <v>240.87409367721901</v>
      </c>
      <c r="E732" s="56">
        <v>221.1875593405974</v>
      </c>
      <c r="F732" s="56">
        <v>262.62750652991957</v>
      </c>
      <c r="G732" s="57">
        <v>0.88746731802903855</v>
      </c>
      <c r="H732" s="57">
        <v>0.81493500223579174</v>
      </c>
      <c r="I732" s="57">
        <v>0.9676147621466058</v>
      </c>
      <c r="J732" s="57">
        <v>0.10416121952706925</v>
      </c>
      <c r="K732" s="57">
        <v>0.17737773128482792</v>
      </c>
      <c r="L732" s="57">
        <v>2.3257746083380604E-2</v>
      </c>
      <c r="M732" s="57">
        <v>3.0660078253154203E-2</v>
      </c>
      <c r="N732" s="57">
        <v>9.339921746845798E-3</v>
      </c>
      <c r="O732" s="57">
        <v>5.0400072847420367E-2</v>
      </c>
      <c r="P732" s="57">
        <v>-1.0400072847420366E-2</v>
      </c>
      <c r="Q732" s="57">
        <v>6.9674417711187812E-3</v>
      </c>
      <c r="R732" s="57">
        <v>3.3032558228881223E-2</v>
      </c>
      <c r="S732" s="132"/>
    </row>
    <row r="733" spans="1:19">
      <c r="A733" s="56">
        <v>806</v>
      </c>
      <c r="B733" s="57">
        <v>1.3223803556121732</v>
      </c>
      <c r="C733" s="56">
        <v>268.78311778010374</v>
      </c>
      <c r="D733" s="56">
        <v>241.93659703240732</v>
      </c>
      <c r="E733" s="56">
        <v>221.99431757856925</v>
      </c>
      <c r="F733" s="56">
        <v>264.01498921208287</v>
      </c>
      <c r="G733" s="57">
        <v>0.90011827763059127</v>
      </c>
      <c r="H733" s="57">
        <v>0.82592359003807214</v>
      </c>
      <c r="I733" s="57">
        <v>0.9822603123016016</v>
      </c>
      <c r="J733" s="57">
        <v>0.1051768744550311</v>
      </c>
      <c r="K733" s="57">
        <v>0.1789350947915116</v>
      </c>
      <c r="L733" s="57">
        <v>2.3518059130871904E-2</v>
      </c>
      <c r="M733" s="57">
        <v>3.1015571095619383E-2</v>
      </c>
      <c r="N733" s="57">
        <v>8.9844289043806182E-3</v>
      </c>
      <c r="O733" s="57">
        <v>5.0938496001066674E-2</v>
      </c>
      <c r="P733" s="57">
        <v>-1.0938496001066673E-2</v>
      </c>
      <c r="Q733" s="57">
        <v>7.0576973861594576E-3</v>
      </c>
      <c r="R733" s="57">
        <v>3.2942302613840541E-2</v>
      </c>
      <c r="S733" s="132"/>
    </row>
    <row r="734" spans="1:19">
      <c r="A734" s="56">
        <v>805</v>
      </c>
      <c r="B734" s="57">
        <v>1.3214020674752849</v>
      </c>
      <c r="C734" s="56">
        <v>266.17242248885731</v>
      </c>
      <c r="D734" s="56">
        <v>243.00437342876239</v>
      </c>
      <c r="E734" s="56">
        <v>222.80388962493473</v>
      </c>
      <c r="F734" s="56">
        <v>265.41172606188087</v>
      </c>
      <c r="G734" s="57">
        <v>0.9129584919299264</v>
      </c>
      <c r="H734" s="57">
        <v>0.83706601736422148</v>
      </c>
      <c r="I734" s="57">
        <v>0.99714209150646216</v>
      </c>
      <c r="J734" s="57">
        <v>0.10619712960159711</v>
      </c>
      <c r="K734" s="57">
        <v>0.18049723437971366</v>
      </c>
      <c r="L734" s="57">
        <v>2.3779863529710066E-2</v>
      </c>
      <c r="M734" s="57">
        <v>3.1373732271782452E-2</v>
      </c>
      <c r="N734" s="57">
        <v>8.6262677282175487E-3</v>
      </c>
      <c r="O734" s="57">
        <v>5.1480322386734313E-2</v>
      </c>
      <c r="P734" s="57">
        <v>-1.1480322386734312E-2</v>
      </c>
      <c r="Q734" s="57">
        <v>7.1487301386368666E-3</v>
      </c>
      <c r="R734" s="57">
        <v>3.2851269861363136E-2</v>
      </c>
      <c r="S734" s="132"/>
    </row>
    <row r="735" spans="1:19">
      <c r="A735" s="56">
        <v>804</v>
      </c>
      <c r="B735" s="57">
        <v>1.3204315335925449</v>
      </c>
      <c r="C735" s="56">
        <v>263.5851267113506</v>
      </c>
      <c r="D735" s="56">
        <v>244.07749972326511</v>
      </c>
      <c r="E735" s="56">
        <v>223.61631857644113</v>
      </c>
      <c r="F735" s="56">
        <v>266.81785930974962</v>
      </c>
      <c r="G735" s="57">
        <v>0.92599116941280191</v>
      </c>
      <c r="H735" s="57">
        <v>0.84836470618207949</v>
      </c>
      <c r="I735" s="57"/>
      <c r="J735" s="57">
        <v>0.10722205853216671</v>
      </c>
      <c r="K735" s="57">
        <v>0.18206423450075615</v>
      </c>
      <c r="L735" s="57"/>
      <c r="M735" s="57">
        <v>3.1734596559206518E-2</v>
      </c>
      <c r="N735" s="57">
        <v>8.2654034407934826E-3</v>
      </c>
      <c r="O735" s="57">
        <v>5.2025592308875539E-2</v>
      </c>
      <c r="P735" s="57">
        <v>-1.2025592308875538E-2</v>
      </c>
      <c r="Q735" s="57"/>
      <c r="R735" s="57"/>
      <c r="S735" s="132"/>
    </row>
    <row r="736" spans="1:19">
      <c r="A736" s="56">
        <v>803</v>
      </c>
      <c r="B736" s="57">
        <v>1.3194687103387239</v>
      </c>
      <c r="C736" s="56">
        <v>261.02102144386447</v>
      </c>
      <c r="D736" s="56">
        <v>245.15605449747434</v>
      </c>
      <c r="E736" s="56">
        <v>224.4316484623773</v>
      </c>
      <c r="F736" s="56">
        <v>268.2335345330464</v>
      </c>
      <c r="G736" s="57">
        <v>0.93921958140140804</v>
      </c>
      <c r="H736" s="57">
        <v>0.85982212168548988</v>
      </c>
      <c r="I736" s="57"/>
      <c r="J736" s="57">
        <v>0.10825173639158847</v>
      </c>
      <c r="K736" s="57">
        <v>0.1836361813484797</v>
      </c>
      <c r="L736" s="57"/>
      <c r="M736" s="57">
        <v>3.2098199443515107E-2</v>
      </c>
      <c r="N736" s="57">
        <v>7.9018005564848934E-3</v>
      </c>
      <c r="O736" s="57">
        <v>5.2574346858981616E-2</v>
      </c>
      <c r="P736" s="57">
        <v>-1.2574346858981615E-2</v>
      </c>
      <c r="Q736" s="57"/>
      <c r="R736" s="57"/>
      <c r="S736" s="132"/>
    </row>
    <row r="737" spans="1:19">
      <c r="A737" s="56">
        <v>802</v>
      </c>
      <c r="B737" s="57">
        <v>1.3185135567124198</v>
      </c>
      <c r="C737" s="56">
        <v>258.47990040076405</v>
      </c>
      <c r="D737" s="56">
        <v>246.24011810729488</v>
      </c>
      <c r="E737" s="56">
        <v>225.24992426984505</v>
      </c>
      <c r="F737" s="56">
        <v>269.65890075921226</v>
      </c>
      <c r="G737" s="57">
        <v>0.95264706356474205</v>
      </c>
      <c r="H737" s="57">
        <v>0.87144077323073443</v>
      </c>
      <c r="I737" s="57"/>
      <c r="J737" s="57">
        <v>0.10928623995587683</v>
      </c>
      <c r="K737" s="57">
        <v>0.18521316291512968</v>
      </c>
      <c r="L737" s="57"/>
      <c r="M737" s="57">
        <v>3.2464577139755119E-2</v>
      </c>
      <c r="N737" s="57">
        <v>7.5354228602448822E-3</v>
      </c>
      <c r="O737" s="57">
        <v>5.3126627938405287E-2</v>
      </c>
      <c r="P737" s="57">
        <v>-1.3126627938405286E-2</v>
      </c>
      <c r="Q737" s="57"/>
      <c r="R737" s="57"/>
      <c r="S737" s="132"/>
    </row>
    <row r="738" spans="1:19">
      <c r="A738" s="56">
        <v>801</v>
      </c>
      <c r="B738" s="57">
        <v>1.3175660342577931</v>
      </c>
      <c r="C738" s="56">
        <v>255.9615599472543</v>
      </c>
      <c r="D738" s="56">
        <v>247.3297727331138</v>
      </c>
      <c r="E738" s="56">
        <v>226.07119196874422</v>
      </c>
      <c r="F738" s="56">
        <v>271.09411057113186</v>
      </c>
      <c r="G738" s="57">
        <v>0.96627701747122008</v>
      </c>
      <c r="H738" s="57">
        <v>0.88322321529580627</v>
      </c>
      <c r="I738" s="57"/>
      <c r="J738" s="57">
        <v>0.11032564768494146</v>
      </c>
      <c r="K738" s="57">
        <v>0.18679526904785981</v>
      </c>
      <c r="L738" s="57"/>
      <c r="M738" s="57">
        <v>3.2833766614326784E-2</v>
      </c>
      <c r="N738" s="57">
        <v>7.1662333856732166E-3</v>
      </c>
      <c r="O738" s="57">
        <v>5.3682478281728348E-2</v>
      </c>
      <c r="P738" s="57">
        <v>-1.3682478281728347E-2</v>
      </c>
      <c r="Q738" s="57"/>
      <c r="R738" s="57"/>
      <c r="S738" s="132"/>
    </row>
    <row r="739" spans="1:19">
      <c r="A739" s="56">
        <v>800</v>
      </c>
      <c r="B739" s="57">
        <v>1.3166261069966516</v>
      </c>
      <c r="C739" s="56">
        <v>253.46579903788111</v>
      </c>
      <c r="D739" s="56">
        <v>248.4251024361561</v>
      </c>
      <c r="E739" s="56">
        <v>226.89549854116331</v>
      </c>
      <c r="F739" s="56">
        <v>272.53932022199251</v>
      </c>
      <c r="G739" s="57">
        <v>0.98011291219226115</v>
      </c>
      <c r="H739" s="57">
        <v>0.89517204846738785</v>
      </c>
      <c r="I739" s="57"/>
      <c r="J739" s="57">
        <v>0.11137003977980953</v>
      </c>
      <c r="K739" s="57">
        <v>0.18838259151129433</v>
      </c>
      <c r="L739" s="57"/>
      <c r="M739" s="57">
        <v>3.3205805608491172E-2</v>
      </c>
      <c r="N739" s="57">
        <v>6.7941943915088288E-3</v>
      </c>
      <c r="O739" s="57">
        <v>5.4241941482133876E-2</v>
      </c>
      <c r="P739" s="57">
        <v>-1.4241941482133876E-2</v>
      </c>
      <c r="Q739" s="57"/>
      <c r="R739" s="57"/>
      <c r="S739" s="132"/>
    </row>
    <row r="740" spans="1:19">
      <c r="A740" s="56">
        <v>799</v>
      </c>
      <c r="B740" s="57">
        <v>1.3156937413573389</v>
      </c>
      <c r="C740" s="56">
        <v>250.99241915619453</v>
      </c>
      <c r="D740" s="56">
        <v>249.52619321487822</v>
      </c>
      <c r="E740" s="56">
        <v>227.72289201014885</v>
      </c>
      <c r="F740" s="56">
        <v>273.99468975209311</v>
      </c>
      <c r="G740" s="57">
        <v>0.99415828595044586</v>
      </c>
      <c r="H740" s="57">
        <v>0.90728992045148238</v>
      </c>
      <c r="I740" s="57"/>
      <c r="J740" s="57">
        <v>0.11241949824060682</v>
      </c>
      <c r="K740" s="57">
        <v>0.189975224050281</v>
      </c>
      <c r="L740" s="57"/>
      <c r="M740" s="57">
        <v>3.3580732662365269E-2</v>
      </c>
      <c r="N740" s="57">
        <v>6.419267337634732E-3</v>
      </c>
      <c r="O740" s="57">
        <v>5.4805062017138979E-2</v>
      </c>
      <c r="P740" s="57">
        <v>-1.4805062017138979E-2</v>
      </c>
      <c r="Q740" s="57"/>
      <c r="R740" s="57"/>
      <c r="S740" s="132"/>
    </row>
    <row r="741" spans="1:19">
      <c r="A741" s="56">
        <v>798</v>
      </c>
      <c r="B741" s="57">
        <v>1.3147689061313956</v>
      </c>
      <c r="C741" s="56">
        <v>248.54122425707021</v>
      </c>
      <c r="D741" s="56">
        <v>250.63313306243589</v>
      </c>
      <c r="E741" s="56">
        <v>228.55342146870237</v>
      </c>
      <c r="F741" s="56">
        <v>275.46038310891794</v>
      </c>
      <c r="G741" s="57">
        <v>1.0084167478116306</v>
      </c>
      <c r="H741" s="57">
        <v>0.91957952710615876</v>
      </c>
      <c r="I741" s="57"/>
      <c r="J741" s="57">
        <v>0.11347410692577808</v>
      </c>
      <c r="K741" s="57">
        <v>0.19157326245354966</v>
      </c>
      <c r="L741" s="57"/>
      <c r="M741" s="57">
        <v>3.3958587139549488E-2</v>
      </c>
      <c r="N741" s="57">
        <v>6.0414128604505124E-3</v>
      </c>
      <c r="O741" s="57">
        <v>5.5371885274882932E-2</v>
      </c>
      <c r="P741" s="57">
        <v>-1.5371885274882931E-2</v>
      </c>
      <c r="Q741" s="57"/>
      <c r="R741" s="57"/>
      <c r="S741" s="132"/>
    </row>
    <row r="742" spans="1:19">
      <c r="A742" s="56">
        <v>797</v>
      </c>
      <c r="B742" s="57">
        <v>1.3138515724086601</v>
      </c>
      <c r="C742" s="56">
        <v>246.11202071277589</v>
      </c>
      <c r="D742" s="56">
        <v>251.74601203088781</v>
      </c>
      <c r="E742" s="56">
        <v>229.3871371134266</v>
      </c>
      <c r="F742" s="56">
        <v>276.93656827777539</v>
      </c>
      <c r="G742" s="57"/>
      <c r="H742" s="57">
        <v>0.93204361351017473</v>
      </c>
      <c r="I742" s="57"/>
      <c r="J742" s="57"/>
      <c r="K742" s="57">
        <v>0.19317680462455311</v>
      </c>
      <c r="L742" s="57"/>
      <c r="M742" s="57"/>
      <c r="N742" s="57"/>
      <c r="O742" s="57">
        <v>5.594245758283594E-2</v>
      </c>
      <c r="P742" s="57">
        <v>-1.5942457582835939E-2</v>
      </c>
      <c r="Q742" s="57"/>
      <c r="R742" s="57"/>
      <c r="S742" s="132"/>
    </row>
    <row r="743" spans="1:19">
      <c r="A743" s="56">
        <v>796</v>
      </c>
      <c r="B743" s="57">
        <v>1.3129417135373036</v>
      </c>
      <c r="C743" s="56">
        <v>243.70461725966118</v>
      </c>
      <c r="D743" s="56">
        <v>252.86492229090854</v>
      </c>
      <c r="E743" s="56">
        <v>230.22409027402745</v>
      </c>
      <c r="F743" s="56">
        <v>278.42341740873798</v>
      </c>
      <c r="G743" s="57"/>
      <c r="H743" s="57">
        <v>0.94468497504390503</v>
      </c>
      <c r="I743" s="57"/>
      <c r="J743" s="57"/>
      <c r="K743" s="57">
        <v>0.19478595064648485</v>
      </c>
      <c r="L743" s="57"/>
      <c r="M743" s="57"/>
      <c r="N743" s="57"/>
      <c r="O743" s="57">
        <v>5.651682623509318E-2</v>
      </c>
      <c r="P743" s="57">
        <v>-1.6516826235093179E-2</v>
      </c>
      <c r="Q743" s="57"/>
      <c r="R743" s="57"/>
      <c r="S743" s="132"/>
    </row>
    <row r="744" spans="1:19">
      <c r="A744" s="56">
        <v>795</v>
      </c>
      <c r="B744" s="57">
        <v>1.3120393050834886</v>
      </c>
      <c r="C744" s="56">
        <v>241.31882494943321</v>
      </c>
      <c r="D744" s="56">
        <v>253.98995820426785</v>
      </c>
      <c r="E744" s="56">
        <v>231.06433345196274</v>
      </c>
      <c r="F744" s="56">
        <v>279.92110696227115</v>
      </c>
      <c r="G744" s="57"/>
      <c r="H744" s="57">
        <v>0.95750645852175342</v>
      </c>
      <c r="I744" s="57"/>
      <c r="J744" s="57"/>
      <c r="K744" s="57">
        <v>0.19640080286244654</v>
      </c>
      <c r="L744" s="57"/>
      <c r="M744" s="57"/>
      <c r="N744" s="57"/>
      <c r="O744" s="57">
        <v>5.7095039524483089E-2</v>
      </c>
      <c r="P744" s="57">
        <v>-1.7095039524483088E-2</v>
      </c>
      <c r="Q744" s="57"/>
      <c r="R744" s="57"/>
      <c r="S744" s="132"/>
    </row>
    <row r="745" spans="1:19">
      <c r="A745" s="56">
        <v>794</v>
      </c>
      <c r="B745" s="57">
        <v>1.3111443247905745</v>
      </c>
      <c r="C745" s="56">
        <v>238.95445709865476</v>
      </c>
      <c r="D745" s="56">
        <v>255.12121638866734</v>
      </c>
      <c r="E745" s="56">
        <v>231.90792035248444</v>
      </c>
      <c r="F745" s="56">
        <v>281.42981784724276</v>
      </c>
      <c r="G745" s="57"/>
      <c r="H745" s="57">
        <v>0.97051096333699649</v>
      </c>
      <c r="I745" s="57"/>
      <c r="J745" s="57"/>
      <c r="K745" s="57">
        <v>0.19802146594573655</v>
      </c>
      <c r="L745" s="57"/>
      <c r="M745" s="57"/>
      <c r="N745" s="57"/>
      <c r="O745" s="57">
        <v>5.7677146771926646E-2</v>
      </c>
      <c r="P745" s="57">
        <v>-1.7677146771926645E-2</v>
      </c>
      <c r="Q745" s="57"/>
      <c r="R745" s="57"/>
      <c r="S745" s="132"/>
    </row>
    <row r="746" spans="1:19">
      <c r="A746" s="56">
        <v>793</v>
      </c>
      <c r="B746" s="57">
        <v>1.3102567525515554</v>
      </c>
      <c r="C746" s="56">
        <v>236.61132925106853</v>
      </c>
      <c r="D746" s="56">
        <v>256.25879579266586</v>
      </c>
      <c r="E746" s="56">
        <v>232.75490592390142</v>
      </c>
      <c r="F746" s="56">
        <v>282.94973557426658</v>
      </c>
      <c r="G746" s="57"/>
      <c r="H746" s="57">
        <v>0.98370144261741987</v>
      </c>
      <c r="I746" s="57"/>
      <c r="J746" s="57"/>
      <c r="K746" s="57">
        <v>0.19964804698008176</v>
      </c>
      <c r="L746" s="57"/>
      <c r="M746" s="57"/>
      <c r="N746" s="57"/>
      <c r="O746" s="57">
        <v>5.8263198360004903E-2</v>
      </c>
      <c r="P746" s="57">
        <v>-1.8263198360004902E-2</v>
      </c>
      <c r="Q746" s="57"/>
      <c r="R746" s="57"/>
      <c r="S746" s="132"/>
    </row>
    <row r="747" spans="1:19">
      <c r="A747" s="56">
        <v>792</v>
      </c>
      <c r="B747" s="57">
        <v>1.309376570380073</v>
      </c>
      <c r="C747" s="56">
        <v>234.28925911822506</v>
      </c>
      <c r="D747" s="56">
        <v>257.40279777069981</v>
      </c>
      <c r="E747" s="56">
        <v>233.60534639554055</v>
      </c>
      <c r="F747" s="56">
        <v>284.48105041213233</v>
      </c>
      <c r="G747" s="57"/>
      <c r="H747" s="57">
        <v>0.99708090449703712</v>
      </c>
      <c r="I747" s="57"/>
      <c r="J747" s="57"/>
      <c r="K747" s="57">
        <v>0.2012806555444433</v>
      </c>
      <c r="L747" s="57"/>
      <c r="M747" s="57"/>
      <c r="N747" s="57"/>
      <c r="O747" s="57">
        <v>5.8853245766057577E-2</v>
      </c>
      <c r="P747" s="57">
        <v>-1.8853245766057576E-2</v>
      </c>
      <c r="Q747" s="57"/>
      <c r="R747" s="57"/>
      <c r="S747" s="132"/>
    </row>
    <row r="748" spans="1:19">
      <c r="A748" s="56">
        <v>791</v>
      </c>
      <c r="B748" s="57">
        <v>1.308503762385212</v>
      </c>
      <c r="C748" s="56">
        <v>231.98806655199414</v>
      </c>
      <c r="D748" s="56">
        <v>258.55332616416518</v>
      </c>
      <c r="E748" s="56">
        <v>234.45929932031365</v>
      </c>
      <c r="F748" s="56">
        <v>286.02395755422117</v>
      </c>
      <c r="G748" s="57"/>
      <c r="H748" s="57"/>
      <c r="I748" s="57"/>
      <c r="J748" s="57"/>
      <c r="K748" s="57"/>
      <c r="L748" s="57"/>
      <c r="M748" s="57"/>
      <c r="N748" s="57"/>
      <c r="O748" s="57"/>
      <c r="P748" s="57"/>
      <c r="Q748" s="57"/>
      <c r="R748" s="57"/>
    </row>
    <row r="749" spans="1:19">
      <c r="A749" s="56">
        <v>790</v>
      </c>
      <c r="B749" s="57">
        <v>1.3076383147542643</v>
      </c>
      <c r="C749" s="56">
        <v>229.70757349691414</v>
      </c>
      <c r="D749" s="56">
        <v>259.71048737842165</v>
      </c>
      <c r="E749" s="56">
        <v>235.31682361272925</v>
      </c>
      <c r="F749" s="56">
        <v>287.57865728273032</v>
      </c>
      <c r="G749" s="57"/>
      <c r="H749" s="57"/>
      <c r="I749" s="57"/>
      <c r="J749" s="57"/>
      <c r="K749" s="57"/>
      <c r="L749" s="57"/>
      <c r="M749" s="57"/>
      <c r="N749" s="57"/>
      <c r="O749" s="57"/>
      <c r="P749" s="57"/>
      <c r="Q749" s="57"/>
      <c r="R749" s="57"/>
    </row>
    <row r="750" spans="1:19">
      <c r="A750" s="56">
        <v>789</v>
      </c>
      <c r="B750" s="57">
        <v>1.3067802157330899</v>
      </c>
      <c r="C750" s="56">
        <v>227.44760395376684</v>
      </c>
      <c r="D750" s="56">
        <v>260.87439047597934</v>
      </c>
      <c r="E750" s="56">
        <v>236.17797959862565</v>
      </c>
      <c r="F750" s="56">
        <v>289.14535515688573</v>
      </c>
      <c r="G750" s="57"/>
      <c r="H750" s="57"/>
      <c r="I750" s="57"/>
      <c r="J750" s="57"/>
      <c r="K750" s="57"/>
      <c r="L750" s="57"/>
      <c r="M750" s="57"/>
      <c r="N750" s="57"/>
      <c r="O750" s="57"/>
      <c r="P750" s="57"/>
      <c r="Q750" s="57"/>
      <c r="R750" s="57"/>
    </row>
    <row r="751" spans="1:19">
      <c r="A751" s="56">
        <v>788</v>
      </c>
      <c r="B751" s="57">
        <v>1.3059294556181624</v>
      </c>
      <c r="C751" s="56">
        <v>225.20798394023231</v>
      </c>
      <c r="D751" s="56">
        <v>262.0451472611183</v>
      </c>
      <c r="E751" s="56">
        <v>237.04282905726575</v>
      </c>
      <c r="F751" s="56">
        <v>290.72426219313758</v>
      </c>
      <c r="G751" s="57"/>
      <c r="H751" s="57"/>
      <c r="I751" s="57"/>
      <c r="J751" s="57"/>
      <c r="K751" s="57"/>
      <c r="L751" s="57"/>
      <c r="M751" s="57"/>
      <c r="N751" s="57"/>
      <c r="O751" s="57"/>
      <c r="P751" s="57"/>
      <c r="Q751" s="57"/>
      <c r="R751" s="57"/>
    </row>
    <row r="752" spans="1:19">
      <c r="A752" s="56">
        <v>787</v>
      </c>
      <c r="B752" s="57">
        <v>1.3050860267382642</v>
      </c>
      <c r="C752" s="56">
        <v>222.98854145691308</v>
      </c>
      <c r="D752" s="56">
        <v>263.22287237566167</v>
      </c>
      <c r="E752" s="56">
        <v>237.91143527105669</v>
      </c>
      <c r="F752" s="56">
        <v>292.31559506308923</v>
      </c>
      <c r="G752" s="57"/>
      <c r="H752" s="57"/>
      <c r="I752" s="57"/>
      <c r="J752" s="57"/>
      <c r="K752" s="57"/>
      <c r="L752" s="57"/>
      <c r="M752" s="57"/>
      <c r="N752" s="57"/>
      <c r="O752" s="57"/>
      <c r="P752" s="57"/>
      <c r="Q752" s="57"/>
      <c r="R752" s="57"/>
    </row>
    <row r="753" spans="1:18">
      <c r="A753" s="56">
        <v>786</v>
      </c>
      <c r="B753" s="57">
        <v>1.3042499234783826</v>
      </c>
      <c r="C753" s="56">
        <v>220.78910645182899</v>
      </c>
      <c r="D753" s="56">
        <v>264.40768339613146</v>
      </c>
      <c r="E753" s="56">
        <v>238.78386307520529</v>
      </c>
      <c r="F753" s="56">
        <v>293.91957629676966</v>
      </c>
      <c r="G753" s="57"/>
      <c r="H753" s="57"/>
      <c r="I753" s="57"/>
      <c r="J753" s="57"/>
      <c r="K753" s="57"/>
      <c r="L753" s="57"/>
      <c r="M753" s="57"/>
      <c r="N753" s="57"/>
      <c r="O753" s="57"/>
      <c r="P753" s="57"/>
      <c r="Q753" s="57"/>
      <c r="R753" s="57"/>
    </row>
    <row r="754" spans="1:18">
      <c r="A754" s="56">
        <v>785</v>
      </c>
      <c r="B754" s="57">
        <v>1.3034211422218207</v>
      </c>
      <c r="C754" s="56">
        <v>218.60951078800275</v>
      </c>
      <c r="D754" s="56">
        <v>265.59970093667397</v>
      </c>
      <c r="E754" s="56">
        <v>239.66017891067943</v>
      </c>
      <c r="F754" s="56">
        <v>295.5364344971473</v>
      </c>
      <c r="G754" s="57"/>
      <c r="H754" s="57"/>
      <c r="I754" s="57"/>
      <c r="J754" s="57"/>
      <c r="K754" s="57"/>
      <c r="L754" s="57"/>
      <c r="M754" s="57"/>
      <c r="N754" s="57"/>
      <c r="O754" s="57"/>
      <c r="P754" s="57"/>
      <c r="Q754" s="57"/>
      <c r="R754" s="57"/>
    </row>
    <row r="755" spans="1:18">
      <c r="A755" s="56">
        <v>784</v>
      </c>
      <c r="B755" s="57">
        <v>1.3025996814039584</v>
      </c>
      <c r="C755" s="56">
        <v>216.44958821136058</v>
      </c>
      <c r="D755" s="56">
        <v>266.79904875742278</v>
      </c>
      <c r="E755" s="56">
        <v>240.54045088004881</v>
      </c>
      <c r="F755" s="56">
        <v>297.166404565638</v>
      </c>
      <c r="G755" s="57"/>
      <c r="H755" s="57"/>
      <c r="I755" s="57"/>
      <c r="J755" s="57"/>
      <c r="K755" s="57"/>
      <c r="L755" s="57"/>
      <c r="M755" s="57"/>
      <c r="N755" s="57"/>
      <c r="O755" s="57"/>
      <c r="P755" s="57"/>
      <c r="Q755" s="57"/>
      <c r="R755" s="57"/>
    </row>
    <row r="756" spans="1:18">
      <c r="A756" s="56">
        <v>783</v>
      </c>
      <c r="B756" s="57">
        <v>1.3017855414902808</v>
      </c>
      <c r="C756" s="56">
        <v>214.30917432022196</v>
      </c>
      <c r="D756" s="56">
        <v>268.0058538719943</v>
      </c>
      <c r="E756" s="56">
        <v>241.42474880162354</v>
      </c>
      <c r="F756" s="56">
        <v>298.80972793040212</v>
      </c>
      <c r="G756" s="57"/>
      <c r="H756" s="57"/>
      <c r="I756" s="57"/>
      <c r="J756" s="57"/>
      <c r="K756" s="57"/>
      <c r="L756" s="57"/>
      <c r="M756" s="57"/>
      <c r="N756" s="57"/>
      <c r="O756" s="57"/>
      <c r="P756" s="57"/>
      <c r="Q756" s="57"/>
      <c r="R756" s="57"/>
    </row>
    <row r="757" spans="1:18">
      <c r="A757" s="56">
        <v>782</v>
      </c>
      <c r="B757" s="57">
        <v>1.3009787249923153</v>
      </c>
      <c r="C757" s="56">
        <v>212.18810653638002</v>
      </c>
      <c r="D757" s="56">
        <v>269.22024666964847</v>
      </c>
      <c r="E757" s="56">
        <v>242.31314427321303</v>
      </c>
      <c r="F757" s="56">
        <v>300.46665279847809</v>
      </c>
      <c r="G757" s="57"/>
      <c r="H757" s="57"/>
      <c r="I757" s="57"/>
      <c r="J757" s="57"/>
      <c r="K757" s="57"/>
      <c r="L757" s="57"/>
      <c r="M757" s="57"/>
      <c r="N757" s="57"/>
      <c r="O757" s="57"/>
      <c r="P757" s="57"/>
      <c r="Q757" s="57"/>
      <c r="R757" s="57"/>
    </row>
    <row r="758" spans="1:18">
      <c r="A758" s="56">
        <v>781</v>
      </c>
      <c r="B758" s="57">
        <v>1.3001792364700913</v>
      </c>
      <c r="C758" s="56">
        <v>210.08622407703214</v>
      </c>
      <c r="D758" s="56">
        <v>270.44236103547513</v>
      </c>
      <c r="E758" s="56">
        <v>243.2057107331768</v>
      </c>
      <c r="F758" s="56">
        <v>302.13743440967812</v>
      </c>
      <c r="G758" s="57"/>
      <c r="H758" s="57"/>
      <c r="I758" s="57"/>
      <c r="J758" s="57"/>
      <c r="K758" s="57"/>
      <c r="L758" s="57"/>
      <c r="M758" s="57"/>
      <c r="N758" s="57"/>
      <c r="O758" s="57"/>
      <c r="P758" s="57"/>
      <c r="Q758" s="57"/>
      <c r="R758" s="57"/>
    </row>
    <row r="759" spans="1:18">
      <c r="A759" s="56">
        <v>780</v>
      </c>
      <c r="B759" s="57">
        <v>1.2993870825522449</v>
      </c>
      <c r="C759" s="56">
        <v>208.00336792670373</v>
      </c>
      <c r="D759" s="56">
        <v>271.67233447637517</v>
      </c>
      <c r="E759" s="56">
        <v>244.10252352427082</v>
      </c>
      <c r="F759" s="56">
        <v>303.82233530309048</v>
      </c>
      <c r="G759" s="57"/>
      <c r="H759" s="57"/>
      <c r="I759" s="57"/>
      <c r="J759" s="57"/>
      <c r="K759" s="57"/>
      <c r="L759" s="57"/>
      <c r="M759" s="57"/>
      <c r="N759" s="57"/>
      <c r="O759" s="57"/>
      <c r="P759" s="57"/>
      <c r="Q759" s="57"/>
      <c r="R759" s="57"/>
    </row>
    <row r="760" spans="1:18">
      <c r="A760" s="56">
        <v>779</v>
      </c>
      <c r="B760" s="57">
        <v>1.2986022719481194</v>
      </c>
      <c r="C760" s="56">
        <v>205.93938081281888</v>
      </c>
      <c r="D760" s="56">
        <v>272.91030825845172</v>
      </c>
      <c r="E760" s="56">
        <v>245.00365996477879</v>
      </c>
      <c r="F760" s="56">
        <v>305.52162560362518</v>
      </c>
      <c r="G760" s="57"/>
      <c r="H760" s="57"/>
      <c r="I760" s="57"/>
      <c r="J760" s="57"/>
      <c r="K760" s="57"/>
      <c r="L760" s="57"/>
      <c r="M760" s="57"/>
      <c r="N760" s="57"/>
      <c r="O760" s="57"/>
      <c r="P760" s="57"/>
      <c r="Q760" s="57"/>
      <c r="R760" s="57"/>
    </row>
    <row r="761" spans="1:18">
      <c r="A761" s="56">
        <v>778</v>
      </c>
      <c r="B761" s="57">
        <v>1.2978248154695549</v>
      </c>
      <c r="C761" s="56">
        <v>203.89410718001369</v>
      </c>
      <c r="D761" s="56">
        <v>274.15642754492188</v>
      </c>
      <c r="E761" s="56">
        <v>245.90919941831137</v>
      </c>
      <c r="F761" s="56">
        <v>307.23558331467433</v>
      </c>
      <c r="G761" s="57"/>
      <c r="H761" s="57"/>
      <c r="I761" s="57"/>
      <c r="J761" s="57"/>
      <c r="K761" s="57"/>
      <c r="L761" s="57"/>
      <c r="M761" s="57"/>
      <c r="N761" s="57"/>
      <c r="O761" s="57"/>
      <c r="P761" s="57"/>
      <c r="Q761" s="57"/>
      <c r="R761" s="57"/>
    </row>
    <row r="762" spans="1:18">
      <c r="A762" s="56">
        <v>777</v>
      </c>
      <c r="B762" s="57">
        <v>1.2970547260520193</v>
      </c>
      <c r="C762" s="56">
        <v>201.8673931667347</v>
      </c>
      <c r="D762" s="56">
        <v>275.41084154644841</v>
      </c>
      <c r="E762" s="56">
        <v>246.81922337126832</v>
      </c>
      <c r="F762" s="56">
        <v>308.96449463312672</v>
      </c>
      <c r="G762" s="57"/>
      <c r="H762" s="57"/>
      <c r="I762" s="57"/>
      <c r="J762" s="57"/>
      <c r="K762" s="57"/>
      <c r="L762" s="57"/>
      <c r="M762" s="57"/>
      <c r="N762" s="57"/>
      <c r="O762" s="57"/>
      <c r="P762" s="57"/>
      <c r="Q762" s="57"/>
      <c r="R762" s="57"/>
    </row>
    <row r="763" spans="1:18">
      <c r="A763" s="56">
        <v>776</v>
      </c>
      <c r="B763" s="57">
        <v>1.2962920187801656</v>
      </c>
      <c r="C763" s="56">
        <v>199.85908658205219</v>
      </c>
      <c r="D763" s="56">
        <v>276.67370367096714</v>
      </c>
      <c r="E763" s="56">
        <v>247.73381550822126</v>
      </c>
      <c r="F763" s="56">
        <v>310.70865426946551</v>
      </c>
      <c r="G763" s="57"/>
      <c r="H763" s="57"/>
      <c r="I763" s="57"/>
      <c r="J763" s="57"/>
      <c r="K763" s="57"/>
      <c r="L763" s="57"/>
      <c r="M763" s="57"/>
      <c r="N763" s="57"/>
      <c r="O763" s="57"/>
      <c r="P763" s="57"/>
      <c r="Q763" s="57"/>
      <c r="R763" s="57"/>
    </row>
    <row r="764" spans="1:18">
      <c r="A764" s="56">
        <v>775</v>
      </c>
      <c r="B764" s="57">
        <v>1.2955367109181632</v>
      </c>
      <c r="C764" s="56">
        <v>197.87102903177731</v>
      </c>
      <c r="D764" s="56">
        <v>278.01994867758117</v>
      </c>
      <c r="E764" s="56">
        <v>248.62145122989403</v>
      </c>
      <c r="F764" s="56">
        <v>312.57736508699662</v>
      </c>
      <c r="G764" s="57"/>
      <c r="H764" s="57"/>
      <c r="I764" s="57"/>
      <c r="J764" s="57"/>
      <c r="K764" s="57"/>
      <c r="L764" s="57"/>
      <c r="M764" s="57"/>
      <c r="N764" s="57"/>
      <c r="O764" s="57"/>
      <c r="P764" s="57"/>
      <c r="Q764" s="57"/>
      <c r="R764" s="57"/>
    </row>
    <row r="765" spans="1:18">
      <c r="A765" s="56">
        <v>774</v>
      </c>
      <c r="B765" s="57">
        <v>1.2947888219421249</v>
      </c>
      <c r="C765" s="56">
        <v>195.95771477809075</v>
      </c>
      <c r="D765" s="56">
        <v>281.54488763395943</v>
      </c>
      <c r="E765" s="56">
        <v>248.60883179741424</v>
      </c>
      <c r="F765" s="56">
        <v>317.63987389649191</v>
      </c>
      <c r="G765" s="57"/>
      <c r="H765" s="57"/>
      <c r="I765" s="57"/>
      <c r="J765" s="57"/>
      <c r="K765" s="57"/>
      <c r="L765" s="57"/>
      <c r="M765" s="57"/>
      <c r="N765" s="57"/>
      <c r="O765" s="57"/>
      <c r="P765" s="57"/>
      <c r="Q765" s="57"/>
      <c r="R765" s="57"/>
    </row>
    <row r="766" spans="1:18">
      <c r="A766" s="56">
        <v>773</v>
      </c>
      <c r="B766" s="57">
        <v>1.2940483735711761</v>
      </c>
      <c r="C766" s="56">
        <v>194.05978255359369</v>
      </c>
      <c r="D766" s="56">
        <v>285.06675924670753</v>
      </c>
      <c r="E766" s="56">
        <v>248.62908653005422</v>
      </c>
      <c r="F766" s="56">
        <v>322.72998057961735</v>
      </c>
      <c r="G766" s="57"/>
      <c r="H766" s="57"/>
      <c r="I766" s="57"/>
      <c r="J766" s="57"/>
      <c r="K766" s="57"/>
      <c r="L766" s="57"/>
      <c r="M766" s="57"/>
      <c r="N766" s="57"/>
      <c r="O766" s="57"/>
      <c r="P766" s="57"/>
      <c r="Q766" s="57"/>
      <c r="R766" s="57"/>
    </row>
    <row r="767" spans="1:18">
      <c r="A767" s="56">
        <v>772</v>
      </c>
      <c r="B767" s="57">
        <v>1.293315389812435</v>
      </c>
      <c r="C767" s="56">
        <v>192.17714587630394</v>
      </c>
      <c r="D767" s="56">
        <v>288.58681183234262</v>
      </c>
      <c r="E767" s="56">
        <v>248.68070478239045</v>
      </c>
      <c r="F767" s="56">
        <v>327.84965197486667</v>
      </c>
      <c r="G767" s="57"/>
      <c r="H767" s="57"/>
      <c r="I767" s="57"/>
      <c r="J767" s="57"/>
      <c r="K767" s="57"/>
      <c r="L767" s="57"/>
      <c r="M767" s="57"/>
      <c r="N767" s="57"/>
      <c r="O767" s="57"/>
      <c r="P767" s="57"/>
      <c r="Q767" s="57"/>
      <c r="R767" s="57"/>
    </row>
    <row r="768" spans="1:18">
      <c r="A768" s="56">
        <v>771</v>
      </c>
      <c r="B768" s="57">
        <v>1.2925898970000604</v>
      </c>
      <c r="C768" s="56">
        <v>190.30973153398003</v>
      </c>
      <c r="D768" s="56">
        <v>292.10627784949861</v>
      </c>
      <c r="E768" s="56">
        <v>248.76229254474498</v>
      </c>
      <c r="F768" s="56">
        <v>333.00088317971131</v>
      </c>
      <c r="G768" s="57"/>
      <c r="H768" s="57"/>
      <c r="I768" s="57"/>
      <c r="J768" s="57"/>
      <c r="K768" s="57"/>
      <c r="L768" s="57"/>
      <c r="M768" s="57"/>
      <c r="N768" s="57"/>
      <c r="O768" s="57"/>
      <c r="P768" s="57"/>
      <c r="Q768" s="57"/>
      <c r="R768" s="57"/>
    </row>
    <row r="769" spans="1:18">
      <c r="A769" s="56">
        <v>770</v>
      </c>
      <c r="B769" s="57">
        <v>1.2918719238431444</v>
      </c>
      <c r="C769" s="56">
        <v>188.45747818214301</v>
      </c>
      <c r="D769" s="56">
        <v>295.62637389934423</v>
      </c>
      <c r="E769" s="56">
        <v>248.87256170662585</v>
      </c>
      <c r="F769" s="56">
        <v>338.1856977899057</v>
      </c>
      <c r="G769" s="57"/>
      <c r="H769" s="57"/>
      <c r="I769" s="57"/>
      <c r="J769" s="57"/>
      <c r="K769" s="57"/>
      <c r="L769" s="57"/>
      <c r="M769" s="57"/>
      <c r="N769" s="57"/>
      <c r="O769" s="57"/>
      <c r="P769" s="57"/>
      <c r="Q769" s="57"/>
      <c r="R769" s="57"/>
    </row>
    <row r="770" spans="1:18">
      <c r="A770" s="56">
        <v>769</v>
      </c>
      <c r="B770" s="57">
        <v>1.2911615014740507</v>
      </c>
      <c r="C770" s="56">
        <v>186.62033508068734</v>
      </c>
      <c r="D770" s="56">
        <v>299.14830056663084</v>
      </c>
      <c r="E770" s="56">
        <v>249.01032036008297</v>
      </c>
      <c r="F770" s="56">
        <v>343.40614796822541</v>
      </c>
      <c r="G770" s="57"/>
      <c r="H770" s="57"/>
      <c r="I770" s="57"/>
      <c r="J770" s="57"/>
      <c r="K770" s="57"/>
      <c r="L770" s="57"/>
      <c r="M770" s="57"/>
      <c r="N770" s="57"/>
      <c r="O770" s="57"/>
      <c r="P770" s="57"/>
      <c r="Q770" s="57"/>
      <c r="R770" s="57"/>
    </row>
    <row r="771" spans="1:18">
      <c r="A771" s="56">
        <v>768</v>
      </c>
      <c r="B771" s="57">
        <v>1.290467342779682</v>
      </c>
      <c r="C771" s="56">
        <v>184.8026873040057</v>
      </c>
      <c r="D771" s="56">
        <v>302.2905839263903</v>
      </c>
      <c r="E771" s="56">
        <v>249.31854176376862</v>
      </c>
      <c r="F771" s="56">
        <v>348.07795477616048</v>
      </c>
      <c r="G771" s="57"/>
      <c r="H771" s="57"/>
      <c r="I771" s="57"/>
      <c r="J771" s="57"/>
      <c r="K771" s="57"/>
      <c r="L771" s="57"/>
      <c r="M771" s="57"/>
      <c r="N771" s="57"/>
      <c r="O771" s="57"/>
      <c r="P771" s="57"/>
      <c r="Q771" s="57"/>
      <c r="R771" s="57"/>
    </row>
    <row r="772" spans="1:18">
      <c r="A772" s="56">
        <v>767</v>
      </c>
      <c r="B772" s="57">
        <v>1.2900301688090634</v>
      </c>
      <c r="C772" s="56">
        <v>183.01753926476431</v>
      </c>
      <c r="D772" s="56">
        <v>303.89035382175427</v>
      </c>
      <c r="E772" s="56">
        <v>250.22361601027126</v>
      </c>
      <c r="F772" s="56">
        <v>350.40276825173191</v>
      </c>
      <c r="G772" s="57"/>
      <c r="H772" s="57"/>
      <c r="I772" s="57"/>
      <c r="J772" s="57"/>
      <c r="K772" s="57"/>
      <c r="L772" s="57"/>
      <c r="M772" s="57"/>
      <c r="N772" s="57"/>
      <c r="O772" s="57"/>
      <c r="P772" s="57"/>
      <c r="Q772" s="57"/>
      <c r="R772" s="57"/>
    </row>
    <row r="773" spans="1:18">
      <c r="A773" s="56">
        <v>766</v>
      </c>
      <c r="B773" s="57">
        <v>1.2895943183735692</v>
      </c>
      <c r="C773" s="56">
        <v>181.24664905769635</v>
      </c>
      <c r="D773" s="56">
        <v>305.50127904360892</v>
      </c>
      <c r="E773" s="56">
        <v>251.13330156126608</v>
      </c>
      <c r="F773" s="56">
        <v>352.75029191092096</v>
      </c>
      <c r="G773" s="57"/>
      <c r="H773" s="57"/>
      <c r="I773" s="57"/>
      <c r="J773" s="57"/>
      <c r="K773" s="57"/>
      <c r="L773" s="57"/>
      <c r="M773" s="57"/>
      <c r="N773" s="57"/>
      <c r="O773" s="57"/>
      <c r="P773" s="57"/>
      <c r="Q773" s="57"/>
      <c r="R773" s="57"/>
    </row>
    <row r="774" spans="1:18">
      <c r="A774" s="56">
        <v>765</v>
      </c>
      <c r="B774" s="57">
        <v>1.289159843077611</v>
      </c>
      <c r="C774" s="56">
        <v>179.49003218009295</v>
      </c>
      <c r="D774" s="56">
        <v>307.12366935489791</v>
      </c>
      <c r="E774" s="56">
        <v>252.04771252634802</v>
      </c>
      <c r="F774" s="56">
        <v>355.12114230753861</v>
      </c>
      <c r="G774" s="57"/>
      <c r="H774" s="57"/>
      <c r="I774" s="57"/>
      <c r="J774" s="57"/>
      <c r="K774" s="57"/>
      <c r="L774" s="57"/>
      <c r="M774" s="57"/>
      <c r="N774" s="57"/>
      <c r="O774" s="57"/>
      <c r="P774" s="57"/>
      <c r="Q774" s="57"/>
      <c r="R774" s="57"/>
    </row>
    <row r="775" spans="1:18">
      <c r="A775" s="56">
        <v>764</v>
      </c>
      <c r="B775" s="57">
        <v>1.2887268545653678</v>
      </c>
      <c r="C775" s="56">
        <v>177.74769416848105</v>
      </c>
      <c r="D775" s="56">
        <v>308.75784032509858</v>
      </c>
      <c r="E775" s="56">
        <v>252.96696536012695</v>
      </c>
      <c r="F775" s="56">
        <v>357.51595226639131</v>
      </c>
      <c r="G775" s="57"/>
      <c r="H775" s="57"/>
      <c r="I775" s="57"/>
      <c r="J775" s="57"/>
      <c r="K775" s="57"/>
      <c r="L775" s="57"/>
      <c r="M775" s="57"/>
      <c r="N775" s="57"/>
      <c r="O775" s="57"/>
      <c r="P775" s="57"/>
      <c r="Q775" s="57"/>
      <c r="R775" s="57"/>
    </row>
    <row r="776" spans="1:18">
      <c r="A776" s="56">
        <v>763</v>
      </c>
      <c r="B776" s="57">
        <v>1.288295521023971</v>
      </c>
      <c r="C776" s="56">
        <v>176.01963189556184</v>
      </c>
      <c r="D776" s="56">
        <v>310.40411394432761</v>
      </c>
      <c r="E776" s="56">
        <v>253.89117901544816</v>
      </c>
      <c r="F776" s="56">
        <v>359.93537208458247</v>
      </c>
      <c r="G776" s="57"/>
      <c r="H776" s="57"/>
      <c r="I776" s="57"/>
      <c r="J776" s="57"/>
      <c r="K776" s="57"/>
      <c r="L776" s="57"/>
      <c r="M776" s="57"/>
      <c r="N776" s="57"/>
      <c r="O776" s="57"/>
      <c r="P776" s="57"/>
      <c r="Q776" s="57"/>
      <c r="R776" s="57"/>
    </row>
    <row r="777" spans="1:18">
      <c r="A777" s="56">
        <v>762</v>
      </c>
      <c r="B777" s="57">
        <v>1.2878660640480661</v>
      </c>
      <c r="C777" s="56">
        <v>174.30583468222275</v>
      </c>
      <c r="D777" s="56">
        <v>312.06281919561366</v>
      </c>
      <c r="E777" s="56">
        <v>254.82047508486082</v>
      </c>
      <c r="F777" s="56">
        <v>362.38007070142936</v>
      </c>
      <c r="G777" s="57"/>
      <c r="H777" s="57"/>
      <c r="I777" s="57"/>
      <c r="J777" s="57"/>
      <c r="K777" s="57"/>
      <c r="L777" s="57"/>
      <c r="M777" s="57"/>
      <c r="N777" s="57"/>
      <c r="O777" s="57"/>
      <c r="P777" s="57"/>
      <c r="Q777" s="57"/>
      <c r="R777" s="57"/>
    </row>
    <row r="778" spans="1:18">
      <c r="A778" s="56">
        <v>761</v>
      </c>
      <c r="B778" s="57">
        <v>1.2874594041451195</v>
      </c>
      <c r="C778" s="56">
        <v>172.60628525774453</v>
      </c>
      <c r="D778" s="56">
        <v>313.73429261058726</v>
      </c>
      <c r="E778" s="56">
        <v>255.75497794151187</v>
      </c>
      <c r="F778" s="56">
        <v>364.85073687413973</v>
      </c>
      <c r="G778" s="57"/>
      <c r="H778" s="57"/>
      <c r="I778" s="57"/>
      <c r="J778" s="57"/>
      <c r="K778" s="57"/>
      <c r="L778" s="57"/>
      <c r="M778" s="57"/>
      <c r="N778" s="57"/>
      <c r="O778" s="57"/>
      <c r="P778" s="57"/>
      <c r="Q778" s="57"/>
      <c r="R778" s="57"/>
    </row>
    <row r="779" spans="1:18">
      <c r="A779" s="56">
        <v>760</v>
      </c>
      <c r="B779" s="57">
        <v>1.287137883426243</v>
      </c>
      <c r="C779" s="56">
        <v>170.92096059374796</v>
      </c>
      <c r="D779" s="56">
        <v>315.41887880763193</v>
      </c>
      <c r="E779" s="56">
        <v>256.69481487706622</v>
      </c>
      <c r="F779" s="56">
        <v>367.34808035757214</v>
      </c>
      <c r="G779" s="57"/>
      <c r="H779" s="57"/>
      <c r="I779" s="57"/>
      <c r="J779" s="57"/>
      <c r="K779" s="57"/>
      <c r="L779" s="57"/>
      <c r="M779" s="57"/>
      <c r="N779" s="57"/>
      <c r="O779" s="57"/>
      <c r="P779" s="57"/>
      <c r="Q779" s="57"/>
      <c r="R779" s="57"/>
    </row>
    <row r="780" spans="1:18">
      <c r="A780" s="56">
        <v>759</v>
      </c>
      <c r="B780" s="57">
        <v>1.2868176455851139</v>
      </c>
      <c r="C780" s="56">
        <v>169.24983263117579</v>
      </c>
      <c r="D780" s="56">
        <v>317.11693103170518</v>
      </c>
      <c r="E780" s="56">
        <v>257.64011624425689</v>
      </c>
      <c r="F780" s="56">
        <v>369.87283311756767</v>
      </c>
      <c r="G780" s="57"/>
      <c r="H780" s="57"/>
      <c r="I780" s="57"/>
      <c r="J780" s="57"/>
      <c r="K780" s="57"/>
      <c r="L780" s="57"/>
      <c r="M780" s="57"/>
      <c r="N780" s="57"/>
      <c r="O780" s="57"/>
      <c r="P780" s="57"/>
      <c r="Q780" s="57"/>
      <c r="R780" s="57"/>
    </row>
    <row r="781" spans="1:18">
      <c r="A781" s="56">
        <v>758</v>
      </c>
      <c r="B781" s="57">
        <v>1.2864991934976824</v>
      </c>
      <c r="C781" s="56">
        <v>167.5928689161714</v>
      </c>
      <c r="D781" s="56">
        <v>318.82881167451529</v>
      </c>
      <c r="E781" s="56">
        <v>258.59101559110525</v>
      </c>
      <c r="F781" s="56">
        <v>372.42575054719458</v>
      </c>
      <c r="G781" s="57"/>
      <c r="H781" s="57"/>
      <c r="I781" s="57"/>
      <c r="J781" s="57"/>
      <c r="K781" s="57"/>
      <c r="L781" s="57"/>
      <c r="M781" s="57"/>
      <c r="N781" s="57"/>
      <c r="O781" s="57"/>
      <c r="P781" s="57"/>
      <c r="Q781" s="57"/>
      <c r="R781" s="57"/>
    </row>
    <row r="782" spans="1:18">
      <c r="A782" s="56">
        <v>757</v>
      </c>
      <c r="B782" s="57">
        <v>1.2861829994974081</v>
      </c>
      <c r="C782" s="56">
        <v>165.95003316080638</v>
      </c>
      <c r="D782" s="56">
        <v>320.55489280191489</v>
      </c>
      <c r="E782" s="56">
        <v>259.54764980012339</v>
      </c>
      <c r="F782" s="56">
        <v>375.00761272639608</v>
      </c>
      <c r="G782" s="57"/>
      <c r="H782" s="57"/>
      <c r="I782" s="57"/>
      <c r="J782" s="57"/>
      <c r="K782" s="57"/>
      <c r="L782" s="57"/>
      <c r="M782" s="57"/>
      <c r="N782" s="57"/>
      <c r="O782" s="57"/>
      <c r="P782" s="57"/>
      <c r="Q782" s="57"/>
      <c r="R782" s="57"/>
    </row>
    <row r="783" spans="1:18">
      <c r="A783" s="56">
        <v>756</v>
      </c>
      <c r="B783" s="57">
        <v>1.285869509829775</v>
      </c>
      <c r="C783" s="56">
        <v>164.32128573824576</v>
      </c>
      <c r="D783" s="56">
        <v>322.29555668397427</v>
      </c>
      <c r="E783" s="56">
        <v>260.51015922836092</v>
      </c>
      <c r="F783" s="56">
        <v>377.61922572021001</v>
      </c>
      <c r="G783" s="57"/>
      <c r="H783" s="57"/>
      <c r="I783" s="57"/>
      <c r="J783" s="57"/>
      <c r="K783" s="57"/>
      <c r="L783" s="57"/>
      <c r="M783" s="57"/>
      <c r="N783" s="57"/>
      <c r="O783" s="57"/>
      <c r="P783" s="57"/>
      <c r="Q783" s="57"/>
      <c r="R783" s="57"/>
    </row>
    <row r="784" spans="1:18">
      <c r="A784" s="56">
        <v>755</v>
      </c>
      <c r="B784" s="57">
        <v>1.2855591484949225</v>
      </c>
      <c r="C784" s="56">
        <v>162.70658412107406</v>
      </c>
      <c r="D784" s="56">
        <v>324.05119631798891</v>
      </c>
      <c r="E784" s="56">
        <v>261.47868784199119</v>
      </c>
      <c r="F784" s="56">
        <v>380.261422902574</v>
      </c>
      <c r="G784" s="57"/>
      <c r="H784" s="57"/>
      <c r="I784" s="57"/>
      <c r="J784" s="57"/>
      <c r="K784" s="57"/>
      <c r="L784" s="57"/>
      <c r="M784" s="57"/>
      <c r="N784" s="57"/>
      <c r="O784" s="57"/>
      <c r="P784" s="57"/>
      <c r="Q784" s="57"/>
      <c r="R784" s="57"/>
    </row>
    <row r="785" spans="1:18">
      <c r="A785" s="56">
        <v>754</v>
      </c>
      <c r="B785" s="57">
        <v>1.2852523205940052</v>
      </c>
      <c r="C785" s="56">
        <v>161.10588327532992</v>
      </c>
      <c r="D785" s="56">
        <v>325.82221597788555</v>
      </c>
      <c r="E785" s="56">
        <v>262.45338336296601</v>
      </c>
      <c r="F785" s="56">
        <v>382.93506635670138</v>
      </c>
      <c r="G785" s="57"/>
      <c r="H785" s="57"/>
      <c r="I785" s="57"/>
      <c r="J785" s="57"/>
      <c r="K785" s="57"/>
      <c r="L785" s="57"/>
      <c r="M785" s="57"/>
      <c r="N785" s="57"/>
      <c r="O785" s="57"/>
      <c r="P785" s="57"/>
      <c r="Q785" s="57"/>
      <c r="R785" s="57"/>
    </row>
    <row r="786" spans="1:18">
      <c r="A786" s="56">
        <v>753</v>
      </c>
      <c r="B786" s="57">
        <v>1.284949415267171</v>
      </c>
      <c r="C786" s="56">
        <v>159.51913600929348</v>
      </c>
      <c r="D786" s="56">
        <v>327.6090317482504</v>
      </c>
      <c r="E786" s="56">
        <v>263.43439740327773</v>
      </c>
      <c r="F786" s="56">
        <v>385.64104829302698</v>
      </c>
      <c r="G786" s="57"/>
      <c r="H786" s="57"/>
      <c r="I786" s="57"/>
      <c r="J786" s="57"/>
      <c r="K786" s="57"/>
      <c r="L786" s="57"/>
      <c r="M786" s="57"/>
      <c r="N786" s="57"/>
      <c r="O786" s="57"/>
      <c r="P786" s="57"/>
      <c r="Q786" s="57"/>
      <c r="R786" s="57"/>
    </row>
    <row r="787" spans="1:18">
      <c r="A787" s="56">
        <v>752</v>
      </c>
      <c r="B787" s="57">
        <v>1.2846508082873322</v>
      </c>
      <c r="C787" s="56">
        <v>157.94629328969728</v>
      </c>
      <c r="D787" s="56">
        <v>329.41207208124121</v>
      </c>
      <c r="E787" s="56">
        <v>264.42188560763037</v>
      </c>
      <c r="F787" s="56">
        <v>388.38029254280713</v>
      </c>
      <c r="G787" s="57"/>
      <c r="H787" s="57"/>
      <c r="I787" s="57"/>
      <c r="J787" s="57"/>
      <c r="K787" s="57"/>
      <c r="L787" s="57"/>
      <c r="M787" s="57"/>
      <c r="N787" s="57"/>
      <c r="O787" s="57"/>
      <c r="P787" s="57"/>
      <c r="Q787" s="57"/>
      <c r="R787" s="57"/>
    </row>
    <row r="788" spans="1:18">
      <c r="A788" s="56">
        <v>751</v>
      </c>
      <c r="B788" s="57">
        <v>1.2843568643622842</v>
      </c>
      <c r="C788" s="56">
        <v>156.38730452691604</v>
      </c>
      <c r="D788" s="56">
        <v>331.23177836275096</v>
      </c>
      <c r="E788" s="56">
        <v>265.41600779578408</v>
      </c>
      <c r="F788" s="56">
        <v>391.15375611023029</v>
      </c>
      <c r="G788" s="57"/>
      <c r="H788" s="57"/>
      <c r="I788" s="57"/>
      <c r="J788" s="57"/>
      <c r="K788" s="57"/>
      <c r="L788" s="57"/>
      <c r="M788" s="57"/>
      <c r="N788" s="57"/>
      <c r="O788" s="57"/>
      <c r="P788" s="57"/>
      <c r="Q788" s="57"/>
      <c r="R788" s="57"/>
    </row>
    <row r="789" spans="1:18">
      <c r="A789" s="56">
        <v>750</v>
      </c>
      <c r="B789" s="57">
        <v>1.2840679392031216</v>
      </c>
      <c r="C789" s="56">
        <v>154.84211783397808</v>
      </c>
      <c r="D789" s="56">
        <v>333.06860548041453</v>
      </c>
      <c r="E789" s="56">
        <v>266.4169280995871</v>
      </c>
      <c r="F789" s="56">
        <v>393.96243077374129</v>
      </c>
      <c r="G789" s="57"/>
      <c r="H789" s="57"/>
      <c r="I789" s="57"/>
      <c r="J789" s="57"/>
      <c r="K789" s="57"/>
      <c r="L789" s="57"/>
      <c r="M789" s="57"/>
      <c r="N789" s="57"/>
      <c r="O789" s="57"/>
      <c r="P789" s="57"/>
      <c r="Q789" s="57"/>
      <c r="R789" s="57"/>
    </row>
    <row r="790" spans="1:18">
      <c r="A790" s="56">
        <v>749</v>
      </c>
      <c r="B790" s="57">
        <v>1.2837843813888912</v>
      </c>
      <c r="C790" s="56">
        <v>153.31068025937043</v>
      </c>
      <c r="D790" s="56">
        <v>334.92302241106285</v>
      </c>
      <c r="E790" s="56">
        <v>267.42481510505627</v>
      </c>
      <c r="F790" s="56">
        <v>396.80734476780174</v>
      </c>
      <c r="G790" s="57"/>
      <c r="H790" s="57"/>
      <c r="I790" s="57"/>
      <c r="J790" s="57"/>
      <c r="K790" s="57"/>
      <c r="L790" s="57"/>
      <c r="M790" s="57"/>
      <c r="N790" s="57"/>
      <c r="O790" s="57"/>
      <c r="P790" s="57"/>
      <c r="Q790" s="57"/>
      <c r="R790" s="57"/>
    </row>
    <row r="791" spans="1:18">
      <c r="A791" s="56">
        <v>748</v>
      </c>
      <c r="B791" s="57">
        <v>1.2835065340557343</v>
      </c>
      <c r="C791" s="56">
        <v>151.79293800524866</v>
      </c>
      <c r="D791" s="56">
        <v>336.79551281064516</v>
      </c>
      <c r="E791" s="56">
        <v>268.43984198627709</v>
      </c>
      <c r="F791" s="56">
        <v>399.68956451889915</v>
      </c>
      <c r="G791" s="57"/>
      <c r="H791" s="57"/>
      <c r="I791" s="57"/>
      <c r="J791" s="57"/>
      <c r="K791" s="57"/>
      <c r="L791" s="57"/>
      <c r="M791" s="57"/>
      <c r="N791" s="57"/>
      <c r="O791" s="57"/>
      <c r="P791" s="57"/>
      <c r="Q791" s="57"/>
      <c r="R791" s="57"/>
    </row>
    <row r="792" spans="1:18">
      <c r="A792" s="56">
        <v>747</v>
      </c>
      <c r="B792" s="57">
        <v>1.2832347364620444</v>
      </c>
      <c r="C792" s="56">
        <v>150.28883662465827</v>
      </c>
      <c r="D792" s="56">
        <v>338.68657562487004</v>
      </c>
      <c r="E792" s="56">
        <v>269.46218664491687</v>
      </c>
      <c r="F792" s="56">
        <v>402.61019647054042</v>
      </c>
      <c r="G792" s="57"/>
      <c r="H792" s="57"/>
      <c r="I792" s="57"/>
      <c r="J792" s="57"/>
      <c r="K792" s="57"/>
      <c r="L792" s="57"/>
      <c r="M792" s="57"/>
      <c r="N792" s="57"/>
      <c r="O792" s="57"/>
      <c r="P792" s="57"/>
      <c r="Q792" s="57"/>
      <c r="R792" s="57"/>
    </row>
    <row r="793" spans="1:18">
      <c r="A793" s="56">
        <v>746</v>
      </c>
      <c r="B793" s="57">
        <v>1.2829693254126875</v>
      </c>
      <c r="C793" s="56">
        <v>148.79832120394869</v>
      </c>
      <c r="D793" s="56">
        <v>340.59672569452476</v>
      </c>
      <c r="E793" s="56">
        <v>270.4920318365908</v>
      </c>
      <c r="F793" s="56">
        <v>405.57038895856101</v>
      </c>
      <c r="G793" s="57"/>
      <c r="H793" s="57"/>
      <c r="I793" s="57"/>
      <c r="J793" s="57"/>
      <c r="K793" s="57"/>
      <c r="L793" s="57"/>
      <c r="M793" s="57"/>
      <c r="N793" s="57"/>
      <c r="O793" s="57"/>
      <c r="P793" s="57"/>
      <c r="Q793" s="57"/>
      <c r="R793" s="57"/>
    </row>
    <row r="794" spans="1:18">
      <c r="A794" s="56">
        <v>745</v>
      </c>
      <c r="B794" s="57">
        <v>1.2827106365987151</v>
      </c>
      <c r="C794" s="56">
        <v>147.32133653173304</v>
      </c>
      <c r="D794" s="56">
        <v>342.52649437250244</v>
      </c>
      <c r="E794" s="56">
        <v>271.5295652945307</v>
      </c>
      <c r="F794" s="56">
        <v>408.57133416715254</v>
      </c>
      <c r="G794" s="57"/>
      <c r="H794" s="57"/>
      <c r="I794" s="57"/>
      <c r="J794" s="57"/>
      <c r="K794" s="57"/>
      <c r="L794" s="57"/>
      <c r="M794" s="57"/>
      <c r="N794" s="57"/>
      <c r="O794" s="57"/>
      <c r="P794" s="57"/>
      <c r="Q794" s="57"/>
      <c r="R794" s="57"/>
    </row>
    <row r="795" spans="1:18">
      <c r="A795" s="56">
        <v>744</v>
      </c>
      <c r="B795" s="57">
        <v>1.2824590058525926</v>
      </c>
      <c r="C795" s="56">
        <v>145.85782725848824</v>
      </c>
      <c r="D795" s="56">
        <v>344.47643015531622</v>
      </c>
      <c r="E795" s="56">
        <v>272.57497985194397</v>
      </c>
      <c r="F795" s="56">
        <v>411.61427017311343</v>
      </c>
      <c r="G795" s="57"/>
      <c r="H795" s="57"/>
      <c r="I795" s="57"/>
      <c r="J795" s="57"/>
      <c r="K795" s="57"/>
      <c r="L795" s="57"/>
      <c r="M795" s="57"/>
      <c r="N795" s="57"/>
      <c r="O795" s="57"/>
      <c r="P795" s="57"/>
      <c r="Q795" s="57"/>
      <c r="R795" s="57"/>
    </row>
    <row r="796" spans="1:18">
      <c r="A796" s="56">
        <v>743</v>
      </c>
      <c r="B796" s="57">
        <v>1.2822147703374913</v>
      </c>
      <c r="C796" s="56">
        <v>144.40773804264094</v>
      </c>
      <c r="D796" s="56">
        <v>346.44709930185115</v>
      </c>
      <c r="E796" s="56">
        <v>273.62847354636204</v>
      </c>
      <c r="F796" s="56">
        <v>414.70048304135787</v>
      </c>
      <c r="G796" s="57"/>
      <c r="H796" s="57"/>
      <c r="I796" s="57"/>
      <c r="J796" s="57"/>
      <c r="K796" s="57"/>
      <c r="L796" s="57"/>
      <c r="M796" s="57"/>
      <c r="N796" s="57"/>
      <c r="O796" s="57"/>
      <c r="P796" s="57"/>
      <c r="Q796" s="57"/>
      <c r="R796" s="57"/>
    </row>
    <row r="797" spans="1:18">
      <c r="A797" s="56">
        <v>742</v>
      </c>
      <c r="B797" s="57">
        <v>1.2819782696635451</v>
      </c>
      <c r="C797" s="56">
        <v>142.97101369065018</v>
      </c>
      <c r="D797" s="56">
        <v>348.43908646177351</v>
      </c>
      <c r="E797" s="56">
        <v>274.69024971878679</v>
      </c>
      <c r="F797" s="56">
        <v>417.8313090089938</v>
      </c>
      <c r="G797" s="57"/>
      <c r="H797" s="57"/>
      <c r="I797" s="57"/>
      <c r="J797" s="57"/>
      <c r="K797" s="57"/>
      <c r="L797" s="57"/>
      <c r="M797" s="57"/>
      <c r="N797" s="57"/>
      <c r="O797" s="57"/>
      <c r="P797" s="57"/>
      <c r="Q797" s="57"/>
      <c r="R797" s="57"/>
    </row>
    <row r="798" spans="1:18">
      <c r="A798" s="56">
        <v>741</v>
      </c>
      <c r="B798" s="57">
        <v>1.281749846989648</v>
      </c>
      <c r="C798" s="56">
        <v>141.54759928655059</v>
      </c>
      <c r="D798" s="56">
        <v>350.45299528666101</v>
      </c>
      <c r="E798" s="56">
        <v>275.76051709197088</v>
      </c>
      <c r="F798" s="56">
        <v>421.00813672163684</v>
      </c>
      <c r="G798" s="57"/>
      <c r="H798" s="57"/>
      <c r="I798" s="57"/>
      <c r="J798" s="57"/>
      <c r="K798" s="57"/>
      <c r="L798" s="57"/>
      <c r="M798" s="57"/>
      <c r="N798" s="57"/>
      <c r="O798" s="57"/>
      <c r="P798" s="57"/>
      <c r="Q798" s="57"/>
      <c r="R798" s="57"/>
    </row>
    <row r="799" spans="1:18">
      <c r="A799" s="56">
        <v>740</v>
      </c>
      <c r="B799" s="57">
        <v>1.2815298500710504</v>
      </c>
      <c r="C799" s="56">
        <v>140.13744031636401</v>
      </c>
      <c r="D799" s="56">
        <v>352.48944903303709</v>
      </c>
      <c r="E799" s="56">
        <v>276.83948983280669</v>
      </c>
      <c r="F799" s="56">
        <v>424.23240953936141</v>
      </c>
      <c r="G799" s="57"/>
      <c r="H799" s="57"/>
      <c r="I799" s="57"/>
      <c r="J799" s="57"/>
      <c r="K799" s="57"/>
      <c r="L799" s="57"/>
      <c r="M799" s="57"/>
      <c r="N799" s="57"/>
      <c r="O799" s="57"/>
      <c r="P799" s="57"/>
      <c r="Q799" s="57"/>
      <c r="R799" s="57"/>
    </row>
    <row r="800" spans="1:18">
      <c r="A800" s="56">
        <v>739</v>
      </c>
      <c r="B800" s="57">
        <v>1.2813186322826944</v>
      </c>
      <c r="C800" s="56">
        <v>138.74048278566249</v>
      </c>
      <c r="D800" s="56">
        <v>354.54909115608956</v>
      </c>
      <c r="E800" s="56">
        <v>277.92738759781878</v>
      </c>
      <c r="F800" s="56">
        <v>427.50562791564244</v>
      </c>
      <c r="G800" s="57"/>
      <c r="H800" s="57"/>
      <c r="I800" s="57"/>
      <c r="J800" s="57"/>
      <c r="K800" s="57"/>
      <c r="L800" s="57"/>
      <c r="M800" s="57"/>
      <c r="N800" s="57"/>
      <c r="O800" s="57"/>
      <c r="P800" s="57"/>
      <c r="Q800" s="57"/>
      <c r="R800" s="57"/>
    </row>
    <row r="801" spans="1:18">
      <c r="A801" s="56">
        <v>738</v>
      </c>
      <c r="B801" s="57">
        <v>1.2811165536225417</v>
      </c>
      <c r="C801" s="56">
        <v>137.35667333193223</v>
      </c>
      <c r="D801" s="56">
        <v>356.63258586272929</v>
      </c>
      <c r="E801" s="56">
        <v>279.02443554467754</v>
      </c>
      <c r="F801" s="56">
        <v>430.82935180379508</v>
      </c>
      <c r="G801" s="57"/>
      <c r="H801" s="57"/>
      <c r="I801" s="57"/>
      <c r="J801" s="57"/>
      <c r="K801" s="57"/>
      <c r="L801" s="57"/>
      <c r="M801" s="57"/>
      <c r="N801" s="57"/>
      <c r="O801" s="57"/>
      <c r="P801" s="57"/>
      <c r="Q801" s="57"/>
      <c r="R801" s="57"/>
    </row>
    <row r="802" spans="1:18">
      <c r="A802" s="56">
        <v>737</v>
      </c>
      <c r="B802" s="57">
        <v>1.2809239817158238</v>
      </c>
      <c r="C802" s="56">
        <v>135.98595933003963</v>
      </c>
      <c r="D802" s="56">
        <v>358.74061862666747</v>
      </c>
      <c r="E802" s="56">
        <v>280.13086431095729</v>
      </c>
      <c r="F802" s="56">
        <v>434.20520309985227</v>
      </c>
      <c r="G802" s="57"/>
      <c r="H802" s="57"/>
      <c r="I802" s="57"/>
      <c r="J802" s="57"/>
      <c r="K802" s="57"/>
      <c r="L802" s="57"/>
      <c r="M802" s="57"/>
      <c r="N802" s="57"/>
      <c r="O802" s="57"/>
      <c r="P802" s="57"/>
      <c r="Q802" s="57"/>
      <c r="R802" s="57"/>
    </row>
    <row r="803" spans="1:18">
      <c r="A803" s="56">
        <v>736</v>
      </c>
      <c r="B803" s="57">
        <v>1.2807412927935777</v>
      </c>
      <c r="C803" s="56">
        <v>134.62828899299714</v>
      </c>
      <c r="D803" s="56">
        <v>360.87389665494567</v>
      </c>
      <c r="E803" s="56">
        <v>281.246909955371</v>
      </c>
      <c r="F803" s="56">
        <v>437.63486810878487</v>
      </c>
      <c r="G803" s="57"/>
      <c r="H803" s="57"/>
      <c r="I803" s="57"/>
      <c r="J803" s="57"/>
      <c r="K803" s="57"/>
      <c r="L803" s="57"/>
      <c r="M803" s="57"/>
      <c r="N803" s="57"/>
      <c r="O803" s="57"/>
      <c r="P803" s="57"/>
      <c r="Q803" s="57"/>
      <c r="R803" s="57"/>
    </row>
    <row r="804" spans="1:18">
      <c r="A804" s="56">
        <v>735</v>
      </c>
      <c r="B804" s="57">
        <v>1.2805688726871109</v>
      </c>
      <c r="C804" s="56">
        <v>133.28361147192916</v>
      </c>
      <c r="D804" s="56">
        <v>363.03314930564028</v>
      </c>
      <c r="E804" s="56">
        <v>282.37281386054184</v>
      </c>
      <c r="F804" s="56">
        <v>441.12010003631787</v>
      </c>
      <c r="G804" s="57"/>
      <c r="H804" s="57"/>
      <c r="I804" s="57"/>
      <c r="J804" s="57"/>
      <c r="K804" s="57"/>
      <c r="L804" s="57"/>
      <c r="M804" s="57"/>
      <c r="N804" s="57"/>
      <c r="O804" s="57"/>
      <c r="P804" s="57"/>
      <c r="Q804" s="57"/>
      <c r="R804" s="57"/>
    </row>
    <row r="805" spans="1:18">
      <c r="A805" s="56">
        <v>734</v>
      </c>
      <c r="B805" s="57">
        <v>1.2804071178100893</v>
      </c>
      <c r="C805" s="56">
        <v>131.95187694369406</v>
      </c>
      <c r="D805" s="56">
        <v>365.21912838791263</v>
      </c>
      <c r="E805" s="56">
        <v>283.50882256232893</v>
      </c>
      <c r="F805" s="56">
        <v>444.66272140304295</v>
      </c>
      <c r="G805" s="57"/>
      <c r="H805" s="57"/>
      <c r="I805" s="57"/>
      <c r="J805" s="57"/>
      <c r="K805" s="57"/>
      <c r="L805" s="57"/>
      <c r="M805" s="57"/>
      <c r="N805" s="57"/>
      <c r="O805" s="57"/>
      <c r="P805" s="57"/>
      <c r="Q805" s="57"/>
      <c r="R805" s="57"/>
    </row>
    <row r="806" spans="1:18">
      <c r="A806" s="56">
        <v>733</v>
      </c>
      <c r="B806" s="57">
        <v>1.2802564361587965</v>
      </c>
      <c r="C806" s="56">
        <v>130.63303670032724</v>
      </c>
      <c r="D806" s="56">
        <v>367.43260839101316</v>
      </c>
      <c r="E806" s="56">
        <v>284.6551875310106</v>
      </c>
      <c r="F806" s="56">
        <v>448.26462645339581</v>
      </c>
      <c r="G806" s="57"/>
      <c r="H806" s="57"/>
      <c r="I806" s="57"/>
      <c r="J806" s="57"/>
      <c r="K806" s="57"/>
      <c r="L806" s="57"/>
      <c r="M806" s="57"/>
      <c r="N806" s="57"/>
      <c r="O806" s="57"/>
      <c r="P806" s="57"/>
      <c r="Q806" s="57"/>
      <c r="R806" s="57"/>
    </row>
    <row r="807" spans="1:18">
      <c r="A807" s="56">
        <v>732</v>
      </c>
      <c r="B807" s="57">
        <v>1.2801172483193983</v>
      </c>
      <c r="C807" s="56">
        <v>129.32704322955101</v>
      </c>
      <c r="D807" s="56">
        <v>369.67438656867409</v>
      </c>
      <c r="E807" s="56">
        <v>285.81216486633679</v>
      </c>
      <c r="F807" s="56">
        <v>451.92778344660212</v>
      </c>
      <c r="G807" s="57"/>
      <c r="H807" s="57"/>
      <c r="I807" s="57"/>
      <c r="J807" s="57"/>
      <c r="K807" s="57"/>
      <c r="L807" s="57"/>
      <c r="M807" s="57"/>
      <c r="N807" s="57"/>
      <c r="O807" s="57"/>
      <c r="P807" s="57"/>
      <c r="Q807" s="57"/>
      <c r="R807" s="57"/>
    </row>
    <row r="808" spans="1:18">
      <c r="A808" s="56">
        <v>731</v>
      </c>
      <c r="B808" s="57">
        <v>1.2799899884911956</v>
      </c>
      <c r="C808" s="56">
        <v>128.03385028957251</v>
      </c>
      <c r="D808" s="56">
        <v>371.94528287302251</v>
      </c>
      <c r="E808" s="56">
        <v>286.98001490557175</v>
      </c>
      <c r="F808" s="56">
        <v>455.65423681902752</v>
      </c>
      <c r="G808" s="57"/>
      <c r="H808" s="57"/>
      <c r="I808" s="57"/>
      <c r="J808" s="57"/>
      <c r="K808" s="57"/>
      <c r="L808" s="57"/>
      <c r="M808" s="57"/>
      <c r="N808" s="57"/>
      <c r="O808" s="57"/>
      <c r="P808" s="57"/>
      <c r="Q808" s="57"/>
      <c r="R808" s="57"/>
    </row>
    <row r="809" spans="1:18">
      <c r="A809" s="56">
        <v>730</v>
      </c>
      <c r="B809" s="57">
        <v>1.2798751055143875</v>
      </c>
      <c r="C809" s="56">
        <v>126.75341297854787</v>
      </c>
      <c r="D809" s="56">
        <v>374.24613969024313</v>
      </c>
      <c r="E809" s="56">
        <v>288.15900172166261</v>
      </c>
      <c r="F809" s="56">
        <v>459.44610913850306</v>
      </c>
      <c r="G809" s="57"/>
      <c r="H809" s="57"/>
      <c r="I809" s="57"/>
      <c r="J809" s="57"/>
      <c r="K809" s="57"/>
      <c r="L809" s="57"/>
      <c r="M809" s="57"/>
      <c r="N809" s="57"/>
      <c r="O809" s="57"/>
      <c r="P809" s="57"/>
      <c r="Q809" s="57"/>
      <c r="R809" s="57"/>
    </row>
    <row r="810" spans="1:18">
      <c r="A810" s="56">
        <v>729</v>
      </c>
      <c r="B810" s="57">
        <v>1.2797730639148852</v>
      </c>
      <c r="C810" s="56">
        <v>125.48568779460973</v>
      </c>
      <c r="D810" s="56">
        <v>376.57782135461827</v>
      </c>
      <c r="E810" s="56">
        <v>289.34939250193474</v>
      </c>
      <c r="F810" s="56">
        <v>463.30560281098292</v>
      </c>
      <c r="G810" s="57"/>
      <c r="H810" s="57"/>
      <c r="I810" s="57"/>
      <c r="J810" s="57"/>
      <c r="K810" s="57"/>
      <c r="L810" s="57"/>
      <c r="M810" s="57"/>
      <c r="N810" s="57"/>
      <c r="O810" s="57"/>
      <c r="P810" s="57"/>
      <c r="Q810" s="57"/>
      <c r="R810" s="57"/>
    </row>
    <row r="811" spans="1:18">
      <c r="A811" s="56">
        <v>728</v>
      </c>
      <c r="B811" s="57">
        <v>1.2796843449906861</v>
      </c>
      <c r="C811" s="56">
        <v>124.23063268675847</v>
      </c>
      <c r="D811" s="56">
        <v>378.94121338545239</v>
      </c>
      <c r="E811" s="56">
        <v>290.55145678234851</v>
      </c>
      <c r="F811" s="56">
        <v>467.2350014419527</v>
      </c>
      <c r="G811" s="57"/>
      <c r="H811" s="57"/>
      <c r="I811" s="57"/>
      <c r="J811" s="57"/>
      <c r="K811" s="57"/>
      <c r="L811" s="57"/>
      <c r="M811" s="57"/>
      <c r="N811" s="57"/>
      <c r="O811" s="57"/>
      <c r="P811" s="57"/>
      <c r="Q811" s="57"/>
      <c r="R811" s="57"/>
    </row>
    <row r="812" spans="1:18">
      <c r="A812" s="56">
        <v>727</v>
      </c>
      <c r="B812" s="57">
        <v>1.2796094478654372</v>
      </c>
      <c r="C812" s="56">
        <v>122.98820709725258</v>
      </c>
      <c r="D812" s="56">
        <v>381.33722138811578</v>
      </c>
      <c r="E812" s="56">
        <v>291.76546551122459</v>
      </c>
      <c r="F812" s="56">
        <v>471.23667074687603</v>
      </c>
      <c r="G812" s="57"/>
      <c r="H812" s="57"/>
      <c r="I812" s="57"/>
      <c r="J812" s="57"/>
      <c r="K812" s="57"/>
      <c r="L812" s="57"/>
      <c r="M812" s="57"/>
      <c r="N812" s="57"/>
      <c r="O812" s="57"/>
      <c r="P812" s="57"/>
      <c r="Q812" s="57"/>
      <c r="R812" s="57"/>
    </row>
    <row r="813" spans="1:18">
      <c r="A813" s="56">
        <v>726</v>
      </c>
      <c r="B813" s="57">
        <v>1.2795488905983481</v>
      </c>
      <c r="C813" s="56">
        <v>121.75837198502209</v>
      </c>
      <c r="D813" s="56">
        <v>383.76676956988837</v>
      </c>
      <c r="E813" s="56">
        <v>292.99168992310013</v>
      </c>
      <c r="F813" s="56">
        <v>475.31305891666642</v>
      </c>
      <c r="G813" s="57"/>
      <c r="H813" s="57"/>
      <c r="I813" s="57"/>
      <c r="J813" s="57"/>
      <c r="K813" s="57"/>
      <c r="L813" s="57"/>
      <c r="M813" s="57"/>
      <c r="N813" s="57"/>
      <c r="O813" s="57"/>
      <c r="P813" s="57"/>
      <c r="Q813" s="57"/>
      <c r="R813" s="57"/>
    </row>
    <row r="814" spans="1:18">
      <c r="A814" s="56">
        <v>725</v>
      </c>
      <c r="B814" s="57">
        <v>1.2795032112808062</v>
      </c>
      <c r="C814" s="56">
        <v>120.54108984043701</v>
      </c>
      <c r="D814" s="56">
        <v>386.23079879122668</v>
      </c>
      <c r="E814" s="56">
        <v>294.23040018768432</v>
      </c>
      <c r="F814" s="56">
        <v>479.46669628809059</v>
      </c>
      <c r="G814" s="57"/>
      <c r="H814" s="57"/>
      <c r="I814" s="57"/>
      <c r="J814" s="57"/>
      <c r="K814" s="57"/>
      <c r="L814" s="57"/>
      <c r="M814" s="57"/>
      <c r="N814" s="57"/>
      <c r="O814" s="57"/>
      <c r="P814" s="57"/>
      <c r="Q814" s="57"/>
      <c r="R814" s="57"/>
    </row>
    <row r="815" spans="1:18">
      <c r="A815" s="56">
        <v>724</v>
      </c>
      <c r="B815" s="57">
        <v>1.2794729691384388</v>
      </c>
      <c r="C815" s="56">
        <v>119.33632467534915</v>
      </c>
      <c r="D815" s="56">
        <v>388.73026406816274</v>
      </c>
      <c r="E815" s="56">
        <v>295.48186380065869</v>
      </c>
      <c r="F815" s="56">
        <v>483.7001941543644</v>
      </c>
      <c r="G815" s="57"/>
      <c r="H815" s="57"/>
      <c r="I815" s="57"/>
      <c r="J815" s="57"/>
      <c r="K815" s="57"/>
      <c r="L815" s="57"/>
      <c r="M815" s="57"/>
      <c r="N815" s="57"/>
      <c r="O815" s="57"/>
      <c r="P815" s="57"/>
      <c r="Q815" s="57"/>
      <c r="R815" s="57"/>
    </row>
    <row r="816" spans="1:18">
      <c r="A816" s="56">
        <v>723</v>
      </c>
      <c r="B816" s="57">
        <v>1.2794587456395161</v>
      </c>
      <c r="C816" s="56">
        <v>118.14404199571625</v>
      </c>
      <c r="D816" s="56">
        <v>391.26613146576921</v>
      </c>
      <c r="E816" s="56">
        <v>296.7463436945942</v>
      </c>
      <c r="F816" s="56">
        <v>488.01624258364041</v>
      </c>
      <c r="G816" s="57"/>
      <c r="H816" s="57"/>
      <c r="I816" s="57"/>
      <c r="J816" s="57"/>
      <c r="K816" s="57"/>
      <c r="L816" s="57"/>
      <c r="M816" s="57"/>
      <c r="N816" s="57"/>
      <c r="O816" s="57"/>
      <c r="P816" s="57"/>
      <c r="Q816" s="57"/>
      <c r="R816" s="57"/>
    </row>
    <row r="817" spans="1:18">
      <c r="A817" s="56">
        <v>722</v>
      </c>
      <c r="B817" s="57">
        <v>1.2794611455799665</v>
      </c>
      <c r="C817" s="56">
        <v>116.96420874072285</v>
      </c>
      <c r="D817" s="56">
        <v>393.83937420086579</v>
      </c>
      <c r="E817" s="56">
        <v>298.02409598986725</v>
      </c>
      <c r="F817" s="56">
        <v>492.4176069002088</v>
      </c>
      <c r="G817" s="57"/>
      <c r="H817" s="57"/>
      <c r="I817" s="57"/>
      <c r="J817" s="57"/>
      <c r="K817" s="57"/>
      <c r="L817" s="57"/>
      <c r="M817" s="57"/>
      <c r="N817" s="57"/>
      <c r="O817" s="57"/>
      <c r="P817" s="57"/>
      <c r="Q817" s="57"/>
      <c r="R817" s="57"/>
    </row>
    <row r="818" spans="1:18">
      <c r="A818" s="56">
        <v>721</v>
      </c>
      <c r="B818" s="57">
        <v>1.2794807981433878</v>
      </c>
      <c r="C818" s="56">
        <v>115.79679319591851</v>
      </c>
      <c r="D818" s="56">
        <v>396.45096793482259</v>
      </c>
      <c r="E818" s="56">
        <v>299.31536739143172</v>
      </c>
      <c r="F818" s="56">
        <v>496.90712274117851</v>
      </c>
      <c r="G818" s="57"/>
      <c r="H818" s="57"/>
      <c r="I818" s="57"/>
      <c r="J818" s="57"/>
      <c r="K818" s="57"/>
      <c r="L818" s="57"/>
      <c r="M818" s="57"/>
      <c r="N818" s="57"/>
      <c r="O818" s="57"/>
      <c r="P818" s="57"/>
      <c r="Q818" s="57"/>
      <c r="R818" s="57"/>
    </row>
    <row r="819" spans="1:18">
      <c r="A819" s="56">
        <v>720</v>
      </c>
      <c r="B819" s="57">
        <v>1.2795183579367386</v>
      </c>
      <c r="C819" s="56">
        <v>114.64176486473227</v>
      </c>
      <c r="D819" s="56">
        <v>399.1018850503358</v>
      </c>
      <c r="E819" s="56">
        <v>300.62039214326728</v>
      </c>
      <c r="F819" s="56">
        <v>501.48768927735932</v>
      </c>
      <c r="G819" s="57"/>
      <c r="H819" s="57"/>
      <c r="I819" s="57"/>
      <c r="J819" s="57"/>
      <c r="K819" s="57"/>
      <c r="L819" s="57"/>
      <c r="M819" s="57"/>
      <c r="N819" s="57"/>
      <c r="O819" s="57"/>
      <c r="P819" s="57"/>
      <c r="Q819" s="57"/>
      <c r="R819" s="57"/>
    </row>
    <row r="820" spans="1:18">
      <c r="A820" s="56">
        <v>719</v>
      </c>
      <c r="B820" s="57">
        <v>1.2795745059238981</v>
      </c>
      <c r="C820" s="56">
        <v>113.49909429513612</v>
      </c>
      <c r="D820" s="56">
        <v>401.79308779499462</v>
      </c>
      <c r="E820" s="56">
        <v>301.93938850262822</v>
      </c>
      <c r="F820" s="56">
        <v>506.1622603166208</v>
      </c>
      <c r="G820" s="57"/>
      <c r="H820" s="57"/>
      <c r="I820" s="57"/>
      <c r="J820" s="57"/>
      <c r="K820" s="57"/>
      <c r="L820" s="57"/>
      <c r="M820" s="57"/>
      <c r="N820" s="57"/>
      <c r="O820" s="57"/>
      <c r="P820" s="57"/>
      <c r="Q820" s="57"/>
      <c r="R820" s="57"/>
    </row>
    <row r="821" spans="1:18">
      <c r="A821" s="56">
        <v>718</v>
      </c>
      <c r="B821" s="57">
        <v>1.2796499503218612</v>
      </c>
      <c r="C821" s="56">
        <v>112.36875285482276</v>
      </c>
      <c r="D821" s="56">
        <v>404.52552015055801</v>
      </c>
      <c r="E821" s="56">
        <v>303.27255468726531</v>
      </c>
      <c r="F821" s="56">
        <v>510.93383294984591</v>
      </c>
      <c r="G821" s="57"/>
      <c r="H821" s="57"/>
      <c r="I821" s="57"/>
      <c r="J821" s="57"/>
      <c r="K821" s="57"/>
      <c r="L821" s="57"/>
      <c r="M821" s="57"/>
      <c r="N821" s="57"/>
      <c r="O821" s="57"/>
      <c r="P821" s="57"/>
      <c r="Q821" s="57"/>
      <c r="R821" s="57"/>
    </row>
    <row r="822" spans="1:18">
      <c r="A822" s="56">
        <v>717</v>
      </c>
      <c r="B822" s="57">
        <v>1.2797454273390976</v>
      </c>
      <c r="C822" s="56">
        <v>111.04829950222862</v>
      </c>
      <c r="D822" s="56">
        <v>406.25705373239191</v>
      </c>
      <c r="E822" s="56">
        <v>304.07533557959079</v>
      </c>
      <c r="F822" s="56">
        <v>514.06554034645944</v>
      </c>
      <c r="G822" s="57"/>
      <c r="H822" s="57"/>
      <c r="I822" s="57"/>
      <c r="J822" s="57"/>
      <c r="K822" s="57"/>
      <c r="L822" s="57"/>
      <c r="M822" s="57"/>
      <c r="N822" s="57"/>
      <c r="O822" s="57"/>
      <c r="P822" s="57"/>
      <c r="Q822" s="57"/>
      <c r="R822" s="57"/>
    </row>
    <row r="823" spans="1:18">
      <c r="A823" s="56">
        <v>716</v>
      </c>
      <c r="B823" s="57">
        <v>1.279861701796676</v>
      </c>
      <c r="C823" s="56">
        <v>109.9655535259668</v>
      </c>
      <c r="D823" s="56">
        <v>409.18613387611742</v>
      </c>
      <c r="E823" s="56">
        <v>305.49805134109806</v>
      </c>
      <c r="F823" s="56">
        <v>519.21700092066976</v>
      </c>
      <c r="G823" s="57"/>
      <c r="H823" s="57"/>
      <c r="I823" s="57"/>
      <c r="J823" s="57"/>
      <c r="K823" s="57"/>
      <c r="L823" s="57"/>
      <c r="M823" s="57"/>
      <c r="N823" s="57"/>
      <c r="O823" s="57"/>
      <c r="P823" s="57"/>
      <c r="Q823" s="57"/>
      <c r="R823" s="57"/>
    </row>
    <row r="824" spans="1:18">
      <c r="A824" s="56">
        <v>715</v>
      </c>
      <c r="B824" s="57">
        <v>1.2799995675040643</v>
      </c>
      <c r="C824" s="56">
        <v>108.89525875717348</v>
      </c>
      <c r="D824" s="56">
        <v>412.16219741286949</v>
      </c>
      <c r="E824" s="56">
        <v>306.93640354569874</v>
      </c>
      <c r="F824" s="56">
        <v>524.48184515440551</v>
      </c>
      <c r="G824" s="57"/>
      <c r="H824" s="57"/>
      <c r="I824" s="57"/>
      <c r="J824" s="57"/>
      <c r="K824" s="57"/>
      <c r="L824" s="57"/>
      <c r="M824" s="57"/>
      <c r="N824" s="57"/>
      <c r="O824" s="57"/>
      <c r="P824" s="57"/>
      <c r="Q824" s="57"/>
      <c r="R824" s="57"/>
    </row>
    <row r="825" spans="1:18">
      <c r="A825" s="56">
        <v>714</v>
      </c>
      <c r="B825" s="57">
        <v>1.2801598474273315</v>
      </c>
      <c r="C825" s="56">
        <v>107.83739651613746</v>
      </c>
      <c r="D825" s="56">
        <v>415.18601038623757</v>
      </c>
      <c r="E825" s="56">
        <v>308.39042700540568</v>
      </c>
      <c r="F825" s="56">
        <v>529.86325179504433</v>
      </c>
      <c r="G825" s="57"/>
      <c r="H825" s="57"/>
      <c r="I825" s="57"/>
      <c r="J825" s="57"/>
      <c r="K825" s="57"/>
      <c r="L825" s="57"/>
      <c r="M825" s="57"/>
      <c r="N825" s="57"/>
      <c r="O825" s="57"/>
      <c r="P825" s="57"/>
      <c r="Q825" s="57"/>
      <c r="R825" s="57"/>
    </row>
    <row r="826" spans="1:18">
      <c r="A826" s="56">
        <v>713</v>
      </c>
      <c r="B826" s="57">
        <v>1.2803433935170341</v>
      </c>
      <c r="C826" s="56">
        <v>106.79194654321311</v>
      </c>
      <c r="D826" s="56">
        <v>418.25823494666889</v>
      </c>
      <c r="E826" s="56">
        <v>309.86009611906053</v>
      </c>
      <c r="F826" s="56">
        <v>535.36430755967342</v>
      </c>
      <c r="G826" s="57"/>
      <c r="H826" s="57"/>
      <c r="I826" s="57"/>
      <c r="J826" s="57"/>
      <c r="K826" s="57"/>
      <c r="L826" s="57"/>
      <c r="M826" s="57"/>
      <c r="N826" s="57"/>
      <c r="O826" s="57"/>
      <c r="P826" s="57"/>
      <c r="Q826" s="57"/>
      <c r="R826" s="57"/>
    </row>
    <row r="827" spans="1:18">
      <c r="A827" s="56">
        <v>712</v>
      </c>
      <c r="B827" s="57">
        <v>1.280551086147375</v>
      </c>
      <c r="C827" s="56">
        <v>105.75888606539844</v>
      </c>
      <c r="D827" s="56">
        <v>421.37940589381213</v>
      </c>
      <c r="E827" s="56">
        <v>311.34531494137866</v>
      </c>
      <c r="F827" s="56">
        <v>540.98796325176056</v>
      </c>
      <c r="G827" s="57"/>
      <c r="H827" s="57"/>
      <c r="I827" s="57"/>
      <c r="J827" s="57"/>
      <c r="K827" s="57"/>
      <c r="L827" s="57"/>
      <c r="M827" s="57"/>
      <c r="N827" s="57"/>
      <c r="O827" s="57"/>
      <c r="P827" s="57"/>
      <c r="Q827" s="57"/>
      <c r="R827" s="57"/>
    </row>
    <row r="828" spans="1:18">
      <c r="A828" s="56">
        <v>711</v>
      </c>
      <c r="B828" s="57">
        <v>1.2807838330891865</v>
      </c>
      <c r="C828" s="56">
        <v>104.73818870056618</v>
      </c>
      <c r="D828" s="56">
        <v>424.54990441459</v>
      </c>
      <c r="E828" s="56">
        <v>312.8459063457193</v>
      </c>
      <c r="F828" s="56">
        <v>546.73698287651609</v>
      </c>
      <c r="G828" s="57"/>
      <c r="H828" s="57"/>
      <c r="I828" s="57"/>
      <c r="J828" s="57"/>
      <c r="K828" s="57"/>
      <c r="L828" s="57"/>
      <c r="M828" s="57"/>
      <c r="N828" s="57"/>
      <c r="O828" s="57"/>
      <c r="P828" s="57"/>
      <c r="Q828" s="57"/>
      <c r="R828" s="57"/>
    </row>
    <row r="829" spans="1:18">
      <c r="A829" s="56">
        <v>710</v>
      </c>
      <c r="B829" s="57">
        <v>1.2794726647152832</v>
      </c>
      <c r="C829" s="56">
        <v>103.72982318225664</v>
      </c>
      <c r="D829" s="56">
        <v>427.76992897663865</v>
      </c>
      <c r="E829" s="56">
        <v>314.36160032617676</v>
      </c>
      <c r="F829" s="56">
        <v>552.61388526544499</v>
      </c>
      <c r="G829" s="57"/>
      <c r="H829" s="57"/>
      <c r="I829" s="57"/>
      <c r="J829" s="57"/>
      <c r="K829" s="57"/>
      <c r="L829" s="57"/>
      <c r="M829" s="57"/>
      <c r="N829" s="57"/>
      <c r="O829" s="57"/>
      <c r="P829" s="57"/>
      <c r="Q829" s="57"/>
      <c r="R829" s="57"/>
    </row>
    <row r="830" spans="1:18">
      <c r="A830" s="56">
        <v>709</v>
      </c>
      <c r="B830" s="57">
        <v>1.2799230627305413</v>
      </c>
      <c r="C830" s="56">
        <v>102.73375190349711</v>
      </c>
      <c r="D830" s="56">
        <v>431.0394635812558</v>
      </c>
      <c r="E830" s="56">
        <v>315.8920216051099</v>
      </c>
      <c r="F830" s="56">
        <v>558.62087812429991</v>
      </c>
      <c r="G830" s="57"/>
      <c r="H830" s="57"/>
      <c r="I830" s="57"/>
      <c r="J830" s="57"/>
      <c r="K830" s="57"/>
      <c r="L830" s="57"/>
      <c r="M830" s="57"/>
      <c r="N830" s="57"/>
      <c r="O830" s="57"/>
      <c r="P830" s="57"/>
      <c r="Q830" s="57"/>
      <c r="R830" s="57"/>
    </row>
    <row r="831" spans="1:18">
      <c r="A831" s="56">
        <v>708</v>
      </c>
      <c r="B831" s="57">
        <v>1.2804064636329826</v>
      </c>
      <c r="C831" s="56">
        <v>101.74992926914726</v>
      </c>
      <c r="D831" s="56">
        <v>434.35824360227156</v>
      </c>
      <c r="E831" s="56">
        <v>317.43667671404103</v>
      </c>
      <c r="F831" s="56">
        <v>564.75978444704128</v>
      </c>
      <c r="G831" s="57"/>
      <c r="H831" s="57"/>
      <c r="I831" s="57"/>
      <c r="J831" s="57"/>
      <c r="K831" s="57"/>
      <c r="L831" s="57"/>
      <c r="M831" s="57"/>
      <c r="N831" s="57"/>
      <c r="O831" s="57"/>
      <c r="P831" s="57"/>
      <c r="Q831" s="57"/>
      <c r="R831" s="57"/>
    </row>
    <row r="832" spans="1:18">
      <c r="A832" s="56">
        <v>707</v>
      </c>
      <c r="B832" s="57">
        <v>1.2809240378295226</v>
      </c>
      <c r="C832" s="56">
        <v>100.77829987098491</v>
      </c>
      <c r="D832" s="56">
        <v>437.72571982344488</v>
      </c>
      <c r="E832" s="56">
        <v>318.99494089347479</v>
      </c>
      <c r="F832" s="56">
        <v>571.03196193976964</v>
      </c>
      <c r="G832" s="57"/>
      <c r="H832" s="57"/>
      <c r="I832" s="57"/>
      <c r="J832" s="57"/>
      <c r="K832" s="57"/>
      <c r="L832" s="57"/>
      <c r="M832" s="57"/>
      <c r="N832" s="57"/>
      <c r="O832" s="57"/>
      <c r="P832" s="57"/>
      <c r="Q832" s="57"/>
      <c r="R832" s="57"/>
    </row>
    <row r="833" spans="1:18">
      <c r="A833" s="56">
        <v>706</v>
      </c>
      <c r="B833" s="57">
        <v>1.2814769693169497</v>
      </c>
      <c r="C833" s="58">
        <v>99.818796488827743</v>
      </c>
      <c r="D833" s="56">
        <v>441.14102129484326</v>
      </c>
      <c r="E833" s="56">
        <v>320.56604514257418</v>
      </c>
      <c r="F833" s="56">
        <v>577.4382161503861</v>
      </c>
      <c r="G833" s="57"/>
      <c r="H833" s="57"/>
      <c r="I833" s="57"/>
      <c r="J833" s="57"/>
      <c r="K833" s="57"/>
      <c r="L833" s="57"/>
      <c r="M833" s="57"/>
      <c r="N833" s="57"/>
      <c r="O833" s="57"/>
      <c r="P833" s="57"/>
      <c r="Q833" s="57"/>
      <c r="R833" s="57"/>
    </row>
    <row r="834" spans="1:18">
      <c r="A834" s="56">
        <v>705</v>
      </c>
      <c r="B834" s="57">
        <v>1.2820664477025303</v>
      </c>
      <c r="C834" s="58">
        <v>98.871337960011132</v>
      </c>
      <c r="D834" s="56">
        <v>444.60291818961173</v>
      </c>
      <c r="E834" s="56">
        <v>322.1490639923972</v>
      </c>
      <c r="F834" s="56">
        <v>583.97870909824155</v>
      </c>
      <c r="G834" s="57"/>
      <c r="H834" s="57"/>
      <c r="I834" s="57"/>
      <c r="J834" s="57"/>
      <c r="K834" s="57"/>
      <c r="L834" s="57"/>
      <c r="M834" s="57"/>
      <c r="N834" s="57"/>
      <c r="O834" s="57"/>
      <c r="P834" s="57"/>
      <c r="Q834" s="57"/>
      <c r="R834" s="57"/>
    </row>
    <row r="835" spans="1:18">
      <c r="A835" s="56">
        <v>704</v>
      </c>
      <c r="B835" s="57">
        <v>1.2826936584131574</v>
      </c>
      <c r="C835" s="56">
        <v>100.12655481474077</v>
      </c>
      <c r="D835" s="56">
        <v>449.17451184284442</v>
      </c>
      <c r="E835" s="56">
        <v>323.10400630548969</v>
      </c>
      <c r="F835" s="56">
        <v>594.92576566127002</v>
      </c>
      <c r="G835" s="57"/>
      <c r="H835" s="57"/>
      <c r="I835" s="57"/>
      <c r="J835" s="57"/>
      <c r="K835" s="57"/>
      <c r="L835" s="57"/>
      <c r="M835" s="57"/>
      <c r="N835" s="57"/>
      <c r="O835" s="57"/>
      <c r="P835" s="57"/>
      <c r="Q835" s="57"/>
      <c r="R835" s="57"/>
    </row>
    <row r="836" spans="1:18">
      <c r="A836" s="56">
        <v>703</v>
      </c>
      <c r="B836" s="57">
        <v>1.2833597708480304</v>
      </c>
      <c r="C836" s="58">
        <v>99.430418899063966</v>
      </c>
      <c r="D836" s="56">
        <v>452.8509479422425</v>
      </c>
      <c r="E836" s="56">
        <v>324.63954823033475</v>
      </c>
      <c r="F836" s="56">
        <v>602.27073152976584</v>
      </c>
      <c r="G836" s="57"/>
      <c r="H836" s="57"/>
      <c r="I836" s="57"/>
      <c r="J836" s="57"/>
      <c r="K836" s="57"/>
      <c r="L836" s="57"/>
      <c r="M836" s="57"/>
      <c r="N836" s="57"/>
      <c r="O836" s="57"/>
      <c r="P836" s="57"/>
      <c r="Q836" s="57"/>
      <c r="R836" s="57"/>
    </row>
    <row r="837" spans="1:18">
      <c r="A837" s="56">
        <v>702</v>
      </c>
      <c r="B837" s="57">
        <v>1.2840659243472785</v>
      </c>
      <c r="C837" s="58">
        <v>98.7498701047098</v>
      </c>
      <c r="D837" s="56">
        <v>456.5707198284851</v>
      </c>
      <c r="E837" s="56">
        <v>326.18096266111183</v>
      </c>
      <c r="F837" s="56">
        <v>609.76935808759174</v>
      </c>
      <c r="G837" s="57"/>
      <c r="H837" s="57"/>
      <c r="I837" s="57"/>
      <c r="J837" s="57"/>
      <c r="K837" s="57"/>
      <c r="L837" s="57"/>
      <c r="M837" s="57"/>
      <c r="N837" s="57"/>
      <c r="O837" s="57"/>
      <c r="P837" s="57"/>
      <c r="Q837" s="57"/>
      <c r="R837" s="57"/>
    </row>
    <row r="838" spans="1:18">
      <c r="A838" s="56">
        <v>701</v>
      </c>
      <c r="B838" s="57">
        <v>1.2848132117698234</v>
      </c>
      <c r="C838" s="58">
        <v>98.084429813414758</v>
      </c>
      <c r="D838" s="56">
        <v>460.32989870061431</v>
      </c>
      <c r="E838" s="56">
        <v>327.72635730962458</v>
      </c>
      <c r="F838" s="56">
        <v>617.41687949979575</v>
      </c>
      <c r="G838" s="57"/>
      <c r="H838" s="57"/>
      <c r="I838" s="57"/>
      <c r="J838" s="57"/>
      <c r="K838" s="57"/>
      <c r="L838" s="57"/>
      <c r="M838" s="57"/>
      <c r="N838" s="57"/>
      <c r="O838" s="57"/>
      <c r="P838" s="57"/>
      <c r="Q838" s="57"/>
      <c r="R838" s="57"/>
    </row>
    <row r="839" spans="1:18">
      <c r="A839" s="56">
        <v>700</v>
      </c>
      <c r="B839" s="57">
        <v>1.2856026606763857</v>
      </c>
      <c r="C839" s="58">
        <v>97.433506126523284</v>
      </c>
      <c r="D839" s="56">
        <v>464.12390118426964</v>
      </c>
      <c r="E839" s="56">
        <v>329.27364047894105</v>
      </c>
      <c r="F839" s="56">
        <v>625.20695917720172</v>
      </c>
      <c r="G839" s="57"/>
      <c r="H839" s="57"/>
      <c r="I839" s="57"/>
      <c r="J839" s="57"/>
      <c r="K839" s="57"/>
      <c r="L839" s="57"/>
      <c r="M839" s="57"/>
      <c r="N839" s="57"/>
      <c r="O839" s="57"/>
      <c r="P839" s="57"/>
      <c r="Q839" s="57"/>
      <c r="R839" s="57"/>
    </row>
    <row r="840" spans="1:18">
      <c r="A840" s="56">
        <v>699</v>
      </c>
      <c r="B840" s="57">
        <v>1.2864352120263893</v>
      </c>
      <c r="C840" s="58">
        <v>96.796389009357654</v>
      </c>
      <c r="D840" s="56">
        <v>467.94750024706059</v>
      </c>
      <c r="E840" s="56">
        <v>330.82053684065806</v>
      </c>
      <c r="F840" s="56">
        <v>633.13163022965807</v>
      </c>
      <c r="G840" s="57"/>
      <c r="H840" s="57"/>
      <c r="I840" s="57"/>
      <c r="J840" s="57"/>
      <c r="K840" s="57"/>
      <c r="L840" s="57"/>
      <c r="M840" s="57"/>
      <c r="N840" s="57"/>
      <c r="O840" s="57"/>
      <c r="P840" s="57"/>
      <c r="Q840" s="57"/>
      <c r="R840" s="57"/>
    </row>
    <row r="841" spans="1:18">
      <c r="A841" s="56">
        <v>698</v>
      </c>
      <c r="B841" s="57">
        <v>1.2873116966384046</v>
      </c>
      <c r="C841" s="58">
        <v>96.172248861436415</v>
      </c>
      <c r="D841" s="56">
        <v>471.79485989346188</v>
      </c>
      <c r="E841" s="56">
        <v>332.36461180975601</v>
      </c>
      <c r="F841" s="56">
        <v>641.18128363519963</v>
      </c>
      <c r="G841" s="57"/>
      <c r="H841" s="57"/>
      <c r="I841" s="57"/>
      <c r="J841" s="57"/>
      <c r="K841" s="57"/>
      <c r="L841" s="57"/>
      <c r="M841" s="57"/>
      <c r="N841" s="57"/>
      <c r="O841" s="57"/>
      <c r="P841" s="57"/>
      <c r="Q841" s="57"/>
      <c r="R841" s="57"/>
    </row>
    <row r="842" spans="1:18">
      <c r="A842" s="56">
        <v>697</v>
      </c>
      <c r="B842" s="57">
        <v>1.3073039275953662</v>
      </c>
      <c r="C842" s="58">
        <v>95.560139170925808</v>
      </c>
      <c r="D842" s="56">
        <v>475.65959553695626</v>
      </c>
      <c r="E842" s="56">
        <v>333.90330456255003</v>
      </c>
      <c r="F842" s="56">
        <v>649.34471234361479</v>
      </c>
      <c r="G842" s="57"/>
      <c r="H842" s="57"/>
      <c r="I842" s="57"/>
      <c r="J842" s="57"/>
      <c r="K842" s="57"/>
      <c r="L842" s="57"/>
      <c r="M842" s="57"/>
      <c r="N842" s="57"/>
      <c r="O842" s="57"/>
      <c r="P842" s="57"/>
      <c r="Q842" s="57"/>
      <c r="R842" s="57"/>
    </row>
    <row r="843" spans="1:18">
      <c r="A843" s="56">
        <v>696</v>
      </c>
      <c r="B843" s="57">
        <v>1.3104248481834979</v>
      </c>
      <c r="C843" s="58">
        <v>94.959003752878772</v>
      </c>
      <c r="D843" s="56">
        <v>479.53486037654591</v>
      </c>
      <c r="E843" s="56">
        <v>335.4339691128107</v>
      </c>
      <c r="F843" s="56">
        <v>657.60921684508025</v>
      </c>
      <c r="G843" s="57"/>
      <c r="H843" s="57"/>
      <c r="I843" s="57"/>
      <c r="J843" s="57"/>
      <c r="K843" s="57"/>
      <c r="L843" s="57"/>
      <c r="M843" s="57"/>
      <c r="N843" s="57"/>
      <c r="O843" s="57"/>
      <c r="P843" s="57"/>
      <c r="Q843" s="57"/>
      <c r="R843" s="57"/>
    </row>
    <row r="844" spans="1:18">
      <c r="A844" s="56">
        <v>695</v>
      </c>
      <c r="B844" s="57">
        <v>1.3136583314710295</v>
      </c>
      <c r="C844" s="58">
        <v>94.367688730186998</v>
      </c>
      <c r="D844" s="56">
        <v>483.41345585673309</v>
      </c>
      <c r="E844" s="56">
        <v>336.95392204640711</v>
      </c>
      <c r="F844" s="56">
        <v>665.96077319585663</v>
      </c>
      <c r="G844" s="57"/>
      <c r="H844" s="57"/>
      <c r="I844" s="57"/>
      <c r="J844" s="57"/>
      <c r="K844" s="57"/>
      <c r="L844" s="57"/>
      <c r="M844" s="57"/>
      <c r="N844" s="57"/>
      <c r="O844" s="57"/>
      <c r="P844" s="57"/>
      <c r="Q844" s="57"/>
      <c r="R844" s="57"/>
    </row>
    <row r="845" spans="1:18">
      <c r="A845" s="56">
        <v>694</v>
      </c>
      <c r="B845" s="57">
        <v>1.3170024638487654</v>
      </c>
      <c r="C845" s="58">
        <v>93.883178425107388</v>
      </c>
      <c r="D845" s="56">
        <v>488.04591771352602</v>
      </c>
      <c r="E845" s="56">
        <v>338.71332024784869</v>
      </c>
      <c r="F845" s="56">
        <v>675.92090151009563</v>
      </c>
      <c r="G845" s="57"/>
      <c r="H845" s="57"/>
      <c r="I845" s="57"/>
      <c r="J845" s="57"/>
      <c r="K845" s="57"/>
      <c r="L845" s="57"/>
      <c r="M845" s="57"/>
      <c r="N845" s="57"/>
      <c r="O845" s="57"/>
      <c r="P845" s="57"/>
      <c r="Q845" s="57"/>
      <c r="R845" s="57"/>
    </row>
    <row r="846" spans="1:18">
      <c r="A846" s="56">
        <v>693</v>
      </c>
      <c r="B846" s="57">
        <v>1.3204542175971732</v>
      </c>
      <c r="C846" s="58">
        <v>93.621493491417382</v>
      </c>
      <c r="D846" s="56">
        <v>494.24030568645321</v>
      </c>
      <c r="E846" s="56">
        <v>340.96438381694662</v>
      </c>
      <c r="F846" s="56">
        <v>689.18471527923475</v>
      </c>
      <c r="G846" s="57"/>
      <c r="H846" s="57"/>
      <c r="I846" s="57"/>
      <c r="J846" s="57"/>
      <c r="K846" s="57"/>
      <c r="L846" s="57"/>
      <c r="M846" s="57"/>
      <c r="N846" s="57"/>
      <c r="O846" s="57"/>
      <c r="P846" s="57"/>
      <c r="Q846" s="57"/>
      <c r="R846" s="57"/>
    </row>
    <row r="847" spans="1:18">
      <c r="A847" s="56">
        <v>692</v>
      </c>
      <c r="B847" s="57">
        <v>1.3240093753010691</v>
      </c>
      <c r="C847" s="58">
        <v>95.539671133962642</v>
      </c>
      <c r="D847" s="56">
        <v>504.33365867720403</v>
      </c>
      <c r="E847" s="56">
        <v>345.99087231107973</v>
      </c>
      <c r="F847" s="56">
        <v>708.47472707175416</v>
      </c>
      <c r="G847" s="57"/>
      <c r="H847" s="57"/>
      <c r="I847" s="57"/>
      <c r="J847" s="57"/>
      <c r="K847" s="57"/>
      <c r="L847" s="57"/>
      <c r="M847" s="57"/>
      <c r="N847" s="57"/>
      <c r="O847" s="57"/>
      <c r="P847" s="57"/>
      <c r="Q847" s="57"/>
      <c r="R847" s="57"/>
    </row>
    <row r="848" spans="1:18">
      <c r="A848" s="56">
        <v>691</v>
      </c>
      <c r="B848" s="57">
        <v>1.3276624841749984</v>
      </c>
      <c r="C848" s="58">
        <v>99.838628300812417</v>
      </c>
      <c r="D848" s="56">
        <v>517.81828657622634</v>
      </c>
      <c r="E848" s="56">
        <v>353.59875722531189</v>
      </c>
      <c r="F848" s="56">
        <v>732.77386863139748</v>
      </c>
      <c r="G848" s="57"/>
      <c r="H848" s="57"/>
      <c r="I848" s="57"/>
      <c r="J848" s="57"/>
      <c r="K848" s="57"/>
      <c r="L848" s="57"/>
      <c r="M848" s="57"/>
      <c r="N848" s="57"/>
      <c r="O848" s="57"/>
      <c r="P848" s="57"/>
      <c r="Q848" s="57"/>
      <c r="R848" s="57"/>
    </row>
    <row r="849" spans="1:18">
      <c r="A849" s="56">
        <v>690</v>
      </c>
      <c r="B849" s="57">
        <v>1.3314068475137908</v>
      </c>
      <c r="C849" s="56">
        <v>102.97546246693884</v>
      </c>
      <c r="D849" s="56">
        <v>529.23674461195549</v>
      </c>
      <c r="E849" s="56">
        <v>359.44070430001915</v>
      </c>
      <c r="F849" s="56">
        <v>754.41378590310194</v>
      </c>
      <c r="G849" s="57"/>
      <c r="H849" s="57"/>
      <c r="I849" s="57"/>
      <c r="J849" s="57"/>
      <c r="K849" s="57"/>
      <c r="L849" s="57"/>
      <c r="M849" s="57"/>
      <c r="N849" s="57"/>
      <c r="O849" s="57"/>
      <c r="P849" s="57"/>
      <c r="Q849" s="57"/>
      <c r="R849" s="57"/>
    </row>
    <row r="850" spans="1:18">
      <c r="A850" s="56">
        <v>689</v>
      </c>
      <c r="B850" s="57">
        <v>1.3352345592258545</v>
      </c>
      <c r="C850" s="56">
        <v>105.91719563265416</v>
      </c>
      <c r="D850" s="56">
        <v>539.55394871546014</v>
      </c>
      <c r="E850" s="56">
        <v>364.69666014322098</v>
      </c>
      <c r="F850" s="56">
        <v>774.13315292420862</v>
      </c>
      <c r="G850" s="57"/>
      <c r="H850" s="57"/>
      <c r="I850" s="57"/>
      <c r="J850" s="57"/>
      <c r="K850" s="57"/>
      <c r="L850" s="57"/>
      <c r="M850" s="57"/>
      <c r="N850" s="57"/>
      <c r="O850" s="57"/>
      <c r="P850" s="57"/>
      <c r="Q850" s="57"/>
      <c r="R850" s="57"/>
    </row>
    <row r="851" spans="1:18">
      <c r="A851" s="56">
        <v>688</v>
      </c>
      <c r="B851" s="57">
        <v>1.3391365844129572</v>
      </c>
      <c r="C851" s="56">
        <v>108.71252870926048</v>
      </c>
      <c r="D851" s="56">
        <v>548.99289518378862</v>
      </c>
      <c r="E851" s="56">
        <v>369.50370385701081</v>
      </c>
      <c r="F851" s="56">
        <v>792.27918134091192</v>
      </c>
      <c r="G851" s="57"/>
      <c r="H851" s="57"/>
      <c r="I851" s="57"/>
      <c r="J851" s="57"/>
      <c r="K851" s="57"/>
      <c r="L851" s="57"/>
      <c r="M851" s="57"/>
      <c r="N851" s="57"/>
      <c r="O851" s="57"/>
      <c r="P851" s="57"/>
      <c r="Q851" s="57"/>
      <c r="R851" s="57"/>
    </row>
    <row r="852" spans="1:18">
      <c r="A852" s="56">
        <v>687</v>
      </c>
      <c r="B852" s="57">
        <v>1.3440052431584764</v>
      </c>
      <c r="C852" s="56">
        <v>111.54389639442671</v>
      </c>
      <c r="D852" s="56">
        <v>557.48273217484314</v>
      </c>
      <c r="E852" s="56">
        <v>373.68171698006176</v>
      </c>
      <c r="F852" s="56">
        <v>809.09627803450371</v>
      </c>
      <c r="G852" s="57"/>
      <c r="H852" s="57"/>
      <c r="I852" s="57"/>
      <c r="J852" s="57"/>
      <c r="K852" s="57"/>
      <c r="L852" s="57"/>
      <c r="M852" s="57"/>
      <c r="N852" s="57"/>
      <c r="O852" s="57"/>
      <c r="P852" s="57"/>
      <c r="Q852" s="57"/>
      <c r="R852" s="57"/>
    </row>
    <row r="853" spans="1:18">
      <c r="A853" s="56">
        <v>686</v>
      </c>
      <c r="B853" s="57">
        <v>1.3509244329504315</v>
      </c>
      <c r="C853" s="56">
        <v>114.66179762760534</v>
      </c>
      <c r="D853" s="56">
        <v>564.89915078724039</v>
      </c>
      <c r="E853" s="56">
        <v>377.00107565178786</v>
      </c>
      <c r="F853" s="56">
        <v>824.81812469216368</v>
      </c>
      <c r="G853" s="57"/>
      <c r="H853" s="57"/>
      <c r="I853" s="57"/>
      <c r="J853" s="57"/>
      <c r="K853" s="57"/>
      <c r="L853" s="57"/>
      <c r="M853" s="57"/>
      <c r="N853" s="57"/>
      <c r="O853" s="57"/>
      <c r="P853" s="57"/>
      <c r="Q853" s="57"/>
      <c r="R853" s="57"/>
    </row>
    <row r="854" spans="1:18">
      <c r="A854" s="56">
        <v>685</v>
      </c>
      <c r="B854" s="57">
        <v>1.3777533052918434</v>
      </c>
      <c r="C854" s="56">
        <v>117.75135875935958</v>
      </c>
      <c r="D854" s="56">
        <v>571.82281149333562</v>
      </c>
      <c r="E854" s="56">
        <v>380.07889889362031</v>
      </c>
      <c r="F854" s="56">
        <v>839.64963842781685</v>
      </c>
      <c r="G854" s="57"/>
      <c r="H854" s="57"/>
      <c r="I854" s="57"/>
      <c r="J854" s="57"/>
      <c r="K854" s="57"/>
      <c r="L854" s="57"/>
      <c r="M854" s="57"/>
      <c r="N854" s="57"/>
      <c r="O854" s="57"/>
      <c r="P854" s="57"/>
      <c r="Q854" s="57"/>
      <c r="R854" s="57"/>
    </row>
    <row r="855" spans="1:18">
      <c r="A855" s="56">
        <v>684</v>
      </c>
      <c r="B855" s="57">
        <v>1.4250602021120797</v>
      </c>
      <c r="C855" s="56">
        <v>120.82268340759713</v>
      </c>
      <c r="D855" s="56">
        <v>578.3204499428349</v>
      </c>
      <c r="E855" s="56">
        <v>382.94944450769418</v>
      </c>
      <c r="F855" s="56">
        <v>853.70496598035243</v>
      </c>
      <c r="G855" s="57"/>
      <c r="H855" s="57"/>
      <c r="I855" s="57"/>
      <c r="J855" s="57"/>
      <c r="K855" s="57"/>
      <c r="L855" s="57"/>
      <c r="M855" s="57"/>
      <c r="N855" s="57"/>
      <c r="O855" s="57"/>
      <c r="P855" s="57"/>
      <c r="Q855" s="57"/>
      <c r="R855" s="57"/>
    </row>
    <row r="856" spans="1:18">
      <c r="A856" s="56">
        <v>683</v>
      </c>
      <c r="B856" s="57">
        <v>1.4611123765451464</v>
      </c>
      <c r="C856" s="56">
        <v>123.88445433482686</v>
      </c>
      <c r="D856" s="56">
        <v>584.44621948374697</v>
      </c>
      <c r="E856" s="56">
        <v>385.64027015645303</v>
      </c>
      <c r="F856" s="56">
        <v>867.0776913896284</v>
      </c>
      <c r="G856" s="57"/>
      <c r="H856" s="57"/>
      <c r="I856" s="57"/>
      <c r="J856" s="57"/>
      <c r="K856" s="57"/>
      <c r="L856" s="57"/>
      <c r="M856" s="57"/>
      <c r="N856" s="57"/>
      <c r="O856" s="57"/>
      <c r="P856" s="57"/>
      <c r="Q856" s="57"/>
      <c r="R856" s="57"/>
    </row>
    <row r="857" spans="1:18">
      <c r="A857" s="56">
        <v>682</v>
      </c>
      <c r="B857" s="57">
        <v>1.4947972619155478</v>
      </c>
      <c r="C857" s="56">
        <v>126.94419949971405</v>
      </c>
      <c r="D857" s="56">
        <v>590.24456376957085</v>
      </c>
      <c r="E857" s="56">
        <v>388.17381891039838</v>
      </c>
      <c r="F857" s="56">
        <v>879.84531349356359</v>
      </c>
      <c r="G857" s="57"/>
      <c r="H857" s="57"/>
      <c r="I857" s="57"/>
      <c r="J857" s="57"/>
      <c r="K857" s="57"/>
      <c r="L857" s="57"/>
      <c r="M857" s="57"/>
      <c r="N857" s="57"/>
      <c r="O857" s="57"/>
      <c r="P857" s="57"/>
      <c r="Q857" s="57"/>
      <c r="R857" s="57"/>
    </row>
    <row r="858" spans="1:18">
      <c r="A858" s="56">
        <v>681</v>
      </c>
      <c r="B858" s="57">
        <v>1.5266763233149339</v>
      </c>
      <c r="C858" s="56">
        <v>130.00851043488169</v>
      </c>
      <c r="D858" s="56">
        <v>595.7523495355382</v>
      </c>
      <c r="E858" s="56">
        <v>390.56857969717669</v>
      </c>
      <c r="F858" s="56">
        <v>892.07263457345744</v>
      </c>
      <c r="G858" s="57"/>
      <c r="H858" s="57"/>
      <c r="I858" s="57"/>
      <c r="J858" s="57"/>
      <c r="K858" s="57"/>
      <c r="L858" s="57"/>
      <c r="M858" s="57"/>
      <c r="N858" s="57"/>
      <c r="O858" s="57"/>
      <c r="P858" s="57"/>
      <c r="Q858" s="57"/>
      <c r="R858" s="57"/>
    </row>
    <row r="859" spans="1:18">
      <c r="A859" s="56">
        <v>680</v>
      </c>
      <c r="B859" s="57">
        <v>1.5582833954727298</v>
      </c>
      <c r="C859" s="56">
        <v>133.08321845330434</v>
      </c>
      <c r="D859" s="56">
        <v>601.00046397240374</v>
      </c>
      <c r="E859" s="56">
        <v>392.83994623183935</v>
      </c>
      <c r="F859" s="56">
        <v>903.81433768817237</v>
      </c>
      <c r="G859" s="57"/>
      <c r="H859" s="57"/>
      <c r="I859" s="57"/>
      <c r="J859" s="57"/>
      <c r="K859" s="57"/>
      <c r="L859" s="57"/>
      <c r="M859" s="57"/>
      <c r="N859" s="57"/>
      <c r="O859" s="57"/>
      <c r="P859" s="57"/>
      <c r="Q859" s="57"/>
      <c r="R859" s="57"/>
    </row>
    <row r="860" spans="1:18">
      <c r="A860" s="56">
        <v>679</v>
      </c>
      <c r="B860" s="57">
        <v>1.5915114893577</v>
      </c>
      <c r="C860" s="56">
        <v>136.17353597902891</v>
      </c>
      <c r="D860" s="56">
        <v>606.01502336001147</v>
      </c>
      <c r="E860" s="56">
        <v>395.00086045815283</v>
      </c>
      <c r="F860" s="56">
        <v>915.11696176450187</v>
      </c>
      <c r="G860" s="57"/>
      <c r="H860" s="57"/>
      <c r="I860" s="57"/>
      <c r="J860" s="57"/>
      <c r="K860" s="57"/>
      <c r="L860" s="57"/>
      <c r="M860" s="57"/>
      <c r="N860" s="57"/>
      <c r="O860" s="57"/>
      <c r="P860" s="57"/>
      <c r="Q860" s="57"/>
      <c r="R860" s="57"/>
    </row>
    <row r="861" spans="1:18">
      <c r="A861" s="56">
        <v>678</v>
      </c>
      <c r="B861" s="57">
        <v>1.623914217141055</v>
      </c>
      <c r="C861" s="56">
        <v>139.28416991135606</v>
      </c>
      <c r="D861" s="56">
        <v>610.81829757410708</v>
      </c>
      <c r="E861" s="56">
        <v>397.06230047631556</v>
      </c>
      <c r="F861" s="56">
        <v>926.02042891798635</v>
      </c>
      <c r="G861" s="57"/>
      <c r="H861" s="57"/>
      <c r="I861" s="57"/>
      <c r="J861" s="57"/>
      <c r="K861" s="57"/>
      <c r="L861" s="57"/>
      <c r="M861" s="57"/>
      <c r="N861" s="57"/>
      <c r="O861" s="57"/>
      <c r="P861" s="57"/>
      <c r="Q861" s="57"/>
      <c r="R861" s="57"/>
    </row>
    <row r="862" spans="1:18">
      <c r="A862" s="56">
        <v>677</v>
      </c>
      <c r="B862" s="57">
        <v>1.6556129687989816</v>
      </c>
      <c r="C862" s="56">
        <v>142.41941290198193</v>
      </c>
      <c r="D862" s="56">
        <v>615.42942491698477</v>
      </c>
      <c r="E862" s="56">
        <v>399.0336549400435</v>
      </c>
      <c r="F862" s="56">
        <v>936.55923657169728</v>
      </c>
      <c r="G862" s="57"/>
      <c r="H862" s="57"/>
      <c r="I862" s="57"/>
      <c r="J862" s="57"/>
      <c r="K862" s="57"/>
      <c r="L862" s="57"/>
      <c r="M862" s="57"/>
      <c r="N862" s="57"/>
      <c r="O862" s="57"/>
      <c r="P862" s="57"/>
      <c r="Q862" s="57"/>
      <c r="R862" s="57"/>
    </row>
    <row r="863" spans="1:18">
      <c r="A863" s="56">
        <v>676</v>
      </c>
      <c r="B863" s="57">
        <v>1.6867078835134455</v>
      </c>
      <c r="C863" s="56">
        <v>145.58321716858779</v>
      </c>
      <c r="D863" s="56">
        <v>619.86497059596491</v>
      </c>
      <c r="E863" s="56">
        <v>400.92301357709403</v>
      </c>
      <c r="F863" s="56">
        <v>946.76339660266137</v>
      </c>
      <c r="G863" s="57"/>
      <c r="H863" s="57"/>
      <c r="I863" s="57"/>
      <c r="J863" s="57"/>
      <c r="K863" s="57"/>
      <c r="L863" s="57"/>
      <c r="M863" s="57"/>
      <c r="N863" s="57"/>
      <c r="O863" s="57"/>
      <c r="P863" s="57"/>
      <c r="Q863" s="57"/>
      <c r="R863" s="57"/>
    </row>
    <row r="864" spans="1:18">
      <c r="A864" s="56">
        <v>675</v>
      </c>
      <c r="B864" s="57">
        <v>1.7172822504714791</v>
      </c>
      <c r="C864" s="56">
        <v>148.77925459145848</v>
      </c>
      <c r="D864" s="56">
        <v>624.13936747428681</v>
      </c>
      <c r="E864" s="56">
        <v>402.73739505865069</v>
      </c>
      <c r="F864" s="56">
        <v>956.65918205224375</v>
      </c>
      <c r="G864" s="57"/>
      <c r="H864" s="57"/>
      <c r="I864" s="57"/>
      <c r="J864" s="57"/>
      <c r="K864" s="57"/>
      <c r="L864" s="57"/>
      <c r="M864" s="57"/>
      <c r="N864" s="57"/>
      <c r="O864" s="57"/>
      <c r="P864" s="57"/>
      <c r="Q864" s="57"/>
      <c r="R864" s="57"/>
    </row>
    <row r="865" spans="1:18">
      <c r="A865" s="56">
        <v>674</v>
      </c>
      <c r="B865" s="57">
        <v>1.747405921185581</v>
      </c>
      <c r="C865" s="56">
        <v>152.01096598369148</v>
      </c>
      <c r="D865" s="56">
        <v>628.26526724304154</v>
      </c>
      <c r="E865" s="56">
        <v>404.48292753452375</v>
      </c>
      <c r="F865" s="56">
        <v>966.26972611089832</v>
      </c>
      <c r="G865" s="57"/>
      <c r="H865" s="57"/>
      <c r="I865" s="57"/>
      <c r="J865" s="57"/>
      <c r="K865" s="57"/>
      <c r="L865" s="57"/>
      <c r="M865" s="57"/>
      <c r="N865" s="57"/>
      <c r="O865" s="57"/>
      <c r="P865" s="57"/>
      <c r="Q865" s="57"/>
      <c r="R865" s="57"/>
    </row>
    <row r="866" spans="1:18">
      <c r="A866" s="56">
        <v>673</v>
      </c>
      <c r="B866" s="57">
        <v>1.7771379516817281</v>
      </c>
      <c r="C866" s="56">
        <v>155.28160173153827</v>
      </c>
      <c r="D866" s="56">
        <v>632.25382267572536</v>
      </c>
      <c r="E866" s="56">
        <v>406.16499299631624</v>
      </c>
      <c r="F866" s="56">
        <v>975.61550647995148</v>
      </c>
      <c r="G866" s="57"/>
      <c r="H866" s="57"/>
      <c r="I866" s="57"/>
      <c r="J866" s="57"/>
      <c r="K866" s="57"/>
      <c r="L866" s="57"/>
      <c r="M866" s="57"/>
      <c r="N866" s="57"/>
      <c r="O866" s="57"/>
      <c r="P866" s="57"/>
      <c r="Q866" s="57"/>
      <c r="R866" s="57"/>
    </row>
    <row r="867" spans="1:18">
      <c r="A867" s="56">
        <v>672</v>
      </c>
      <c r="B867" s="57">
        <v>1.8065286554004178</v>
      </c>
      <c r="C867" s="56">
        <v>158.59425561185404</v>
      </c>
      <c r="D867" s="56">
        <v>636.11491647312664</v>
      </c>
      <c r="E867" s="56">
        <v>407.78834376006733</v>
      </c>
      <c r="F867" s="56">
        <v>984.71474032466529</v>
      </c>
      <c r="G867" s="57"/>
      <c r="H867" s="57"/>
      <c r="I867" s="57"/>
      <c r="J867" s="57"/>
      <c r="K867" s="57"/>
      <c r="L867" s="57"/>
      <c r="M867" s="57"/>
      <c r="N867" s="57"/>
      <c r="O867" s="57"/>
      <c r="P867" s="57"/>
      <c r="Q867" s="57"/>
      <c r="R867" s="57"/>
    </row>
    <row r="868" spans="1:18">
      <c r="A868" s="56">
        <v>671</v>
      </c>
      <c r="B868" s="57">
        <v>1.8356212078326242</v>
      </c>
      <c r="C868" s="56">
        <v>161.95189306892587</v>
      </c>
      <c r="D868" s="56">
        <v>639.85734821221388</v>
      </c>
      <c r="E868" s="56">
        <v>409.35719720601566</v>
      </c>
      <c r="F868" s="56">
        <v>993.58370858356579</v>
      </c>
      <c r="G868" s="57"/>
      <c r="H868" s="57"/>
      <c r="I868" s="57"/>
      <c r="J868" s="57"/>
      <c r="K868" s="57"/>
      <c r="L868" s="57"/>
      <c r="M868" s="57"/>
      <c r="N868" s="57"/>
      <c r="O868" s="57"/>
      <c r="P868" s="57"/>
      <c r="Q868" s="57"/>
      <c r="R868" s="57"/>
    </row>
    <row r="869" spans="1:18">
      <c r="A869" s="56">
        <v>670</v>
      </c>
      <c r="B869" s="57">
        <v>1.8644529101373568</v>
      </c>
      <c r="C869" s="56">
        <v>165.35737511564224</v>
      </c>
      <c r="D869" s="56">
        <v>643.48898827190067</v>
      </c>
      <c r="E869" s="56">
        <v>410.87531345340091</v>
      </c>
      <c r="F869" s="56">
        <v>1002.2370243122812</v>
      </c>
      <c r="G869" s="57"/>
      <c r="H869" s="57"/>
      <c r="I869" s="57"/>
      <c r="J869" s="57"/>
      <c r="K869" s="57"/>
      <c r="L869" s="57"/>
      <c r="M869" s="57"/>
      <c r="N869" s="57"/>
      <c r="O869" s="57"/>
      <c r="P869" s="57"/>
      <c r="Q869" s="57"/>
      <c r="R869" s="57"/>
    </row>
    <row r="870" spans="1:18">
      <c r="A870" s="56">
        <v>669</v>
      </c>
      <c r="B870" s="57">
        <v>1.8930561915822239</v>
      </c>
      <c r="C870" s="56">
        <v>168.81347861686356</v>
      </c>
      <c r="D870" s="56">
        <v>647.01690538857622</v>
      </c>
      <c r="E870" s="56">
        <v>412.34605948293654</v>
      </c>
      <c r="F870" s="56">
        <v>1010.6878560404442</v>
      </c>
      <c r="G870" s="57"/>
      <c r="H870" s="57"/>
      <c r="I870" s="57"/>
      <c r="J870" s="57"/>
      <c r="K870" s="57"/>
      <c r="L870" s="57"/>
      <c r="M870" s="57"/>
      <c r="N870" s="57"/>
      <c r="O870" s="57"/>
      <c r="P870" s="57"/>
      <c r="Q870" s="57"/>
      <c r="R870" s="57"/>
    </row>
    <row r="871" spans="1:18">
      <c r="A871" s="56">
        <v>668</v>
      </c>
      <c r="B871" s="57">
        <v>1.9214594112986707</v>
      </c>
      <c r="C871" s="56">
        <v>172.322913669793</v>
      </c>
      <c r="D871" s="56">
        <v>650.44747309758111</v>
      </c>
      <c r="E871" s="56">
        <v>413.77246244397713</v>
      </c>
      <c r="F871" s="56">
        <v>1018.9481149657905</v>
      </c>
      <c r="G871" s="57"/>
      <c r="H871" s="57"/>
      <c r="I871" s="57"/>
      <c r="J871" s="57"/>
      <c r="K871" s="57"/>
      <c r="L871" s="57"/>
      <c r="M871" s="57"/>
      <c r="N871" s="57"/>
      <c r="O871" s="57"/>
      <c r="P871" s="57"/>
      <c r="Q871" s="57"/>
      <c r="R871" s="57"/>
    </row>
    <row r="872" spans="1:18">
      <c r="A872" s="56">
        <v>667</v>
      </c>
      <c r="B872" s="57">
        <v>1.9496875045783582</v>
      </c>
      <c r="C872" s="56">
        <v>175.88833856988194</v>
      </c>
      <c r="D872" s="56">
        <v>653.78645907031353</v>
      </c>
      <c r="E872" s="56">
        <v>415.15725424188747</v>
      </c>
      <c r="F872" s="56">
        <v>1027.0286126897033</v>
      </c>
      <c r="G872" s="57"/>
      <c r="H872" s="57"/>
      <c r="I872" s="57"/>
      <c r="J872" s="57"/>
      <c r="K872" s="57"/>
      <c r="L872" s="57"/>
      <c r="M872" s="57"/>
      <c r="N872" s="57"/>
      <c r="O872" s="57"/>
      <c r="P872" s="57"/>
      <c r="Q872" s="57"/>
      <c r="R872" s="57"/>
    </row>
    <row r="873" spans="1:18">
      <c r="A873" s="56">
        <v>666</v>
      </c>
      <c r="B873" s="57">
        <v>1.9777625075596903</v>
      </c>
      <c r="C873" s="56">
        <v>179.51237285472106</v>
      </c>
      <c r="D873" s="56">
        <v>657.03910055715949</v>
      </c>
      <c r="E873" s="56">
        <v>416.50290906580926</v>
      </c>
      <c r="F873" s="56">
        <v>1034.939194931482</v>
      </c>
      <c r="G873" s="57"/>
      <c r="H873" s="57"/>
      <c r="I873" s="57"/>
      <c r="J873" s="57"/>
      <c r="K873" s="57"/>
      <c r="L873" s="57"/>
      <c r="M873" s="57"/>
      <c r="N873" s="57"/>
      <c r="O873" s="57"/>
      <c r="P873" s="57"/>
      <c r="Q873" s="57"/>
      <c r="R873" s="57"/>
    </row>
    <row r="874" spans="1:18">
      <c r="A874" s="56">
        <v>665</v>
      </c>
      <c r="B874" s="57">
        <v>2.0057039865803064</v>
      </c>
      <c r="C874" s="56">
        <v>183.19760866277437</v>
      </c>
      <c r="D874" s="56">
        <v>660.2101684023969</v>
      </c>
      <c r="E874" s="56">
        <v>417.81167513298954</v>
      </c>
      <c r="F874" s="56">
        <v>1042.6888553838075</v>
      </c>
      <c r="G874" s="57"/>
      <c r="H874" s="57"/>
      <c r="I874" s="57"/>
      <c r="J874" s="57"/>
      <c r="K874" s="57"/>
      <c r="L874" s="57"/>
      <c r="M874" s="57"/>
      <c r="N874" s="57"/>
      <c r="O874" s="57"/>
      <c r="P874" s="57"/>
      <c r="Q874" s="57"/>
      <c r="R874" s="57"/>
    </row>
    <row r="875" spans="1:18">
      <c r="A875" s="56">
        <v>664</v>
      </c>
      <c r="B875" s="57">
        <v>2.0335293915639956</v>
      </c>
      <c r="C875" s="56">
        <v>186.94662082788668</v>
      </c>
      <c r="D875" s="56">
        <v>663.30402173109621</v>
      </c>
      <c r="E875" s="56">
        <v>419.08560171811865</v>
      </c>
      <c r="F875" s="56">
        <v>1050.2858333585107</v>
      </c>
      <c r="G875" s="57"/>
      <c r="H875" s="57"/>
      <c r="I875" s="57"/>
      <c r="J875" s="57"/>
      <c r="K875" s="57"/>
      <c r="L875" s="57"/>
      <c r="M875" s="57"/>
      <c r="N875" s="57"/>
      <c r="O875" s="57"/>
      <c r="P875" s="57"/>
      <c r="Q875" s="57"/>
      <c r="R875" s="57"/>
    </row>
    <row r="876" spans="1:18">
      <c r="A876" s="56">
        <v>663</v>
      </c>
      <c r="B876" s="57">
        <v>2.0612543492549165</v>
      </c>
      <c r="C876" s="56">
        <v>190.76197579384788</v>
      </c>
      <c r="D876" s="56">
        <v>666.32465471684191</v>
      </c>
      <c r="E876" s="56">
        <v>420.32656221976811</v>
      </c>
      <c r="F876" s="56">
        <v>1057.7376974568995</v>
      </c>
      <c r="G876" s="57"/>
      <c r="H876" s="57"/>
      <c r="I876" s="57"/>
      <c r="J876" s="57"/>
      <c r="K876" s="57"/>
      <c r="L876" s="57"/>
      <c r="M876" s="57"/>
      <c r="N876" s="57"/>
      <c r="O876" s="57"/>
      <c r="P876" s="57"/>
      <c r="Q876" s="57"/>
      <c r="R876" s="57"/>
    </row>
    <row r="877" spans="1:18">
      <c r="A877" s="56">
        <v>662</v>
      </c>
      <c r="B877" s="57">
        <v>2.0888929076823488</v>
      </c>
      <c r="C877" s="56">
        <v>194.6462396078901</v>
      </c>
      <c r="D877" s="56">
        <v>669.27573698446452</v>
      </c>
      <c r="E877" s="56">
        <v>421.53627401820756</v>
      </c>
      <c r="F877" s="56">
        <v>1065.0514182058023</v>
      </c>
      <c r="G877" s="57"/>
      <c r="H877" s="57"/>
      <c r="I877" s="57"/>
      <c r="J877" s="57"/>
      <c r="K877" s="57"/>
      <c r="L877" s="57"/>
      <c r="M877" s="57"/>
      <c r="N877" s="57"/>
      <c r="O877" s="57"/>
      <c r="P877" s="57"/>
      <c r="Q877" s="57"/>
      <c r="R877" s="57"/>
    </row>
    <row r="878" spans="1:18">
      <c r="A878" s="56">
        <v>661</v>
      </c>
      <c r="B878" s="57">
        <v>2.1164577413839489</v>
      </c>
      <c r="C878" s="56">
        <v>198.60198517431985</v>
      </c>
      <c r="D878" s="56">
        <v>672.16064850958662</v>
      </c>
      <c r="E878" s="56">
        <v>422.71631557587654</v>
      </c>
      <c r="F878" s="56">
        <v>1072.2334309181065</v>
      </c>
      <c r="G878" s="57"/>
      <c r="H878" s="57"/>
      <c r="I878" s="57"/>
      <c r="J878" s="57"/>
      <c r="K878" s="57"/>
      <c r="L878" s="57"/>
      <c r="M878" s="57"/>
      <c r="N878" s="57"/>
      <c r="O878" s="57"/>
      <c r="P878" s="57"/>
      <c r="Q878" s="57"/>
      <c r="R878" s="57"/>
    </row>
    <row r="879" spans="1:18">
      <c r="A879" s="56">
        <v>660</v>
      </c>
      <c r="B879" s="57">
        <v>2.1439603244571699</v>
      </c>
      <c r="C879" s="56">
        <v>202.63179878356189</v>
      </c>
      <c r="D879" s="56">
        <v>674.98250989658345</v>
      </c>
      <c r="E879" s="56">
        <v>423.86814126212596</v>
      </c>
      <c r="F879" s="56">
        <v>1079.2896903794099</v>
      </c>
      <c r="G879" s="57"/>
      <c r="H879" s="57"/>
      <c r="I879" s="57"/>
      <c r="J879" s="57"/>
      <c r="K879" s="57"/>
      <c r="L879" s="57"/>
      <c r="M879" s="57"/>
      <c r="N879" s="57"/>
      <c r="O879" s="57"/>
      <c r="P879" s="57"/>
      <c r="Q879" s="57"/>
      <c r="R879" s="57"/>
    </row>
    <row r="880" spans="1:18">
      <c r="A880" s="56">
        <v>659</v>
      </c>
      <c r="B880" s="57">
        <v>2.1714110775560087</v>
      </c>
      <c r="C880" s="56">
        <v>206.73828616254582</v>
      </c>
      <c r="D880" s="56">
        <v>677.7442088354918</v>
      </c>
      <c r="E880" s="56">
        <v>424.99309424980891</v>
      </c>
      <c r="F880" s="56">
        <v>1086.225718798034</v>
      </c>
      <c r="G880" s="57"/>
      <c r="H880" s="57"/>
      <c r="I880" s="57"/>
      <c r="J880" s="57"/>
      <c r="K880" s="57"/>
      <c r="L880" s="57"/>
      <c r="M880" s="57"/>
      <c r="N880" s="57"/>
      <c r="O880" s="57"/>
      <c r="P880" s="57"/>
      <c r="Q880" s="57"/>
      <c r="R880" s="57"/>
    </row>
    <row r="881" spans="1:18">
      <c r="A881" s="56">
        <v>658</v>
      </c>
      <c r="B881" s="57">
        <v>2.1988194929139331</v>
      </c>
      <c r="C881" s="56">
        <v>210.92407804250698</v>
      </c>
      <c r="D881" s="56">
        <v>680.44842321686997</v>
      </c>
      <c r="E881" s="56">
        <v>426.09241777288366</v>
      </c>
      <c r="F881" s="56">
        <v>1093.0466477806312</v>
      </c>
      <c r="G881" s="57"/>
      <c r="H881" s="57"/>
      <c r="I881" s="57"/>
      <c r="J881" s="57"/>
      <c r="K881" s="57"/>
      <c r="L881" s="57"/>
      <c r="M881" s="57"/>
      <c r="N881" s="57"/>
      <c r="O881" s="57"/>
      <c r="P881" s="57"/>
      <c r="Q881" s="57"/>
      <c r="R881" s="57"/>
    </row>
    <row r="882" spans="1:18">
      <c r="A882" s="56">
        <v>657</v>
      </c>
      <c r="B882" s="57">
        <v>2.2261942417960094</v>
      </c>
      <c r="C882" s="56">
        <v>215.19183532529067</v>
      </c>
      <c r="D882" s="56">
        <v>683.09764144513758</v>
      </c>
      <c r="E882" s="56">
        <v>427.16726498686751</v>
      </c>
      <c r="F882" s="56">
        <v>1099.757255327424</v>
      </c>
      <c r="G882" s="57"/>
      <c r="H882" s="57"/>
      <c r="I882" s="57"/>
      <c r="J882" s="57"/>
      <c r="K882" s="57"/>
      <c r="L882" s="57"/>
      <c r="M882" s="57"/>
      <c r="N882" s="57"/>
      <c r="O882" s="57"/>
      <c r="P882" s="57"/>
      <c r="Q882" s="57"/>
      <c r="R882" s="57"/>
    </row>
    <row r="883" spans="1:18">
      <c r="A883" s="56">
        <v>656</v>
      </c>
      <c r="B883" s="57">
        <v>2.2535432666729864</v>
      </c>
      <c r="C883" s="56">
        <v>219.54425393389383</v>
      </c>
      <c r="D883" s="56">
        <v>685.6941803414943</v>
      </c>
      <c r="E883" s="56">
        <v>428.21870764339843</v>
      </c>
      <c r="F883" s="56">
        <v>1106.3619985333767</v>
      </c>
      <c r="G883" s="57"/>
      <c r="H883" s="57"/>
      <c r="I883" s="57"/>
      <c r="J883" s="57"/>
      <c r="K883" s="57"/>
      <c r="L883" s="57"/>
      <c r="M883" s="57"/>
      <c r="N883" s="57"/>
      <c r="O883" s="57"/>
      <c r="P883" s="57"/>
      <c r="Q883" s="57"/>
      <c r="R883" s="57"/>
    </row>
    <row r="884" spans="1:18">
      <c r="A884" s="56">
        <v>655</v>
      </c>
      <c r="B884" s="57">
        <v>2.2808738609108952</v>
      </c>
      <c r="C884" s="56">
        <v>223.98406941909639</v>
      </c>
      <c r="D884" s="56">
        <v>688.24020094569607</v>
      </c>
      <c r="E884" s="56">
        <v>429.24774373547632</v>
      </c>
      <c r="F884" s="56">
        <v>1112.8650424730506</v>
      </c>
      <c r="G884" s="57"/>
      <c r="H884" s="57"/>
      <c r="I884" s="57"/>
      <c r="J884" s="57"/>
      <c r="K884" s="57"/>
      <c r="L884" s="57"/>
      <c r="M884" s="57"/>
      <c r="N884" s="57"/>
      <c r="O884" s="57"/>
      <c r="P884" s="57"/>
      <c r="Q884" s="57"/>
      <c r="R884" s="57"/>
    </row>
    <row r="885" spans="1:18">
      <c r="A885" s="56">
        <v>654</v>
      </c>
      <c r="B885" s="57">
        <v>2.30819273807447</v>
      </c>
      <c r="C885" s="56">
        <v>228.51406133675172</v>
      </c>
      <c r="D885" s="56">
        <v>690.73772256251527</v>
      </c>
      <c r="E885" s="56">
        <v>430.25530427064632</v>
      </c>
      <c r="F885" s="56">
        <v>1119.2702859984518</v>
      </c>
      <c r="G885" s="57"/>
      <c r="H885" s="57"/>
      <c r="I885" s="57"/>
      <c r="J885" s="57"/>
      <c r="K885" s="57"/>
      <c r="L885" s="57"/>
      <c r="M885" s="57"/>
      <c r="N885" s="57"/>
      <c r="O885" s="57"/>
      <c r="P885" s="57"/>
      <c r="Q885" s="57"/>
      <c r="R885" s="57"/>
    </row>
    <row r="886" spans="1:18">
      <c r="A886" s="56">
        <v>653</v>
      </c>
      <c r="B886" s="57">
        <v>2.3355060919750046</v>
      </c>
      <c r="C886" s="56">
        <v>233.13705737452742</v>
      </c>
      <c r="D886" s="56">
        <v>693.18863520316097</v>
      </c>
      <c r="E886" s="56">
        <v>431.24225926576611</v>
      </c>
      <c r="F886" s="56">
        <v>1125.58138458441</v>
      </c>
      <c r="G886" s="57"/>
      <c r="H886" s="57"/>
      <c r="I886" s="57"/>
      <c r="J886" s="57"/>
      <c r="K886" s="57"/>
      <c r="L886" s="57"/>
      <c r="M886" s="57"/>
      <c r="N886" s="57"/>
      <c r="O886" s="57"/>
      <c r="P886" s="57"/>
      <c r="Q886" s="57"/>
      <c r="R886" s="57"/>
    </row>
    <row r="887" spans="1:18">
      <c r="A887" s="56">
        <v>652</v>
      </c>
      <c r="B887" s="57">
        <v>2.362819649436398</v>
      </c>
      <c r="C887" s="56">
        <v>237.85593747155212</v>
      </c>
      <c r="D887" s="56">
        <v>695.59471072061376</v>
      </c>
      <c r="E887" s="56">
        <v>432.2094230994777</v>
      </c>
      <c r="F887" s="56">
        <v>1131.8017708481625</v>
      </c>
      <c r="G887" s="57"/>
      <c r="H887" s="57"/>
      <c r="I887" s="57"/>
      <c r="J887" s="57"/>
      <c r="K887" s="57"/>
      <c r="L887" s="57"/>
      <c r="M887" s="57"/>
      <c r="N887" s="57"/>
      <c r="O887" s="57"/>
      <c r="P887" s="57"/>
      <c r="Q887" s="57"/>
      <c r="R887" s="57"/>
    </row>
    <row r="888" spans="1:18">
      <c r="A888" s="56">
        <v>651</v>
      </c>
      <c r="B888" s="57">
        <v>2.3901387164762808</v>
      </c>
      <c r="C888" s="56">
        <v>242.6736376602129</v>
      </c>
      <c r="D888" s="56">
        <v>697.95761274159418</v>
      </c>
      <c r="E888" s="56">
        <v>433.15755927475027</v>
      </c>
      <c r="F888" s="56">
        <v>1137.9346728995838</v>
      </c>
      <c r="G888" s="57"/>
      <c r="H888" s="57"/>
      <c r="I888" s="57"/>
      <c r="J888" s="57"/>
      <c r="K888" s="57"/>
      <c r="L888" s="57"/>
      <c r="M888" s="57"/>
      <c r="N888" s="57"/>
      <c r="O888" s="57"/>
      <c r="P888" s="57"/>
      <c r="Q888" s="57"/>
      <c r="R888" s="57"/>
    </row>
    <row r="889" spans="1:18">
      <c r="A889" s="61">
        <v>650</v>
      </c>
      <c r="B889" s="62">
        <v>2.4174682188730161</v>
      </c>
      <c r="C889" s="61">
        <v>247.59315391772489</v>
      </c>
      <c r="D889" s="61">
        <v>700.27890555967383</v>
      </c>
      <c r="E889" s="61">
        <v>434.0873846809298</v>
      </c>
      <c r="F889" s="61">
        <v>1143.9831307653483</v>
      </c>
      <c r="G889" s="62"/>
      <c r="H889" s="62"/>
      <c r="I889" s="62"/>
      <c r="J889" s="62"/>
      <c r="K889" s="62"/>
      <c r="L889" s="62"/>
      <c r="M889" s="62"/>
      <c r="N889" s="62"/>
      <c r="O889" s="62"/>
      <c r="P889" s="62"/>
      <c r="Q889" s="62"/>
      <c r="R889" s="62"/>
    </row>
    <row r="890" spans="1:18">
      <c r="A890" s="57"/>
      <c r="B890" s="57"/>
      <c r="C890" s="57"/>
      <c r="D890" s="57"/>
      <c r="E890" s="57"/>
      <c r="F890" s="57"/>
      <c r="G890" s="57"/>
      <c r="H890" s="57"/>
      <c r="I890" s="57"/>
      <c r="J890" s="57"/>
      <c r="K890" s="57"/>
      <c r="L890" s="57"/>
      <c r="M890" s="57"/>
      <c r="N890" s="57"/>
      <c r="O890" s="57"/>
      <c r="P890" s="57"/>
      <c r="Q890" s="57"/>
      <c r="R890" s="57"/>
    </row>
    <row r="891" spans="1:18">
      <c r="A891" s="57"/>
      <c r="B891" s="57"/>
      <c r="C891" s="57"/>
      <c r="D891" s="57"/>
      <c r="E891" s="57"/>
      <c r="F891" s="57"/>
      <c r="G891" s="57"/>
      <c r="H891" s="57"/>
      <c r="I891" s="57"/>
      <c r="J891" s="57"/>
      <c r="K891" s="57"/>
      <c r="L891" s="57"/>
      <c r="M891" s="57"/>
      <c r="N891" s="57"/>
      <c r="O891" s="57"/>
      <c r="P891" s="57"/>
      <c r="Q891" s="57"/>
      <c r="R891" s="57"/>
    </row>
    <row r="892" spans="1:18">
      <c r="A892" s="57"/>
      <c r="B892" s="57"/>
      <c r="C892" s="57"/>
      <c r="D892" s="57"/>
      <c r="E892" s="57"/>
      <c r="F892" s="57"/>
      <c r="G892" s="57"/>
      <c r="H892" s="57"/>
      <c r="I892" s="57"/>
      <c r="J892" s="57"/>
      <c r="K892" s="57"/>
      <c r="L892" s="57"/>
      <c r="M892" s="57"/>
      <c r="N892" s="57"/>
      <c r="O892" s="57"/>
      <c r="P892" s="57"/>
      <c r="Q892" s="57"/>
      <c r="R892" s="57"/>
    </row>
    <row r="893" spans="1:18">
      <c r="A893" s="57"/>
      <c r="B893" s="57"/>
      <c r="C893" s="57"/>
      <c r="D893" s="57"/>
      <c r="E893" s="57"/>
      <c r="F893" s="57"/>
      <c r="G893" s="57"/>
      <c r="H893" s="57"/>
      <c r="I893" s="57"/>
      <c r="J893" s="57"/>
      <c r="K893" s="57"/>
      <c r="L893" s="57"/>
      <c r="M893" s="57"/>
      <c r="N893" s="57"/>
      <c r="O893" s="57"/>
      <c r="P893" s="57"/>
      <c r="Q893" s="57"/>
      <c r="R893" s="57"/>
    </row>
    <row r="894" spans="1:18">
      <c r="A894" s="57"/>
      <c r="B894" s="57"/>
      <c r="C894" s="57"/>
      <c r="D894" s="57"/>
      <c r="E894" s="57"/>
      <c r="F894" s="57"/>
      <c r="G894" s="57"/>
      <c r="H894" s="57"/>
      <c r="I894" s="57"/>
      <c r="J894" s="57"/>
      <c r="K894" s="57"/>
      <c r="L894" s="57"/>
      <c r="M894" s="57"/>
      <c r="N894" s="57"/>
      <c r="O894" s="57"/>
      <c r="P894" s="57"/>
      <c r="Q894" s="57"/>
      <c r="R894" s="57"/>
    </row>
    <row r="895" spans="1:18">
      <c r="A895" s="57"/>
      <c r="B895" s="57"/>
      <c r="C895" s="57"/>
      <c r="D895" s="57"/>
      <c r="E895" s="57"/>
      <c r="F895" s="57"/>
      <c r="G895" s="57"/>
      <c r="H895" s="57"/>
      <c r="I895" s="57"/>
      <c r="J895" s="57"/>
      <c r="K895" s="57"/>
      <c r="L895" s="57"/>
      <c r="M895" s="57"/>
      <c r="N895" s="57"/>
      <c r="O895" s="57"/>
      <c r="P895" s="57"/>
      <c r="Q895" s="57"/>
      <c r="R895" s="57"/>
    </row>
    <row r="896" spans="1:18">
      <c r="A896" s="57"/>
      <c r="B896" s="57"/>
      <c r="C896" s="57"/>
      <c r="D896" s="57"/>
      <c r="E896" s="57"/>
      <c r="F896" s="57"/>
      <c r="G896" s="57"/>
      <c r="H896" s="57"/>
      <c r="I896" s="57"/>
      <c r="J896" s="57"/>
      <c r="K896" s="57"/>
      <c r="L896" s="57"/>
      <c r="M896" s="57"/>
      <c r="N896" s="57"/>
      <c r="O896" s="57"/>
      <c r="P896" s="57"/>
      <c r="Q896" s="57"/>
      <c r="R896" s="57"/>
    </row>
    <row r="897" spans="1:18">
      <c r="A897" s="57"/>
      <c r="B897" s="57"/>
      <c r="C897" s="57"/>
      <c r="D897" s="57"/>
      <c r="E897" s="57"/>
      <c r="F897" s="57"/>
      <c r="G897" s="57"/>
      <c r="H897" s="57"/>
      <c r="I897" s="57"/>
      <c r="J897" s="57"/>
      <c r="K897" s="57"/>
      <c r="L897" s="57"/>
      <c r="M897" s="57"/>
      <c r="N897" s="57"/>
      <c r="O897" s="57"/>
      <c r="P897" s="57"/>
      <c r="Q897" s="57"/>
      <c r="R897" s="57"/>
    </row>
    <row r="898" spans="1:18">
      <c r="A898" s="57"/>
      <c r="B898" s="57"/>
      <c r="C898" s="57"/>
      <c r="D898" s="57"/>
      <c r="E898" s="57"/>
      <c r="F898" s="57"/>
      <c r="G898" s="57"/>
      <c r="H898" s="57"/>
      <c r="I898" s="57"/>
      <c r="J898" s="57"/>
      <c r="K898" s="57"/>
      <c r="L898" s="57"/>
      <c r="M898" s="57"/>
      <c r="N898" s="57"/>
      <c r="O898" s="57"/>
      <c r="P898" s="57"/>
      <c r="Q898" s="57"/>
      <c r="R898" s="57"/>
    </row>
    <row r="899" spans="1:18">
      <c r="A899" s="57"/>
      <c r="B899" s="57"/>
      <c r="C899" s="57"/>
      <c r="D899" s="57"/>
      <c r="E899" s="57"/>
      <c r="F899" s="57"/>
      <c r="G899" s="57"/>
      <c r="H899" s="57"/>
      <c r="I899" s="57"/>
      <c r="J899" s="57"/>
      <c r="K899" s="57"/>
      <c r="L899" s="57"/>
      <c r="M899" s="57"/>
      <c r="N899" s="57"/>
      <c r="O899" s="57"/>
      <c r="P899" s="57"/>
      <c r="Q899" s="57"/>
      <c r="R899" s="57"/>
    </row>
    <row r="900" spans="1:18">
      <c r="A900" s="57"/>
      <c r="B900" s="57"/>
      <c r="C900" s="57"/>
      <c r="D900" s="57"/>
      <c r="E900" s="57"/>
      <c r="F900" s="57"/>
      <c r="G900" s="57"/>
      <c r="H900" s="57"/>
      <c r="I900" s="57"/>
      <c r="J900" s="57"/>
      <c r="K900" s="57"/>
      <c r="L900" s="57"/>
      <c r="M900" s="57"/>
      <c r="N900" s="57"/>
      <c r="O900" s="57"/>
      <c r="P900" s="57"/>
      <c r="Q900" s="57"/>
      <c r="R900" s="57"/>
    </row>
    <row r="901" spans="1:18">
      <c r="A901" s="57"/>
      <c r="B901" s="57"/>
      <c r="C901" s="57"/>
      <c r="D901" s="57"/>
      <c r="E901" s="57"/>
      <c r="F901" s="57"/>
      <c r="G901" s="57"/>
      <c r="H901" s="57"/>
      <c r="I901" s="57"/>
      <c r="J901" s="57"/>
      <c r="K901" s="57"/>
      <c r="L901" s="57"/>
      <c r="M901" s="57"/>
      <c r="N901" s="57"/>
      <c r="O901" s="57"/>
      <c r="P901" s="57"/>
      <c r="Q901" s="57"/>
      <c r="R901" s="57"/>
    </row>
  </sheetData>
  <mergeCells count="9">
    <mergeCell ref="O3:P3"/>
    <mergeCell ref="Q3:R3"/>
    <mergeCell ref="A2:A3"/>
    <mergeCell ref="B2:B3"/>
    <mergeCell ref="C2:C3"/>
    <mergeCell ref="D2:F2"/>
    <mergeCell ref="G2:I2"/>
    <mergeCell ref="J2:L2"/>
    <mergeCell ref="M3:N3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"/>
  <sheetViews>
    <sheetView zoomScale="130" zoomScaleNormal="130" workbookViewId="0">
      <selection activeCell="W11" sqref="W11"/>
    </sheetView>
  </sheetViews>
  <sheetFormatPr defaultRowHeight="15"/>
  <cols>
    <col min="1" max="1" width="18.75" style="98" customWidth="1"/>
    <col min="2" max="2" width="24.75" style="98" bestFit="1" customWidth="1"/>
    <col min="3" max="3" width="24.75" style="98" customWidth="1"/>
    <col min="4" max="4" width="14.25" style="98" customWidth="1"/>
    <col min="5" max="5" width="8.875" style="98" customWidth="1"/>
    <col min="6" max="6" width="14.625" style="98" customWidth="1"/>
    <col min="7" max="7" width="19.125" style="98" customWidth="1"/>
    <col min="8" max="8" width="6.25" style="99" customWidth="1"/>
    <col min="9" max="9" width="18.75" style="98" customWidth="1"/>
    <col min="10" max="10" width="24.75" style="98" bestFit="1" customWidth="1"/>
    <col min="11" max="11" width="24.75" style="98" customWidth="1"/>
    <col min="12" max="12" width="14.25" style="98" customWidth="1"/>
    <col min="13" max="13" width="12.5" style="98" bestFit="1" customWidth="1"/>
    <col min="14" max="14" width="16" style="98" customWidth="1"/>
    <col min="15" max="15" width="24.625" style="98" customWidth="1"/>
    <col min="16" max="16" width="6.25" style="99" customWidth="1"/>
    <col min="17" max="17" width="18.75" style="98" customWidth="1"/>
    <col min="18" max="18" width="24.75" style="98" bestFit="1" customWidth="1"/>
    <col min="19" max="19" width="24.75" style="98" customWidth="1"/>
    <col min="20" max="20" width="14.25" style="98" customWidth="1"/>
    <col min="21" max="21" width="8.875" style="98" customWidth="1"/>
    <col min="22" max="22" width="24.75" style="98" customWidth="1"/>
    <col min="23" max="23" width="11.375" style="98" bestFit="1" customWidth="1"/>
    <col min="24" max="24" width="14.625" style="98" customWidth="1"/>
    <col min="25" max="25" width="19.125" style="98" customWidth="1"/>
    <col min="26" max="16384" width="9" style="98"/>
  </cols>
  <sheetData>
    <row r="1" spans="1:25" s="94" customFormat="1" ht="14.25">
      <c r="A1" s="94" t="s">
        <v>449</v>
      </c>
      <c r="H1" s="96"/>
      <c r="P1" s="96"/>
    </row>
    <row r="2" spans="1:25">
      <c r="A2" s="97" t="s">
        <v>384</v>
      </c>
      <c r="I2" s="97" t="s">
        <v>383</v>
      </c>
      <c r="Q2" s="97" t="s">
        <v>382</v>
      </c>
    </row>
    <row r="3" spans="1:25" s="94" customFormat="1" ht="14.25" customHeight="1">
      <c r="A3" s="94" t="s">
        <v>394</v>
      </c>
      <c r="B3" s="107">
        <v>7.5734180502837452E-3</v>
      </c>
      <c r="H3" s="96"/>
      <c r="I3" s="94" t="s">
        <v>385</v>
      </c>
      <c r="J3" s="107">
        <v>7.5734180502837452E-3</v>
      </c>
      <c r="P3" s="96"/>
      <c r="Q3" s="94" t="s">
        <v>392</v>
      </c>
      <c r="R3" s="107">
        <v>7.5734180502837452E-3</v>
      </c>
    </row>
    <row r="5" spans="1:25" s="94" customFormat="1" ht="18">
      <c r="A5" s="94" t="s">
        <v>386</v>
      </c>
      <c r="B5" s="94" t="s">
        <v>395</v>
      </c>
      <c r="C5" s="94" t="s">
        <v>396</v>
      </c>
      <c r="D5" s="94" t="s">
        <v>461</v>
      </c>
      <c r="E5" s="94" t="s">
        <v>369</v>
      </c>
      <c r="F5" s="109" t="s">
        <v>397</v>
      </c>
      <c r="G5" s="109" t="s">
        <v>398</v>
      </c>
      <c r="H5" s="96"/>
      <c r="J5" s="94" t="s">
        <v>462</v>
      </c>
      <c r="K5" s="94" t="s">
        <v>370</v>
      </c>
      <c r="L5" s="94" t="s">
        <v>368</v>
      </c>
      <c r="M5" s="94" t="s">
        <v>371</v>
      </c>
      <c r="N5" s="108" t="s">
        <v>463</v>
      </c>
      <c r="O5" s="94" t="s">
        <v>464</v>
      </c>
      <c r="P5" s="96"/>
      <c r="R5" s="94" t="s">
        <v>389</v>
      </c>
      <c r="S5" s="94" t="s">
        <v>390</v>
      </c>
      <c r="T5" s="94" t="s">
        <v>372</v>
      </c>
      <c r="U5" s="94" t="s">
        <v>373</v>
      </c>
      <c r="V5" s="94" t="s">
        <v>387</v>
      </c>
      <c r="W5" s="94" t="s">
        <v>451</v>
      </c>
      <c r="X5" s="109" t="s">
        <v>466</v>
      </c>
      <c r="Y5" s="109" t="s">
        <v>465</v>
      </c>
    </row>
    <row r="6" spans="1:25">
      <c r="A6" s="100">
        <v>700</v>
      </c>
      <c r="B6" s="101">
        <f>(-7.87*10^4/(A6+273.15)^2)+(1.94*10^9/(A6+273.15)^4)-(5.85*10^13/(A6+273.15)^6)</f>
        <v>-8.1008452284034749E-2</v>
      </c>
      <c r="C6" s="102">
        <f>EXP(B6/1000)</f>
        <v>0.99991899482881208</v>
      </c>
      <c r="E6" s="103">
        <v>1</v>
      </c>
      <c r="F6" s="104">
        <f t="shared" ref="F6:F15" si="0">((1000+$B$3)*E6^($C$6-1))-1000</f>
        <v>7.5734180502422532E-3</v>
      </c>
      <c r="G6" s="103">
        <f t="shared" ref="G6:G33" si="1">(1000+$B$3)*$C$6*(E6^($C$6-1))-1000</f>
        <v>-7.3432366623706002E-2</v>
      </c>
      <c r="J6" s="103">
        <v>-0.38269365164775276</v>
      </c>
      <c r="K6" s="105">
        <f>EXP(J6/1000)</f>
        <v>0.99961737956622743</v>
      </c>
      <c r="M6" s="103">
        <v>1</v>
      </c>
      <c r="N6" s="104">
        <f>$J$3+$J$6*LN(M6)</f>
        <v>7.5734180502837452E-3</v>
      </c>
      <c r="O6" s="106">
        <f t="shared" ref="O6:O33" si="2">$J$3+$J$6*(1+LN(M6))</f>
        <v>-0.37512023359746904</v>
      </c>
      <c r="R6" s="103">
        <v>-0.38269365164775276</v>
      </c>
      <c r="S6" s="105">
        <f>EXP(R6/1000)</f>
        <v>0.99961737956622743</v>
      </c>
      <c r="U6" s="103">
        <v>1</v>
      </c>
      <c r="V6" s="102">
        <f>$S$11+$S$12*U6</f>
        <v>0.99961737956622743</v>
      </c>
      <c r="W6" s="102">
        <f>EXP(($S$11-1)*LN(U6)+$S$12*(U6-1))</f>
        <v>1</v>
      </c>
      <c r="X6" s="104">
        <f t="shared" ref="X6:X33" si="3">((1000+$R$3)*W6)-1000</f>
        <v>7.5734180502422532E-3</v>
      </c>
      <c r="Y6" s="104">
        <f>((1000+$R$3)*W6*V6)-1000</f>
        <v>-0.37504991346679617</v>
      </c>
    </row>
    <row r="7" spans="1:25">
      <c r="B7" s="103"/>
      <c r="C7" s="102"/>
      <c r="D7" s="98">
        <v>0.01</v>
      </c>
      <c r="E7" s="103">
        <f>E6-D7</f>
        <v>0.99</v>
      </c>
      <c r="F7" s="104">
        <f t="shared" si="0"/>
        <v>8.3875537237645403E-3</v>
      </c>
      <c r="G7" s="103">
        <f t="shared" si="1"/>
        <v>-7.2618296899349843E-2</v>
      </c>
      <c r="J7" s="103"/>
      <c r="K7" s="105"/>
      <c r="L7" s="98">
        <v>0.01</v>
      </c>
      <c r="M7" s="103">
        <f>M6-L7</f>
        <v>0.99</v>
      </c>
      <c r="N7" s="104">
        <f t="shared" ref="N7:N33" si="4">$J$3+$J$6*LN(M7)</f>
        <v>1.141961777834655E-2</v>
      </c>
      <c r="O7" s="106">
        <f t="shared" si="2"/>
        <v>-0.37127403386940622</v>
      </c>
      <c r="R7" s="103"/>
      <c r="S7" s="102"/>
      <c r="T7" s="98">
        <v>0.01</v>
      </c>
      <c r="U7" s="103">
        <f>U6-T7</f>
        <v>0.99</v>
      </c>
      <c r="V7" s="102">
        <f t="shared" ref="V7:V33" si="5">$S$11+$S$12*U7</f>
        <v>0.99962039571885331</v>
      </c>
      <c r="W7" s="102">
        <f t="shared" ref="W7:W33" si="6">EXP(($S$11-1)*LN(U7)+$S$12*(U7-1))</f>
        <v>1.0000038302891376</v>
      </c>
      <c r="X7" s="104">
        <f t="shared" si="3"/>
        <v>1.1403736196257341E-2</v>
      </c>
      <c r="Y7" s="104">
        <f t="shared" ref="Y7:Y33" si="7">((1000+$R$3)*W7*V7)-1000</f>
        <v>-0.36820487385750766</v>
      </c>
    </row>
    <row r="8" spans="1:25" ht="18">
      <c r="D8" s="98">
        <v>0.01</v>
      </c>
      <c r="E8" s="103">
        <f t="shared" ref="E8:E15" si="8">E7-D8</f>
        <v>0.98</v>
      </c>
      <c r="F8" s="104">
        <f t="shared" si="0"/>
        <v>9.2099555481581774E-3</v>
      </c>
      <c r="G8" s="103">
        <f t="shared" si="1"/>
        <v>-7.1795961693737809E-2</v>
      </c>
      <c r="L8" s="98">
        <v>0.01</v>
      </c>
      <c r="M8" s="103">
        <f t="shared" ref="M8:M15" si="9">M7-L8</f>
        <v>0.98</v>
      </c>
      <c r="N8" s="104">
        <f t="shared" si="4"/>
        <v>1.5304865886796045E-2</v>
      </c>
      <c r="O8" s="106">
        <f t="shared" si="2"/>
        <v>-0.36738878576095674</v>
      </c>
      <c r="Q8" s="94" t="s">
        <v>388</v>
      </c>
      <c r="R8" s="94" t="s">
        <v>393</v>
      </c>
      <c r="S8" s="94" t="s">
        <v>391</v>
      </c>
      <c r="T8" s="98">
        <v>0.01</v>
      </c>
      <c r="U8" s="103">
        <f t="shared" ref="U8:U15" si="10">U7-T8</f>
        <v>0.98</v>
      </c>
      <c r="V8" s="102">
        <f t="shared" si="5"/>
        <v>0.99962341187147907</v>
      </c>
      <c r="W8" s="102">
        <f t="shared" si="6"/>
        <v>1.0000076688584218</v>
      </c>
      <c r="X8" s="104">
        <f t="shared" si="3"/>
        <v>1.5242334551544445E-2</v>
      </c>
      <c r="Y8" s="104">
        <f t="shared" si="7"/>
        <v>-0.3613515340516642</v>
      </c>
    </row>
    <row r="9" spans="1:25">
      <c r="D9" s="98">
        <v>0.01</v>
      </c>
      <c r="E9" s="103">
        <f t="shared" si="8"/>
        <v>0.97</v>
      </c>
      <c r="F9" s="104">
        <f t="shared" si="0"/>
        <v>1.0040793097118694E-2</v>
      </c>
      <c r="G9" s="103">
        <f t="shared" si="1"/>
        <v>-7.0965191446930476E-2</v>
      </c>
      <c r="L9" s="98">
        <v>0.01</v>
      </c>
      <c r="M9" s="103">
        <f t="shared" si="9"/>
        <v>0.97</v>
      </c>
      <c r="N9" s="104">
        <f t="shared" si="4"/>
        <v>1.9229963388903433E-2</v>
      </c>
      <c r="O9" s="106">
        <f t="shared" si="2"/>
        <v>-0.36346368825884939</v>
      </c>
      <c r="Q9" s="100">
        <v>700</v>
      </c>
      <c r="R9" s="103">
        <f>(-7.87*10^4/(Q9+273.15)^2)+(1.94*10^9/(Q9+273.15)^4)-(5.85*10^13/(Q9+273.15)^6)</f>
        <v>-8.1008452284034749E-2</v>
      </c>
      <c r="S9" s="105">
        <f>EXP(R9/1000)</f>
        <v>0.99991899482881208</v>
      </c>
      <c r="T9" s="98">
        <v>0.01</v>
      </c>
      <c r="U9" s="103">
        <f t="shared" si="10"/>
        <v>0.97</v>
      </c>
      <c r="V9" s="102">
        <f t="shared" si="5"/>
        <v>0.99962642802410495</v>
      </c>
      <c r="W9" s="102">
        <f t="shared" si="6"/>
        <v>1.0000115158775014</v>
      </c>
      <c r="X9" s="104">
        <f t="shared" si="3"/>
        <v>1.908938276619665E-2</v>
      </c>
      <c r="Y9" s="104">
        <f t="shared" si="7"/>
        <v>-0.35448972438723558</v>
      </c>
    </row>
    <row r="10" spans="1:25">
      <c r="D10" s="98">
        <v>0.01</v>
      </c>
      <c r="E10" s="103">
        <f t="shared" si="8"/>
        <v>0.96</v>
      </c>
      <c r="F10" s="104">
        <f t="shared" si="0"/>
        <v>1.0880241215772912E-2</v>
      </c>
      <c r="G10" s="103">
        <f t="shared" si="1"/>
        <v>-7.0125811327898191E-2</v>
      </c>
      <c r="L10" s="98">
        <v>0.01</v>
      </c>
      <c r="M10" s="103">
        <f t="shared" si="9"/>
        <v>0.96</v>
      </c>
      <c r="N10" s="104">
        <f t="shared" si="4"/>
        <v>2.3195736200784748E-2</v>
      </c>
      <c r="O10" s="106">
        <f t="shared" si="2"/>
        <v>-0.35949791544696807</v>
      </c>
      <c r="S10" s="102"/>
      <c r="T10" s="98">
        <v>0.01</v>
      </c>
      <c r="U10" s="103">
        <f t="shared" si="10"/>
        <v>0.96</v>
      </c>
      <c r="V10" s="102">
        <f t="shared" si="5"/>
        <v>0.99962944417673083</v>
      </c>
      <c r="W10" s="102">
        <f t="shared" si="6"/>
        <v>1.0000153715212983</v>
      </c>
      <c r="X10" s="104">
        <f t="shared" si="3"/>
        <v>2.2945055763443634E-2</v>
      </c>
      <c r="Y10" s="104">
        <f t="shared" si="7"/>
        <v>-0.34761926992973713</v>
      </c>
    </row>
    <row r="11" spans="1:25">
      <c r="D11" s="98">
        <v>0.01</v>
      </c>
      <c r="E11" s="103">
        <f t="shared" si="8"/>
        <v>0.95</v>
      </c>
      <c r="F11" s="104">
        <f t="shared" si="0"/>
        <v>1.1728480242823025E-2</v>
      </c>
      <c r="G11" s="103">
        <f t="shared" si="1"/>
        <v>-6.9277641012604363E-2</v>
      </c>
      <c r="L11" s="98">
        <v>0.01</v>
      </c>
      <c r="M11" s="103">
        <f t="shared" si="9"/>
        <v>0.95</v>
      </c>
      <c r="N11" s="104">
        <f t="shared" si="4"/>
        <v>2.7203036184498656E-2</v>
      </c>
      <c r="O11" s="106">
        <f t="shared" si="2"/>
        <v>-0.35549061546325411</v>
      </c>
      <c r="R11" s="98" t="s">
        <v>374</v>
      </c>
      <c r="S11" s="102">
        <f>S9</f>
        <v>0.99991899482881208</v>
      </c>
      <c r="T11" s="98">
        <v>0.01</v>
      </c>
      <c r="U11" s="103">
        <f t="shared" si="10"/>
        <v>0.95</v>
      </c>
      <c r="V11" s="102">
        <f t="shared" si="5"/>
        <v>0.99963246032935671</v>
      </c>
      <c r="W11" s="102">
        <f t="shared" si="6"/>
        <v>1.0000192359702309</v>
      </c>
      <c r="X11" s="104">
        <f t="shared" si="3"/>
        <v>2.6809533963159993E-2</v>
      </c>
      <c r="Y11" s="104">
        <f t="shared" si="7"/>
        <v>-0.34073999024735713</v>
      </c>
    </row>
    <row r="12" spans="1:25">
      <c r="D12" s="98">
        <v>0.01</v>
      </c>
      <c r="E12" s="103">
        <f>E11-D12</f>
        <v>0.94</v>
      </c>
      <c r="F12" s="104">
        <f t="shared" si="0"/>
        <v>1.2585696241785627E-2</v>
      </c>
      <c r="G12" s="103">
        <f t="shared" si="1"/>
        <v>-6.8420494452652747E-2</v>
      </c>
      <c r="L12" s="98">
        <v>0.01</v>
      </c>
      <c r="M12" s="103">
        <f t="shared" si="9"/>
        <v>0.94</v>
      </c>
      <c r="N12" s="104">
        <f t="shared" si="4"/>
        <v>3.1252742246337603E-2</v>
      </c>
      <c r="O12" s="106">
        <f t="shared" si="2"/>
        <v>-0.3514409094014152</v>
      </c>
      <c r="R12" s="98" t="s">
        <v>375</v>
      </c>
      <c r="S12" s="102">
        <f>S6-S9</f>
        <v>-3.0161526258465354E-4</v>
      </c>
      <c r="T12" s="98">
        <v>0.01</v>
      </c>
      <c r="U12" s="103">
        <f t="shared" si="10"/>
        <v>0.94</v>
      </c>
      <c r="V12" s="102">
        <f t="shared" si="5"/>
        <v>0.99963547648198248</v>
      </c>
      <c r="W12" s="102">
        <f t="shared" si="6"/>
        <v>1.0000231094104439</v>
      </c>
      <c r="X12" s="104">
        <f t="shared" si="3"/>
        <v>3.0683003511398965E-2</v>
      </c>
      <c r="Y12" s="104">
        <f t="shared" si="7"/>
        <v>-0.33385169918255997</v>
      </c>
    </row>
    <row r="13" spans="1:25">
      <c r="D13" s="98">
        <v>0.01</v>
      </c>
      <c r="E13" s="103">
        <f t="shared" si="8"/>
        <v>0.92999999999999994</v>
      </c>
      <c r="F13" s="104">
        <f t="shared" si="0"/>
        <v>1.3452081246896341E-2</v>
      </c>
      <c r="G13" s="103">
        <f t="shared" si="1"/>
        <v>-6.7554179629155442E-2</v>
      </c>
      <c r="L13" s="98">
        <v>0.01</v>
      </c>
      <c r="M13" s="103">
        <f t="shared" si="9"/>
        <v>0.92999999999999994</v>
      </c>
      <c r="N13" s="104">
        <f t="shared" si="4"/>
        <v>3.534576149385435E-2</v>
      </c>
      <c r="O13" s="106">
        <f t="shared" si="2"/>
        <v>-0.34734789015389844</v>
      </c>
      <c r="S13" s="102"/>
      <c r="T13" s="98">
        <v>0.01</v>
      </c>
      <c r="U13" s="103">
        <f t="shared" si="10"/>
        <v>0.92999999999999994</v>
      </c>
      <c r="V13" s="102">
        <f t="shared" si="5"/>
        <v>0.99963849263460836</v>
      </c>
      <c r="W13" s="102">
        <f t="shared" si="6"/>
        <v>1.0000269920340557</v>
      </c>
      <c r="X13" s="104">
        <f t="shared" si="3"/>
        <v>3.4565656527888677E-2</v>
      </c>
      <c r="Y13" s="104">
        <f t="shared" si="7"/>
        <v>-0.32695420460322566</v>
      </c>
    </row>
    <row r="14" spans="1:25">
      <c r="D14" s="98">
        <v>0.01</v>
      </c>
      <c r="E14" s="103">
        <f t="shared" si="8"/>
        <v>0.91999999999999993</v>
      </c>
      <c r="F14" s="104">
        <f t="shared" si="0"/>
        <v>1.4327833520610511E-2</v>
      </c>
      <c r="G14" s="103">
        <f t="shared" si="1"/>
        <v>-6.6678498295914324E-2</v>
      </c>
      <c r="L14" s="98">
        <v>0.01</v>
      </c>
      <c r="M14" s="103">
        <f t="shared" si="9"/>
        <v>0.91999999999999993</v>
      </c>
      <c r="N14" s="104">
        <f t="shared" si="4"/>
        <v>3.948303045543413E-2</v>
      </c>
      <c r="O14" s="106">
        <f t="shared" si="2"/>
        <v>-0.34321062119231865</v>
      </c>
      <c r="S14" s="102"/>
      <c r="T14" s="98">
        <v>0.01</v>
      </c>
      <c r="U14" s="103">
        <f t="shared" si="10"/>
        <v>0.91999999999999993</v>
      </c>
      <c r="V14" s="102">
        <f t="shared" si="5"/>
        <v>0.99964150878723423</v>
      </c>
      <c r="W14" s="102">
        <f t="shared" si="6"/>
        <v>1.000030884039415</v>
      </c>
      <c r="X14" s="104">
        <f t="shared" si="3"/>
        <v>3.8457691362964397E-2</v>
      </c>
      <c r="Y14" s="104">
        <f t="shared" si="7"/>
        <v>-0.32004730814719551</v>
      </c>
    </row>
    <row r="15" spans="1:25">
      <c r="D15" s="98">
        <v>0.01</v>
      </c>
      <c r="E15" s="103">
        <f t="shared" si="8"/>
        <v>0.90999999999999992</v>
      </c>
      <c r="F15" s="104">
        <f t="shared" si="0"/>
        <v>1.5213157826224233E-2</v>
      </c>
      <c r="G15" s="103">
        <f t="shared" si="1"/>
        <v>-6.5793245706117887E-2</v>
      </c>
      <c r="L15" s="98">
        <v>0.01</v>
      </c>
      <c r="M15" s="103">
        <f t="shared" si="9"/>
        <v>0.90999999999999992</v>
      </c>
      <c r="N15" s="104">
        <f t="shared" si="4"/>
        <v>4.3665516366513876E-2</v>
      </c>
      <c r="O15" s="106">
        <f t="shared" si="2"/>
        <v>-0.33902813528123893</v>
      </c>
      <c r="S15" s="102"/>
      <c r="T15" s="98">
        <v>0.01</v>
      </c>
      <c r="U15" s="103">
        <f t="shared" si="10"/>
        <v>0.90999999999999992</v>
      </c>
      <c r="V15" s="102">
        <f t="shared" si="5"/>
        <v>0.99964452493986</v>
      </c>
      <c r="W15" s="102">
        <f t="shared" si="6"/>
        <v>1.000034785631374</v>
      </c>
      <c r="X15" s="104">
        <f t="shared" si="3"/>
        <v>4.2359312870416943E-2</v>
      </c>
      <c r="Y15" s="104">
        <f t="shared" si="7"/>
        <v>-0.31313080494885526</v>
      </c>
    </row>
    <row r="16" spans="1:25">
      <c r="D16" s="103">
        <v>0.1</v>
      </c>
      <c r="E16" s="103">
        <f>E6-D16</f>
        <v>0.9</v>
      </c>
      <c r="F16" s="104">
        <f t="shared" ref="F16:F33" si="11">(1000+$B$3)*(E16^($C$6-1))-1000</f>
        <v>1.6108265716070491E-2</v>
      </c>
      <c r="G16" s="103">
        <f t="shared" si="1"/>
        <v>-6.4898210324713546E-2</v>
      </c>
      <c r="L16" s="103">
        <v>0.1</v>
      </c>
      <c r="M16" s="103">
        <f>M6-L16</f>
        <v>0.9</v>
      </c>
      <c r="N16" s="104">
        <f t="shared" si="4"/>
        <v>4.7894218526867517E-2</v>
      </c>
      <c r="O16" s="106">
        <f t="shared" si="2"/>
        <v>-0.33479943312088523</v>
      </c>
      <c r="S16" s="102"/>
      <c r="T16" s="103">
        <v>0.1</v>
      </c>
      <c r="U16" s="103">
        <f>U6-T16</f>
        <v>0.9</v>
      </c>
      <c r="V16" s="102">
        <f t="shared" si="5"/>
        <v>0.99964754109248588</v>
      </c>
      <c r="W16" s="102">
        <f t="shared" si="6"/>
        <v>1.0000386970215762</v>
      </c>
      <c r="X16" s="104">
        <f t="shared" si="3"/>
        <v>4.6270732695234074E-2</v>
      </c>
      <c r="Y16" s="104">
        <f t="shared" si="7"/>
        <v>-0.30620448335082529</v>
      </c>
    </row>
    <row r="17" spans="4:25">
      <c r="D17" s="103">
        <v>0.1</v>
      </c>
      <c r="E17" s="103">
        <f t="shared" ref="E17:E24" si="12">E16-D17</f>
        <v>0.8</v>
      </c>
      <c r="F17" s="104">
        <f t="shared" si="11"/>
        <v>2.5649499888686478E-2</v>
      </c>
      <c r="G17" s="103">
        <f t="shared" si="1"/>
        <v>-5.5357749041377247E-2</v>
      </c>
      <c r="L17" s="103">
        <v>0.1</v>
      </c>
      <c r="M17" s="103">
        <f t="shared" ref="M17:M24" si="13">M16-L17</f>
        <v>0.8</v>
      </c>
      <c r="N17" s="104">
        <f t="shared" si="4"/>
        <v>9.2969038544366361E-2</v>
      </c>
      <c r="O17" s="106">
        <f t="shared" si="2"/>
        <v>-0.28972461310338643</v>
      </c>
      <c r="S17" s="102"/>
      <c r="T17" s="103">
        <v>0.1</v>
      </c>
      <c r="U17" s="103">
        <f t="shared" ref="U17:U24" si="14">U16-T17</f>
        <v>0.8</v>
      </c>
      <c r="V17" s="102">
        <f t="shared" si="5"/>
        <v>0.99967770261874433</v>
      </c>
      <c r="W17" s="102">
        <f t="shared" si="6"/>
        <v>1.0000784019073594</v>
      </c>
      <c r="X17" s="104">
        <f t="shared" si="3"/>
        <v>8.5975919180100391E-2</v>
      </c>
      <c r="Y17" s="104">
        <f t="shared" si="7"/>
        <v>-0.2363491718891737</v>
      </c>
    </row>
    <row r="18" spans="4:25">
      <c r="D18" s="103">
        <v>0.1</v>
      </c>
      <c r="E18" s="103">
        <f t="shared" si="12"/>
        <v>0.70000000000000007</v>
      </c>
      <c r="F18" s="104">
        <f t="shared" si="11"/>
        <v>3.6466569153390083E-2</v>
      </c>
      <c r="G18" s="103">
        <f t="shared" si="1"/>
        <v>-4.454155601513321E-2</v>
      </c>
      <c r="L18" s="103">
        <v>0.1</v>
      </c>
      <c r="M18" s="103">
        <f t="shared" si="13"/>
        <v>0.70000000000000007</v>
      </c>
      <c r="N18" s="104">
        <f t="shared" si="4"/>
        <v>0.14407065479745471</v>
      </c>
      <c r="O18" s="106">
        <f t="shared" si="2"/>
        <v>-0.23862299685029809</v>
      </c>
      <c r="S18" s="102"/>
      <c r="T18" s="103">
        <v>0.1</v>
      </c>
      <c r="U18" s="103">
        <f t="shared" si="14"/>
        <v>0.70000000000000007</v>
      </c>
      <c r="V18" s="102">
        <f t="shared" si="5"/>
        <v>0.99970786414500279</v>
      </c>
      <c r="W18" s="102">
        <f t="shared" si="6"/>
        <v>1.0001193842193963</v>
      </c>
      <c r="X18" s="104">
        <f t="shared" si="3"/>
        <v>0.12695854159312603</v>
      </c>
      <c r="Y18" s="104">
        <f t="shared" si="7"/>
        <v>-0.16521440254621211</v>
      </c>
    </row>
    <row r="19" spans="4:25">
      <c r="D19" s="103">
        <v>0.1</v>
      </c>
      <c r="E19" s="103">
        <f t="shared" si="12"/>
        <v>0.60000000000000009</v>
      </c>
      <c r="F19" s="104">
        <f t="shared" si="11"/>
        <v>4.8954104685549282E-2</v>
      </c>
      <c r="G19" s="103">
        <f t="shared" si="1"/>
        <v>-3.2055032037987985E-2</v>
      </c>
      <c r="L19" s="103">
        <v>0.1</v>
      </c>
      <c r="M19" s="103">
        <f t="shared" si="13"/>
        <v>0.60000000000000009</v>
      </c>
      <c r="N19" s="104">
        <f t="shared" si="4"/>
        <v>0.20306314136453174</v>
      </c>
      <c r="O19" s="106">
        <f t="shared" si="2"/>
        <v>-0.17963051028322102</v>
      </c>
      <c r="S19" s="102"/>
      <c r="T19" s="103">
        <v>0.1</v>
      </c>
      <c r="U19" s="103">
        <f t="shared" si="14"/>
        <v>0.60000000000000009</v>
      </c>
      <c r="V19" s="102">
        <f t="shared" si="5"/>
        <v>0.99973802567126124</v>
      </c>
      <c r="W19" s="102">
        <f t="shared" si="6"/>
        <v>1.0001620387489942</v>
      </c>
      <c r="X19" s="104">
        <f t="shared" si="3"/>
        <v>0.16961339423164645</v>
      </c>
      <c r="Y19" s="104">
        <f t="shared" si="7"/>
        <v>-9.2405368862159776E-2</v>
      </c>
    </row>
    <row r="20" spans="4:25">
      <c r="D20" s="103">
        <v>0.1</v>
      </c>
      <c r="E20" s="103">
        <f t="shared" si="12"/>
        <v>0.50000000000000011</v>
      </c>
      <c r="F20" s="104">
        <f t="shared" si="11"/>
        <v>6.3723925674821658E-2</v>
      </c>
      <c r="G20" s="103">
        <f t="shared" si="1"/>
        <v>-1.7286407480582966E-2</v>
      </c>
      <c r="L20" s="103">
        <v>0.1</v>
      </c>
      <c r="M20" s="103">
        <f t="shared" si="13"/>
        <v>0.50000000000000011</v>
      </c>
      <c r="N20" s="104">
        <f t="shared" si="4"/>
        <v>0.27283644370811333</v>
      </c>
      <c r="O20" s="106">
        <f t="shared" si="2"/>
        <v>-0.10985720793963941</v>
      </c>
      <c r="S20" s="102"/>
      <c r="T20" s="103">
        <v>0.1</v>
      </c>
      <c r="U20" s="103">
        <f t="shared" si="14"/>
        <v>0.50000000000000011</v>
      </c>
      <c r="V20" s="102">
        <f t="shared" si="5"/>
        <v>0.9997681871975197</v>
      </c>
      <c r="W20" s="102">
        <f t="shared" si="6"/>
        <v>1.0002069775542108</v>
      </c>
      <c r="X20" s="104">
        <f t="shared" si="3"/>
        <v>0.21455253978865585</v>
      </c>
      <c r="Y20" s="104">
        <f t="shared" si="7"/>
        <v>-1.7309998717223607E-2</v>
      </c>
    </row>
    <row r="21" spans="4:25">
      <c r="D21" s="103">
        <v>0.1</v>
      </c>
      <c r="E21" s="103">
        <f t="shared" si="12"/>
        <v>0.40000000000000013</v>
      </c>
      <c r="F21" s="104">
        <f t="shared" si="11"/>
        <v>8.1801022486615693E-2</v>
      </c>
      <c r="G21" s="103">
        <f t="shared" si="1"/>
        <v>7.8922499290001724E-4</v>
      </c>
      <c r="L21" s="103">
        <v>0.1</v>
      </c>
      <c r="M21" s="103">
        <f t="shared" si="13"/>
        <v>0.40000000000000013</v>
      </c>
      <c r="N21" s="104">
        <f t="shared" si="4"/>
        <v>0.35823206420219594</v>
      </c>
      <c r="O21" s="106">
        <f t="shared" si="2"/>
        <v>-2.4461587445556803E-2</v>
      </c>
      <c r="S21" s="102"/>
      <c r="T21" s="103">
        <v>0.1</v>
      </c>
      <c r="U21" s="103">
        <f t="shared" si="14"/>
        <v>0.40000000000000013</v>
      </c>
      <c r="V21" s="102">
        <f t="shared" si="5"/>
        <v>0.99979834872377826</v>
      </c>
      <c r="W21" s="102">
        <f t="shared" si="6"/>
        <v>1.0002552260097615</v>
      </c>
      <c r="X21" s="104">
        <f t="shared" si="3"/>
        <v>0.2628013607450157</v>
      </c>
      <c r="Y21" s="104">
        <f t="shared" si="7"/>
        <v>6.1097090293515066E-2</v>
      </c>
    </row>
    <row r="22" spans="4:25">
      <c r="D22" s="103">
        <v>0.1</v>
      </c>
      <c r="E22" s="103">
        <f t="shared" si="12"/>
        <v>0.30000000000000016</v>
      </c>
      <c r="F22" s="104">
        <f t="shared" si="11"/>
        <v>0.10510693583887587</v>
      </c>
      <c r="G22" s="103">
        <f t="shared" si="1"/>
        <v>2.4093250445616832E-2</v>
      </c>
      <c r="L22" s="103">
        <v>0.1</v>
      </c>
      <c r="M22" s="103">
        <f t="shared" si="13"/>
        <v>0.30000000000000016</v>
      </c>
      <c r="N22" s="104">
        <f t="shared" si="4"/>
        <v>0.46832616702236124</v>
      </c>
      <c r="O22" s="106">
        <f t="shared" si="2"/>
        <v>8.5632515374608531E-2</v>
      </c>
      <c r="S22" s="102"/>
      <c r="T22" s="103">
        <v>0.1</v>
      </c>
      <c r="U22" s="103">
        <f t="shared" si="14"/>
        <v>0.30000000000000016</v>
      </c>
      <c r="V22" s="102">
        <f t="shared" si="5"/>
        <v>0.99982851025003672</v>
      </c>
      <c r="W22" s="102">
        <f t="shared" si="6"/>
        <v>1.0003087063469294</v>
      </c>
      <c r="X22" s="104">
        <f t="shared" si="3"/>
        <v>0.316282102941841</v>
      </c>
      <c r="Y22" s="104">
        <f t="shared" si="7"/>
        <v>0.14473811383982138</v>
      </c>
    </row>
    <row r="23" spans="4:25">
      <c r="D23" s="103">
        <v>0.1</v>
      </c>
      <c r="E23" s="103">
        <f t="shared" si="12"/>
        <v>0.20000000000000015</v>
      </c>
      <c r="F23" s="104">
        <f t="shared" si="11"/>
        <v>0.13795569799731311</v>
      </c>
      <c r="G23" s="103">
        <f t="shared" si="1"/>
        <v>5.6939351684491157E-2</v>
      </c>
      <c r="L23" s="103">
        <v>0.1</v>
      </c>
      <c r="M23" s="103">
        <f t="shared" si="13"/>
        <v>0.20000000000000015</v>
      </c>
      <c r="N23" s="104">
        <f t="shared" si="4"/>
        <v>0.62349508986002555</v>
      </c>
      <c r="O23" s="106">
        <f t="shared" si="2"/>
        <v>0.24080143821227271</v>
      </c>
      <c r="S23" s="102"/>
      <c r="T23" s="103">
        <v>0.1</v>
      </c>
      <c r="U23" s="103">
        <f t="shared" si="14"/>
        <v>0.20000000000000015</v>
      </c>
      <c r="V23" s="102">
        <f t="shared" si="5"/>
        <v>0.99985867177629517</v>
      </c>
      <c r="W23" s="102">
        <f t="shared" si="6"/>
        <v>1.0003717340796756</v>
      </c>
      <c r="X23" s="104">
        <f t="shared" si="3"/>
        <v>0.37931031302343854</v>
      </c>
      <c r="Y23" s="104">
        <f t="shared" si="7"/>
        <v>0.23792848206585404</v>
      </c>
    </row>
    <row r="24" spans="4:25">
      <c r="D24" s="103">
        <v>0.1</v>
      </c>
      <c r="E24" s="103">
        <f t="shared" si="12"/>
        <v>0.10000000000000014</v>
      </c>
      <c r="F24" s="104">
        <f t="shared" si="11"/>
        <v>0.19411352659778913</v>
      </c>
      <c r="G24" s="103">
        <f t="shared" si="1"/>
        <v>0.11309263121040658</v>
      </c>
      <c r="L24" s="103">
        <v>0.1</v>
      </c>
      <c r="M24" s="103">
        <f t="shared" si="13"/>
        <v>0.10000000000000014</v>
      </c>
      <c r="N24" s="104">
        <f t="shared" si="4"/>
        <v>0.88875811551785489</v>
      </c>
      <c r="O24" s="106">
        <f t="shared" si="2"/>
        <v>0.50606446387010207</v>
      </c>
      <c r="S24" s="102"/>
      <c r="T24" s="103">
        <v>0.1</v>
      </c>
      <c r="U24" s="103">
        <f t="shared" si="14"/>
        <v>0.10000000000000014</v>
      </c>
      <c r="V24" s="102">
        <f t="shared" si="5"/>
        <v>0.99988883330255363</v>
      </c>
      <c r="W24" s="102">
        <f t="shared" si="6"/>
        <v>1.0004580799225369</v>
      </c>
      <c r="X24" s="104">
        <f t="shared" si="3"/>
        <v>0.46565680981791502</v>
      </c>
      <c r="Y24" s="104">
        <f t="shared" si="7"/>
        <v>0.35443834684190278</v>
      </c>
    </row>
    <row r="25" spans="4:25">
      <c r="D25" s="103">
        <v>0.01</v>
      </c>
      <c r="E25" s="103">
        <f>E24-D25</f>
        <v>9.0000000000000149E-2</v>
      </c>
      <c r="F25" s="104">
        <f t="shared" si="11"/>
        <v>0.2026499663429604</v>
      </c>
      <c r="G25" s="103">
        <f t="shared" si="1"/>
        <v>0.12162837945982119</v>
      </c>
      <c r="L25" s="103">
        <v>0.01</v>
      </c>
      <c r="M25" s="103">
        <f>M24-L25</f>
        <v>9.0000000000000149E-2</v>
      </c>
      <c r="N25" s="104">
        <f t="shared" si="4"/>
        <v>0.9290789159944387</v>
      </c>
      <c r="O25" s="106">
        <f t="shared" si="2"/>
        <v>0.54638526434668588</v>
      </c>
      <c r="S25" s="102"/>
      <c r="T25" s="103">
        <v>0.01</v>
      </c>
      <c r="U25" s="103">
        <f>U24-T25</f>
        <v>9.0000000000000149E-2</v>
      </c>
      <c r="V25" s="102">
        <f t="shared" si="5"/>
        <v>0.9998918494551795</v>
      </c>
      <c r="W25" s="102">
        <f t="shared" si="6"/>
        <v>1.0004696361797476</v>
      </c>
      <c r="X25" s="104">
        <f t="shared" si="3"/>
        <v>0.47721315454896285</v>
      </c>
      <c r="Y25" s="104">
        <f t="shared" si="7"/>
        <v>0.36901099886586053</v>
      </c>
    </row>
    <row r="26" spans="4:25">
      <c r="D26" s="103">
        <v>0.01</v>
      </c>
      <c r="E26" s="103">
        <f t="shared" ref="E26:E33" si="15">E25-D26</f>
        <v>8.0000000000000154E-2</v>
      </c>
      <c r="F26" s="104">
        <f t="shared" si="11"/>
        <v>0.21219298032474398</v>
      </c>
      <c r="G26" s="103">
        <f t="shared" si="1"/>
        <v>0.13117062040805649</v>
      </c>
      <c r="L26" s="103">
        <v>0.01</v>
      </c>
      <c r="M26" s="103">
        <f t="shared" ref="M26:M33" si="16">M25-L26</f>
        <v>8.0000000000000154E-2</v>
      </c>
      <c r="N26" s="104">
        <f t="shared" si="4"/>
        <v>0.97415373601193733</v>
      </c>
      <c r="O26" s="106">
        <f t="shared" si="2"/>
        <v>0.59146008436418462</v>
      </c>
      <c r="S26" s="102"/>
      <c r="T26" s="103">
        <v>0.01</v>
      </c>
      <c r="U26" s="103">
        <f t="shared" ref="U26:U33" si="17">U25-T26</f>
        <v>8.0000000000000154E-2</v>
      </c>
      <c r="V26" s="102">
        <f t="shared" si="5"/>
        <v>0.99989486560780527</v>
      </c>
      <c r="W26" s="102">
        <f t="shared" si="6"/>
        <v>1.0004821993435282</v>
      </c>
      <c r="X26" s="104">
        <f t="shared" si="3"/>
        <v>0.48977641347562439</v>
      </c>
      <c r="Y26" s="104">
        <f t="shared" si="7"/>
        <v>0.38459052893540502</v>
      </c>
    </row>
    <row r="27" spans="4:25">
      <c r="D27" s="103">
        <v>0.01</v>
      </c>
      <c r="E27" s="103">
        <f t="shared" si="15"/>
        <v>7.0000000000000159E-2</v>
      </c>
      <c r="F27" s="104">
        <f t="shared" si="11"/>
        <v>0.22301206739155077</v>
      </c>
      <c r="G27" s="103">
        <f t="shared" si="1"/>
        <v>0.14198883107292204</v>
      </c>
      <c r="L27" s="103">
        <v>0.01</v>
      </c>
      <c r="M27" s="103">
        <f t="shared" si="16"/>
        <v>7.0000000000000159E-2</v>
      </c>
      <c r="N27" s="104">
        <f t="shared" si="4"/>
        <v>1.0252553522650256</v>
      </c>
      <c r="O27" s="106">
        <f t="shared" si="2"/>
        <v>0.6425617006172728</v>
      </c>
      <c r="S27" s="102"/>
      <c r="T27" s="103">
        <v>0.01</v>
      </c>
      <c r="U27" s="103">
        <f t="shared" si="17"/>
        <v>7.0000000000000159E-2</v>
      </c>
      <c r="V27" s="102">
        <f t="shared" si="5"/>
        <v>0.99989788176043115</v>
      </c>
      <c r="W27" s="102">
        <f t="shared" si="6"/>
        <v>1.0004960389954021</v>
      </c>
      <c r="X27" s="104">
        <f t="shared" si="3"/>
        <v>0.50361617016301352</v>
      </c>
      <c r="Y27" s="104">
        <f t="shared" si="7"/>
        <v>0.40144650219747291</v>
      </c>
    </row>
    <row r="28" spans="4:25">
      <c r="D28" s="103">
        <v>0.01</v>
      </c>
      <c r="E28" s="103">
        <f t="shared" si="15"/>
        <v>6.0000000000000157E-2</v>
      </c>
      <c r="F28" s="104">
        <f t="shared" si="11"/>
        <v>0.23550193233222672</v>
      </c>
      <c r="G28" s="103">
        <f t="shared" si="1"/>
        <v>0.15447768426997754</v>
      </c>
      <c r="L28" s="103">
        <v>0.01</v>
      </c>
      <c r="M28" s="103">
        <f t="shared" si="16"/>
        <v>6.0000000000000157E-2</v>
      </c>
      <c r="N28" s="104">
        <f t="shared" si="4"/>
        <v>1.0842478388321026</v>
      </c>
      <c r="O28" s="106">
        <f t="shared" si="2"/>
        <v>0.70155418718434981</v>
      </c>
      <c r="S28" s="102"/>
      <c r="T28" s="103">
        <v>0.01</v>
      </c>
      <c r="U28" s="103">
        <f t="shared" si="17"/>
        <v>6.0000000000000157E-2</v>
      </c>
      <c r="V28" s="102">
        <f t="shared" si="5"/>
        <v>0.99990089791305703</v>
      </c>
      <c r="W28" s="102">
        <f t="shared" si="6"/>
        <v>1.0005115499606394</v>
      </c>
      <c r="X28" s="104">
        <f t="shared" si="3"/>
        <v>0.51912725287138528</v>
      </c>
      <c r="Y28" s="104">
        <f t="shared" si="7"/>
        <v>0.41997371933427985</v>
      </c>
    </row>
    <row r="29" spans="4:25">
      <c r="D29" s="103">
        <v>0.01</v>
      </c>
      <c r="E29" s="103">
        <f t="shared" si="15"/>
        <v>5.0000000000000155E-2</v>
      </c>
      <c r="F29" s="104">
        <f t="shared" si="11"/>
        <v>0.25027450846482679</v>
      </c>
      <c r="G29" s="103">
        <f t="shared" si="1"/>
        <v>0.16924906374742932</v>
      </c>
      <c r="L29" s="103">
        <v>0.01</v>
      </c>
      <c r="M29" s="103">
        <f t="shared" si="16"/>
        <v>5.0000000000000155E-2</v>
      </c>
      <c r="N29" s="104">
        <f t="shared" si="4"/>
        <v>1.154021141175684</v>
      </c>
      <c r="O29" s="106">
        <f t="shared" si="2"/>
        <v>0.77132748952793118</v>
      </c>
      <c r="S29" s="102"/>
      <c r="T29" s="103">
        <v>0.01</v>
      </c>
      <c r="U29" s="103">
        <f t="shared" si="17"/>
        <v>5.0000000000000155E-2</v>
      </c>
      <c r="V29" s="102">
        <f t="shared" si="5"/>
        <v>0.9999039140656828</v>
      </c>
      <c r="W29" s="102">
        <f t="shared" si="6"/>
        <v>1.0005293443584107</v>
      </c>
      <c r="X29" s="104">
        <f t="shared" si="3"/>
        <v>0.53692178540700297</v>
      </c>
      <c r="Y29" s="104">
        <f t="shared" si="7"/>
        <v>0.44078426045837205</v>
      </c>
    </row>
    <row r="30" spans="4:25">
      <c r="D30" s="103">
        <v>0.01</v>
      </c>
      <c r="E30" s="103">
        <f t="shared" si="15"/>
        <v>4.0000000000000153E-2</v>
      </c>
      <c r="F30" s="104">
        <f t="shared" si="11"/>
        <v>0.26835497735453373</v>
      </c>
      <c r="G30" s="103">
        <f t="shared" si="1"/>
        <v>0.18732806802574942</v>
      </c>
      <c r="L30" s="103">
        <v>0.01</v>
      </c>
      <c r="M30" s="103">
        <f t="shared" si="16"/>
        <v>4.0000000000000153E-2</v>
      </c>
      <c r="N30" s="104">
        <f t="shared" si="4"/>
        <v>1.2394167616697664</v>
      </c>
      <c r="O30" s="106">
        <f t="shared" si="2"/>
        <v>0.85672311002201362</v>
      </c>
      <c r="S30" s="102"/>
      <c r="T30" s="103">
        <v>0.01</v>
      </c>
      <c r="U30" s="103">
        <f t="shared" si="17"/>
        <v>4.0000000000000153E-2</v>
      </c>
      <c r="V30" s="102">
        <f t="shared" si="5"/>
        <v>0.99990693021830868</v>
      </c>
      <c r="W30" s="102">
        <f t="shared" si="6"/>
        <v>1.0005504476800606</v>
      </c>
      <c r="X30" s="104">
        <f t="shared" si="3"/>
        <v>0.55802526688125909</v>
      </c>
      <c r="Y30" s="104">
        <f t="shared" si="7"/>
        <v>0.46490354990021387</v>
      </c>
    </row>
    <row r="31" spans="4:25">
      <c r="D31" s="103">
        <v>0.01</v>
      </c>
      <c r="E31" s="103">
        <f>E30-D31</f>
        <v>3.0000000000000152E-2</v>
      </c>
      <c r="F31" s="104">
        <f t="shared" si="11"/>
        <v>0.29166523816172685</v>
      </c>
      <c r="G31" s="103">
        <f t="shared" si="1"/>
        <v>0.21063644058119735</v>
      </c>
      <c r="L31" s="103">
        <v>0.01</v>
      </c>
      <c r="M31" s="103">
        <f t="shared" si="16"/>
        <v>3.0000000000000152E-2</v>
      </c>
      <c r="N31" s="104">
        <f t="shared" si="4"/>
        <v>1.3495108644899312</v>
      </c>
      <c r="O31" s="106">
        <f t="shared" si="2"/>
        <v>0.96681721284217848</v>
      </c>
      <c r="S31" s="102"/>
      <c r="T31" s="103">
        <v>0.01</v>
      </c>
      <c r="U31" s="103">
        <f t="shared" si="17"/>
        <v>3.0000000000000152E-2</v>
      </c>
      <c r="V31" s="102">
        <f t="shared" si="5"/>
        <v>0.99990994637093455</v>
      </c>
      <c r="W31" s="102">
        <f t="shared" si="6"/>
        <v>1.0005767824024965</v>
      </c>
      <c r="X31" s="104">
        <f t="shared" si="3"/>
        <v>0.5843601887610248</v>
      </c>
      <c r="Y31" s="104">
        <f t="shared" si="7"/>
        <v>0.49425393593992339</v>
      </c>
    </row>
    <row r="32" spans="4:25">
      <c r="D32" s="103">
        <v>0.01</v>
      </c>
      <c r="E32" s="103">
        <f t="shared" si="15"/>
        <v>2.000000000000015E-2</v>
      </c>
      <c r="F32" s="104">
        <f t="shared" si="11"/>
        <v>0.32452012788530737</v>
      </c>
      <c r="G32" s="103">
        <f t="shared" si="1"/>
        <v>0.24348866888885823</v>
      </c>
      <c r="L32" s="103">
        <v>0.01</v>
      </c>
      <c r="M32" s="103">
        <f t="shared" si="16"/>
        <v>2.000000000000015E-2</v>
      </c>
      <c r="N32" s="104">
        <f t="shared" si="4"/>
        <v>1.5046797873275946</v>
      </c>
      <c r="O32" s="106">
        <f t="shared" si="2"/>
        <v>1.1219861356798417</v>
      </c>
      <c r="S32" s="102"/>
      <c r="T32" s="103">
        <v>0.01</v>
      </c>
      <c r="U32" s="103">
        <f t="shared" si="17"/>
        <v>2.000000000000015E-2</v>
      </c>
      <c r="V32" s="102">
        <f t="shared" si="5"/>
        <v>0.99991296252356043</v>
      </c>
      <c r="W32" s="102">
        <f t="shared" si="6"/>
        <v>1.0006126646529463</v>
      </c>
      <c r="X32" s="104">
        <f t="shared" si="3"/>
        <v>0.62024271096208849</v>
      </c>
      <c r="Y32" s="104">
        <f t="shared" si="7"/>
        <v>0.53315125016217735</v>
      </c>
    </row>
    <row r="33" spans="4:25">
      <c r="D33" s="103">
        <v>0.01</v>
      </c>
      <c r="E33" s="103">
        <f t="shared" si="15"/>
        <v>1.0000000000000149E-2</v>
      </c>
      <c r="F33" s="104">
        <f t="shared" si="11"/>
        <v>0.38068843209362058</v>
      </c>
      <c r="G33" s="103">
        <f t="shared" si="1"/>
        <v>0.29965242317416596</v>
      </c>
      <c r="L33" s="103">
        <v>0.01</v>
      </c>
      <c r="M33" s="103">
        <f t="shared" si="16"/>
        <v>1.0000000000000149E-2</v>
      </c>
      <c r="N33" s="104">
        <f t="shared" si="4"/>
        <v>1.7699428129854216</v>
      </c>
      <c r="O33" s="106">
        <f t="shared" si="2"/>
        <v>1.3872491613376687</v>
      </c>
      <c r="S33" s="102"/>
      <c r="T33" s="103">
        <v>0.01</v>
      </c>
      <c r="U33" s="103">
        <f t="shared" si="17"/>
        <v>1.0000000000000149E-2</v>
      </c>
      <c r="V33" s="102">
        <f t="shared" si="5"/>
        <v>0.9999159786761862</v>
      </c>
      <c r="W33" s="102">
        <f t="shared" si="6"/>
        <v>1.0006718673110222</v>
      </c>
      <c r="X33" s="104">
        <f t="shared" si="3"/>
        <v>0.67944581740448484</v>
      </c>
      <c r="Y33" s="104">
        <f t="shared" si="7"/>
        <v>0.59536740565363289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1"/>
  <sheetViews>
    <sheetView tabSelected="1" zoomScale="160" zoomScaleNormal="160" workbookViewId="0">
      <pane xSplit="1" ySplit="3" topLeftCell="AE4" activePane="bottomRight" state="frozen"/>
      <selection pane="topRight" activeCell="B1" sqref="B1"/>
      <selection pane="bottomLeft" activeCell="A4" sqref="A4"/>
      <selection pane="bottomRight" activeCell="AF1" sqref="AF1:AF1048576"/>
    </sheetView>
  </sheetViews>
  <sheetFormatPr defaultRowHeight="14.25"/>
  <cols>
    <col min="1" max="1" width="24.875" customWidth="1"/>
    <col min="2" max="2" width="8.375" bestFit="1" customWidth="1"/>
    <col min="3" max="3" width="14.25" customWidth="1"/>
    <col min="4" max="4" width="16.875" bestFit="1" customWidth="1"/>
    <col min="5" max="5" width="21.125" bestFit="1" customWidth="1"/>
    <col min="6" max="6" width="23.625" bestFit="1" customWidth="1"/>
    <col min="7" max="7" width="9.5" bestFit="1" customWidth="1"/>
    <col min="8" max="8" width="13.875" bestFit="1" customWidth="1"/>
    <col min="9" max="9" width="9.5" bestFit="1" customWidth="1"/>
    <col min="10" max="10" width="8.5" bestFit="1" customWidth="1"/>
    <col min="11" max="11" width="8.25" bestFit="1" customWidth="1"/>
    <col min="12" max="12" width="22.625" bestFit="1" customWidth="1"/>
    <col min="13" max="13" width="13.625" bestFit="1" customWidth="1"/>
    <col min="14" max="14" width="11.625" bestFit="1" customWidth="1"/>
    <col min="15" max="15" width="26.125" bestFit="1" customWidth="1"/>
    <col min="16" max="16" width="11.625" bestFit="1" customWidth="1"/>
    <col min="17" max="17" width="26.375" bestFit="1" customWidth="1"/>
    <col min="18" max="18" width="5.5" bestFit="1" customWidth="1"/>
    <col min="19" max="20" width="10.375" bestFit="1" customWidth="1"/>
    <col min="21" max="21" width="16.625" bestFit="1" customWidth="1"/>
    <col min="22" max="23" width="10.375" bestFit="1" customWidth="1"/>
    <col min="25" max="25" width="31.75" bestFit="1" customWidth="1"/>
    <col min="26" max="26" width="11.625" bestFit="1" customWidth="1"/>
    <col min="27" max="28" width="11.75" customWidth="1"/>
    <col min="30" max="30" width="39" bestFit="1" customWidth="1"/>
    <col min="31" max="31" width="29" bestFit="1" customWidth="1"/>
  </cols>
  <sheetData>
    <row r="1" spans="1:31" s="45" customFormat="1" ht="13.5">
      <c r="A1" s="86" t="s">
        <v>450</v>
      </c>
    </row>
    <row r="2" spans="1:31" s="91" customFormat="1" ht="15" customHeight="1">
      <c r="A2" s="143" t="s">
        <v>401</v>
      </c>
      <c r="B2" s="139" t="s">
        <v>199</v>
      </c>
      <c r="C2" s="139" t="s">
        <v>0</v>
      </c>
      <c r="D2" s="139" t="s">
        <v>4</v>
      </c>
      <c r="E2" s="139" t="s">
        <v>380</v>
      </c>
      <c r="F2" s="139" t="s">
        <v>381</v>
      </c>
      <c r="G2" s="139" t="s">
        <v>12</v>
      </c>
      <c r="H2" s="139" t="s">
        <v>1</v>
      </c>
      <c r="I2" s="143" t="s">
        <v>365</v>
      </c>
      <c r="J2" s="143" t="s">
        <v>366</v>
      </c>
      <c r="K2" s="143" t="s">
        <v>367</v>
      </c>
      <c r="L2" s="143" t="s">
        <v>452</v>
      </c>
      <c r="M2" s="143" t="s">
        <v>453</v>
      </c>
      <c r="N2" s="143" t="s">
        <v>454</v>
      </c>
      <c r="O2" s="139" t="s">
        <v>457</v>
      </c>
      <c r="P2" s="139" t="s">
        <v>460</v>
      </c>
      <c r="Q2" s="143" t="s">
        <v>438</v>
      </c>
      <c r="R2" s="143" t="s">
        <v>439</v>
      </c>
      <c r="S2" s="143" t="s">
        <v>441</v>
      </c>
      <c r="T2" s="143"/>
      <c r="U2" s="143" t="s">
        <v>411</v>
      </c>
      <c r="V2" s="143" t="s">
        <v>400</v>
      </c>
      <c r="W2" s="143"/>
      <c r="X2" s="143"/>
      <c r="Y2" s="139" t="s">
        <v>459</v>
      </c>
      <c r="Z2" s="139" t="s">
        <v>460</v>
      </c>
      <c r="AA2" s="143" t="s">
        <v>400</v>
      </c>
      <c r="AB2" s="143"/>
      <c r="AC2" s="143"/>
      <c r="AD2" s="143" t="s">
        <v>467</v>
      </c>
      <c r="AE2" s="139" t="s">
        <v>472</v>
      </c>
    </row>
    <row r="3" spans="1:31" s="88" customFormat="1" ht="13.5">
      <c r="A3" s="145"/>
      <c r="B3" s="140"/>
      <c r="C3" s="140"/>
      <c r="D3" s="140"/>
      <c r="E3" s="140"/>
      <c r="F3" s="140"/>
      <c r="G3" s="140"/>
      <c r="H3" s="140"/>
      <c r="I3" s="145"/>
      <c r="J3" s="145"/>
      <c r="K3" s="145"/>
      <c r="L3" s="145"/>
      <c r="M3" s="145"/>
      <c r="N3" s="145"/>
      <c r="O3" s="140"/>
      <c r="P3" s="140"/>
      <c r="Q3" s="145"/>
      <c r="R3" s="145"/>
      <c r="S3" s="95" t="s">
        <v>440</v>
      </c>
      <c r="T3" s="95" t="s">
        <v>399</v>
      </c>
      <c r="U3" s="145"/>
      <c r="V3" s="93" t="s">
        <v>412</v>
      </c>
      <c r="W3" s="93" t="s">
        <v>413</v>
      </c>
      <c r="X3" s="145"/>
      <c r="Y3" s="140"/>
      <c r="Z3" s="140"/>
      <c r="AA3" s="130" t="s">
        <v>412</v>
      </c>
      <c r="AB3" s="130" t="s">
        <v>413</v>
      </c>
      <c r="AC3" s="145"/>
      <c r="AD3" s="144"/>
      <c r="AE3" s="140"/>
    </row>
    <row r="4" spans="1:31" s="45" customFormat="1" ht="13.5">
      <c r="A4" s="45" t="s">
        <v>360</v>
      </c>
      <c r="B4" s="1" t="s">
        <v>8</v>
      </c>
      <c r="C4" s="1" t="s">
        <v>10</v>
      </c>
      <c r="D4" s="1" t="s">
        <v>11</v>
      </c>
      <c r="E4" s="1"/>
      <c r="F4" s="1"/>
      <c r="G4" s="1" t="s">
        <v>13</v>
      </c>
      <c r="H4" s="1" t="s">
        <v>410</v>
      </c>
      <c r="I4" s="48">
        <v>-6.7255377843381314E-2</v>
      </c>
      <c r="J4" s="48">
        <v>0.22263885354579499</v>
      </c>
      <c r="K4" s="48">
        <v>-0.26354919392523102</v>
      </c>
      <c r="L4" s="46">
        <v>20</v>
      </c>
      <c r="M4" s="48">
        <v>0.48618804747102601</v>
      </c>
      <c r="N4" s="48">
        <v>-0.19629381608185001</v>
      </c>
      <c r="O4" s="46">
        <v>698.50831987951699</v>
      </c>
      <c r="P4" s="46">
        <v>3564.62411456979</v>
      </c>
      <c r="Q4" s="13">
        <v>123.97101054876914</v>
      </c>
      <c r="R4" s="13">
        <f>497640/Q4</f>
        <v>4014.1642614442726</v>
      </c>
      <c r="S4" s="63">
        <v>7.424282119881543E-4</v>
      </c>
      <c r="T4" s="63">
        <v>3.7121410599407715E-4</v>
      </c>
      <c r="U4" s="45">
        <v>143</v>
      </c>
      <c r="V4" s="46">
        <f>U4/S4</f>
        <v>192611.21505210476</v>
      </c>
      <c r="W4" s="46">
        <f>U4/T4</f>
        <v>385222.43010420952</v>
      </c>
      <c r="Y4" s="46">
        <v>754.6887018816069</v>
      </c>
      <c r="Z4" s="46">
        <v>13474.845939964958</v>
      </c>
      <c r="AA4" s="46">
        <v>50953.204583584738</v>
      </c>
      <c r="AB4" s="46">
        <v>101906.40916716948</v>
      </c>
      <c r="AD4" s="48">
        <v>4.4260071513643657</v>
      </c>
      <c r="AE4" s="46">
        <f>(-4800/(LOG(AD4)+LOG(1)-LOG(0.5)-5.711))-273</f>
        <v>734.56558050693275</v>
      </c>
    </row>
    <row r="5" spans="1:31" s="45" customFormat="1" ht="13.5">
      <c r="A5" s="45" t="s">
        <v>211</v>
      </c>
      <c r="B5" s="1" t="s">
        <v>8</v>
      </c>
      <c r="C5" s="1" t="s">
        <v>364</v>
      </c>
      <c r="D5" s="1" t="s">
        <v>197</v>
      </c>
      <c r="E5" s="1" t="s">
        <v>198</v>
      </c>
      <c r="F5" s="1"/>
      <c r="G5" s="1" t="s">
        <v>14</v>
      </c>
      <c r="H5" s="1" t="s">
        <v>410</v>
      </c>
      <c r="I5" s="48">
        <v>7.5734180502837452E-3</v>
      </c>
      <c r="J5" s="48">
        <v>0.38036890907978399</v>
      </c>
      <c r="K5" s="48">
        <v>-0.37512023359746904</v>
      </c>
      <c r="L5" s="46">
        <v>51</v>
      </c>
      <c r="M5" s="48">
        <v>0.75548914267725298</v>
      </c>
      <c r="N5" s="48">
        <v>-0.38269365164775276</v>
      </c>
      <c r="O5" s="46">
        <v>693.00308061864803</v>
      </c>
      <c r="P5" s="46">
        <v>3103.1951137444812</v>
      </c>
      <c r="Q5" s="16">
        <v>96.30181187174351</v>
      </c>
      <c r="R5" s="13">
        <f t="shared" ref="R5:R10" si="0">497640/Q5</f>
        <v>5167.5040202022983</v>
      </c>
      <c r="S5" s="63">
        <v>9.7877893228570483E-4</v>
      </c>
      <c r="T5" s="63">
        <v>4.8938946614285241E-4</v>
      </c>
      <c r="U5" s="45">
        <v>97</v>
      </c>
      <c r="V5" s="46">
        <f t="shared" ref="V5:V10" si="1">U5/S5</f>
        <v>99103.073023322664</v>
      </c>
      <c r="W5" s="46">
        <f t="shared" ref="W5:W10" si="2">U5/T5</f>
        <v>198206.14604664533</v>
      </c>
      <c r="Y5" s="46">
        <v>745.53624327325929</v>
      </c>
      <c r="Z5" s="46">
        <v>10959.326558695158</v>
      </c>
      <c r="AA5" s="46">
        <v>28061.593959807451</v>
      </c>
      <c r="AB5" s="46">
        <v>56123.187919614902</v>
      </c>
      <c r="AD5" s="48">
        <v>4.2209209513762307</v>
      </c>
      <c r="AE5" s="46">
        <f t="shared" ref="AE5:AE10" si="3">(-4800/(LOG(AD5)+LOG(1)-LOG(0.5)-5.711))-273</f>
        <v>730.22646293929881</v>
      </c>
    </row>
    <row r="6" spans="1:31" s="45" customFormat="1" ht="15">
      <c r="A6" s="45" t="s">
        <v>361</v>
      </c>
      <c r="B6" s="1" t="s">
        <v>8</v>
      </c>
      <c r="C6" s="1" t="s">
        <v>364</v>
      </c>
      <c r="D6" s="1" t="s">
        <v>200</v>
      </c>
      <c r="E6" s="1"/>
      <c r="F6" s="1"/>
      <c r="G6" s="1" t="s">
        <v>14</v>
      </c>
      <c r="H6" s="1" t="s">
        <v>410</v>
      </c>
      <c r="I6" s="25">
        <v>3.7109245519035362E-2</v>
      </c>
      <c r="J6" s="48">
        <v>0.32453303119735</v>
      </c>
      <c r="K6" s="48">
        <v>-0.44628450031047101</v>
      </c>
      <c r="L6" s="46">
        <v>45</v>
      </c>
      <c r="M6" s="48">
        <v>0.77081753150782095</v>
      </c>
      <c r="N6" s="48">
        <v>-0.48224422687792684</v>
      </c>
      <c r="O6" s="46">
        <v>792.42360843935001</v>
      </c>
      <c r="P6" s="46">
        <v>30425.278792091201</v>
      </c>
      <c r="Q6" s="12">
        <v>330.08074657074957</v>
      </c>
      <c r="R6" s="13">
        <f t="shared" si="0"/>
        <v>1507.6311029045003</v>
      </c>
      <c r="S6" s="63">
        <v>4.1468251010543515E-2</v>
      </c>
      <c r="T6" s="63">
        <v>2.0734125505271758E-2</v>
      </c>
      <c r="U6" s="45">
        <v>217</v>
      </c>
      <c r="V6" s="46">
        <f t="shared" si="1"/>
        <v>5232.9190335234207</v>
      </c>
      <c r="W6" s="46">
        <f t="shared" si="2"/>
        <v>10465.838067046841</v>
      </c>
      <c r="Y6" s="46">
        <v>837.26065638642308</v>
      </c>
      <c r="Z6" s="46">
        <v>74518.618230044682</v>
      </c>
      <c r="AA6" s="46">
        <v>2136.5535791322341</v>
      </c>
      <c r="AB6" s="46">
        <v>4273.1071582644681</v>
      </c>
      <c r="AD6" s="47">
        <v>21.495361885327046</v>
      </c>
      <c r="AE6" s="46">
        <f t="shared" si="3"/>
        <v>904.15574964662892</v>
      </c>
    </row>
    <row r="7" spans="1:31" s="45" customFormat="1" ht="15">
      <c r="A7" s="1" t="s">
        <v>2</v>
      </c>
      <c r="B7" s="1" t="s">
        <v>8</v>
      </c>
      <c r="C7" s="1" t="s">
        <v>3</v>
      </c>
      <c r="D7" s="1" t="s">
        <v>201</v>
      </c>
      <c r="E7" s="1"/>
      <c r="F7" s="1" t="s">
        <v>202</v>
      </c>
      <c r="G7" s="1" t="s">
        <v>13</v>
      </c>
      <c r="H7" s="1" t="s">
        <v>410</v>
      </c>
      <c r="I7" s="25">
        <v>0.03</v>
      </c>
      <c r="J7" s="48">
        <v>0.15219108976172999</v>
      </c>
      <c r="K7" s="48">
        <v>-0.141947944556234</v>
      </c>
      <c r="L7" s="46">
        <v>17</v>
      </c>
      <c r="M7" s="48">
        <v>0.28999999999999998</v>
      </c>
      <c r="N7" s="48">
        <v>-0.17194794455623399</v>
      </c>
      <c r="O7" s="46"/>
      <c r="P7" s="46"/>
      <c r="Q7" s="12"/>
      <c r="R7" s="13"/>
      <c r="S7" s="63"/>
      <c r="T7" s="63"/>
      <c r="V7" s="46"/>
      <c r="W7" s="46"/>
      <c r="Y7" s="46"/>
      <c r="Z7" s="46"/>
      <c r="AA7" s="46"/>
      <c r="AB7" s="46"/>
      <c r="AD7" s="48">
        <v>5.5531372515181712</v>
      </c>
      <c r="AE7" s="46">
        <f t="shared" si="3"/>
        <v>755.84372013960501</v>
      </c>
    </row>
    <row r="8" spans="1:31" s="45" customFormat="1" ht="15">
      <c r="A8" s="45" t="s">
        <v>444</v>
      </c>
      <c r="B8" s="8" t="s">
        <v>9</v>
      </c>
      <c r="C8" s="8" t="s">
        <v>10</v>
      </c>
      <c r="D8" s="8" t="s">
        <v>333</v>
      </c>
      <c r="E8" s="8" t="s">
        <v>334</v>
      </c>
      <c r="F8" s="8"/>
      <c r="G8" s="8" t="s">
        <v>14</v>
      </c>
      <c r="H8" s="1" t="s">
        <v>332</v>
      </c>
      <c r="I8" s="122">
        <v>4.6906927627837075E-2</v>
      </c>
      <c r="J8" s="48">
        <v>0.40595158779100599</v>
      </c>
      <c r="K8" s="48">
        <v>-0.28847598712249301</v>
      </c>
      <c r="L8" s="46">
        <v>20</v>
      </c>
      <c r="M8" s="48">
        <f>J8-K8</f>
        <v>0.69442757491349894</v>
      </c>
      <c r="N8" s="48">
        <f>K8-I8</f>
        <v>-0.33538291475033011</v>
      </c>
      <c r="O8" s="46">
        <v>735.22907716612508</v>
      </c>
      <c r="P8" s="46">
        <v>8645.1339251228674</v>
      </c>
      <c r="Q8" s="13">
        <v>171.66715885607113</v>
      </c>
      <c r="R8" s="13">
        <f t="shared" si="0"/>
        <v>2898.8654750046308</v>
      </c>
      <c r="S8" s="63">
        <v>4.2604501024100022E-3</v>
      </c>
      <c r="T8" s="63">
        <v>2.1302250512050011E-3</v>
      </c>
      <c r="U8" s="45">
        <v>98</v>
      </c>
      <c r="V8" s="46">
        <f t="shared" ref="V8" si="4">U8/S8</f>
        <v>23002.264466039513</v>
      </c>
      <c r="W8" s="46">
        <f t="shared" ref="W8" si="5">U8/T8</f>
        <v>46004.528932079025</v>
      </c>
      <c r="Y8" s="46">
        <v>785.28012053320106</v>
      </c>
      <c r="Z8" s="46">
        <v>26194.487630099484</v>
      </c>
      <c r="AA8" s="46">
        <v>7591.5841416002222</v>
      </c>
      <c r="AB8" s="46">
        <v>15183.168283200444</v>
      </c>
      <c r="AD8" s="47">
        <v>22.4191880759113</v>
      </c>
      <c r="AE8" s="46">
        <f t="shared" si="3"/>
        <v>909.45528307461814</v>
      </c>
    </row>
    <row r="9" spans="1:31" s="45" customFormat="1" ht="15">
      <c r="A9" s="45" t="s">
        <v>362</v>
      </c>
      <c r="B9" s="8" t="s">
        <v>9</v>
      </c>
      <c r="C9" s="8" t="s">
        <v>10</v>
      </c>
      <c r="D9" s="8" t="s">
        <v>436</v>
      </c>
      <c r="E9" s="8"/>
      <c r="F9" s="8"/>
      <c r="G9" s="8" t="s">
        <v>13</v>
      </c>
      <c r="H9" s="8" t="s">
        <v>332</v>
      </c>
      <c r="I9" s="25">
        <v>-8.9994024418602273E-3</v>
      </c>
      <c r="J9" s="48">
        <v>0.31933822263786299</v>
      </c>
      <c r="K9" s="48">
        <v>-0.39489278393988503</v>
      </c>
      <c r="L9" s="46">
        <v>43</v>
      </c>
      <c r="M9" s="48">
        <f t="shared" ref="M9:M10" si="6">J9-K9</f>
        <v>0.71423100657774796</v>
      </c>
      <c r="N9" s="48">
        <f t="shared" ref="N9:N10" si="7">K9-I9</f>
        <v>-0.38589338149802482</v>
      </c>
      <c r="O9" s="46">
        <v>723.17632904257005</v>
      </c>
      <c r="P9" s="46">
        <v>6510.44213947147</v>
      </c>
      <c r="Q9" s="13">
        <v>143.10110794779754</v>
      </c>
      <c r="R9" s="13">
        <f t="shared" si="0"/>
        <v>3477.5412094051444</v>
      </c>
      <c r="S9" s="63">
        <v>3.0771698998132168E-3</v>
      </c>
      <c r="T9" s="63">
        <v>1.5385849499066084E-3</v>
      </c>
      <c r="U9" s="45">
        <v>162</v>
      </c>
      <c r="V9" s="46">
        <f t="shared" si="1"/>
        <v>52645.776890588117</v>
      </c>
      <c r="W9" s="46">
        <f t="shared" si="2"/>
        <v>105291.55378117623</v>
      </c>
      <c r="Y9" s="46">
        <v>773.62280021558126</v>
      </c>
      <c r="Z9" s="46">
        <v>20426.387295521174</v>
      </c>
      <c r="AA9" s="46">
        <v>16779.633097863127</v>
      </c>
      <c r="AB9" s="46">
        <v>33559.266195726253</v>
      </c>
      <c r="AD9" s="48">
        <v>6.8219023323634449</v>
      </c>
      <c r="AE9" s="46">
        <f t="shared" si="3"/>
        <v>775.93626231564235</v>
      </c>
    </row>
    <row r="10" spans="1:31" s="45" customFormat="1" ht="13.5">
      <c r="A10" s="84" t="s">
        <v>363</v>
      </c>
      <c r="B10" s="124" t="s">
        <v>9</v>
      </c>
      <c r="C10" s="124" t="s">
        <v>10</v>
      </c>
      <c r="D10" s="124" t="s">
        <v>437</v>
      </c>
      <c r="E10" s="124"/>
      <c r="F10" s="124"/>
      <c r="G10" s="124" t="s">
        <v>13</v>
      </c>
      <c r="H10" s="124" t="s">
        <v>332</v>
      </c>
      <c r="I10" s="85">
        <v>-0.15573098274644157</v>
      </c>
      <c r="J10" s="85">
        <v>0.205790309613993</v>
      </c>
      <c r="K10" s="85">
        <v>-0.63240329551865704</v>
      </c>
      <c r="L10" s="92">
        <v>40</v>
      </c>
      <c r="M10" s="85">
        <f t="shared" si="6"/>
        <v>0.83819360513265007</v>
      </c>
      <c r="N10" s="85">
        <f t="shared" si="7"/>
        <v>-0.47667231277221545</v>
      </c>
      <c r="O10" s="92">
        <v>698.11000240958901</v>
      </c>
      <c r="P10" s="92">
        <v>3529.2359209786537</v>
      </c>
      <c r="Q10" s="125">
        <v>124.42760101075383</v>
      </c>
      <c r="R10" s="125">
        <f t="shared" si="0"/>
        <v>3999.4341766421321</v>
      </c>
      <c r="S10" s="126">
        <v>1.7915614570829671E-3</v>
      </c>
      <c r="T10" s="126">
        <v>8.9578072854148354E-4</v>
      </c>
      <c r="U10" s="92">
        <v>107</v>
      </c>
      <c r="V10" s="92">
        <f t="shared" si="1"/>
        <v>59724.437348757296</v>
      </c>
      <c r="W10" s="92">
        <f t="shared" si="2"/>
        <v>119448.87469751459</v>
      </c>
      <c r="X10" s="84"/>
      <c r="Y10" s="92">
        <v>754.51322587267077</v>
      </c>
      <c r="Z10" s="92">
        <v>13422.032750386301</v>
      </c>
      <c r="AA10" s="92">
        <v>15704.151045631059</v>
      </c>
      <c r="AB10" s="92">
        <v>31408.302091262118</v>
      </c>
      <c r="AC10" s="84"/>
      <c r="AD10" s="85">
        <v>4.5281385765767119</v>
      </c>
      <c r="AE10" s="92">
        <f t="shared" si="3"/>
        <v>736.66538048548591</v>
      </c>
    </row>
    <row r="11" spans="1:31">
      <c r="A11" s="118"/>
    </row>
    <row r="12" spans="1:31">
      <c r="A12" s="118" t="s">
        <v>442</v>
      </c>
      <c r="C12" s="4"/>
      <c r="D12" s="4"/>
      <c r="E12" s="4"/>
    </row>
    <row r="13" spans="1:31" s="7" customFormat="1" ht="13.5">
      <c r="A13" s="127" t="s">
        <v>469</v>
      </c>
      <c r="C13" s="15"/>
      <c r="D13" s="15"/>
      <c r="E13" s="15"/>
    </row>
    <row r="14" spans="1:31">
      <c r="A14" s="133" t="s">
        <v>470</v>
      </c>
      <c r="C14" s="4"/>
      <c r="D14" s="4"/>
      <c r="E14" s="4"/>
    </row>
    <row r="15" spans="1:31">
      <c r="A15" s="127" t="s">
        <v>471</v>
      </c>
      <c r="J15" s="144"/>
      <c r="K15" s="144"/>
      <c r="L15" s="129"/>
      <c r="M15" s="119"/>
    </row>
    <row r="16" spans="1:31">
      <c r="J16" s="88"/>
      <c r="K16" s="88"/>
      <c r="L16" s="129"/>
      <c r="M16" s="119"/>
      <c r="AD16" s="48"/>
    </row>
    <row r="17" spans="30:30">
      <c r="AD17" s="48"/>
    </row>
    <row r="18" spans="30:30">
      <c r="AD18" s="47"/>
    </row>
    <row r="19" spans="30:30">
      <c r="AD19" s="48"/>
    </row>
    <row r="20" spans="30:30">
      <c r="AD20" s="47"/>
    </row>
    <row r="21" spans="30:30">
      <c r="AD21" s="48"/>
    </row>
  </sheetData>
  <mergeCells count="29">
    <mergeCell ref="J15:K15"/>
    <mergeCell ref="V2:W2"/>
    <mergeCell ref="A2:A3"/>
    <mergeCell ref="I2:I3"/>
    <mergeCell ref="J2:J3"/>
    <mergeCell ref="K2:K3"/>
    <mergeCell ref="N2:N3"/>
    <mergeCell ref="S2:T2"/>
    <mergeCell ref="U2:U3"/>
    <mergeCell ref="O2:O3"/>
    <mergeCell ref="Q2:Q3"/>
    <mergeCell ref="R2:R3"/>
    <mergeCell ref="P2:P3"/>
    <mergeCell ref="B2:B3"/>
    <mergeCell ref="C2:C3"/>
    <mergeCell ref="D2:D3"/>
    <mergeCell ref="E2:E3"/>
    <mergeCell ref="F2:F3"/>
    <mergeCell ref="G2:G3"/>
    <mergeCell ref="H2:H3"/>
    <mergeCell ref="AE2:AE3"/>
    <mergeCell ref="AD2:AD3"/>
    <mergeCell ref="L2:L3"/>
    <mergeCell ref="AC2:AC3"/>
    <mergeCell ref="X2:X3"/>
    <mergeCell ref="Z2:Z3"/>
    <mergeCell ref="AA2:AB2"/>
    <mergeCell ref="Y2:Y3"/>
    <mergeCell ref="M2:M3"/>
  </mergeCells>
  <phoneticPr fontId="3" type="noConversion"/>
  <pageMargins left="0.7" right="0.7" top="0.75" bottom="0.75" header="0.3" footer="0.3"/>
  <pageSetup paperSize="9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1</vt:lpstr>
      <vt:lpstr>Table 2</vt:lpstr>
      <vt:lpstr>Table 3</vt:lpstr>
      <vt:lpstr>Table 4</vt:lpstr>
      <vt:lpstr>Table 5</vt:lpstr>
      <vt:lpstr>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2022-06-17T02:36:31Z</dcterms:modified>
</cp:coreProperties>
</file>