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 filterPrivacy="1" autoCompressPictures="0"/>
  <xr:revisionPtr revIDLastSave="0" documentId="13_ncr:1_{AA951384-A2CB-3946-A387-32AC73AF7B16}" xr6:coauthVersionLast="45" xr6:coauthVersionMax="45" xr10:uidLastSave="{00000000-0000-0000-0000-000000000000}"/>
  <bookViews>
    <workbookView xWindow="8760" yWindow="3100" windowWidth="24460" windowHeight="19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75" i="1" l="1"/>
  <c r="G175" i="1"/>
  <c r="H175" i="1"/>
  <c r="T175" i="1" s="1"/>
  <c r="AD175" i="1" s="1"/>
  <c r="I175" i="1"/>
  <c r="U175" i="1" s="1"/>
  <c r="AE175" i="1" s="1"/>
  <c r="J175" i="1"/>
  <c r="K175" i="1"/>
  <c r="L175" i="1"/>
  <c r="X175" i="1" s="1"/>
  <c r="AH175" i="1" s="1"/>
  <c r="M175" i="1"/>
  <c r="Y175" i="1" s="1"/>
  <c r="AI175" i="1" s="1"/>
  <c r="F176" i="1"/>
  <c r="G176" i="1"/>
  <c r="H176" i="1"/>
  <c r="I176" i="1"/>
  <c r="J176" i="1"/>
  <c r="K176" i="1"/>
  <c r="L176" i="1"/>
  <c r="M176" i="1"/>
  <c r="E176" i="1"/>
  <c r="E175" i="1"/>
  <c r="O153" i="1"/>
  <c r="O154" i="1"/>
  <c r="O155" i="1"/>
  <c r="O157" i="1"/>
  <c r="O160" i="1"/>
  <c r="O162" i="1"/>
  <c r="O167" i="1"/>
  <c r="O169" i="1"/>
  <c r="O171" i="1"/>
  <c r="O172" i="1"/>
  <c r="O173" i="1"/>
  <c r="O152" i="1"/>
  <c r="E139" i="1"/>
  <c r="Q139" i="1" s="1"/>
  <c r="AA139" i="1" s="1"/>
  <c r="F139" i="1"/>
  <c r="R139" i="1" s="1"/>
  <c r="AB139" i="1" s="1"/>
  <c r="G139" i="1"/>
  <c r="S139" i="1" s="1"/>
  <c r="AC139" i="1" s="1"/>
  <c r="H139" i="1"/>
  <c r="T139" i="1" s="1"/>
  <c r="AD139" i="1" s="1"/>
  <c r="I139" i="1"/>
  <c r="U139" i="1" s="1"/>
  <c r="AE139" i="1" s="1"/>
  <c r="J139" i="1"/>
  <c r="V139" i="1" s="1"/>
  <c r="AF139" i="1" s="1"/>
  <c r="K139" i="1"/>
  <c r="W139" i="1" s="1"/>
  <c r="AG139" i="1" s="1"/>
  <c r="L139" i="1"/>
  <c r="X139" i="1" s="1"/>
  <c r="AH139" i="1" s="1"/>
  <c r="M139" i="1"/>
  <c r="Y139" i="1" s="1"/>
  <c r="AI139" i="1" s="1"/>
  <c r="O111" i="1"/>
  <c r="O114" i="1"/>
  <c r="O115" i="1"/>
  <c r="O116" i="1"/>
  <c r="O117" i="1"/>
  <c r="O118" i="1"/>
  <c r="O119" i="1"/>
  <c r="O121" i="1"/>
  <c r="O123" i="1"/>
  <c r="O124" i="1"/>
  <c r="O125" i="1"/>
  <c r="O126" i="1"/>
  <c r="O130" i="1"/>
  <c r="O131" i="1"/>
  <c r="O133" i="1"/>
  <c r="O135" i="1"/>
  <c r="O137" i="1"/>
  <c r="O110" i="1"/>
  <c r="F140" i="1"/>
  <c r="G140" i="1"/>
  <c r="H140" i="1"/>
  <c r="I140" i="1"/>
  <c r="J140" i="1"/>
  <c r="K140" i="1"/>
  <c r="L140" i="1"/>
  <c r="M140" i="1"/>
  <c r="E140" i="1"/>
  <c r="G101" i="1"/>
  <c r="S101" i="1" s="1"/>
  <c r="AC101" i="1" s="1"/>
  <c r="E101" i="1"/>
  <c r="Q101" i="1" s="1"/>
  <c r="AA101" i="1" s="1"/>
  <c r="F101" i="1"/>
  <c r="H101" i="1"/>
  <c r="T101" i="1" s="1"/>
  <c r="AD101" i="1" s="1"/>
  <c r="I101" i="1"/>
  <c r="U101" i="1" s="1"/>
  <c r="AE101" i="1" s="1"/>
  <c r="J101" i="1"/>
  <c r="V101" i="1" s="1"/>
  <c r="AF101" i="1" s="1"/>
  <c r="K101" i="1"/>
  <c r="W101" i="1" s="1"/>
  <c r="AG101" i="1" s="1"/>
  <c r="L101" i="1"/>
  <c r="X101" i="1" s="1"/>
  <c r="AH101" i="1" s="1"/>
  <c r="M101" i="1"/>
  <c r="Y101" i="1" s="1"/>
  <c r="AI101" i="1" s="1"/>
  <c r="O72" i="1"/>
  <c r="O75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70" i="1"/>
  <c r="E60" i="1"/>
  <c r="Q60" i="1" s="1"/>
  <c r="AA60" i="1" s="1"/>
  <c r="F60" i="1"/>
  <c r="R60" i="1" s="1"/>
  <c r="AB60" i="1" s="1"/>
  <c r="G60" i="1"/>
  <c r="H60" i="1"/>
  <c r="I60" i="1"/>
  <c r="J60" i="1"/>
  <c r="V60" i="1" s="1"/>
  <c r="AF60" i="1" s="1"/>
  <c r="K60" i="1"/>
  <c r="W60" i="1" s="1"/>
  <c r="AG60" i="1" s="1"/>
  <c r="L60" i="1"/>
  <c r="X60" i="1" s="1"/>
  <c r="AH60" i="1" s="1"/>
  <c r="M60" i="1"/>
  <c r="Y60" i="1" s="1"/>
  <c r="AI60" i="1" s="1"/>
  <c r="F102" i="1"/>
  <c r="G102" i="1"/>
  <c r="H102" i="1"/>
  <c r="I102" i="1"/>
  <c r="J102" i="1"/>
  <c r="K102" i="1"/>
  <c r="L102" i="1"/>
  <c r="M102" i="1"/>
  <c r="E102" i="1"/>
  <c r="S60" i="1"/>
  <c r="AC60" i="1" s="1"/>
  <c r="T60" i="1"/>
  <c r="AD60" i="1" s="1"/>
  <c r="U60" i="1"/>
  <c r="AE60" i="1" s="1"/>
  <c r="O40" i="1"/>
  <c r="O42" i="1"/>
  <c r="O43" i="1"/>
  <c r="O44" i="1"/>
  <c r="O45" i="1"/>
  <c r="O46" i="1"/>
  <c r="O47" i="1"/>
  <c r="O48" i="1"/>
  <c r="O49" i="1"/>
  <c r="O50" i="1"/>
  <c r="O52" i="1"/>
  <c r="O53" i="1"/>
  <c r="O54" i="1"/>
  <c r="O55" i="1"/>
  <c r="O56" i="1"/>
  <c r="O57" i="1"/>
  <c r="F61" i="1"/>
  <c r="G61" i="1"/>
  <c r="H61" i="1"/>
  <c r="I61" i="1"/>
  <c r="J61" i="1"/>
  <c r="K61" i="1"/>
  <c r="L61" i="1"/>
  <c r="M61" i="1"/>
  <c r="E61" i="1"/>
  <c r="G31" i="1"/>
  <c r="S31" i="1" s="1"/>
  <c r="AC31" i="1" s="1"/>
  <c r="E31" i="1"/>
  <c r="F31" i="1"/>
  <c r="R31" i="1" s="1"/>
  <c r="AB31" i="1" s="1"/>
  <c r="H31" i="1"/>
  <c r="T31" i="1" s="1"/>
  <c r="AD31" i="1" s="1"/>
  <c r="I31" i="1"/>
  <c r="U31" i="1" s="1"/>
  <c r="AE31" i="1" s="1"/>
  <c r="J31" i="1"/>
  <c r="V31" i="1" s="1"/>
  <c r="AF31" i="1" s="1"/>
  <c r="K31" i="1"/>
  <c r="W31" i="1" s="1"/>
  <c r="AG31" i="1" s="1"/>
  <c r="L31" i="1"/>
  <c r="X31" i="1" s="1"/>
  <c r="AH31" i="1" s="1"/>
  <c r="M31" i="1"/>
  <c r="Y31" i="1" s="1"/>
  <c r="AI31" i="1" s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10" i="1"/>
  <c r="F32" i="1"/>
  <c r="G32" i="1"/>
  <c r="H32" i="1"/>
  <c r="I32" i="1"/>
  <c r="J32" i="1"/>
  <c r="K32" i="1"/>
  <c r="L32" i="1"/>
  <c r="M32" i="1"/>
  <c r="E32" i="1"/>
  <c r="Q11" i="1"/>
  <c r="AA11" i="1" s="1"/>
  <c r="R11" i="1"/>
  <c r="S11" i="1"/>
  <c r="AC11" i="1" s="1"/>
  <c r="T11" i="1"/>
  <c r="AD11" i="1" s="1"/>
  <c r="U11" i="1"/>
  <c r="AE11" i="1" s="1"/>
  <c r="V11" i="1"/>
  <c r="AF11" i="1" s="1"/>
  <c r="W11" i="1"/>
  <c r="AG11" i="1" s="1"/>
  <c r="X11" i="1"/>
  <c r="AH11" i="1" s="1"/>
  <c r="Y11" i="1"/>
  <c r="AI11" i="1" s="1"/>
  <c r="AB11" i="1"/>
  <c r="Q12" i="1"/>
  <c r="AA12" i="1" s="1"/>
  <c r="R12" i="1"/>
  <c r="S12" i="1"/>
  <c r="AC12" i="1" s="1"/>
  <c r="T12" i="1"/>
  <c r="AD12" i="1" s="1"/>
  <c r="U12" i="1"/>
  <c r="AE12" i="1" s="1"/>
  <c r="V12" i="1"/>
  <c r="AF12" i="1" s="1"/>
  <c r="W12" i="1"/>
  <c r="AG12" i="1" s="1"/>
  <c r="X12" i="1"/>
  <c r="AH12" i="1" s="1"/>
  <c r="Y12" i="1"/>
  <c r="AI12" i="1" s="1"/>
  <c r="AB12" i="1"/>
  <c r="Q13" i="1"/>
  <c r="AA13" i="1" s="1"/>
  <c r="R13" i="1"/>
  <c r="S13" i="1"/>
  <c r="AC13" i="1" s="1"/>
  <c r="T13" i="1"/>
  <c r="AD13" i="1" s="1"/>
  <c r="U13" i="1"/>
  <c r="AE13" i="1" s="1"/>
  <c r="V13" i="1"/>
  <c r="AF13" i="1" s="1"/>
  <c r="W13" i="1"/>
  <c r="AG13" i="1" s="1"/>
  <c r="X13" i="1"/>
  <c r="AH13" i="1" s="1"/>
  <c r="Y13" i="1"/>
  <c r="AI13" i="1" s="1"/>
  <c r="AB13" i="1"/>
  <c r="Q14" i="1"/>
  <c r="AA14" i="1" s="1"/>
  <c r="R14" i="1"/>
  <c r="S14" i="1"/>
  <c r="T14" i="1"/>
  <c r="U14" i="1"/>
  <c r="AE14" i="1" s="1"/>
  <c r="V14" i="1"/>
  <c r="AF14" i="1" s="1"/>
  <c r="W14" i="1"/>
  <c r="AG14" i="1" s="1"/>
  <c r="X14" i="1"/>
  <c r="AH14" i="1" s="1"/>
  <c r="Y14" i="1"/>
  <c r="AI14" i="1" s="1"/>
  <c r="AB14" i="1"/>
  <c r="AC14" i="1"/>
  <c r="AD14" i="1"/>
  <c r="Q15" i="1"/>
  <c r="AA15" i="1" s="1"/>
  <c r="R15" i="1"/>
  <c r="AB15" i="1" s="1"/>
  <c r="S15" i="1"/>
  <c r="AC15" i="1" s="1"/>
  <c r="T15" i="1"/>
  <c r="AD15" i="1" s="1"/>
  <c r="U15" i="1"/>
  <c r="AE15" i="1" s="1"/>
  <c r="V15" i="1"/>
  <c r="AF15" i="1" s="1"/>
  <c r="W15" i="1"/>
  <c r="AG15" i="1" s="1"/>
  <c r="X15" i="1"/>
  <c r="AH15" i="1" s="1"/>
  <c r="Y15" i="1"/>
  <c r="AI15" i="1" s="1"/>
  <c r="Q16" i="1"/>
  <c r="AA16" i="1" s="1"/>
  <c r="R16" i="1"/>
  <c r="AB16" i="1" s="1"/>
  <c r="S16" i="1"/>
  <c r="AC16" i="1" s="1"/>
  <c r="T16" i="1"/>
  <c r="AD16" i="1" s="1"/>
  <c r="U16" i="1"/>
  <c r="AE16" i="1" s="1"/>
  <c r="V16" i="1"/>
  <c r="AF16" i="1" s="1"/>
  <c r="W16" i="1"/>
  <c r="AG16" i="1" s="1"/>
  <c r="X16" i="1"/>
  <c r="AH16" i="1" s="1"/>
  <c r="Y16" i="1"/>
  <c r="AI16" i="1" s="1"/>
  <c r="Q17" i="1"/>
  <c r="AA17" i="1" s="1"/>
  <c r="R17" i="1"/>
  <c r="S17" i="1"/>
  <c r="AC17" i="1" s="1"/>
  <c r="T17" i="1"/>
  <c r="AD17" i="1" s="1"/>
  <c r="U17" i="1"/>
  <c r="AE17" i="1" s="1"/>
  <c r="V17" i="1"/>
  <c r="AF17" i="1" s="1"/>
  <c r="W17" i="1"/>
  <c r="AG17" i="1" s="1"/>
  <c r="X17" i="1"/>
  <c r="AH17" i="1" s="1"/>
  <c r="Y17" i="1"/>
  <c r="AI17" i="1" s="1"/>
  <c r="AB17" i="1"/>
  <c r="Q18" i="1"/>
  <c r="AA18" i="1" s="1"/>
  <c r="R18" i="1"/>
  <c r="AB18" i="1" s="1"/>
  <c r="S18" i="1"/>
  <c r="AC18" i="1" s="1"/>
  <c r="T18" i="1"/>
  <c r="AD18" i="1" s="1"/>
  <c r="U18" i="1"/>
  <c r="AE18" i="1" s="1"/>
  <c r="V18" i="1"/>
  <c r="AF18" i="1" s="1"/>
  <c r="W18" i="1"/>
  <c r="AG18" i="1" s="1"/>
  <c r="X18" i="1"/>
  <c r="AH18" i="1" s="1"/>
  <c r="Y18" i="1"/>
  <c r="AI18" i="1" s="1"/>
  <c r="Q19" i="1"/>
  <c r="AA19" i="1" s="1"/>
  <c r="R19" i="1"/>
  <c r="AB19" i="1" s="1"/>
  <c r="S19" i="1"/>
  <c r="AC19" i="1" s="1"/>
  <c r="T19" i="1"/>
  <c r="AD19" i="1" s="1"/>
  <c r="U19" i="1"/>
  <c r="AE19" i="1" s="1"/>
  <c r="V19" i="1"/>
  <c r="AF19" i="1" s="1"/>
  <c r="W19" i="1"/>
  <c r="AG19" i="1" s="1"/>
  <c r="X19" i="1"/>
  <c r="AH19" i="1" s="1"/>
  <c r="Y19" i="1"/>
  <c r="AI19" i="1" s="1"/>
  <c r="Q20" i="1"/>
  <c r="AA20" i="1" s="1"/>
  <c r="R20" i="1"/>
  <c r="AB20" i="1" s="1"/>
  <c r="S20" i="1"/>
  <c r="AC20" i="1" s="1"/>
  <c r="T20" i="1"/>
  <c r="AD20" i="1" s="1"/>
  <c r="U20" i="1"/>
  <c r="AE20" i="1" s="1"/>
  <c r="V20" i="1"/>
  <c r="AF20" i="1" s="1"/>
  <c r="W20" i="1"/>
  <c r="AG20" i="1" s="1"/>
  <c r="X20" i="1"/>
  <c r="AH20" i="1" s="1"/>
  <c r="Y20" i="1"/>
  <c r="AI20" i="1" s="1"/>
  <c r="Q21" i="1"/>
  <c r="AA21" i="1" s="1"/>
  <c r="R21" i="1"/>
  <c r="AB21" i="1" s="1"/>
  <c r="S21" i="1"/>
  <c r="AC21" i="1" s="1"/>
  <c r="T21" i="1"/>
  <c r="AD21" i="1" s="1"/>
  <c r="U21" i="1"/>
  <c r="AE21" i="1" s="1"/>
  <c r="V21" i="1"/>
  <c r="AF21" i="1" s="1"/>
  <c r="W21" i="1"/>
  <c r="AG21" i="1" s="1"/>
  <c r="X21" i="1"/>
  <c r="AH21" i="1" s="1"/>
  <c r="Y21" i="1"/>
  <c r="AI21" i="1" s="1"/>
  <c r="Q22" i="1"/>
  <c r="AA22" i="1" s="1"/>
  <c r="R22" i="1"/>
  <c r="AB22" i="1" s="1"/>
  <c r="S22" i="1"/>
  <c r="AC22" i="1" s="1"/>
  <c r="T22" i="1"/>
  <c r="AD22" i="1" s="1"/>
  <c r="U22" i="1"/>
  <c r="AE22" i="1" s="1"/>
  <c r="V22" i="1"/>
  <c r="AF22" i="1" s="1"/>
  <c r="W22" i="1"/>
  <c r="AG22" i="1" s="1"/>
  <c r="X22" i="1"/>
  <c r="AH22" i="1" s="1"/>
  <c r="Y22" i="1"/>
  <c r="AI22" i="1" s="1"/>
  <c r="Q23" i="1"/>
  <c r="AA23" i="1" s="1"/>
  <c r="R23" i="1"/>
  <c r="AB23" i="1" s="1"/>
  <c r="S23" i="1"/>
  <c r="AC23" i="1" s="1"/>
  <c r="T23" i="1"/>
  <c r="AD23" i="1" s="1"/>
  <c r="U23" i="1"/>
  <c r="AE23" i="1" s="1"/>
  <c r="V23" i="1"/>
  <c r="AF23" i="1" s="1"/>
  <c r="W23" i="1"/>
  <c r="AG23" i="1" s="1"/>
  <c r="X23" i="1"/>
  <c r="AH23" i="1" s="1"/>
  <c r="Y23" i="1"/>
  <c r="AI23" i="1" s="1"/>
  <c r="Q24" i="1"/>
  <c r="AA24" i="1" s="1"/>
  <c r="R24" i="1"/>
  <c r="AB24" i="1" s="1"/>
  <c r="S24" i="1"/>
  <c r="AC24" i="1" s="1"/>
  <c r="T24" i="1"/>
  <c r="AD24" i="1" s="1"/>
  <c r="U24" i="1"/>
  <c r="AE24" i="1" s="1"/>
  <c r="V24" i="1"/>
  <c r="AF24" i="1" s="1"/>
  <c r="W24" i="1"/>
  <c r="AG24" i="1" s="1"/>
  <c r="X24" i="1"/>
  <c r="AH24" i="1" s="1"/>
  <c r="Y24" i="1"/>
  <c r="AI24" i="1" s="1"/>
  <c r="Q25" i="1"/>
  <c r="AA25" i="1" s="1"/>
  <c r="R25" i="1"/>
  <c r="AB25" i="1" s="1"/>
  <c r="S25" i="1"/>
  <c r="AC25" i="1" s="1"/>
  <c r="T25" i="1"/>
  <c r="AD25" i="1" s="1"/>
  <c r="U25" i="1"/>
  <c r="AE25" i="1" s="1"/>
  <c r="V25" i="1"/>
  <c r="AF25" i="1" s="1"/>
  <c r="W25" i="1"/>
  <c r="AG25" i="1" s="1"/>
  <c r="X25" i="1"/>
  <c r="AH25" i="1" s="1"/>
  <c r="Y25" i="1"/>
  <c r="AI25" i="1" s="1"/>
  <c r="Q26" i="1"/>
  <c r="AA26" i="1" s="1"/>
  <c r="R26" i="1"/>
  <c r="AB26" i="1" s="1"/>
  <c r="S26" i="1"/>
  <c r="AC26" i="1" s="1"/>
  <c r="T26" i="1"/>
  <c r="AD26" i="1" s="1"/>
  <c r="U26" i="1"/>
  <c r="AE26" i="1" s="1"/>
  <c r="V26" i="1"/>
  <c r="AF26" i="1" s="1"/>
  <c r="W26" i="1"/>
  <c r="AG26" i="1" s="1"/>
  <c r="X26" i="1"/>
  <c r="AH26" i="1" s="1"/>
  <c r="Y26" i="1"/>
  <c r="AI26" i="1" s="1"/>
  <c r="Q27" i="1"/>
  <c r="AA27" i="1" s="1"/>
  <c r="R27" i="1"/>
  <c r="AB27" i="1" s="1"/>
  <c r="S27" i="1"/>
  <c r="AC27" i="1" s="1"/>
  <c r="T27" i="1"/>
  <c r="AD27" i="1" s="1"/>
  <c r="U27" i="1"/>
  <c r="AE27" i="1" s="1"/>
  <c r="V27" i="1"/>
  <c r="AF27" i="1" s="1"/>
  <c r="W27" i="1"/>
  <c r="AG27" i="1" s="1"/>
  <c r="X27" i="1"/>
  <c r="AH27" i="1" s="1"/>
  <c r="Y27" i="1"/>
  <c r="AI27" i="1" s="1"/>
  <c r="Q28" i="1"/>
  <c r="AA28" i="1" s="1"/>
  <c r="R28" i="1"/>
  <c r="AB28" i="1" s="1"/>
  <c r="S28" i="1"/>
  <c r="AC28" i="1" s="1"/>
  <c r="T28" i="1"/>
  <c r="AD28" i="1" s="1"/>
  <c r="U28" i="1"/>
  <c r="AE28" i="1" s="1"/>
  <c r="V28" i="1"/>
  <c r="AF28" i="1" s="1"/>
  <c r="W28" i="1"/>
  <c r="AG28" i="1" s="1"/>
  <c r="X28" i="1"/>
  <c r="AH28" i="1" s="1"/>
  <c r="Y28" i="1"/>
  <c r="AI28" i="1" s="1"/>
  <c r="Q29" i="1"/>
  <c r="AA29" i="1" s="1"/>
  <c r="R29" i="1"/>
  <c r="AB29" i="1" s="1"/>
  <c r="S29" i="1"/>
  <c r="AC29" i="1" s="1"/>
  <c r="T29" i="1"/>
  <c r="AD29" i="1" s="1"/>
  <c r="U29" i="1"/>
  <c r="AE29" i="1" s="1"/>
  <c r="V29" i="1"/>
  <c r="AF29" i="1" s="1"/>
  <c r="W29" i="1"/>
  <c r="AG29" i="1" s="1"/>
  <c r="X29" i="1"/>
  <c r="AH29" i="1" s="1"/>
  <c r="Y29" i="1"/>
  <c r="AI29" i="1" s="1"/>
  <c r="Q40" i="1"/>
  <c r="AA40" i="1" s="1"/>
  <c r="R40" i="1"/>
  <c r="AB40" i="1" s="1"/>
  <c r="S40" i="1"/>
  <c r="AC40" i="1" s="1"/>
  <c r="T40" i="1"/>
  <c r="AD40" i="1" s="1"/>
  <c r="U40" i="1"/>
  <c r="AE40" i="1" s="1"/>
  <c r="V40" i="1"/>
  <c r="AF40" i="1" s="1"/>
  <c r="W40" i="1"/>
  <c r="AG40" i="1" s="1"/>
  <c r="X40" i="1"/>
  <c r="AH40" i="1" s="1"/>
  <c r="Y40" i="1"/>
  <c r="AI40" i="1" s="1"/>
  <c r="Q42" i="1"/>
  <c r="AA42" i="1" s="1"/>
  <c r="R42" i="1"/>
  <c r="AB42" i="1" s="1"/>
  <c r="S42" i="1"/>
  <c r="AC42" i="1" s="1"/>
  <c r="T42" i="1"/>
  <c r="AD42" i="1" s="1"/>
  <c r="U42" i="1"/>
  <c r="AE42" i="1" s="1"/>
  <c r="V42" i="1"/>
  <c r="AF42" i="1" s="1"/>
  <c r="W42" i="1"/>
  <c r="AG42" i="1" s="1"/>
  <c r="X42" i="1"/>
  <c r="AH42" i="1" s="1"/>
  <c r="Y42" i="1"/>
  <c r="AI42" i="1" s="1"/>
  <c r="Q43" i="1"/>
  <c r="AA43" i="1" s="1"/>
  <c r="R43" i="1"/>
  <c r="AB43" i="1" s="1"/>
  <c r="S43" i="1"/>
  <c r="AC43" i="1" s="1"/>
  <c r="T43" i="1"/>
  <c r="AD43" i="1" s="1"/>
  <c r="U43" i="1"/>
  <c r="AE43" i="1" s="1"/>
  <c r="V43" i="1"/>
  <c r="AF43" i="1" s="1"/>
  <c r="W43" i="1"/>
  <c r="AG43" i="1" s="1"/>
  <c r="X43" i="1"/>
  <c r="AH43" i="1" s="1"/>
  <c r="Y43" i="1"/>
  <c r="AI43" i="1" s="1"/>
  <c r="Q44" i="1"/>
  <c r="AA44" i="1" s="1"/>
  <c r="R44" i="1"/>
  <c r="AB44" i="1" s="1"/>
  <c r="S44" i="1"/>
  <c r="AC44" i="1" s="1"/>
  <c r="T44" i="1"/>
  <c r="AD44" i="1" s="1"/>
  <c r="U44" i="1"/>
  <c r="AE44" i="1" s="1"/>
  <c r="V44" i="1"/>
  <c r="AF44" i="1" s="1"/>
  <c r="W44" i="1"/>
  <c r="AG44" i="1" s="1"/>
  <c r="X44" i="1"/>
  <c r="AH44" i="1" s="1"/>
  <c r="Y44" i="1"/>
  <c r="AI44" i="1" s="1"/>
  <c r="Q45" i="1"/>
  <c r="AA45" i="1" s="1"/>
  <c r="R45" i="1"/>
  <c r="AB45" i="1" s="1"/>
  <c r="S45" i="1"/>
  <c r="AC45" i="1" s="1"/>
  <c r="T45" i="1"/>
  <c r="AD45" i="1" s="1"/>
  <c r="U45" i="1"/>
  <c r="AE45" i="1" s="1"/>
  <c r="V45" i="1"/>
  <c r="AF45" i="1" s="1"/>
  <c r="W45" i="1"/>
  <c r="AG45" i="1" s="1"/>
  <c r="X45" i="1"/>
  <c r="AH45" i="1" s="1"/>
  <c r="Y45" i="1"/>
  <c r="AI45" i="1" s="1"/>
  <c r="Q46" i="1"/>
  <c r="AA46" i="1" s="1"/>
  <c r="R46" i="1"/>
  <c r="AB46" i="1" s="1"/>
  <c r="S46" i="1"/>
  <c r="AC46" i="1" s="1"/>
  <c r="T46" i="1"/>
  <c r="AD46" i="1" s="1"/>
  <c r="U46" i="1"/>
  <c r="AE46" i="1" s="1"/>
  <c r="V46" i="1"/>
  <c r="AF46" i="1" s="1"/>
  <c r="W46" i="1"/>
  <c r="AG46" i="1" s="1"/>
  <c r="X46" i="1"/>
  <c r="AH46" i="1" s="1"/>
  <c r="Y46" i="1"/>
  <c r="AI46" i="1" s="1"/>
  <c r="Q47" i="1"/>
  <c r="AA47" i="1" s="1"/>
  <c r="R47" i="1"/>
  <c r="AB47" i="1" s="1"/>
  <c r="S47" i="1"/>
  <c r="AC47" i="1" s="1"/>
  <c r="T47" i="1"/>
  <c r="AD47" i="1" s="1"/>
  <c r="U47" i="1"/>
  <c r="AE47" i="1" s="1"/>
  <c r="V47" i="1"/>
  <c r="AF47" i="1" s="1"/>
  <c r="W47" i="1"/>
  <c r="AG47" i="1" s="1"/>
  <c r="X47" i="1"/>
  <c r="AH47" i="1" s="1"/>
  <c r="Y47" i="1"/>
  <c r="AI47" i="1" s="1"/>
  <c r="Q48" i="1"/>
  <c r="AA48" i="1" s="1"/>
  <c r="R48" i="1"/>
  <c r="AB48" i="1" s="1"/>
  <c r="S48" i="1"/>
  <c r="AC48" i="1" s="1"/>
  <c r="T48" i="1"/>
  <c r="AD48" i="1" s="1"/>
  <c r="U48" i="1"/>
  <c r="AE48" i="1" s="1"/>
  <c r="V48" i="1"/>
  <c r="AF48" i="1" s="1"/>
  <c r="W48" i="1"/>
  <c r="AG48" i="1" s="1"/>
  <c r="X48" i="1"/>
  <c r="AH48" i="1" s="1"/>
  <c r="Y48" i="1"/>
  <c r="AI48" i="1" s="1"/>
  <c r="Q49" i="1"/>
  <c r="AA49" i="1" s="1"/>
  <c r="R49" i="1"/>
  <c r="S49" i="1"/>
  <c r="AC49" i="1" s="1"/>
  <c r="T49" i="1"/>
  <c r="AD49" i="1" s="1"/>
  <c r="U49" i="1"/>
  <c r="AE49" i="1" s="1"/>
  <c r="V49" i="1"/>
  <c r="AF49" i="1" s="1"/>
  <c r="W49" i="1"/>
  <c r="AG49" i="1" s="1"/>
  <c r="X49" i="1"/>
  <c r="AH49" i="1" s="1"/>
  <c r="Y49" i="1"/>
  <c r="AI49" i="1" s="1"/>
  <c r="AB49" i="1"/>
  <c r="Q50" i="1"/>
  <c r="AA50" i="1" s="1"/>
  <c r="R50" i="1"/>
  <c r="AB50" i="1" s="1"/>
  <c r="S50" i="1"/>
  <c r="AC50" i="1" s="1"/>
  <c r="T50" i="1"/>
  <c r="AD50" i="1" s="1"/>
  <c r="U50" i="1"/>
  <c r="AE50" i="1" s="1"/>
  <c r="V50" i="1"/>
  <c r="AF50" i="1" s="1"/>
  <c r="W50" i="1"/>
  <c r="AG50" i="1" s="1"/>
  <c r="X50" i="1"/>
  <c r="AH50" i="1" s="1"/>
  <c r="Y50" i="1"/>
  <c r="AI50" i="1" s="1"/>
  <c r="Q52" i="1"/>
  <c r="AA52" i="1" s="1"/>
  <c r="R52" i="1"/>
  <c r="S52" i="1"/>
  <c r="AC52" i="1" s="1"/>
  <c r="T52" i="1"/>
  <c r="AD52" i="1" s="1"/>
  <c r="U52" i="1"/>
  <c r="AE52" i="1" s="1"/>
  <c r="V52" i="1"/>
  <c r="AF52" i="1" s="1"/>
  <c r="W52" i="1"/>
  <c r="AG52" i="1" s="1"/>
  <c r="X52" i="1"/>
  <c r="AH52" i="1" s="1"/>
  <c r="Y52" i="1"/>
  <c r="AI52" i="1" s="1"/>
  <c r="AB52" i="1"/>
  <c r="Q53" i="1"/>
  <c r="AA53" i="1" s="1"/>
  <c r="R53" i="1"/>
  <c r="AB53" i="1" s="1"/>
  <c r="S53" i="1"/>
  <c r="AC53" i="1" s="1"/>
  <c r="T53" i="1"/>
  <c r="AD53" i="1" s="1"/>
  <c r="U53" i="1"/>
  <c r="AE53" i="1" s="1"/>
  <c r="V53" i="1"/>
  <c r="AF53" i="1" s="1"/>
  <c r="W53" i="1"/>
  <c r="AG53" i="1" s="1"/>
  <c r="X53" i="1"/>
  <c r="AH53" i="1" s="1"/>
  <c r="Y53" i="1"/>
  <c r="AI53" i="1" s="1"/>
  <c r="Q54" i="1"/>
  <c r="AA54" i="1" s="1"/>
  <c r="R54" i="1"/>
  <c r="AB54" i="1" s="1"/>
  <c r="S54" i="1"/>
  <c r="AC54" i="1" s="1"/>
  <c r="T54" i="1"/>
  <c r="AD54" i="1" s="1"/>
  <c r="U54" i="1"/>
  <c r="AE54" i="1" s="1"/>
  <c r="V54" i="1"/>
  <c r="AF54" i="1" s="1"/>
  <c r="W54" i="1"/>
  <c r="AG54" i="1" s="1"/>
  <c r="X54" i="1"/>
  <c r="AH54" i="1" s="1"/>
  <c r="Y54" i="1"/>
  <c r="AI54" i="1" s="1"/>
  <c r="Q55" i="1"/>
  <c r="AA55" i="1" s="1"/>
  <c r="R55" i="1"/>
  <c r="AB55" i="1" s="1"/>
  <c r="S55" i="1"/>
  <c r="AC55" i="1" s="1"/>
  <c r="T55" i="1"/>
  <c r="AD55" i="1" s="1"/>
  <c r="U55" i="1"/>
  <c r="AE55" i="1" s="1"/>
  <c r="V55" i="1"/>
  <c r="AF55" i="1" s="1"/>
  <c r="W55" i="1"/>
  <c r="AG55" i="1" s="1"/>
  <c r="X55" i="1"/>
  <c r="AH55" i="1" s="1"/>
  <c r="Y55" i="1"/>
  <c r="AI55" i="1" s="1"/>
  <c r="Q56" i="1"/>
  <c r="AA56" i="1" s="1"/>
  <c r="R56" i="1"/>
  <c r="AB56" i="1" s="1"/>
  <c r="S56" i="1"/>
  <c r="AC56" i="1" s="1"/>
  <c r="T56" i="1"/>
  <c r="AD56" i="1" s="1"/>
  <c r="U56" i="1"/>
  <c r="AE56" i="1" s="1"/>
  <c r="V56" i="1"/>
  <c r="W56" i="1"/>
  <c r="AG56" i="1" s="1"/>
  <c r="X56" i="1"/>
  <c r="AH56" i="1" s="1"/>
  <c r="Y56" i="1"/>
  <c r="AI56" i="1" s="1"/>
  <c r="AF56" i="1"/>
  <c r="Q57" i="1"/>
  <c r="AA57" i="1" s="1"/>
  <c r="R57" i="1"/>
  <c r="AB57" i="1" s="1"/>
  <c r="S57" i="1"/>
  <c r="AC57" i="1" s="1"/>
  <c r="T57" i="1"/>
  <c r="AD57" i="1" s="1"/>
  <c r="U57" i="1"/>
  <c r="AE57" i="1" s="1"/>
  <c r="V57" i="1"/>
  <c r="AF57" i="1" s="1"/>
  <c r="W57" i="1"/>
  <c r="AG57" i="1" s="1"/>
  <c r="X57" i="1"/>
  <c r="AH57" i="1" s="1"/>
  <c r="Y57" i="1"/>
  <c r="AI57" i="1" s="1"/>
  <c r="Q70" i="1"/>
  <c r="AA70" i="1" s="1"/>
  <c r="R70" i="1"/>
  <c r="S70" i="1"/>
  <c r="AC70" i="1" s="1"/>
  <c r="T70" i="1"/>
  <c r="AD70" i="1" s="1"/>
  <c r="U70" i="1"/>
  <c r="AE70" i="1" s="1"/>
  <c r="V70" i="1"/>
  <c r="AF70" i="1" s="1"/>
  <c r="W70" i="1"/>
  <c r="AG70" i="1" s="1"/>
  <c r="X70" i="1"/>
  <c r="AH70" i="1" s="1"/>
  <c r="Y70" i="1"/>
  <c r="AI70" i="1" s="1"/>
  <c r="AB70" i="1"/>
  <c r="Q72" i="1"/>
  <c r="AA72" i="1" s="1"/>
  <c r="R72" i="1"/>
  <c r="AB72" i="1" s="1"/>
  <c r="S72" i="1"/>
  <c r="AC72" i="1" s="1"/>
  <c r="T72" i="1"/>
  <c r="AD72" i="1" s="1"/>
  <c r="U72" i="1"/>
  <c r="AE72" i="1" s="1"/>
  <c r="V72" i="1"/>
  <c r="AF72" i="1" s="1"/>
  <c r="W72" i="1"/>
  <c r="AG72" i="1" s="1"/>
  <c r="X72" i="1"/>
  <c r="AH72" i="1" s="1"/>
  <c r="Y72" i="1"/>
  <c r="AI72" i="1" s="1"/>
  <c r="Q75" i="1"/>
  <c r="AA75" i="1" s="1"/>
  <c r="R75" i="1"/>
  <c r="AB75" i="1" s="1"/>
  <c r="S75" i="1"/>
  <c r="AC75" i="1" s="1"/>
  <c r="T75" i="1"/>
  <c r="AD75" i="1" s="1"/>
  <c r="U75" i="1"/>
  <c r="AE75" i="1" s="1"/>
  <c r="V75" i="1"/>
  <c r="AF75" i="1" s="1"/>
  <c r="W75" i="1"/>
  <c r="AG75" i="1" s="1"/>
  <c r="X75" i="1"/>
  <c r="AH75" i="1" s="1"/>
  <c r="Y75" i="1"/>
  <c r="AI75" i="1" s="1"/>
  <c r="Q77" i="1"/>
  <c r="AA77" i="1" s="1"/>
  <c r="R77" i="1"/>
  <c r="AB77" i="1" s="1"/>
  <c r="S77" i="1"/>
  <c r="AC77" i="1" s="1"/>
  <c r="T77" i="1"/>
  <c r="AD77" i="1" s="1"/>
  <c r="U77" i="1"/>
  <c r="AE77" i="1" s="1"/>
  <c r="V77" i="1"/>
  <c r="AF77" i="1" s="1"/>
  <c r="W77" i="1"/>
  <c r="AG77" i="1" s="1"/>
  <c r="X77" i="1"/>
  <c r="AH77" i="1" s="1"/>
  <c r="Y77" i="1"/>
  <c r="AI77" i="1" s="1"/>
  <c r="Q78" i="1"/>
  <c r="AA78" i="1" s="1"/>
  <c r="R78" i="1"/>
  <c r="S78" i="1"/>
  <c r="AC78" i="1" s="1"/>
  <c r="T78" i="1"/>
  <c r="AD78" i="1" s="1"/>
  <c r="U78" i="1"/>
  <c r="AE78" i="1" s="1"/>
  <c r="V78" i="1"/>
  <c r="AF78" i="1" s="1"/>
  <c r="W78" i="1"/>
  <c r="AG78" i="1" s="1"/>
  <c r="X78" i="1"/>
  <c r="AH78" i="1" s="1"/>
  <c r="Y78" i="1"/>
  <c r="AI78" i="1" s="1"/>
  <c r="AB78" i="1"/>
  <c r="Q79" i="1"/>
  <c r="AA79" i="1" s="1"/>
  <c r="R79" i="1"/>
  <c r="AB79" i="1" s="1"/>
  <c r="S79" i="1"/>
  <c r="AC79" i="1" s="1"/>
  <c r="T79" i="1"/>
  <c r="AD79" i="1" s="1"/>
  <c r="U79" i="1"/>
  <c r="AE79" i="1" s="1"/>
  <c r="V79" i="1"/>
  <c r="AF79" i="1" s="1"/>
  <c r="W79" i="1"/>
  <c r="AG79" i="1" s="1"/>
  <c r="X79" i="1"/>
  <c r="AH79" i="1" s="1"/>
  <c r="Y79" i="1"/>
  <c r="AI79" i="1" s="1"/>
  <c r="Q80" i="1"/>
  <c r="AA80" i="1" s="1"/>
  <c r="R80" i="1"/>
  <c r="AB80" i="1" s="1"/>
  <c r="S80" i="1"/>
  <c r="AC80" i="1" s="1"/>
  <c r="T80" i="1"/>
  <c r="AD80" i="1" s="1"/>
  <c r="U80" i="1"/>
  <c r="AE80" i="1" s="1"/>
  <c r="V80" i="1"/>
  <c r="AF80" i="1" s="1"/>
  <c r="W80" i="1"/>
  <c r="AG80" i="1" s="1"/>
  <c r="X80" i="1"/>
  <c r="AH80" i="1" s="1"/>
  <c r="Y80" i="1"/>
  <c r="AI80" i="1" s="1"/>
  <c r="Q81" i="1"/>
  <c r="AA81" i="1" s="1"/>
  <c r="R81" i="1"/>
  <c r="AB81" i="1" s="1"/>
  <c r="S81" i="1"/>
  <c r="AC81" i="1" s="1"/>
  <c r="T81" i="1"/>
  <c r="AD81" i="1" s="1"/>
  <c r="U81" i="1"/>
  <c r="AE81" i="1" s="1"/>
  <c r="V81" i="1"/>
  <c r="AF81" i="1" s="1"/>
  <c r="W81" i="1"/>
  <c r="AG81" i="1" s="1"/>
  <c r="X81" i="1"/>
  <c r="AH81" i="1" s="1"/>
  <c r="Y81" i="1"/>
  <c r="AI81" i="1" s="1"/>
  <c r="Q82" i="1"/>
  <c r="AA82" i="1" s="1"/>
  <c r="R82" i="1"/>
  <c r="S82" i="1"/>
  <c r="T82" i="1"/>
  <c r="U82" i="1"/>
  <c r="AE82" i="1" s="1"/>
  <c r="V82" i="1"/>
  <c r="AF82" i="1" s="1"/>
  <c r="W82" i="1"/>
  <c r="AG82" i="1" s="1"/>
  <c r="X82" i="1"/>
  <c r="AH82" i="1" s="1"/>
  <c r="Y82" i="1"/>
  <c r="AI82" i="1" s="1"/>
  <c r="AB82" i="1"/>
  <c r="AC82" i="1"/>
  <c r="AD82" i="1"/>
  <c r="Q83" i="1"/>
  <c r="AA83" i="1" s="1"/>
  <c r="R83" i="1"/>
  <c r="AB83" i="1" s="1"/>
  <c r="S83" i="1"/>
  <c r="AC83" i="1" s="1"/>
  <c r="T83" i="1"/>
  <c r="AD83" i="1" s="1"/>
  <c r="U83" i="1"/>
  <c r="AE83" i="1" s="1"/>
  <c r="V83" i="1"/>
  <c r="AF83" i="1" s="1"/>
  <c r="W83" i="1"/>
  <c r="AG83" i="1" s="1"/>
  <c r="X83" i="1"/>
  <c r="AH83" i="1" s="1"/>
  <c r="Y83" i="1"/>
  <c r="AI83" i="1" s="1"/>
  <c r="Q84" i="1"/>
  <c r="AA84" i="1" s="1"/>
  <c r="R84" i="1"/>
  <c r="S84" i="1"/>
  <c r="AC84" i="1" s="1"/>
  <c r="T84" i="1"/>
  <c r="AD84" i="1" s="1"/>
  <c r="U84" i="1"/>
  <c r="AE84" i="1" s="1"/>
  <c r="V84" i="1"/>
  <c r="AF84" i="1" s="1"/>
  <c r="W84" i="1"/>
  <c r="AG84" i="1" s="1"/>
  <c r="X84" i="1"/>
  <c r="AH84" i="1" s="1"/>
  <c r="Y84" i="1"/>
  <c r="AI84" i="1" s="1"/>
  <c r="AB84" i="1"/>
  <c r="Q85" i="1"/>
  <c r="AA85" i="1" s="1"/>
  <c r="R85" i="1"/>
  <c r="AB85" i="1" s="1"/>
  <c r="S85" i="1"/>
  <c r="AC85" i="1" s="1"/>
  <c r="T85" i="1"/>
  <c r="AD85" i="1" s="1"/>
  <c r="U85" i="1"/>
  <c r="AE85" i="1" s="1"/>
  <c r="V85" i="1"/>
  <c r="AF85" i="1" s="1"/>
  <c r="W85" i="1"/>
  <c r="AG85" i="1" s="1"/>
  <c r="X85" i="1"/>
  <c r="AH85" i="1" s="1"/>
  <c r="Y85" i="1"/>
  <c r="AI85" i="1" s="1"/>
  <c r="Q86" i="1"/>
  <c r="AA86" i="1" s="1"/>
  <c r="R86" i="1"/>
  <c r="S86" i="1"/>
  <c r="T86" i="1"/>
  <c r="AD86" i="1" s="1"/>
  <c r="U86" i="1"/>
  <c r="AE86" i="1" s="1"/>
  <c r="V86" i="1"/>
  <c r="AF86" i="1" s="1"/>
  <c r="W86" i="1"/>
  <c r="AG86" i="1" s="1"/>
  <c r="X86" i="1"/>
  <c r="AH86" i="1" s="1"/>
  <c r="Y86" i="1"/>
  <c r="AI86" i="1" s="1"/>
  <c r="AB86" i="1"/>
  <c r="AC86" i="1"/>
  <c r="Q87" i="1"/>
  <c r="AA87" i="1" s="1"/>
  <c r="R87" i="1"/>
  <c r="AB87" i="1" s="1"/>
  <c r="S87" i="1"/>
  <c r="AC87" i="1" s="1"/>
  <c r="T87" i="1"/>
  <c r="AD87" i="1" s="1"/>
  <c r="U87" i="1"/>
  <c r="AE87" i="1" s="1"/>
  <c r="V87" i="1"/>
  <c r="AF87" i="1" s="1"/>
  <c r="W87" i="1"/>
  <c r="AG87" i="1" s="1"/>
  <c r="X87" i="1"/>
  <c r="AH87" i="1" s="1"/>
  <c r="Y87" i="1"/>
  <c r="AI87" i="1" s="1"/>
  <c r="Q88" i="1"/>
  <c r="AA88" i="1" s="1"/>
  <c r="R88" i="1"/>
  <c r="S88" i="1"/>
  <c r="T88" i="1"/>
  <c r="U88" i="1"/>
  <c r="AE88" i="1" s="1"/>
  <c r="V88" i="1"/>
  <c r="AF88" i="1" s="1"/>
  <c r="W88" i="1"/>
  <c r="AG88" i="1" s="1"/>
  <c r="X88" i="1"/>
  <c r="AH88" i="1" s="1"/>
  <c r="Y88" i="1"/>
  <c r="AI88" i="1" s="1"/>
  <c r="AB88" i="1"/>
  <c r="AC88" i="1"/>
  <c r="AD88" i="1"/>
  <c r="Q89" i="1"/>
  <c r="AA89" i="1" s="1"/>
  <c r="R89" i="1"/>
  <c r="AB89" i="1" s="1"/>
  <c r="S89" i="1"/>
  <c r="AC89" i="1" s="1"/>
  <c r="T89" i="1"/>
  <c r="AD89" i="1" s="1"/>
  <c r="U89" i="1"/>
  <c r="AE89" i="1" s="1"/>
  <c r="V89" i="1"/>
  <c r="AF89" i="1" s="1"/>
  <c r="W89" i="1"/>
  <c r="AG89" i="1" s="1"/>
  <c r="X89" i="1"/>
  <c r="AH89" i="1" s="1"/>
  <c r="Y89" i="1"/>
  <c r="AI89" i="1" s="1"/>
  <c r="Q90" i="1"/>
  <c r="AA90" i="1" s="1"/>
  <c r="R90" i="1"/>
  <c r="S90" i="1"/>
  <c r="T90" i="1"/>
  <c r="U90" i="1"/>
  <c r="AE90" i="1" s="1"/>
  <c r="V90" i="1"/>
  <c r="AF90" i="1" s="1"/>
  <c r="W90" i="1"/>
  <c r="AG90" i="1" s="1"/>
  <c r="X90" i="1"/>
  <c r="AH90" i="1" s="1"/>
  <c r="Y90" i="1"/>
  <c r="AI90" i="1" s="1"/>
  <c r="AB90" i="1"/>
  <c r="AC90" i="1"/>
  <c r="AD90" i="1"/>
  <c r="Q91" i="1"/>
  <c r="AA91" i="1" s="1"/>
  <c r="R91" i="1"/>
  <c r="AB91" i="1" s="1"/>
  <c r="S91" i="1"/>
  <c r="AC91" i="1" s="1"/>
  <c r="T91" i="1"/>
  <c r="AD91" i="1" s="1"/>
  <c r="U91" i="1"/>
  <c r="AE91" i="1" s="1"/>
  <c r="V91" i="1"/>
  <c r="AF91" i="1" s="1"/>
  <c r="W91" i="1"/>
  <c r="AG91" i="1" s="1"/>
  <c r="X91" i="1"/>
  <c r="AH91" i="1" s="1"/>
  <c r="Y91" i="1"/>
  <c r="AI91" i="1" s="1"/>
  <c r="Q92" i="1"/>
  <c r="AA92" i="1" s="1"/>
  <c r="R92" i="1"/>
  <c r="S92" i="1"/>
  <c r="T92" i="1"/>
  <c r="U92" i="1"/>
  <c r="AE92" i="1" s="1"/>
  <c r="V92" i="1"/>
  <c r="AF92" i="1" s="1"/>
  <c r="W92" i="1"/>
  <c r="AG92" i="1" s="1"/>
  <c r="X92" i="1"/>
  <c r="AH92" i="1" s="1"/>
  <c r="Y92" i="1"/>
  <c r="AI92" i="1" s="1"/>
  <c r="AB92" i="1"/>
  <c r="AC92" i="1"/>
  <c r="AD92" i="1"/>
  <c r="Q93" i="1"/>
  <c r="AA93" i="1" s="1"/>
  <c r="R93" i="1"/>
  <c r="S93" i="1"/>
  <c r="AC93" i="1" s="1"/>
  <c r="T93" i="1"/>
  <c r="AD93" i="1" s="1"/>
  <c r="U93" i="1"/>
  <c r="AE93" i="1" s="1"/>
  <c r="V93" i="1"/>
  <c r="AF93" i="1" s="1"/>
  <c r="W93" i="1"/>
  <c r="AG93" i="1" s="1"/>
  <c r="X93" i="1"/>
  <c r="AH93" i="1" s="1"/>
  <c r="Y93" i="1"/>
  <c r="AI93" i="1" s="1"/>
  <c r="AB93" i="1"/>
  <c r="Q94" i="1"/>
  <c r="AA94" i="1" s="1"/>
  <c r="R94" i="1"/>
  <c r="AB94" i="1" s="1"/>
  <c r="S94" i="1"/>
  <c r="AC94" i="1" s="1"/>
  <c r="T94" i="1"/>
  <c r="AD94" i="1" s="1"/>
  <c r="U94" i="1"/>
  <c r="AE94" i="1" s="1"/>
  <c r="V94" i="1"/>
  <c r="AF94" i="1" s="1"/>
  <c r="W94" i="1"/>
  <c r="AG94" i="1" s="1"/>
  <c r="X94" i="1"/>
  <c r="AH94" i="1" s="1"/>
  <c r="Y94" i="1"/>
  <c r="AI94" i="1" s="1"/>
  <c r="Q95" i="1"/>
  <c r="AA95" i="1" s="1"/>
  <c r="R95" i="1"/>
  <c r="S95" i="1"/>
  <c r="T95" i="1"/>
  <c r="U95" i="1"/>
  <c r="AE95" i="1" s="1"/>
  <c r="V95" i="1"/>
  <c r="AF95" i="1" s="1"/>
  <c r="W95" i="1"/>
  <c r="AG95" i="1" s="1"/>
  <c r="X95" i="1"/>
  <c r="AH95" i="1" s="1"/>
  <c r="Y95" i="1"/>
  <c r="AI95" i="1" s="1"/>
  <c r="AB95" i="1"/>
  <c r="AC95" i="1"/>
  <c r="AD95" i="1"/>
  <c r="Q96" i="1"/>
  <c r="AA96" i="1" s="1"/>
  <c r="R96" i="1"/>
  <c r="S96" i="1"/>
  <c r="AC96" i="1" s="1"/>
  <c r="T96" i="1"/>
  <c r="AD96" i="1" s="1"/>
  <c r="U96" i="1"/>
  <c r="AE96" i="1" s="1"/>
  <c r="V96" i="1"/>
  <c r="AF96" i="1" s="1"/>
  <c r="W96" i="1"/>
  <c r="AG96" i="1" s="1"/>
  <c r="X96" i="1"/>
  <c r="AH96" i="1" s="1"/>
  <c r="Y96" i="1"/>
  <c r="AI96" i="1" s="1"/>
  <c r="AB96" i="1"/>
  <c r="Q97" i="1"/>
  <c r="AA97" i="1" s="1"/>
  <c r="R97" i="1"/>
  <c r="S97" i="1"/>
  <c r="T97" i="1"/>
  <c r="U97" i="1"/>
  <c r="AE97" i="1" s="1"/>
  <c r="V97" i="1"/>
  <c r="AF97" i="1" s="1"/>
  <c r="W97" i="1"/>
  <c r="AG97" i="1" s="1"/>
  <c r="X97" i="1"/>
  <c r="AH97" i="1" s="1"/>
  <c r="Y97" i="1"/>
  <c r="AI97" i="1" s="1"/>
  <c r="AB97" i="1"/>
  <c r="AC97" i="1"/>
  <c r="AD97" i="1"/>
  <c r="Q98" i="1"/>
  <c r="AA98" i="1" s="1"/>
  <c r="R98" i="1"/>
  <c r="AB98" i="1" s="1"/>
  <c r="S98" i="1"/>
  <c r="AC98" i="1" s="1"/>
  <c r="T98" i="1"/>
  <c r="AD98" i="1" s="1"/>
  <c r="U98" i="1"/>
  <c r="AE98" i="1" s="1"/>
  <c r="V98" i="1"/>
  <c r="AF98" i="1" s="1"/>
  <c r="W98" i="1"/>
  <c r="AG98" i="1" s="1"/>
  <c r="X98" i="1"/>
  <c r="AH98" i="1" s="1"/>
  <c r="Y98" i="1"/>
  <c r="AI98" i="1" s="1"/>
  <c r="Q110" i="1"/>
  <c r="AA110" i="1" s="1"/>
  <c r="R110" i="1"/>
  <c r="AB110" i="1" s="1"/>
  <c r="S110" i="1"/>
  <c r="AC110" i="1" s="1"/>
  <c r="T110" i="1"/>
  <c r="AD110" i="1" s="1"/>
  <c r="U110" i="1"/>
  <c r="AE110" i="1" s="1"/>
  <c r="V110" i="1"/>
  <c r="W110" i="1"/>
  <c r="AG110" i="1" s="1"/>
  <c r="X110" i="1"/>
  <c r="AH110" i="1" s="1"/>
  <c r="Y110" i="1"/>
  <c r="AI110" i="1" s="1"/>
  <c r="AF110" i="1"/>
  <c r="Q111" i="1"/>
  <c r="AA111" i="1" s="1"/>
  <c r="R111" i="1"/>
  <c r="S111" i="1"/>
  <c r="T111" i="1"/>
  <c r="U111" i="1"/>
  <c r="AE111" i="1" s="1"/>
  <c r="V111" i="1"/>
  <c r="AF111" i="1" s="1"/>
  <c r="W111" i="1"/>
  <c r="AG111" i="1" s="1"/>
  <c r="X111" i="1"/>
  <c r="AH111" i="1" s="1"/>
  <c r="Y111" i="1"/>
  <c r="AI111" i="1" s="1"/>
  <c r="AB111" i="1"/>
  <c r="AC111" i="1"/>
  <c r="AD111" i="1"/>
  <c r="Q114" i="1"/>
  <c r="AA114" i="1" s="1"/>
  <c r="R114" i="1"/>
  <c r="S114" i="1"/>
  <c r="AC114" i="1" s="1"/>
  <c r="T114" i="1"/>
  <c r="AD114" i="1" s="1"/>
  <c r="U114" i="1"/>
  <c r="AE114" i="1" s="1"/>
  <c r="V114" i="1"/>
  <c r="AF114" i="1" s="1"/>
  <c r="W114" i="1"/>
  <c r="AG114" i="1" s="1"/>
  <c r="X114" i="1"/>
  <c r="AH114" i="1" s="1"/>
  <c r="Y114" i="1"/>
  <c r="AI114" i="1" s="1"/>
  <c r="AB114" i="1"/>
  <c r="Q115" i="1"/>
  <c r="AA115" i="1" s="1"/>
  <c r="R115" i="1"/>
  <c r="S115" i="1"/>
  <c r="T115" i="1"/>
  <c r="U115" i="1"/>
  <c r="AE115" i="1" s="1"/>
  <c r="V115" i="1"/>
  <c r="AF115" i="1" s="1"/>
  <c r="W115" i="1"/>
  <c r="AG115" i="1" s="1"/>
  <c r="X115" i="1"/>
  <c r="AH115" i="1" s="1"/>
  <c r="Y115" i="1"/>
  <c r="AI115" i="1" s="1"/>
  <c r="AB115" i="1"/>
  <c r="AC115" i="1"/>
  <c r="AD115" i="1"/>
  <c r="Q116" i="1"/>
  <c r="AA116" i="1" s="1"/>
  <c r="R116" i="1"/>
  <c r="AB116" i="1" s="1"/>
  <c r="S116" i="1"/>
  <c r="AC116" i="1" s="1"/>
  <c r="T116" i="1"/>
  <c r="AD116" i="1" s="1"/>
  <c r="U116" i="1"/>
  <c r="AE116" i="1" s="1"/>
  <c r="V116" i="1"/>
  <c r="AF116" i="1" s="1"/>
  <c r="W116" i="1"/>
  <c r="AG116" i="1" s="1"/>
  <c r="X116" i="1"/>
  <c r="AH116" i="1" s="1"/>
  <c r="Y116" i="1"/>
  <c r="AI116" i="1" s="1"/>
  <c r="Q117" i="1"/>
  <c r="AA117" i="1" s="1"/>
  <c r="R117" i="1"/>
  <c r="S117" i="1"/>
  <c r="T117" i="1"/>
  <c r="U117" i="1"/>
  <c r="AE117" i="1" s="1"/>
  <c r="V117" i="1"/>
  <c r="AF117" i="1" s="1"/>
  <c r="W117" i="1"/>
  <c r="AG117" i="1" s="1"/>
  <c r="X117" i="1"/>
  <c r="AH117" i="1" s="1"/>
  <c r="Y117" i="1"/>
  <c r="AI117" i="1" s="1"/>
  <c r="AB117" i="1"/>
  <c r="AC117" i="1"/>
  <c r="AD117" i="1"/>
  <c r="Q118" i="1"/>
  <c r="AA118" i="1" s="1"/>
  <c r="R118" i="1"/>
  <c r="S118" i="1"/>
  <c r="AC118" i="1" s="1"/>
  <c r="T118" i="1"/>
  <c r="AD118" i="1" s="1"/>
  <c r="U118" i="1"/>
  <c r="AE118" i="1" s="1"/>
  <c r="V118" i="1"/>
  <c r="AF118" i="1" s="1"/>
  <c r="W118" i="1"/>
  <c r="AG118" i="1" s="1"/>
  <c r="X118" i="1"/>
  <c r="AH118" i="1" s="1"/>
  <c r="Y118" i="1"/>
  <c r="AI118" i="1" s="1"/>
  <c r="AB118" i="1"/>
  <c r="Q119" i="1"/>
  <c r="AA119" i="1" s="1"/>
  <c r="R119" i="1"/>
  <c r="AB119" i="1" s="1"/>
  <c r="S119" i="1"/>
  <c r="AC119" i="1" s="1"/>
  <c r="T119" i="1"/>
  <c r="AD119" i="1" s="1"/>
  <c r="U119" i="1"/>
  <c r="AE119" i="1" s="1"/>
  <c r="V119" i="1"/>
  <c r="AF119" i="1" s="1"/>
  <c r="W119" i="1"/>
  <c r="AG119" i="1" s="1"/>
  <c r="X119" i="1"/>
  <c r="AH119" i="1" s="1"/>
  <c r="Y119" i="1"/>
  <c r="AI119" i="1" s="1"/>
  <c r="Q121" i="1"/>
  <c r="AA121" i="1" s="1"/>
  <c r="R121" i="1"/>
  <c r="S121" i="1"/>
  <c r="T121" i="1"/>
  <c r="U121" i="1"/>
  <c r="AE121" i="1" s="1"/>
  <c r="V121" i="1"/>
  <c r="AF121" i="1" s="1"/>
  <c r="W121" i="1"/>
  <c r="AG121" i="1" s="1"/>
  <c r="X121" i="1"/>
  <c r="AH121" i="1" s="1"/>
  <c r="Y121" i="1"/>
  <c r="AI121" i="1" s="1"/>
  <c r="AB121" i="1"/>
  <c r="AC121" i="1"/>
  <c r="AD121" i="1"/>
  <c r="Q123" i="1"/>
  <c r="AA123" i="1" s="1"/>
  <c r="R123" i="1"/>
  <c r="S123" i="1"/>
  <c r="AC123" i="1" s="1"/>
  <c r="T123" i="1"/>
  <c r="AD123" i="1" s="1"/>
  <c r="U123" i="1"/>
  <c r="AE123" i="1" s="1"/>
  <c r="V123" i="1"/>
  <c r="AF123" i="1" s="1"/>
  <c r="W123" i="1"/>
  <c r="AG123" i="1" s="1"/>
  <c r="X123" i="1"/>
  <c r="AH123" i="1" s="1"/>
  <c r="Y123" i="1"/>
  <c r="AI123" i="1" s="1"/>
  <c r="AB123" i="1"/>
  <c r="Q124" i="1"/>
  <c r="AA124" i="1" s="1"/>
  <c r="R124" i="1"/>
  <c r="S124" i="1"/>
  <c r="T124" i="1"/>
  <c r="U124" i="1"/>
  <c r="AE124" i="1" s="1"/>
  <c r="V124" i="1"/>
  <c r="AF124" i="1" s="1"/>
  <c r="W124" i="1"/>
  <c r="AG124" i="1" s="1"/>
  <c r="X124" i="1"/>
  <c r="AH124" i="1" s="1"/>
  <c r="Y124" i="1"/>
  <c r="AI124" i="1" s="1"/>
  <c r="AB124" i="1"/>
  <c r="AC124" i="1"/>
  <c r="AD124" i="1"/>
  <c r="Q125" i="1"/>
  <c r="AA125" i="1" s="1"/>
  <c r="R125" i="1"/>
  <c r="AB125" i="1" s="1"/>
  <c r="S125" i="1"/>
  <c r="AC125" i="1" s="1"/>
  <c r="T125" i="1"/>
  <c r="AD125" i="1" s="1"/>
  <c r="U125" i="1"/>
  <c r="AE125" i="1" s="1"/>
  <c r="V125" i="1"/>
  <c r="AF125" i="1" s="1"/>
  <c r="W125" i="1"/>
  <c r="AG125" i="1" s="1"/>
  <c r="X125" i="1"/>
  <c r="AH125" i="1" s="1"/>
  <c r="Y125" i="1"/>
  <c r="AI125" i="1" s="1"/>
  <c r="Q126" i="1"/>
  <c r="AA126" i="1" s="1"/>
  <c r="R126" i="1"/>
  <c r="S126" i="1"/>
  <c r="T126" i="1"/>
  <c r="U126" i="1"/>
  <c r="AE126" i="1" s="1"/>
  <c r="V126" i="1"/>
  <c r="AF126" i="1" s="1"/>
  <c r="W126" i="1"/>
  <c r="AG126" i="1" s="1"/>
  <c r="X126" i="1"/>
  <c r="AH126" i="1" s="1"/>
  <c r="Y126" i="1"/>
  <c r="AI126" i="1" s="1"/>
  <c r="AB126" i="1"/>
  <c r="AC126" i="1"/>
  <c r="AD126" i="1"/>
  <c r="Q130" i="1"/>
  <c r="AA130" i="1" s="1"/>
  <c r="R130" i="1"/>
  <c r="AB130" i="1" s="1"/>
  <c r="S130" i="1"/>
  <c r="AC130" i="1" s="1"/>
  <c r="T130" i="1"/>
  <c r="AD130" i="1" s="1"/>
  <c r="U130" i="1"/>
  <c r="AE130" i="1" s="1"/>
  <c r="V130" i="1"/>
  <c r="AF130" i="1" s="1"/>
  <c r="W130" i="1"/>
  <c r="AG130" i="1" s="1"/>
  <c r="X130" i="1"/>
  <c r="AH130" i="1" s="1"/>
  <c r="Y130" i="1"/>
  <c r="AI130" i="1" s="1"/>
  <c r="Q131" i="1"/>
  <c r="AA131" i="1" s="1"/>
  <c r="R131" i="1"/>
  <c r="S131" i="1"/>
  <c r="AC131" i="1" s="1"/>
  <c r="T131" i="1"/>
  <c r="AD131" i="1" s="1"/>
  <c r="U131" i="1"/>
  <c r="AE131" i="1" s="1"/>
  <c r="V131" i="1"/>
  <c r="AF131" i="1" s="1"/>
  <c r="W131" i="1"/>
  <c r="AG131" i="1" s="1"/>
  <c r="X131" i="1"/>
  <c r="AH131" i="1" s="1"/>
  <c r="Y131" i="1"/>
  <c r="AI131" i="1" s="1"/>
  <c r="AB131" i="1"/>
  <c r="Q133" i="1"/>
  <c r="AA133" i="1" s="1"/>
  <c r="R133" i="1"/>
  <c r="AB133" i="1" s="1"/>
  <c r="S133" i="1"/>
  <c r="AC133" i="1" s="1"/>
  <c r="T133" i="1"/>
  <c r="AD133" i="1" s="1"/>
  <c r="U133" i="1"/>
  <c r="AE133" i="1" s="1"/>
  <c r="V133" i="1"/>
  <c r="AF133" i="1" s="1"/>
  <c r="W133" i="1"/>
  <c r="AG133" i="1" s="1"/>
  <c r="X133" i="1"/>
  <c r="AH133" i="1" s="1"/>
  <c r="Y133" i="1"/>
  <c r="AI133" i="1" s="1"/>
  <c r="Q135" i="1"/>
  <c r="AA135" i="1" s="1"/>
  <c r="R135" i="1"/>
  <c r="S135" i="1"/>
  <c r="T135" i="1"/>
  <c r="U135" i="1"/>
  <c r="AE135" i="1" s="1"/>
  <c r="V135" i="1"/>
  <c r="AF135" i="1" s="1"/>
  <c r="W135" i="1"/>
  <c r="AG135" i="1" s="1"/>
  <c r="X135" i="1"/>
  <c r="AH135" i="1" s="1"/>
  <c r="Y135" i="1"/>
  <c r="AI135" i="1" s="1"/>
  <c r="AB135" i="1"/>
  <c r="AC135" i="1"/>
  <c r="AD135" i="1"/>
  <c r="Q137" i="1"/>
  <c r="AA137" i="1" s="1"/>
  <c r="R137" i="1"/>
  <c r="S137" i="1"/>
  <c r="AC137" i="1" s="1"/>
  <c r="T137" i="1"/>
  <c r="AD137" i="1" s="1"/>
  <c r="U137" i="1"/>
  <c r="AE137" i="1" s="1"/>
  <c r="V137" i="1"/>
  <c r="AF137" i="1" s="1"/>
  <c r="W137" i="1"/>
  <c r="AG137" i="1" s="1"/>
  <c r="X137" i="1"/>
  <c r="AH137" i="1" s="1"/>
  <c r="Y137" i="1"/>
  <c r="AI137" i="1" s="1"/>
  <c r="AB137" i="1"/>
  <c r="Q148" i="1"/>
  <c r="AA148" i="1" s="1"/>
  <c r="R148" i="1"/>
  <c r="S148" i="1"/>
  <c r="T148" i="1"/>
  <c r="U148" i="1"/>
  <c r="AE148" i="1" s="1"/>
  <c r="V148" i="1"/>
  <c r="AF148" i="1" s="1"/>
  <c r="W148" i="1"/>
  <c r="AG148" i="1" s="1"/>
  <c r="X148" i="1"/>
  <c r="AH148" i="1" s="1"/>
  <c r="Y148" i="1"/>
  <c r="AI148" i="1" s="1"/>
  <c r="AB148" i="1"/>
  <c r="AC148" i="1"/>
  <c r="AD148" i="1"/>
  <c r="Q149" i="1"/>
  <c r="AA149" i="1" s="1"/>
  <c r="R149" i="1"/>
  <c r="S149" i="1"/>
  <c r="AC149" i="1" s="1"/>
  <c r="T149" i="1"/>
  <c r="AD149" i="1" s="1"/>
  <c r="U149" i="1"/>
  <c r="AE149" i="1" s="1"/>
  <c r="V149" i="1"/>
  <c r="AF149" i="1" s="1"/>
  <c r="W149" i="1"/>
  <c r="AG149" i="1" s="1"/>
  <c r="X149" i="1"/>
  <c r="AH149" i="1" s="1"/>
  <c r="Y149" i="1"/>
  <c r="AI149" i="1" s="1"/>
  <c r="AB149" i="1"/>
  <c r="Q152" i="1"/>
  <c r="AA152" i="1" s="1"/>
  <c r="R152" i="1"/>
  <c r="S152" i="1"/>
  <c r="T152" i="1"/>
  <c r="U152" i="1"/>
  <c r="AE152" i="1" s="1"/>
  <c r="V152" i="1"/>
  <c r="AF152" i="1" s="1"/>
  <c r="W152" i="1"/>
  <c r="AG152" i="1" s="1"/>
  <c r="X152" i="1"/>
  <c r="AH152" i="1" s="1"/>
  <c r="Y152" i="1"/>
  <c r="AI152" i="1" s="1"/>
  <c r="AB152" i="1"/>
  <c r="AC152" i="1"/>
  <c r="AD152" i="1"/>
  <c r="Q153" i="1"/>
  <c r="AA153" i="1" s="1"/>
  <c r="R153" i="1"/>
  <c r="S153" i="1"/>
  <c r="AC153" i="1" s="1"/>
  <c r="T153" i="1"/>
  <c r="AD153" i="1" s="1"/>
  <c r="U153" i="1"/>
  <c r="AE153" i="1" s="1"/>
  <c r="V153" i="1"/>
  <c r="AF153" i="1" s="1"/>
  <c r="W153" i="1"/>
  <c r="AG153" i="1" s="1"/>
  <c r="X153" i="1"/>
  <c r="AH153" i="1" s="1"/>
  <c r="Y153" i="1"/>
  <c r="AI153" i="1" s="1"/>
  <c r="AB153" i="1"/>
  <c r="Q154" i="1"/>
  <c r="AA154" i="1" s="1"/>
  <c r="R154" i="1"/>
  <c r="S154" i="1"/>
  <c r="T154" i="1"/>
  <c r="AD154" i="1" s="1"/>
  <c r="U154" i="1"/>
  <c r="AE154" i="1" s="1"/>
  <c r="V154" i="1"/>
  <c r="AF154" i="1" s="1"/>
  <c r="W154" i="1"/>
  <c r="AG154" i="1" s="1"/>
  <c r="X154" i="1"/>
  <c r="AH154" i="1" s="1"/>
  <c r="Y154" i="1"/>
  <c r="AI154" i="1" s="1"/>
  <c r="AB154" i="1"/>
  <c r="AC154" i="1"/>
  <c r="Q155" i="1"/>
  <c r="AA155" i="1" s="1"/>
  <c r="R155" i="1"/>
  <c r="AB155" i="1" s="1"/>
  <c r="S155" i="1"/>
  <c r="AC155" i="1" s="1"/>
  <c r="T155" i="1"/>
  <c r="AD155" i="1" s="1"/>
  <c r="U155" i="1"/>
  <c r="AE155" i="1" s="1"/>
  <c r="V155" i="1"/>
  <c r="AF155" i="1" s="1"/>
  <c r="W155" i="1"/>
  <c r="AG155" i="1" s="1"/>
  <c r="X155" i="1"/>
  <c r="AH155" i="1" s="1"/>
  <c r="Y155" i="1"/>
  <c r="AI155" i="1" s="1"/>
  <c r="Q157" i="1"/>
  <c r="AA157" i="1" s="1"/>
  <c r="R157" i="1"/>
  <c r="S157" i="1"/>
  <c r="T157" i="1"/>
  <c r="U157" i="1"/>
  <c r="AE157" i="1" s="1"/>
  <c r="V157" i="1"/>
  <c r="AF157" i="1" s="1"/>
  <c r="W157" i="1"/>
  <c r="AG157" i="1" s="1"/>
  <c r="X157" i="1"/>
  <c r="AH157" i="1" s="1"/>
  <c r="Y157" i="1"/>
  <c r="AI157" i="1" s="1"/>
  <c r="AB157" i="1"/>
  <c r="AC157" i="1"/>
  <c r="AD157" i="1"/>
  <c r="Q160" i="1"/>
  <c r="AA160" i="1" s="1"/>
  <c r="R160" i="1"/>
  <c r="S160" i="1"/>
  <c r="AC160" i="1" s="1"/>
  <c r="T160" i="1"/>
  <c r="AD160" i="1" s="1"/>
  <c r="U160" i="1"/>
  <c r="AE160" i="1" s="1"/>
  <c r="V160" i="1"/>
  <c r="AF160" i="1" s="1"/>
  <c r="W160" i="1"/>
  <c r="AG160" i="1" s="1"/>
  <c r="X160" i="1"/>
  <c r="AH160" i="1" s="1"/>
  <c r="Y160" i="1"/>
  <c r="AI160" i="1" s="1"/>
  <c r="AB160" i="1"/>
  <c r="Q162" i="1"/>
  <c r="AA162" i="1" s="1"/>
  <c r="R162" i="1"/>
  <c r="S162" i="1"/>
  <c r="T162" i="1"/>
  <c r="U162" i="1"/>
  <c r="AE162" i="1" s="1"/>
  <c r="V162" i="1"/>
  <c r="AF162" i="1" s="1"/>
  <c r="W162" i="1"/>
  <c r="AG162" i="1" s="1"/>
  <c r="X162" i="1"/>
  <c r="AH162" i="1" s="1"/>
  <c r="Y162" i="1"/>
  <c r="AI162" i="1" s="1"/>
  <c r="AB162" i="1"/>
  <c r="AC162" i="1"/>
  <c r="AD162" i="1"/>
  <c r="Q167" i="1"/>
  <c r="AA167" i="1" s="1"/>
  <c r="R167" i="1"/>
  <c r="AB167" i="1" s="1"/>
  <c r="S167" i="1"/>
  <c r="AC167" i="1" s="1"/>
  <c r="T167" i="1"/>
  <c r="AD167" i="1" s="1"/>
  <c r="U167" i="1"/>
  <c r="AE167" i="1" s="1"/>
  <c r="V167" i="1"/>
  <c r="AF167" i="1" s="1"/>
  <c r="W167" i="1"/>
  <c r="AG167" i="1" s="1"/>
  <c r="X167" i="1"/>
  <c r="AH167" i="1" s="1"/>
  <c r="Y167" i="1"/>
  <c r="AI167" i="1" s="1"/>
  <c r="Q169" i="1"/>
  <c r="AA169" i="1" s="1"/>
  <c r="R169" i="1"/>
  <c r="AB169" i="1" s="1"/>
  <c r="S169" i="1"/>
  <c r="AC169" i="1" s="1"/>
  <c r="T169" i="1"/>
  <c r="AD169" i="1" s="1"/>
  <c r="U169" i="1"/>
  <c r="AE169" i="1" s="1"/>
  <c r="V169" i="1"/>
  <c r="AF169" i="1" s="1"/>
  <c r="W169" i="1"/>
  <c r="AG169" i="1" s="1"/>
  <c r="X169" i="1"/>
  <c r="AH169" i="1" s="1"/>
  <c r="Y169" i="1"/>
  <c r="AI169" i="1" s="1"/>
  <c r="Q171" i="1"/>
  <c r="AA171" i="1" s="1"/>
  <c r="R171" i="1"/>
  <c r="AB171" i="1" s="1"/>
  <c r="S171" i="1"/>
  <c r="AC171" i="1" s="1"/>
  <c r="T171" i="1"/>
  <c r="AD171" i="1" s="1"/>
  <c r="U171" i="1"/>
  <c r="AE171" i="1" s="1"/>
  <c r="V171" i="1"/>
  <c r="AF171" i="1" s="1"/>
  <c r="W171" i="1"/>
  <c r="AG171" i="1" s="1"/>
  <c r="X171" i="1"/>
  <c r="AH171" i="1" s="1"/>
  <c r="Y171" i="1"/>
  <c r="AI171" i="1" s="1"/>
  <c r="Q172" i="1"/>
  <c r="AA172" i="1" s="1"/>
  <c r="R172" i="1"/>
  <c r="S172" i="1"/>
  <c r="T172" i="1"/>
  <c r="AD172" i="1" s="1"/>
  <c r="U172" i="1"/>
  <c r="AE172" i="1" s="1"/>
  <c r="V172" i="1"/>
  <c r="AF172" i="1" s="1"/>
  <c r="W172" i="1"/>
  <c r="AG172" i="1" s="1"/>
  <c r="X172" i="1"/>
  <c r="AH172" i="1" s="1"/>
  <c r="Y172" i="1"/>
  <c r="AI172" i="1" s="1"/>
  <c r="AB172" i="1"/>
  <c r="AC172" i="1"/>
  <c r="Q173" i="1"/>
  <c r="AA173" i="1" s="1"/>
  <c r="R173" i="1"/>
  <c r="AB173" i="1" s="1"/>
  <c r="S173" i="1"/>
  <c r="AC173" i="1" s="1"/>
  <c r="T173" i="1"/>
  <c r="AD173" i="1" s="1"/>
  <c r="U173" i="1"/>
  <c r="AE173" i="1" s="1"/>
  <c r="V173" i="1"/>
  <c r="AF173" i="1" s="1"/>
  <c r="W173" i="1"/>
  <c r="AG173" i="1" s="1"/>
  <c r="X173" i="1"/>
  <c r="AH173" i="1" s="1"/>
  <c r="Y173" i="1"/>
  <c r="AI173" i="1" s="1"/>
  <c r="S10" i="1"/>
  <c r="AC10" i="1" s="1"/>
  <c r="Q10" i="1"/>
  <c r="AA10" i="1" s="1"/>
  <c r="R10" i="1"/>
  <c r="AB10" i="1" s="1"/>
  <c r="T10" i="1"/>
  <c r="AD10" i="1" s="1"/>
  <c r="U10" i="1"/>
  <c r="AE10" i="1" s="1"/>
  <c r="V10" i="1"/>
  <c r="AF10" i="1" s="1"/>
  <c r="W10" i="1"/>
  <c r="AG10" i="1" s="1"/>
  <c r="X10" i="1"/>
  <c r="AH10" i="1" s="1"/>
  <c r="Y10" i="1"/>
  <c r="AI10" i="1" s="1"/>
  <c r="Q175" i="1"/>
  <c r="AA175" i="1" s="1"/>
  <c r="R175" i="1"/>
  <c r="AB175" i="1" s="1"/>
  <c r="S175" i="1"/>
  <c r="AC175" i="1" s="1"/>
  <c r="V175" i="1"/>
  <c r="AF175" i="1" s="1"/>
  <c r="W175" i="1"/>
  <c r="AG175" i="1" s="1"/>
  <c r="O175" i="1" l="1"/>
  <c r="AJ149" i="1"/>
  <c r="AO149" i="1" s="1"/>
  <c r="AY149" i="1" s="1"/>
  <c r="AJ162" i="1"/>
  <c r="AT162" i="1" s="1"/>
  <c r="BD162" i="1" s="1"/>
  <c r="AJ60" i="1"/>
  <c r="AR60" i="1" s="1"/>
  <c r="BB60" i="1" s="1"/>
  <c r="O60" i="1"/>
  <c r="AJ172" i="1"/>
  <c r="AN172" i="1" s="1"/>
  <c r="AX172" i="1" s="1"/>
  <c r="AJ117" i="1"/>
  <c r="AT117" i="1" s="1"/>
  <c r="BD117" i="1" s="1"/>
  <c r="AJ12" i="1"/>
  <c r="AQ12" i="1" s="1"/>
  <c r="BA12" i="1" s="1"/>
  <c r="AJ10" i="1"/>
  <c r="AL10" i="1" s="1"/>
  <c r="AV10" i="1" s="1"/>
  <c r="AJ86" i="1"/>
  <c r="AP86" i="1" s="1"/>
  <c r="AZ86" i="1" s="1"/>
  <c r="AJ88" i="1"/>
  <c r="AQ88" i="1" s="1"/>
  <c r="BA88" i="1" s="1"/>
  <c r="AJ26" i="1"/>
  <c r="AL26" i="1" s="1"/>
  <c r="AV26" i="1" s="1"/>
  <c r="AJ19" i="1"/>
  <c r="AN19" i="1" s="1"/>
  <c r="AX19" i="1" s="1"/>
  <c r="AJ157" i="1"/>
  <c r="AO157" i="1" s="1"/>
  <c r="AY157" i="1" s="1"/>
  <c r="AJ153" i="1"/>
  <c r="AP153" i="1" s="1"/>
  <c r="AZ153" i="1" s="1"/>
  <c r="AJ169" i="1"/>
  <c r="AR169" i="1" s="1"/>
  <c r="BB169" i="1" s="1"/>
  <c r="AJ154" i="1"/>
  <c r="AN154" i="1" s="1"/>
  <c r="AX154" i="1" s="1"/>
  <c r="AJ152" i="1"/>
  <c r="AT152" i="1" s="1"/>
  <c r="BD152" i="1" s="1"/>
  <c r="AJ173" i="1"/>
  <c r="AM173" i="1" s="1"/>
  <c r="AW173" i="1" s="1"/>
  <c r="AJ167" i="1"/>
  <c r="AT167" i="1" s="1"/>
  <c r="BD167" i="1" s="1"/>
  <c r="AJ155" i="1"/>
  <c r="AM155" i="1" s="1"/>
  <c r="AW155" i="1" s="1"/>
  <c r="AT149" i="1"/>
  <c r="BD149" i="1" s="1"/>
  <c r="AJ124" i="1"/>
  <c r="AS124" i="1" s="1"/>
  <c r="BC124" i="1" s="1"/>
  <c r="AJ90" i="1"/>
  <c r="AM90" i="1" s="1"/>
  <c r="AW90" i="1" s="1"/>
  <c r="AJ175" i="1"/>
  <c r="AM175" i="1" s="1"/>
  <c r="AW175" i="1" s="1"/>
  <c r="AM149" i="1"/>
  <c r="AW149" i="1" s="1"/>
  <c r="AJ135" i="1"/>
  <c r="AT135" i="1" s="1"/>
  <c r="BD135" i="1" s="1"/>
  <c r="AJ133" i="1"/>
  <c r="AP133" i="1" s="1"/>
  <c r="AZ133" i="1" s="1"/>
  <c r="AJ131" i="1"/>
  <c r="AN131" i="1" s="1"/>
  <c r="AX131" i="1" s="1"/>
  <c r="AJ125" i="1"/>
  <c r="AT125" i="1" s="1"/>
  <c r="BD125" i="1" s="1"/>
  <c r="AJ123" i="1"/>
  <c r="AR123" i="1" s="1"/>
  <c r="BB123" i="1" s="1"/>
  <c r="AJ121" i="1"/>
  <c r="AN121" i="1" s="1"/>
  <c r="AX121" i="1" s="1"/>
  <c r="AJ115" i="1"/>
  <c r="AR115" i="1" s="1"/>
  <c r="BB115" i="1" s="1"/>
  <c r="AJ97" i="1"/>
  <c r="AN97" i="1" s="1"/>
  <c r="AX97" i="1" s="1"/>
  <c r="AJ119" i="1"/>
  <c r="AM119" i="1" s="1"/>
  <c r="AW119" i="1" s="1"/>
  <c r="AJ171" i="1"/>
  <c r="AR171" i="1" s="1"/>
  <c r="BB171" i="1" s="1"/>
  <c r="AJ160" i="1"/>
  <c r="AP160" i="1" s="1"/>
  <c r="AZ160" i="1" s="1"/>
  <c r="AL149" i="1"/>
  <c r="AV149" i="1" s="1"/>
  <c r="AJ148" i="1"/>
  <c r="AS148" i="1" s="1"/>
  <c r="BC148" i="1" s="1"/>
  <c r="AJ137" i="1"/>
  <c r="AN137" i="1" s="1"/>
  <c r="AX137" i="1" s="1"/>
  <c r="AJ126" i="1"/>
  <c r="AN126" i="1" s="1"/>
  <c r="AX126" i="1" s="1"/>
  <c r="AJ116" i="1"/>
  <c r="AL116" i="1" s="1"/>
  <c r="AV116" i="1" s="1"/>
  <c r="AJ114" i="1"/>
  <c r="AP114" i="1" s="1"/>
  <c r="AZ114" i="1" s="1"/>
  <c r="AJ111" i="1"/>
  <c r="AO111" i="1" s="1"/>
  <c r="AY111" i="1" s="1"/>
  <c r="AJ55" i="1"/>
  <c r="AL55" i="1" s="1"/>
  <c r="AV55" i="1" s="1"/>
  <c r="AJ130" i="1"/>
  <c r="AO130" i="1" s="1"/>
  <c r="AY130" i="1" s="1"/>
  <c r="AJ118" i="1"/>
  <c r="AJ85" i="1"/>
  <c r="AJ110" i="1"/>
  <c r="AJ79" i="1"/>
  <c r="AL79" i="1" s="1"/>
  <c r="AV79" i="1" s="1"/>
  <c r="AJ92" i="1"/>
  <c r="AO92" i="1" s="1"/>
  <c r="AY92" i="1" s="1"/>
  <c r="AJ87" i="1"/>
  <c r="AL87" i="1" s="1"/>
  <c r="AV87" i="1" s="1"/>
  <c r="AJ84" i="1"/>
  <c r="AR84" i="1" s="1"/>
  <c r="BB84" i="1" s="1"/>
  <c r="AJ81" i="1"/>
  <c r="AO81" i="1" s="1"/>
  <c r="AY81" i="1" s="1"/>
  <c r="AJ98" i="1"/>
  <c r="AL98" i="1" s="1"/>
  <c r="AV98" i="1" s="1"/>
  <c r="AJ95" i="1"/>
  <c r="AR95" i="1" s="1"/>
  <c r="BB95" i="1" s="1"/>
  <c r="AJ94" i="1"/>
  <c r="AP94" i="1" s="1"/>
  <c r="AZ94" i="1" s="1"/>
  <c r="AJ72" i="1"/>
  <c r="AL72" i="1" s="1"/>
  <c r="AV72" i="1" s="1"/>
  <c r="AJ96" i="1"/>
  <c r="AT96" i="1" s="1"/>
  <c r="BD96" i="1" s="1"/>
  <c r="AJ93" i="1"/>
  <c r="AL93" i="1" s="1"/>
  <c r="AV93" i="1" s="1"/>
  <c r="AJ89" i="1"/>
  <c r="AJ82" i="1"/>
  <c r="AN82" i="1" s="1"/>
  <c r="AX82" i="1" s="1"/>
  <c r="AJ78" i="1"/>
  <c r="AN78" i="1" s="1"/>
  <c r="AX78" i="1" s="1"/>
  <c r="AJ70" i="1"/>
  <c r="AQ70" i="1" s="1"/>
  <c r="BA70" i="1" s="1"/>
  <c r="AJ54" i="1"/>
  <c r="AN54" i="1" s="1"/>
  <c r="AX54" i="1" s="1"/>
  <c r="AJ53" i="1"/>
  <c r="AS53" i="1" s="1"/>
  <c r="BC53" i="1" s="1"/>
  <c r="AJ52" i="1"/>
  <c r="AR52" i="1" s="1"/>
  <c r="BB52" i="1" s="1"/>
  <c r="AJ50" i="1"/>
  <c r="AQ50" i="1" s="1"/>
  <c r="BA50" i="1" s="1"/>
  <c r="AJ49" i="1"/>
  <c r="AJ48" i="1"/>
  <c r="AP48" i="1" s="1"/>
  <c r="AZ48" i="1" s="1"/>
  <c r="AJ47" i="1"/>
  <c r="AR47" i="1" s="1"/>
  <c r="BB47" i="1" s="1"/>
  <c r="AJ46" i="1"/>
  <c r="AL46" i="1" s="1"/>
  <c r="AV46" i="1" s="1"/>
  <c r="AJ77" i="1"/>
  <c r="AO77" i="1" s="1"/>
  <c r="AY77" i="1" s="1"/>
  <c r="AJ57" i="1"/>
  <c r="AT57" i="1" s="1"/>
  <c r="BD57" i="1" s="1"/>
  <c r="AJ25" i="1"/>
  <c r="AQ25" i="1" s="1"/>
  <c r="BA25" i="1" s="1"/>
  <c r="AJ15" i="1"/>
  <c r="AL15" i="1" s="1"/>
  <c r="AV15" i="1" s="1"/>
  <c r="AJ91" i="1"/>
  <c r="AQ91" i="1" s="1"/>
  <c r="BA91" i="1" s="1"/>
  <c r="AJ83" i="1"/>
  <c r="AQ83" i="1" s="1"/>
  <c r="BA83" i="1" s="1"/>
  <c r="AJ80" i="1"/>
  <c r="AN80" i="1" s="1"/>
  <c r="AX80" i="1" s="1"/>
  <c r="AJ75" i="1"/>
  <c r="AT75" i="1" s="1"/>
  <c r="BD75" i="1" s="1"/>
  <c r="AJ56" i="1"/>
  <c r="AT56" i="1" s="1"/>
  <c r="BD56" i="1" s="1"/>
  <c r="AJ45" i="1"/>
  <c r="AM45" i="1" s="1"/>
  <c r="AW45" i="1" s="1"/>
  <c r="AJ28" i="1"/>
  <c r="AT28" i="1" s="1"/>
  <c r="BD28" i="1" s="1"/>
  <c r="AJ27" i="1"/>
  <c r="AR27" i="1" s="1"/>
  <c r="BB27" i="1" s="1"/>
  <c r="AJ20" i="1"/>
  <c r="AN20" i="1" s="1"/>
  <c r="AX20" i="1" s="1"/>
  <c r="AL19" i="1"/>
  <c r="AV19" i="1" s="1"/>
  <c r="AS19" i="1"/>
  <c r="BC19" i="1" s="1"/>
  <c r="AO19" i="1"/>
  <c r="AY19" i="1" s="1"/>
  <c r="AJ17" i="1"/>
  <c r="AO17" i="1" s="1"/>
  <c r="AY17" i="1" s="1"/>
  <c r="AJ44" i="1"/>
  <c r="AT44" i="1" s="1"/>
  <c r="BD44" i="1" s="1"/>
  <c r="AJ40" i="1"/>
  <c r="AT40" i="1" s="1"/>
  <c r="BD40" i="1" s="1"/>
  <c r="AJ29" i="1"/>
  <c r="AR29" i="1" s="1"/>
  <c r="BB29" i="1" s="1"/>
  <c r="AJ22" i="1"/>
  <c r="AQ22" i="1" s="1"/>
  <c r="BA22" i="1" s="1"/>
  <c r="AJ43" i="1"/>
  <c r="AS43" i="1" s="1"/>
  <c r="BC43" i="1" s="1"/>
  <c r="AJ42" i="1"/>
  <c r="AL42" i="1" s="1"/>
  <c r="AV42" i="1" s="1"/>
  <c r="AJ24" i="1"/>
  <c r="AS24" i="1" s="1"/>
  <c r="BC24" i="1" s="1"/>
  <c r="AJ23" i="1"/>
  <c r="AS23" i="1" s="1"/>
  <c r="BC23" i="1" s="1"/>
  <c r="AT19" i="1"/>
  <c r="BD19" i="1" s="1"/>
  <c r="AJ18" i="1"/>
  <c r="AS18" i="1" s="1"/>
  <c r="BC18" i="1" s="1"/>
  <c r="AJ14" i="1"/>
  <c r="AN14" i="1" s="1"/>
  <c r="AX14" i="1" s="1"/>
  <c r="AJ16" i="1"/>
  <c r="AN16" i="1" s="1"/>
  <c r="AX16" i="1" s="1"/>
  <c r="AJ21" i="1"/>
  <c r="AT21" i="1" s="1"/>
  <c r="BD21" i="1" s="1"/>
  <c r="AR19" i="1"/>
  <c r="BB19" i="1" s="1"/>
  <c r="AL12" i="1"/>
  <c r="AV12" i="1" s="1"/>
  <c r="AJ11" i="1"/>
  <c r="AT11" i="1" s="1"/>
  <c r="BD11" i="1" s="1"/>
  <c r="AQ19" i="1"/>
  <c r="BA19" i="1" s="1"/>
  <c r="AJ13" i="1"/>
  <c r="AT13" i="1" s="1"/>
  <c r="BD13" i="1" s="1"/>
  <c r="R101" i="1"/>
  <c r="AB101" i="1" s="1"/>
  <c r="AJ101" i="1" s="1"/>
  <c r="AP101" i="1" s="1"/>
  <c r="AZ101" i="1" s="1"/>
  <c r="O101" i="1"/>
  <c r="O31" i="1"/>
  <c r="Q31" i="1"/>
  <c r="AA31" i="1" s="1"/>
  <c r="AJ139" i="1"/>
  <c r="AO139" i="1" s="1"/>
  <c r="AY139" i="1" s="1"/>
  <c r="O139" i="1"/>
  <c r="AL86" i="1" l="1"/>
  <c r="AV86" i="1" s="1"/>
  <c r="AN86" i="1"/>
  <c r="AX86" i="1" s="1"/>
  <c r="AP149" i="1"/>
  <c r="AZ149" i="1" s="1"/>
  <c r="AT87" i="1"/>
  <c r="BD87" i="1" s="1"/>
  <c r="AL88" i="1"/>
  <c r="AV88" i="1" s="1"/>
  <c r="AM19" i="1"/>
  <c r="AW19" i="1" s="1"/>
  <c r="BE19" i="1" s="1"/>
  <c r="AM14" i="1"/>
  <c r="AW14" i="1" s="1"/>
  <c r="AS17" i="1"/>
  <c r="BC17" i="1" s="1"/>
  <c r="AP19" i="1"/>
  <c r="AZ19" i="1" s="1"/>
  <c r="AS149" i="1"/>
  <c r="BC149" i="1" s="1"/>
  <c r="AT86" i="1"/>
  <c r="BD86" i="1" s="1"/>
  <c r="AS86" i="1"/>
  <c r="BC86" i="1" s="1"/>
  <c r="AO86" i="1"/>
  <c r="AY86" i="1" s="1"/>
  <c r="AR86" i="1"/>
  <c r="BB86" i="1" s="1"/>
  <c r="AM86" i="1"/>
  <c r="AW86" i="1" s="1"/>
  <c r="AT26" i="1"/>
  <c r="BD26" i="1" s="1"/>
  <c r="AP26" i="1"/>
  <c r="AZ26" i="1" s="1"/>
  <c r="AO172" i="1"/>
  <c r="AY172" i="1" s="1"/>
  <c r="AR172" i="1"/>
  <c r="BB172" i="1" s="1"/>
  <c r="AM162" i="1"/>
  <c r="AW162" i="1" s="1"/>
  <c r="AO18" i="1"/>
  <c r="AY18" i="1" s="1"/>
  <c r="AS14" i="1"/>
  <c r="BC14" i="1" s="1"/>
  <c r="AP87" i="1"/>
  <c r="AZ87" i="1" s="1"/>
  <c r="AO90" i="1"/>
  <c r="AY90" i="1" s="1"/>
  <c r="AN149" i="1"/>
  <c r="AX149" i="1" s="1"/>
  <c r="AO25" i="1"/>
  <c r="AY25" i="1" s="1"/>
  <c r="AS162" i="1"/>
  <c r="BC162" i="1" s="1"/>
  <c r="AO117" i="1"/>
  <c r="AY117" i="1" s="1"/>
  <c r="AN162" i="1"/>
  <c r="AX162" i="1" s="1"/>
  <c r="AR162" i="1"/>
  <c r="BB162" i="1" s="1"/>
  <c r="AT12" i="1"/>
  <c r="BD12" i="1" s="1"/>
  <c r="AN157" i="1"/>
  <c r="AX157" i="1" s="1"/>
  <c r="AM12" i="1"/>
  <c r="AW12" i="1" s="1"/>
  <c r="AO162" i="1"/>
  <c r="AY162" i="1" s="1"/>
  <c r="AL162" i="1"/>
  <c r="AV162" i="1" s="1"/>
  <c r="AN12" i="1"/>
  <c r="AX12" i="1" s="1"/>
  <c r="AP12" i="1"/>
  <c r="AZ12" i="1" s="1"/>
  <c r="AQ40" i="1"/>
  <c r="BA40" i="1" s="1"/>
  <c r="AL60" i="1"/>
  <c r="AV60" i="1" s="1"/>
  <c r="AR12" i="1"/>
  <c r="BB12" i="1" s="1"/>
  <c r="AN60" i="1"/>
  <c r="AX60" i="1" s="1"/>
  <c r="AN90" i="1"/>
  <c r="AX90" i="1" s="1"/>
  <c r="AN88" i="1"/>
  <c r="AX88" i="1" s="1"/>
  <c r="AR90" i="1"/>
  <c r="BB90" i="1" s="1"/>
  <c r="AS90" i="1"/>
  <c r="BC90" i="1" s="1"/>
  <c r="AQ86" i="1"/>
  <c r="BA86" i="1" s="1"/>
  <c r="BI86" i="1" s="1"/>
  <c r="AP88" i="1"/>
  <c r="AZ88" i="1" s="1"/>
  <c r="AQ149" i="1"/>
  <c r="BA149" i="1" s="1"/>
  <c r="AR149" i="1"/>
  <c r="BB149" i="1" s="1"/>
  <c r="AO12" i="1"/>
  <c r="AY12" i="1" s="1"/>
  <c r="AT46" i="1"/>
  <c r="BD46" i="1" s="1"/>
  <c r="AM117" i="1"/>
  <c r="AW117" i="1" s="1"/>
  <c r="AP162" i="1"/>
  <c r="AZ162" i="1" s="1"/>
  <c r="AS50" i="1"/>
  <c r="BC50" i="1" s="1"/>
  <c r="AL70" i="1"/>
  <c r="AV70" i="1" s="1"/>
  <c r="AP60" i="1"/>
  <c r="AZ60" i="1" s="1"/>
  <c r="AQ60" i="1"/>
  <c r="BA60" i="1" s="1"/>
  <c r="AM40" i="1"/>
  <c r="AW40" i="1" s="1"/>
  <c r="AL25" i="1"/>
  <c r="AV25" i="1" s="1"/>
  <c r="AN117" i="1"/>
  <c r="AX117" i="1" s="1"/>
  <c r="AP167" i="1"/>
  <c r="AZ167" i="1" s="1"/>
  <c r="AQ117" i="1"/>
  <c r="BA117" i="1" s="1"/>
  <c r="AL167" i="1"/>
  <c r="AV167" i="1" s="1"/>
  <c r="AS55" i="1"/>
  <c r="BC55" i="1" s="1"/>
  <c r="AR117" i="1"/>
  <c r="BB117" i="1" s="1"/>
  <c r="AL117" i="1"/>
  <c r="AV117" i="1" s="1"/>
  <c r="AM60" i="1"/>
  <c r="AW60" i="1" s="1"/>
  <c r="AO60" i="1"/>
  <c r="AY60" i="1" s="1"/>
  <c r="AT60" i="1"/>
  <c r="BD60" i="1" s="1"/>
  <c r="AS60" i="1"/>
  <c r="BC60" i="1" s="1"/>
  <c r="AM17" i="1"/>
  <c r="AW17" i="1" s="1"/>
  <c r="AQ28" i="1"/>
  <c r="BA28" i="1" s="1"/>
  <c r="AT25" i="1"/>
  <c r="BD25" i="1" s="1"/>
  <c r="AS25" i="1"/>
  <c r="BC25" i="1" s="1"/>
  <c r="AQ87" i="1"/>
  <c r="BA87" i="1" s="1"/>
  <c r="AP117" i="1"/>
  <c r="AZ117" i="1" s="1"/>
  <c r="AS117" i="1"/>
  <c r="BC117" i="1" s="1"/>
  <c r="AQ162" i="1"/>
  <c r="BA162" i="1" s="1"/>
  <c r="AS169" i="1"/>
  <c r="BC169" i="1" s="1"/>
  <c r="AR21" i="1"/>
  <c r="BB21" i="1" s="1"/>
  <c r="AO10" i="1"/>
  <c r="AY10" i="1" s="1"/>
  <c r="AQ21" i="1"/>
  <c r="BA21" i="1" s="1"/>
  <c r="AS28" i="1"/>
  <c r="BC28" i="1" s="1"/>
  <c r="AP81" i="1"/>
  <c r="AZ81" i="1" s="1"/>
  <c r="AO88" i="1"/>
  <c r="AY88" i="1" s="1"/>
  <c r="AP115" i="1"/>
  <c r="AZ115" i="1" s="1"/>
  <c r="AS12" i="1"/>
  <c r="BC12" i="1" s="1"/>
  <c r="AN10" i="1"/>
  <c r="AX10" i="1" s="1"/>
  <c r="AS10" i="1"/>
  <c r="BC10" i="1" s="1"/>
  <c r="AM139" i="1"/>
  <c r="AW139" i="1" s="1"/>
  <c r="AQ17" i="1"/>
  <c r="BA17" i="1" s="1"/>
  <c r="AO48" i="1"/>
  <c r="AY48" i="1" s="1"/>
  <c r="AS79" i="1"/>
  <c r="BC79" i="1" s="1"/>
  <c r="AN70" i="1"/>
  <c r="AX70" i="1" s="1"/>
  <c r="AR88" i="1"/>
  <c r="BB88" i="1" s="1"/>
  <c r="AP93" i="1"/>
  <c r="AZ93" i="1" s="1"/>
  <c r="AT88" i="1"/>
  <c r="BD88" i="1" s="1"/>
  <c r="AL119" i="1"/>
  <c r="AV119" i="1" s="1"/>
  <c r="AR152" i="1"/>
  <c r="BB152" i="1" s="1"/>
  <c r="AR10" i="1"/>
  <c r="BB10" i="1" s="1"/>
  <c r="AT155" i="1"/>
  <c r="BD155" i="1" s="1"/>
  <c r="AQ10" i="1"/>
  <c r="BA10" i="1" s="1"/>
  <c r="AM70" i="1"/>
  <c r="AW70" i="1" s="1"/>
  <c r="AO84" i="1"/>
  <c r="AY84" i="1" s="1"/>
  <c r="AS97" i="1"/>
  <c r="BC97" i="1" s="1"/>
  <c r="AR124" i="1"/>
  <c r="BB124" i="1" s="1"/>
  <c r="AT133" i="1"/>
  <c r="BD133" i="1" s="1"/>
  <c r="AP124" i="1"/>
  <c r="AZ124" i="1" s="1"/>
  <c r="AM133" i="1"/>
  <c r="AW133" i="1" s="1"/>
  <c r="AM172" i="1"/>
  <c r="AW172" i="1" s="1"/>
  <c r="AS20" i="1"/>
  <c r="BC20" i="1" s="1"/>
  <c r="AQ26" i="1"/>
  <c r="BA26" i="1" s="1"/>
  <c r="AO26" i="1"/>
  <c r="AY26" i="1" s="1"/>
  <c r="AQ139" i="1"/>
  <c r="BA139" i="1" s="1"/>
  <c r="AO27" i="1"/>
  <c r="AY27" i="1" s="1"/>
  <c r="AN26" i="1"/>
  <c r="AX26" i="1" s="1"/>
  <c r="AM43" i="1"/>
  <c r="AW43" i="1" s="1"/>
  <c r="AS26" i="1"/>
  <c r="BC26" i="1" s="1"/>
  <c r="AM28" i="1"/>
  <c r="AW28" i="1" s="1"/>
  <c r="AP83" i="1"/>
  <c r="AZ83" i="1" s="1"/>
  <c r="AM25" i="1"/>
  <c r="AW25" i="1" s="1"/>
  <c r="AR25" i="1"/>
  <c r="BB25" i="1" s="1"/>
  <c r="AR26" i="1"/>
  <c r="BB26" i="1" s="1"/>
  <c r="AT50" i="1"/>
  <c r="BD50" i="1" s="1"/>
  <c r="AO72" i="1"/>
  <c r="AY72" i="1" s="1"/>
  <c r="AL83" i="1"/>
  <c r="AV83" i="1" s="1"/>
  <c r="AN47" i="1"/>
  <c r="AX47" i="1" s="1"/>
  <c r="AQ72" i="1"/>
  <c r="BA72" i="1" s="1"/>
  <c r="AM88" i="1"/>
  <c r="AW88" i="1" s="1"/>
  <c r="AN124" i="1"/>
  <c r="AX124" i="1" s="1"/>
  <c r="AL135" i="1"/>
  <c r="AV135" i="1" s="1"/>
  <c r="AL137" i="1"/>
  <c r="AV137" i="1" s="1"/>
  <c r="AQ133" i="1"/>
  <c r="BA133" i="1" s="1"/>
  <c r="AP155" i="1"/>
  <c r="AZ155" i="1" s="1"/>
  <c r="AT10" i="1"/>
  <c r="BD10" i="1" s="1"/>
  <c r="AQ155" i="1"/>
  <c r="BA155" i="1" s="1"/>
  <c r="AP172" i="1"/>
  <c r="AZ172" i="1" s="1"/>
  <c r="AT172" i="1"/>
  <c r="BD172" i="1" s="1"/>
  <c r="AP10" i="1"/>
  <c r="AZ10" i="1" s="1"/>
  <c r="AS172" i="1"/>
  <c r="BC172" i="1" s="1"/>
  <c r="AQ172" i="1"/>
  <c r="BA172" i="1" s="1"/>
  <c r="AL16" i="1"/>
  <c r="AV16" i="1" s="1"/>
  <c r="AQ24" i="1"/>
  <c r="BA24" i="1" s="1"/>
  <c r="AM24" i="1"/>
  <c r="AW24" i="1" s="1"/>
  <c r="AS27" i="1"/>
  <c r="BC27" i="1" s="1"/>
  <c r="AL45" i="1"/>
  <c r="AV45" i="1" s="1"/>
  <c r="AL20" i="1"/>
  <c r="AV20" i="1" s="1"/>
  <c r="AM26" i="1"/>
  <c r="AW26" i="1" s="1"/>
  <c r="AM52" i="1"/>
  <c r="AW52" i="1" s="1"/>
  <c r="AM83" i="1"/>
  <c r="AW83" i="1" s="1"/>
  <c r="AS88" i="1"/>
  <c r="BC88" i="1" s="1"/>
  <c r="AP137" i="1"/>
  <c r="AZ137" i="1" s="1"/>
  <c r="AL172" i="1"/>
  <c r="AV172" i="1" s="1"/>
  <c r="AS115" i="1"/>
  <c r="BC115" i="1" s="1"/>
  <c r="AM10" i="1"/>
  <c r="AW10" i="1" s="1"/>
  <c r="AN11" i="1"/>
  <c r="AX11" i="1" s="1"/>
  <c r="AM56" i="1"/>
  <c r="AW56" i="1" s="1"/>
  <c r="AN21" i="1"/>
  <c r="AX21" i="1" s="1"/>
  <c r="AQ43" i="1"/>
  <c r="BA43" i="1" s="1"/>
  <c r="AT77" i="1"/>
  <c r="BD77" i="1" s="1"/>
  <c r="AM91" i="1"/>
  <c r="AW91" i="1" s="1"/>
  <c r="AM77" i="1"/>
  <c r="AW77" i="1" s="1"/>
  <c r="AO93" i="1"/>
  <c r="AY93" i="1" s="1"/>
  <c r="AQ116" i="1"/>
  <c r="BA116" i="1" s="1"/>
  <c r="AS126" i="1"/>
  <c r="BC126" i="1" s="1"/>
  <c r="AS101" i="1"/>
  <c r="BC101" i="1" s="1"/>
  <c r="AS48" i="1"/>
  <c r="BC48" i="1" s="1"/>
  <c r="AT53" i="1"/>
  <c r="BD53" i="1" s="1"/>
  <c r="AM47" i="1"/>
  <c r="AW47" i="1" s="1"/>
  <c r="AM53" i="1"/>
  <c r="AW53" i="1" s="1"/>
  <c r="AO56" i="1"/>
  <c r="AY56" i="1" s="1"/>
  <c r="AT79" i="1"/>
  <c r="BD79" i="1" s="1"/>
  <c r="AP84" i="1"/>
  <c r="AZ84" i="1" s="1"/>
  <c r="AL94" i="1"/>
  <c r="AV94" i="1" s="1"/>
  <c r="AM84" i="1"/>
  <c r="AW84" i="1" s="1"/>
  <c r="AN111" i="1"/>
  <c r="AX111" i="1" s="1"/>
  <c r="AN94" i="1"/>
  <c r="AX94" i="1" s="1"/>
  <c r="AP116" i="1"/>
  <c r="AZ116" i="1" s="1"/>
  <c r="AT111" i="1"/>
  <c r="BD111" i="1" s="1"/>
  <c r="AL171" i="1"/>
  <c r="AV171" i="1" s="1"/>
  <c r="AL123" i="1"/>
  <c r="AV123" i="1" s="1"/>
  <c r="AP90" i="1"/>
  <c r="AZ90" i="1" s="1"/>
  <c r="AO126" i="1"/>
  <c r="AY126" i="1" s="1"/>
  <c r="AR133" i="1"/>
  <c r="BB133" i="1" s="1"/>
  <c r="AQ101" i="1"/>
  <c r="BA101" i="1" s="1"/>
  <c r="AO20" i="1"/>
  <c r="AY20" i="1" s="1"/>
  <c r="AP18" i="1"/>
  <c r="AZ18" i="1" s="1"/>
  <c r="AO29" i="1"/>
  <c r="AY29" i="1" s="1"/>
  <c r="AS16" i="1"/>
  <c r="BC16" i="1" s="1"/>
  <c r="AQ29" i="1"/>
  <c r="BA29" i="1" s="1"/>
  <c r="AO53" i="1"/>
  <c r="AY53" i="1" s="1"/>
  <c r="AN17" i="1"/>
  <c r="AX17" i="1" s="1"/>
  <c r="BG19" i="1"/>
  <c r="AL27" i="1"/>
  <c r="AV27" i="1" s="1"/>
  <c r="AT29" i="1"/>
  <c r="BD29" i="1" s="1"/>
  <c r="AN84" i="1"/>
  <c r="AX84" i="1" s="1"/>
  <c r="AP20" i="1"/>
  <c r="AZ20" i="1" s="1"/>
  <c r="AT48" i="1"/>
  <c r="BD48" i="1" s="1"/>
  <c r="AP53" i="1"/>
  <c r="AZ53" i="1" s="1"/>
  <c r="AO79" i="1"/>
  <c r="AY79" i="1" s="1"/>
  <c r="AL91" i="1"/>
  <c r="AV91" i="1" s="1"/>
  <c r="AN28" i="1"/>
  <c r="AX28" i="1" s="1"/>
  <c r="AM48" i="1"/>
  <c r="AW48" i="1" s="1"/>
  <c r="AM57" i="1"/>
  <c r="AW57" i="1" s="1"/>
  <c r="AT94" i="1"/>
  <c r="BD94" i="1" s="1"/>
  <c r="AN18" i="1"/>
  <c r="AX18" i="1" s="1"/>
  <c r="AN56" i="1"/>
  <c r="AX56" i="1" s="1"/>
  <c r="AO80" i="1"/>
  <c r="AY80" i="1" s="1"/>
  <c r="AT84" i="1"/>
  <c r="BD84" i="1" s="1"/>
  <c r="AQ94" i="1"/>
  <c r="BA94" i="1" s="1"/>
  <c r="AQ79" i="1"/>
  <c r="BA79" i="1" s="1"/>
  <c r="AR94" i="1"/>
  <c r="BB94" i="1" s="1"/>
  <c r="AR114" i="1"/>
  <c r="BB114" i="1" s="1"/>
  <c r="AT131" i="1"/>
  <c r="BD131" i="1" s="1"/>
  <c r="AT123" i="1"/>
  <c r="BD123" i="1" s="1"/>
  <c r="AR126" i="1"/>
  <c r="BB126" i="1" s="1"/>
  <c r="AM131" i="1"/>
  <c r="AW131" i="1" s="1"/>
  <c r="AT90" i="1"/>
  <c r="BD90" i="1" s="1"/>
  <c r="AL131" i="1"/>
  <c r="AV131" i="1" s="1"/>
  <c r="AO169" i="1"/>
  <c r="AY169" i="1" s="1"/>
  <c r="AQ167" i="1"/>
  <c r="BA167" i="1" s="1"/>
  <c r="AP123" i="1"/>
  <c r="AZ123" i="1" s="1"/>
  <c r="AR17" i="1"/>
  <c r="BB17" i="1" s="1"/>
  <c r="AL29" i="1"/>
  <c r="AV29" i="1" s="1"/>
  <c r="AR18" i="1"/>
  <c r="BB18" i="1" s="1"/>
  <c r="AP91" i="1"/>
  <c r="AZ91" i="1" s="1"/>
  <c r="AN52" i="1"/>
  <c r="AX52" i="1" s="1"/>
  <c r="AR83" i="1"/>
  <c r="BB83" i="1" s="1"/>
  <c r="AR91" i="1"/>
  <c r="BB91" i="1" s="1"/>
  <c r="AT83" i="1"/>
  <c r="BD83" i="1" s="1"/>
  <c r="AO57" i="1"/>
  <c r="AY57" i="1" s="1"/>
  <c r="AR131" i="1"/>
  <c r="BB131" i="1" s="1"/>
  <c r="AP131" i="1"/>
  <c r="AZ131" i="1" s="1"/>
  <c r="AL90" i="1"/>
  <c r="AV90" i="1" s="1"/>
  <c r="AQ90" i="1"/>
  <c r="BA90" i="1" s="1"/>
  <c r="AQ131" i="1"/>
  <c r="BA131" i="1" s="1"/>
  <c r="AQ171" i="1"/>
  <c r="BA171" i="1" s="1"/>
  <c r="AM171" i="1"/>
  <c r="AW171" i="1" s="1"/>
  <c r="AS157" i="1"/>
  <c r="BC157" i="1" s="1"/>
  <c r="AR15" i="1"/>
  <c r="BB15" i="1" s="1"/>
  <c r="AN15" i="1"/>
  <c r="AX15" i="1" s="1"/>
  <c r="AS15" i="1"/>
  <c r="BC15" i="1" s="1"/>
  <c r="AO15" i="1"/>
  <c r="AY15" i="1" s="1"/>
  <c r="AP49" i="1"/>
  <c r="AZ49" i="1" s="1"/>
  <c r="AL49" i="1"/>
  <c r="AV49" i="1" s="1"/>
  <c r="AT49" i="1"/>
  <c r="BD49" i="1" s="1"/>
  <c r="AO49" i="1"/>
  <c r="AY49" i="1" s="1"/>
  <c r="AS49" i="1"/>
  <c r="BC49" i="1" s="1"/>
  <c r="AQ92" i="1"/>
  <c r="BA92" i="1" s="1"/>
  <c r="AS92" i="1"/>
  <c r="BC92" i="1" s="1"/>
  <c r="AQ98" i="1"/>
  <c r="BA98" i="1" s="1"/>
  <c r="AN110" i="1"/>
  <c r="AX110" i="1" s="1"/>
  <c r="AS110" i="1"/>
  <c r="BC110" i="1" s="1"/>
  <c r="AO118" i="1"/>
  <c r="AY118" i="1" s="1"/>
  <c r="AN118" i="1"/>
  <c r="AX118" i="1" s="1"/>
  <c r="AR119" i="1"/>
  <c r="BB119" i="1" s="1"/>
  <c r="AT110" i="1"/>
  <c r="BD110" i="1" s="1"/>
  <c r="AP119" i="1"/>
  <c r="AZ119" i="1" s="1"/>
  <c r="AS154" i="1"/>
  <c r="BC154" i="1" s="1"/>
  <c r="AR154" i="1"/>
  <c r="BB154" i="1" s="1"/>
  <c r="AN173" i="1"/>
  <c r="AX173" i="1" s="1"/>
  <c r="AL54" i="1"/>
  <c r="AV54" i="1" s="1"/>
  <c r="AN46" i="1"/>
  <c r="AX46" i="1" s="1"/>
  <c r="AM46" i="1"/>
  <c r="AW46" i="1" s="1"/>
  <c r="AN75" i="1"/>
  <c r="AX75" i="1" s="1"/>
  <c r="AM82" i="1"/>
  <c r="AW82" i="1" s="1"/>
  <c r="AL82" i="1"/>
  <c r="AV82" i="1" s="1"/>
  <c r="AQ82" i="1"/>
  <c r="BA82" i="1" s="1"/>
  <c r="AL96" i="1"/>
  <c r="AV96" i="1" s="1"/>
  <c r="AN49" i="1"/>
  <c r="AX49" i="1" s="1"/>
  <c r="AP92" i="1"/>
  <c r="AZ92" i="1" s="1"/>
  <c r="AR49" i="1"/>
  <c r="BB49" i="1" s="1"/>
  <c r="AN85" i="1"/>
  <c r="AX85" i="1" s="1"/>
  <c r="AS85" i="1"/>
  <c r="BC85" i="1" s="1"/>
  <c r="AO85" i="1"/>
  <c r="AY85" i="1" s="1"/>
  <c r="AQ85" i="1"/>
  <c r="BA85" i="1" s="1"/>
  <c r="AM92" i="1"/>
  <c r="AW92" i="1" s="1"/>
  <c r="AS95" i="1"/>
  <c r="BC95" i="1" s="1"/>
  <c r="AN119" i="1"/>
  <c r="AX119" i="1" s="1"/>
  <c r="AN55" i="1"/>
  <c r="AX55" i="1" s="1"/>
  <c r="AP55" i="1"/>
  <c r="AZ55" i="1" s="1"/>
  <c r="AL130" i="1"/>
  <c r="AV130" i="1" s="1"/>
  <c r="AN160" i="1"/>
  <c r="AX160" i="1" s="1"/>
  <c r="AS160" i="1"/>
  <c r="BC160" i="1" s="1"/>
  <c r="AT160" i="1"/>
  <c r="BD160" i="1" s="1"/>
  <c r="AQ110" i="1"/>
  <c r="BA110" i="1" s="1"/>
  <c r="AL121" i="1"/>
  <c r="AV121" i="1" s="1"/>
  <c r="AQ121" i="1"/>
  <c r="BA121" i="1" s="1"/>
  <c r="AS121" i="1"/>
  <c r="BC121" i="1" s="1"/>
  <c r="AM121" i="1"/>
  <c r="AW121" i="1" s="1"/>
  <c r="AN123" i="1"/>
  <c r="AX123" i="1" s="1"/>
  <c r="AS123" i="1"/>
  <c r="BC123" i="1" s="1"/>
  <c r="AO123" i="1"/>
  <c r="AY123" i="1" s="1"/>
  <c r="AQ123" i="1"/>
  <c r="BA123" i="1" s="1"/>
  <c r="AT130" i="1"/>
  <c r="BD130" i="1" s="1"/>
  <c r="AL175" i="1"/>
  <c r="AV175" i="1" s="1"/>
  <c r="AR175" i="1"/>
  <c r="BB175" i="1" s="1"/>
  <c r="AP175" i="1"/>
  <c r="AZ175" i="1" s="1"/>
  <c r="AT175" i="1"/>
  <c r="BD175" i="1" s="1"/>
  <c r="AN175" i="1"/>
  <c r="AX175" i="1" s="1"/>
  <c r="AM130" i="1"/>
  <c r="AW130" i="1" s="1"/>
  <c r="AN135" i="1"/>
  <c r="AX135" i="1" s="1"/>
  <c r="AM110" i="1"/>
  <c r="AW110" i="1" s="1"/>
  <c r="AR118" i="1"/>
  <c r="BB118" i="1" s="1"/>
  <c r="AR135" i="1"/>
  <c r="BB135" i="1" s="1"/>
  <c r="AP152" i="1"/>
  <c r="AZ152" i="1" s="1"/>
  <c r="AP154" i="1"/>
  <c r="AZ154" i="1" s="1"/>
  <c r="AO160" i="1"/>
  <c r="AY160" i="1" s="1"/>
  <c r="AO175" i="1"/>
  <c r="AY175" i="1" s="1"/>
  <c r="AQ160" i="1"/>
  <c r="BA160" i="1" s="1"/>
  <c r="AL157" i="1"/>
  <c r="AV157" i="1" s="1"/>
  <c r="AQ157" i="1"/>
  <c r="BA157" i="1" s="1"/>
  <c r="AP157" i="1"/>
  <c r="AZ157" i="1" s="1"/>
  <c r="AM157" i="1"/>
  <c r="AW157" i="1" s="1"/>
  <c r="AT157" i="1"/>
  <c r="BD157" i="1" s="1"/>
  <c r="AP22" i="1"/>
  <c r="AZ22" i="1" s="1"/>
  <c r="AL22" i="1"/>
  <c r="AV22" i="1" s="1"/>
  <c r="AR22" i="1"/>
  <c r="BB22" i="1" s="1"/>
  <c r="AO22" i="1"/>
  <c r="AY22" i="1" s="1"/>
  <c r="AN44" i="1"/>
  <c r="AX44" i="1" s="1"/>
  <c r="AP44" i="1"/>
  <c r="AZ44" i="1" s="1"/>
  <c r="AQ44" i="1"/>
  <c r="BA44" i="1" s="1"/>
  <c r="AR44" i="1"/>
  <c r="BB44" i="1" s="1"/>
  <c r="AL44" i="1"/>
  <c r="AV44" i="1" s="1"/>
  <c r="AP54" i="1"/>
  <c r="AZ54" i="1" s="1"/>
  <c r="AS54" i="1"/>
  <c r="BC54" i="1" s="1"/>
  <c r="AT54" i="1"/>
  <c r="BD54" i="1" s="1"/>
  <c r="AO54" i="1"/>
  <c r="AY54" i="1" s="1"/>
  <c r="AS96" i="1"/>
  <c r="BC96" i="1" s="1"/>
  <c r="AO96" i="1"/>
  <c r="AY96" i="1" s="1"/>
  <c r="AR96" i="1"/>
  <c r="BB96" i="1" s="1"/>
  <c r="AO98" i="1"/>
  <c r="AY98" i="1" s="1"/>
  <c r="AN98" i="1"/>
  <c r="AX98" i="1" s="1"/>
  <c r="AS98" i="1"/>
  <c r="BC98" i="1" s="1"/>
  <c r="AO44" i="1"/>
  <c r="AY44" i="1" s="1"/>
  <c r="AQ81" i="1"/>
  <c r="BA81" i="1" s="1"/>
  <c r="AM81" i="1"/>
  <c r="AW81" i="1" s="1"/>
  <c r="AR81" i="1"/>
  <c r="BB81" i="1" s="1"/>
  <c r="AN81" i="1"/>
  <c r="AX81" i="1" s="1"/>
  <c r="AN95" i="1"/>
  <c r="AX95" i="1" s="1"/>
  <c r="AT98" i="1"/>
  <c r="BD98" i="1" s="1"/>
  <c r="AQ135" i="1"/>
  <c r="BA135" i="1" s="1"/>
  <c r="AM135" i="1"/>
  <c r="AW135" i="1" s="1"/>
  <c r="AP135" i="1"/>
  <c r="AZ135" i="1" s="1"/>
  <c r="AR110" i="1"/>
  <c r="BB110" i="1" s="1"/>
  <c r="AT173" i="1"/>
  <c r="BD173" i="1" s="1"/>
  <c r="AL173" i="1"/>
  <c r="AV173" i="1" s="1"/>
  <c r="AP173" i="1"/>
  <c r="AZ173" i="1" s="1"/>
  <c r="AS173" i="1"/>
  <c r="BC173" i="1" s="1"/>
  <c r="AJ31" i="1"/>
  <c r="AT101" i="1"/>
  <c r="BD101" i="1" s="1"/>
  <c r="BI19" i="1"/>
  <c r="AO23" i="1"/>
  <c r="AY23" i="1" s="1"/>
  <c r="AN42" i="1"/>
  <c r="AX42" i="1" s="1"/>
  <c r="AR42" i="1"/>
  <c r="BB42" i="1" s="1"/>
  <c r="AM42" i="1"/>
  <c r="AW42" i="1" s="1"/>
  <c r="AP42" i="1"/>
  <c r="AZ42" i="1" s="1"/>
  <c r="AT23" i="1"/>
  <c r="BD23" i="1" s="1"/>
  <c r="AP40" i="1"/>
  <c r="AZ40" i="1" s="1"/>
  <c r="AL40" i="1"/>
  <c r="AV40" i="1" s="1"/>
  <c r="AR40" i="1"/>
  <c r="BB40" i="1" s="1"/>
  <c r="AO40" i="1"/>
  <c r="AY40" i="1" s="1"/>
  <c r="AQ49" i="1"/>
  <c r="BA49" i="1" s="1"/>
  <c r="AN40" i="1"/>
  <c r="AX40" i="1" s="1"/>
  <c r="AQ75" i="1"/>
  <c r="BA75" i="1" s="1"/>
  <c r="AT81" i="1"/>
  <c r="BD81" i="1" s="1"/>
  <c r="AQ15" i="1"/>
  <c r="BA15" i="1" s="1"/>
  <c r="AM75" i="1"/>
  <c r="AW75" i="1" s="1"/>
  <c r="AN50" i="1"/>
  <c r="AX50" i="1" s="1"/>
  <c r="AR50" i="1"/>
  <c r="BB50" i="1" s="1"/>
  <c r="AL50" i="1"/>
  <c r="AV50" i="1" s="1"/>
  <c r="AQ54" i="1"/>
  <c r="BA54" i="1" s="1"/>
  <c r="AO89" i="1"/>
  <c r="AY89" i="1" s="1"/>
  <c r="AS89" i="1"/>
  <c r="BC89" i="1" s="1"/>
  <c r="AM89" i="1"/>
  <c r="AW89" i="1" s="1"/>
  <c r="AN89" i="1"/>
  <c r="AX89" i="1" s="1"/>
  <c r="AL101" i="1"/>
  <c r="AV101" i="1" s="1"/>
  <c r="AN101" i="1"/>
  <c r="AX101" i="1" s="1"/>
  <c r="AL21" i="1"/>
  <c r="AV21" i="1" s="1"/>
  <c r="AP21" i="1"/>
  <c r="AZ21" i="1" s="1"/>
  <c r="AL14" i="1"/>
  <c r="AV14" i="1" s="1"/>
  <c r="AQ14" i="1"/>
  <c r="BA14" i="1" s="1"/>
  <c r="AP14" i="1"/>
  <c r="AZ14" i="1" s="1"/>
  <c r="BJ14" i="1" s="1"/>
  <c r="AT14" i="1"/>
  <c r="BD14" i="1" s="1"/>
  <c r="AO14" i="1"/>
  <c r="AY14" i="1" s="1"/>
  <c r="AO50" i="1"/>
  <c r="AY50" i="1" s="1"/>
  <c r="AP45" i="1"/>
  <c r="AZ45" i="1" s="1"/>
  <c r="AS45" i="1"/>
  <c r="BC45" i="1" s="1"/>
  <c r="AT45" i="1"/>
  <c r="BD45" i="1" s="1"/>
  <c r="AO45" i="1"/>
  <c r="AY45" i="1" s="1"/>
  <c r="AP46" i="1"/>
  <c r="AZ46" i="1" s="1"/>
  <c r="AM80" i="1"/>
  <c r="AW80" i="1" s="1"/>
  <c r="AO21" i="1"/>
  <c r="AY21" i="1" s="1"/>
  <c r="AT22" i="1"/>
  <c r="BD22" i="1" s="1"/>
  <c r="AP47" i="1"/>
  <c r="AZ47" i="1" s="1"/>
  <c r="AL47" i="1"/>
  <c r="AV47" i="1" s="1"/>
  <c r="AT47" i="1"/>
  <c r="BD47" i="1" s="1"/>
  <c r="AO47" i="1"/>
  <c r="AY47" i="1" s="1"/>
  <c r="AS47" i="1"/>
  <c r="BC47" i="1" s="1"/>
  <c r="AP82" i="1"/>
  <c r="AZ82" i="1" s="1"/>
  <c r="AL85" i="1"/>
  <c r="AV85" i="1" s="1"/>
  <c r="AL89" i="1"/>
  <c r="AV89" i="1" s="1"/>
  <c r="AL92" i="1"/>
  <c r="AV92" i="1" s="1"/>
  <c r="AL95" i="1"/>
  <c r="AV95" i="1" s="1"/>
  <c r="AR45" i="1"/>
  <c r="BB45" i="1" s="1"/>
  <c r="AM85" i="1"/>
  <c r="AW85" i="1" s="1"/>
  <c r="AQ96" i="1"/>
  <c r="BA96" i="1" s="1"/>
  <c r="AM49" i="1"/>
  <c r="AW49" i="1" s="1"/>
  <c r="AM54" i="1"/>
  <c r="AW54" i="1" s="1"/>
  <c r="AR82" i="1"/>
  <c r="BB82" i="1" s="1"/>
  <c r="AR85" i="1"/>
  <c r="BB85" i="1" s="1"/>
  <c r="AT92" i="1"/>
  <c r="BD92" i="1" s="1"/>
  <c r="AR54" i="1"/>
  <c r="BB54" i="1" s="1"/>
  <c r="AN79" i="1"/>
  <c r="AX79" i="1" s="1"/>
  <c r="AP79" i="1"/>
  <c r="AZ79" i="1" s="1"/>
  <c r="AP85" i="1"/>
  <c r="AZ85" i="1" s="1"/>
  <c r="AR92" i="1"/>
  <c r="BB92" i="1" s="1"/>
  <c r="BI92" i="1" s="1"/>
  <c r="AR98" i="1"/>
  <c r="BB98" i="1" s="1"/>
  <c r="AL110" i="1"/>
  <c r="AV110" i="1" s="1"/>
  <c r="AM55" i="1"/>
  <c r="AW55" i="1" s="1"/>
  <c r="AR55" i="1"/>
  <c r="BB55" i="1" s="1"/>
  <c r="AT89" i="1"/>
  <c r="BD89" i="1" s="1"/>
  <c r="AL118" i="1"/>
  <c r="AV118" i="1" s="1"/>
  <c r="AS82" i="1"/>
  <c r="BC82" i="1" s="1"/>
  <c r="AN96" i="1"/>
  <c r="AX96" i="1" s="1"/>
  <c r="AL111" i="1"/>
  <c r="AV111" i="1" s="1"/>
  <c r="AQ111" i="1"/>
  <c r="BA111" i="1" s="1"/>
  <c r="AS111" i="1"/>
  <c r="BC111" i="1" s="1"/>
  <c r="AM111" i="1"/>
  <c r="AW111" i="1" s="1"/>
  <c r="AN114" i="1"/>
  <c r="AX114" i="1" s="1"/>
  <c r="AS114" i="1"/>
  <c r="BC114" i="1" s="1"/>
  <c r="AO114" i="1"/>
  <c r="AY114" i="1" s="1"/>
  <c r="AQ114" i="1"/>
  <c r="BA114" i="1" s="1"/>
  <c r="AO121" i="1"/>
  <c r="AY121" i="1" s="1"/>
  <c r="AS137" i="1"/>
  <c r="BC137" i="1" s="1"/>
  <c r="AR137" i="1"/>
  <c r="BB137" i="1" s="1"/>
  <c r="AO137" i="1"/>
  <c r="AY137" i="1" s="1"/>
  <c r="AL97" i="1"/>
  <c r="AV97" i="1" s="1"/>
  <c r="AQ97" i="1"/>
  <c r="BA97" i="1" s="1"/>
  <c r="AM97" i="1"/>
  <c r="AW97" i="1" s="1"/>
  <c r="AT97" i="1"/>
  <c r="BD97" i="1" s="1"/>
  <c r="AP97" i="1"/>
  <c r="AZ97" i="1" s="1"/>
  <c r="AR111" i="1"/>
  <c r="BB111" i="1" s="1"/>
  <c r="AP121" i="1"/>
  <c r="AZ121" i="1" s="1"/>
  <c r="AN125" i="1"/>
  <c r="AX125" i="1" s="1"/>
  <c r="AS125" i="1"/>
  <c r="BC125" i="1" s="1"/>
  <c r="AO125" i="1"/>
  <c r="AY125" i="1" s="1"/>
  <c r="AR125" i="1"/>
  <c r="BB125" i="1" s="1"/>
  <c r="AM125" i="1"/>
  <c r="AW125" i="1" s="1"/>
  <c r="AQ137" i="1"/>
  <c r="BA137" i="1" s="1"/>
  <c r="AL160" i="1"/>
  <c r="AV160" i="1" s="1"/>
  <c r="AR46" i="1"/>
  <c r="BB46" i="1" s="1"/>
  <c r="AT119" i="1"/>
  <c r="BD119" i="1" s="1"/>
  <c r="AT137" i="1"/>
  <c r="BD137" i="1" s="1"/>
  <c r="AL114" i="1"/>
  <c r="AV114" i="1" s="1"/>
  <c r="AM118" i="1"/>
  <c r="AW118" i="1" s="1"/>
  <c r="AR121" i="1"/>
  <c r="BB121" i="1" s="1"/>
  <c r="AM137" i="1"/>
  <c r="AW137" i="1" s="1"/>
  <c r="AM114" i="1"/>
  <c r="AW114" i="1" s="1"/>
  <c r="AS135" i="1"/>
  <c r="BC135" i="1" s="1"/>
  <c r="AQ119" i="1"/>
  <c r="BA119" i="1" s="1"/>
  <c r="AT171" i="1"/>
  <c r="BD171" i="1" s="1"/>
  <c r="AQ175" i="1"/>
  <c r="BA175" i="1" s="1"/>
  <c r="AL169" i="1"/>
  <c r="AV169" i="1" s="1"/>
  <c r="AQ169" i="1"/>
  <c r="BA169" i="1" s="1"/>
  <c r="AM169" i="1"/>
  <c r="AW169" i="1" s="1"/>
  <c r="AT169" i="1"/>
  <c r="BD169" i="1" s="1"/>
  <c r="AP169" i="1"/>
  <c r="AZ169" i="1" s="1"/>
  <c r="AQ125" i="1"/>
  <c r="BA125" i="1" s="1"/>
  <c r="AQ153" i="1"/>
  <c r="BA153" i="1" s="1"/>
  <c r="AN153" i="1"/>
  <c r="AX153" i="1" s="1"/>
  <c r="AS153" i="1"/>
  <c r="BC153" i="1" s="1"/>
  <c r="AO153" i="1"/>
  <c r="AY153" i="1" s="1"/>
  <c r="AR157" i="1"/>
  <c r="BB157" i="1" s="1"/>
  <c r="AM160" i="1"/>
  <c r="AW160" i="1" s="1"/>
  <c r="AN130" i="1"/>
  <c r="AX130" i="1" s="1"/>
  <c r="AN23" i="1"/>
  <c r="AX23" i="1" s="1"/>
  <c r="AP23" i="1"/>
  <c r="AZ23" i="1" s="1"/>
  <c r="AM23" i="1"/>
  <c r="AW23" i="1" s="1"/>
  <c r="AR23" i="1"/>
  <c r="BB23" i="1" s="1"/>
  <c r="AN22" i="1"/>
  <c r="AX22" i="1" s="1"/>
  <c r="BJ19" i="1"/>
  <c r="AP75" i="1"/>
  <c r="AZ75" i="1" s="1"/>
  <c r="AR75" i="1"/>
  <c r="BB75" i="1" s="1"/>
  <c r="AL75" i="1"/>
  <c r="AV75" i="1" s="1"/>
  <c r="AS75" i="1"/>
  <c r="BC75" i="1" s="1"/>
  <c r="AO75" i="1"/>
  <c r="AY75" i="1" s="1"/>
  <c r="AM95" i="1"/>
  <c r="AW95" i="1" s="1"/>
  <c r="AP95" i="1"/>
  <c r="AZ95" i="1" s="1"/>
  <c r="AQ95" i="1"/>
  <c r="BA95" i="1" s="1"/>
  <c r="AS81" i="1"/>
  <c r="BC81" i="1" s="1"/>
  <c r="AO119" i="1"/>
  <c r="AY119" i="1" s="1"/>
  <c r="AM152" i="1"/>
  <c r="AW152" i="1" s="1"/>
  <c r="AL152" i="1"/>
  <c r="AV152" i="1" s="1"/>
  <c r="AQ152" i="1"/>
  <c r="BA152" i="1" s="1"/>
  <c r="AT154" i="1"/>
  <c r="BD154" i="1" s="1"/>
  <c r="AL154" i="1"/>
  <c r="AV154" i="1" s="1"/>
  <c r="AQ154" i="1"/>
  <c r="BA154" i="1" s="1"/>
  <c r="AO154" i="1"/>
  <c r="AY154" i="1" s="1"/>
  <c r="AM154" i="1"/>
  <c r="AW154" i="1" s="1"/>
  <c r="AM13" i="1"/>
  <c r="AW13" i="1" s="1"/>
  <c r="AO13" i="1"/>
  <c r="AY13" i="1" s="1"/>
  <c r="AQ13" i="1"/>
  <c r="BA13" i="1" s="1"/>
  <c r="AS13" i="1"/>
  <c r="BC13" i="1" s="1"/>
  <c r="AS11" i="1"/>
  <c r="BC11" i="1" s="1"/>
  <c r="AM11" i="1"/>
  <c r="AW11" i="1" s="1"/>
  <c r="AQ11" i="1"/>
  <c r="BA11" i="1" s="1"/>
  <c r="AR11" i="1"/>
  <c r="BB11" i="1" s="1"/>
  <c r="AM15" i="1"/>
  <c r="AW15" i="1" s="1"/>
  <c r="AR16" i="1"/>
  <c r="BB16" i="1" s="1"/>
  <c r="AT16" i="1"/>
  <c r="BD16" i="1" s="1"/>
  <c r="AM16" i="1"/>
  <c r="AW16" i="1" s="1"/>
  <c r="AP15" i="1"/>
  <c r="AZ15" i="1" s="1"/>
  <c r="AN27" i="1"/>
  <c r="AX27" i="1" s="1"/>
  <c r="AP27" i="1"/>
  <c r="AZ27" i="1" s="1"/>
  <c r="AS40" i="1"/>
  <c r="BC40" i="1" s="1"/>
  <c r="AN57" i="1"/>
  <c r="AX57" i="1" s="1"/>
  <c r="AP57" i="1"/>
  <c r="AZ57" i="1" s="1"/>
  <c r="AQ57" i="1"/>
  <c r="BA57" i="1" s="1"/>
  <c r="AL57" i="1"/>
  <c r="AV57" i="1" s="1"/>
  <c r="AR57" i="1"/>
  <c r="BB57" i="1" s="1"/>
  <c r="AO95" i="1"/>
  <c r="AY95" i="1" s="1"/>
  <c r="AP139" i="1"/>
  <c r="AZ139" i="1" s="1"/>
  <c r="AT139" i="1"/>
  <c r="BD139" i="1" s="1"/>
  <c r="AL139" i="1"/>
  <c r="AV139" i="1" s="1"/>
  <c r="AN139" i="1"/>
  <c r="AX139" i="1" s="1"/>
  <c r="AL11" i="1"/>
  <c r="AV11" i="1" s="1"/>
  <c r="AL13" i="1"/>
  <c r="AV13" i="1" s="1"/>
  <c r="BH19" i="1"/>
  <c r="AO11" i="1"/>
  <c r="AY11" i="1" s="1"/>
  <c r="AN13" i="1"/>
  <c r="AX13" i="1" s="1"/>
  <c r="AP16" i="1"/>
  <c r="AZ16" i="1" s="1"/>
  <c r="AM18" i="1"/>
  <c r="AW18" i="1" s="1"/>
  <c r="AT18" i="1"/>
  <c r="BD18" i="1" s="1"/>
  <c r="AQ18" i="1"/>
  <c r="BA18" i="1" s="1"/>
  <c r="AQ23" i="1"/>
  <c r="BA23" i="1" s="1"/>
  <c r="AP24" i="1"/>
  <c r="AZ24" i="1" s="1"/>
  <c r="AL24" i="1"/>
  <c r="AV24" i="1" s="1"/>
  <c r="AR24" i="1"/>
  <c r="BB24" i="1" s="1"/>
  <c r="AO24" i="1"/>
  <c r="AY24" i="1" s="1"/>
  <c r="AT24" i="1"/>
  <c r="BD24" i="1" s="1"/>
  <c r="AT15" i="1"/>
  <c r="BD15" i="1" s="1"/>
  <c r="AN24" i="1"/>
  <c r="AX24" i="1" s="1"/>
  <c r="AT42" i="1"/>
  <c r="BD42" i="1" s="1"/>
  <c r="AO46" i="1"/>
  <c r="AY46" i="1" s="1"/>
  <c r="AS42" i="1"/>
  <c r="BC42" i="1" s="1"/>
  <c r="AS46" i="1"/>
  <c r="BC46" i="1" s="1"/>
  <c r="AP56" i="1"/>
  <c r="AZ56" i="1" s="1"/>
  <c r="AR56" i="1"/>
  <c r="BB56" i="1" s="1"/>
  <c r="AS56" i="1"/>
  <c r="BC56" i="1" s="1"/>
  <c r="AL56" i="1"/>
  <c r="AV56" i="1" s="1"/>
  <c r="AP80" i="1"/>
  <c r="AZ80" i="1" s="1"/>
  <c r="AR80" i="1"/>
  <c r="BB80" i="1" s="1"/>
  <c r="AS80" i="1"/>
  <c r="BC80" i="1" s="1"/>
  <c r="AL80" i="1"/>
  <c r="AV80" i="1" s="1"/>
  <c r="AS91" i="1"/>
  <c r="BC91" i="1" s="1"/>
  <c r="AN91" i="1"/>
  <c r="AX91" i="1" s="1"/>
  <c r="AO91" i="1"/>
  <c r="AY91" i="1" s="1"/>
  <c r="AM44" i="1"/>
  <c r="AW44" i="1" s="1"/>
  <c r="AP50" i="1"/>
  <c r="AZ50" i="1" s="1"/>
  <c r="AN77" i="1"/>
  <c r="AX77" i="1" s="1"/>
  <c r="AP77" i="1"/>
  <c r="AZ77" i="1" s="1"/>
  <c r="AQ77" i="1"/>
  <c r="BA77" i="1" s="1"/>
  <c r="AL77" i="1"/>
  <c r="AV77" i="1" s="1"/>
  <c r="AR77" i="1"/>
  <c r="BB77" i="1" s="1"/>
  <c r="AP89" i="1"/>
  <c r="AZ89" i="1" s="1"/>
  <c r="AP52" i="1"/>
  <c r="AZ52" i="1" s="1"/>
  <c r="AL52" i="1"/>
  <c r="AV52" i="1" s="1"/>
  <c r="AT52" i="1"/>
  <c r="BD52" i="1" s="1"/>
  <c r="AO52" i="1"/>
  <c r="AY52" i="1" s="1"/>
  <c r="AS52" i="1"/>
  <c r="BC52" i="1" s="1"/>
  <c r="AP78" i="1"/>
  <c r="AZ78" i="1" s="1"/>
  <c r="AS78" i="1"/>
  <c r="BC78" i="1" s="1"/>
  <c r="AT78" i="1"/>
  <c r="BD78" i="1" s="1"/>
  <c r="AO78" i="1"/>
  <c r="AY78" i="1" s="1"/>
  <c r="AS22" i="1"/>
  <c r="BC22" i="1" s="1"/>
  <c r="AN72" i="1"/>
  <c r="AX72" i="1" s="1"/>
  <c r="AP72" i="1"/>
  <c r="AZ72" i="1" s="1"/>
  <c r="AR101" i="1"/>
  <c r="BB101" i="1" s="1"/>
  <c r="AM101" i="1"/>
  <c r="AW101" i="1" s="1"/>
  <c r="AO101" i="1"/>
  <c r="AY101" i="1" s="1"/>
  <c r="AP11" i="1"/>
  <c r="AZ11" i="1" s="1"/>
  <c r="AP13" i="1"/>
  <c r="AZ13" i="1" s="1"/>
  <c r="AO16" i="1"/>
  <c r="AY16" i="1" s="1"/>
  <c r="AR139" i="1"/>
  <c r="BB139" i="1" s="1"/>
  <c r="AR13" i="1"/>
  <c r="BB13" i="1" s="1"/>
  <c r="AL18" i="1"/>
  <c r="AV18" i="1" s="1"/>
  <c r="AQ16" i="1"/>
  <c r="BA16" i="1" s="1"/>
  <c r="AR14" i="1"/>
  <c r="BB14" i="1" s="1"/>
  <c r="AM21" i="1"/>
  <c r="AW21" i="1" s="1"/>
  <c r="AL23" i="1"/>
  <c r="AV23" i="1" s="1"/>
  <c r="AQ42" i="1"/>
  <c r="BA42" i="1" s="1"/>
  <c r="AP43" i="1"/>
  <c r="AZ43" i="1" s="1"/>
  <c r="AR43" i="1"/>
  <c r="BB43" i="1" s="1"/>
  <c r="AT43" i="1"/>
  <c r="BD43" i="1" s="1"/>
  <c r="AL43" i="1"/>
  <c r="AV43" i="1" s="1"/>
  <c r="AO43" i="1"/>
  <c r="AY43" i="1" s="1"/>
  <c r="AM22" i="1"/>
  <c r="AW22" i="1" s="1"/>
  <c r="AN29" i="1"/>
  <c r="AX29" i="1" s="1"/>
  <c r="AP29" i="1"/>
  <c r="AZ29" i="1" s="1"/>
  <c r="AM29" i="1"/>
  <c r="AW29" i="1" s="1"/>
  <c r="AN43" i="1"/>
  <c r="AX43" i="1" s="1"/>
  <c r="AQ47" i="1"/>
  <c r="BA47" i="1" s="1"/>
  <c r="AQ52" i="1"/>
  <c r="BA52" i="1" s="1"/>
  <c r="AL17" i="1"/>
  <c r="AV17" i="1" s="1"/>
  <c r="AP17" i="1"/>
  <c r="AZ17" i="1" s="1"/>
  <c r="AT17" i="1"/>
  <c r="BD17" i="1" s="1"/>
  <c r="AQ20" i="1"/>
  <c r="BA20" i="1" s="1"/>
  <c r="AR20" i="1"/>
  <c r="BB20" i="1" s="1"/>
  <c r="AM20" i="1"/>
  <c r="AW20" i="1" s="1"/>
  <c r="AQ27" i="1"/>
  <c r="BA27" i="1" s="1"/>
  <c r="AP28" i="1"/>
  <c r="AZ28" i="1" s="1"/>
  <c r="AL28" i="1"/>
  <c r="AV28" i="1" s="1"/>
  <c r="AR28" i="1"/>
  <c r="BB28" i="1" s="1"/>
  <c r="AO28" i="1"/>
  <c r="AY28" i="1" s="1"/>
  <c r="AO42" i="1"/>
  <c r="AY42" i="1" s="1"/>
  <c r="AQ45" i="1"/>
  <c r="BA45" i="1" s="1"/>
  <c r="AQ56" i="1"/>
  <c r="BA56" i="1" s="1"/>
  <c r="AQ80" i="1"/>
  <c r="BA80" i="1" s="1"/>
  <c r="AN83" i="1"/>
  <c r="AX83" i="1" s="1"/>
  <c r="AS83" i="1"/>
  <c r="BC83" i="1" s="1"/>
  <c r="AO83" i="1"/>
  <c r="AY83" i="1" s="1"/>
  <c r="AN92" i="1"/>
  <c r="AX92" i="1" s="1"/>
  <c r="AT20" i="1"/>
  <c r="BD20" i="1" s="1"/>
  <c r="AN25" i="1"/>
  <c r="AX25" i="1" s="1"/>
  <c r="AP25" i="1"/>
  <c r="AZ25" i="1" s="1"/>
  <c r="AM27" i="1"/>
  <c r="AW27" i="1" s="1"/>
  <c r="AN45" i="1"/>
  <c r="AX45" i="1" s="1"/>
  <c r="AO55" i="1"/>
  <c r="AY55" i="1" s="1"/>
  <c r="AS72" i="1"/>
  <c r="BC72" i="1" s="1"/>
  <c r="AL78" i="1"/>
  <c r="AV78" i="1" s="1"/>
  <c r="AL81" i="1"/>
  <c r="AV81" i="1" s="1"/>
  <c r="AS21" i="1"/>
  <c r="BC21" i="1" s="1"/>
  <c r="AT27" i="1"/>
  <c r="BD27" i="1" s="1"/>
  <c r="AQ46" i="1"/>
  <c r="BA46" i="1" s="1"/>
  <c r="AN48" i="1"/>
  <c r="AX48" i="1" s="1"/>
  <c r="AR48" i="1"/>
  <c r="BB48" i="1" s="1"/>
  <c r="AL48" i="1"/>
  <c r="AV48" i="1" s="1"/>
  <c r="AN53" i="1"/>
  <c r="AX53" i="1" s="1"/>
  <c r="AR53" i="1"/>
  <c r="BB53" i="1" s="1"/>
  <c r="AL53" i="1"/>
  <c r="AV53" i="1" s="1"/>
  <c r="AP70" i="1"/>
  <c r="AZ70" i="1" s="1"/>
  <c r="BJ70" i="1" s="1"/>
  <c r="AS70" i="1"/>
  <c r="BC70" i="1" s="1"/>
  <c r="AT70" i="1"/>
  <c r="BD70" i="1" s="1"/>
  <c r="AO70" i="1"/>
  <c r="AY70" i="1" s="1"/>
  <c r="AQ78" i="1"/>
  <c r="BA78" i="1" s="1"/>
  <c r="AS29" i="1"/>
  <c r="BC29" i="1" s="1"/>
  <c r="AQ48" i="1"/>
  <c r="BA48" i="1" s="1"/>
  <c r="AQ53" i="1"/>
  <c r="BA53" i="1" s="1"/>
  <c r="AT72" i="1"/>
  <c r="BD72" i="1" s="1"/>
  <c r="AS77" i="1"/>
  <c r="BC77" i="1" s="1"/>
  <c r="AT82" i="1"/>
  <c r="BD82" i="1" s="1"/>
  <c r="AT85" i="1"/>
  <c r="BD85" i="1" s="1"/>
  <c r="AQ89" i="1"/>
  <c r="BA89" i="1" s="1"/>
  <c r="AN93" i="1"/>
  <c r="AX93" i="1" s="1"/>
  <c r="AS93" i="1"/>
  <c r="BC93" i="1" s="1"/>
  <c r="AQ93" i="1"/>
  <c r="BA93" i="1" s="1"/>
  <c r="AP96" i="1"/>
  <c r="AZ96" i="1" s="1"/>
  <c r="AM72" i="1"/>
  <c r="AW72" i="1" s="1"/>
  <c r="AR72" i="1"/>
  <c r="BB72" i="1" s="1"/>
  <c r="AT91" i="1"/>
  <c r="BD91" i="1" s="1"/>
  <c r="AS94" i="1"/>
  <c r="BC94" i="1" s="1"/>
  <c r="AO94" i="1"/>
  <c r="AY94" i="1" s="1"/>
  <c r="AP98" i="1"/>
  <c r="AZ98" i="1" s="1"/>
  <c r="AS44" i="1"/>
  <c r="BC44" i="1" s="1"/>
  <c r="AM50" i="1"/>
  <c r="AW50" i="1" s="1"/>
  <c r="AT55" i="1"/>
  <c r="BD55" i="1" s="1"/>
  <c r="AS57" i="1"/>
  <c r="BC57" i="1" s="1"/>
  <c r="AM78" i="1"/>
  <c r="AW78" i="1" s="1"/>
  <c r="AT80" i="1"/>
  <c r="BD80" i="1" s="1"/>
  <c r="AL84" i="1"/>
  <c r="AV84" i="1" s="1"/>
  <c r="AQ84" i="1"/>
  <c r="BA84" i="1" s="1"/>
  <c r="AS84" i="1"/>
  <c r="BC84" i="1" s="1"/>
  <c r="AN87" i="1"/>
  <c r="AX87" i="1" s="1"/>
  <c r="AS87" i="1"/>
  <c r="BC87" i="1" s="1"/>
  <c r="AO87" i="1"/>
  <c r="AY87" i="1" s="1"/>
  <c r="AR87" i="1"/>
  <c r="BB87" i="1" s="1"/>
  <c r="BI87" i="1" s="1"/>
  <c r="AM87" i="1"/>
  <c r="AW87" i="1" s="1"/>
  <c r="AM93" i="1"/>
  <c r="AW93" i="1" s="1"/>
  <c r="AM96" i="1"/>
  <c r="AW96" i="1" s="1"/>
  <c r="AM79" i="1"/>
  <c r="AW79" i="1" s="1"/>
  <c r="AR79" i="1"/>
  <c r="BB79" i="1" s="1"/>
  <c r="AR89" i="1"/>
  <c r="BB89" i="1" s="1"/>
  <c r="AO97" i="1"/>
  <c r="AY97" i="1" s="1"/>
  <c r="AP110" i="1"/>
  <c r="AZ110" i="1" s="1"/>
  <c r="AR70" i="1"/>
  <c r="BB70" i="1" s="1"/>
  <c r="AT93" i="1"/>
  <c r="BD93" i="1" s="1"/>
  <c r="AM98" i="1"/>
  <c r="AW98" i="1" s="1"/>
  <c r="AP118" i="1"/>
  <c r="AZ118" i="1" s="1"/>
  <c r="AP130" i="1"/>
  <c r="AZ130" i="1" s="1"/>
  <c r="AQ55" i="1"/>
  <c r="BA55" i="1" s="1"/>
  <c r="AR78" i="1"/>
  <c r="BB78" i="1" s="1"/>
  <c r="AR93" i="1"/>
  <c r="BB93" i="1" s="1"/>
  <c r="AM94" i="1"/>
  <c r="AW94" i="1" s="1"/>
  <c r="AP125" i="1"/>
  <c r="AZ125" i="1" s="1"/>
  <c r="AO82" i="1"/>
  <c r="AY82" i="1" s="1"/>
  <c r="AP111" i="1"/>
  <c r="AZ111" i="1" s="1"/>
  <c r="AN116" i="1"/>
  <c r="AX116" i="1" s="1"/>
  <c r="AS116" i="1"/>
  <c r="BC116" i="1" s="1"/>
  <c r="AO116" i="1"/>
  <c r="AY116" i="1" s="1"/>
  <c r="AM116" i="1"/>
  <c r="AW116" i="1" s="1"/>
  <c r="AR116" i="1"/>
  <c r="BB116" i="1" s="1"/>
  <c r="AT118" i="1"/>
  <c r="BD118" i="1" s="1"/>
  <c r="AM123" i="1"/>
  <c r="AW123" i="1" s="1"/>
  <c r="AL126" i="1"/>
  <c r="AV126" i="1" s="1"/>
  <c r="AQ126" i="1"/>
  <c r="BA126" i="1" s="1"/>
  <c r="AM126" i="1"/>
  <c r="AW126" i="1" s="1"/>
  <c r="AT126" i="1"/>
  <c r="BD126" i="1" s="1"/>
  <c r="AP126" i="1"/>
  <c r="AZ126" i="1" s="1"/>
  <c r="AO135" i="1"/>
  <c r="AY135" i="1" s="1"/>
  <c r="AM148" i="1"/>
  <c r="AW148" i="1" s="1"/>
  <c r="AP148" i="1"/>
  <c r="AZ148" i="1" s="1"/>
  <c r="AT148" i="1"/>
  <c r="BD148" i="1" s="1"/>
  <c r="AQ148" i="1"/>
  <c r="BA148" i="1" s="1"/>
  <c r="AL148" i="1"/>
  <c r="AV148" i="1" s="1"/>
  <c r="AN152" i="1"/>
  <c r="AX152" i="1" s="1"/>
  <c r="AO171" i="1"/>
  <c r="AY171" i="1" s="1"/>
  <c r="AS171" i="1"/>
  <c r="BC171" i="1" s="1"/>
  <c r="AN171" i="1"/>
  <c r="AX171" i="1" s="1"/>
  <c r="AT116" i="1"/>
  <c r="BD116" i="1" s="1"/>
  <c r="AO148" i="1"/>
  <c r="AY148" i="1" s="1"/>
  <c r="AR97" i="1"/>
  <c r="BB97" i="1" s="1"/>
  <c r="AL115" i="1"/>
  <c r="AV115" i="1" s="1"/>
  <c r="AQ115" i="1"/>
  <c r="BA115" i="1" s="1"/>
  <c r="AM115" i="1"/>
  <c r="AW115" i="1" s="1"/>
  <c r="AT115" i="1"/>
  <c r="BD115" i="1" s="1"/>
  <c r="AO115" i="1"/>
  <c r="AY115" i="1" s="1"/>
  <c r="AQ118" i="1"/>
  <c r="BA118" i="1" s="1"/>
  <c r="AT121" i="1"/>
  <c r="BD121" i="1" s="1"/>
  <c r="AL125" i="1"/>
  <c r="AV125" i="1" s="1"/>
  <c r="AO131" i="1"/>
  <c r="AY131" i="1" s="1"/>
  <c r="AS131" i="1"/>
  <c r="BC131" i="1" s="1"/>
  <c r="AS133" i="1"/>
  <c r="BC133" i="1" s="1"/>
  <c r="AO133" i="1"/>
  <c r="AY133" i="1" s="1"/>
  <c r="AR148" i="1"/>
  <c r="BB148" i="1" s="1"/>
  <c r="AP171" i="1"/>
  <c r="AZ171" i="1" s="1"/>
  <c r="AT95" i="1"/>
  <c r="BD95" i="1" s="1"/>
  <c r="AT114" i="1"/>
  <c r="BD114" i="1" s="1"/>
  <c r="AS119" i="1"/>
  <c r="BC119" i="1" s="1"/>
  <c r="AL124" i="1"/>
  <c r="AV124" i="1" s="1"/>
  <c r="AQ124" i="1"/>
  <c r="BA124" i="1" s="1"/>
  <c r="AM124" i="1"/>
  <c r="AW124" i="1" s="1"/>
  <c r="AO124" i="1"/>
  <c r="AY124" i="1" s="1"/>
  <c r="AT124" i="1"/>
  <c r="BD124" i="1" s="1"/>
  <c r="AQ130" i="1"/>
  <c r="BA130" i="1" s="1"/>
  <c r="AL133" i="1"/>
  <c r="AV133" i="1" s="1"/>
  <c r="AN148" i="1"/>
  <c r="AX148" i="1" s="1"/>
  <c r="AN155" i="1"/>
  <c r="AX155" i="1" s="1"/>
  <c r="AS155" i="1"/>
  <c r="BC155" i="1" s="1"/>
  <c r="AR155" i="1"/>
  <c r="BB155" i="1" s="1"/>
  <c r="AO155" i="1"/>
  <c r="AY155" i="1" s="1"/>
  <c r="AN167" i="1"/>
  <c r="AX167" i="1" s="1"/>
  <c r="AS167" i="1"/>
  <c r="BC167" i="1" s="1"/>
  <c r="AO167" i="1"/>
  <c r="AY167" i="1" s="1"/>
  <c r="AR167" i="1"/>
  <c r="BB167" i="1" s="1"/>
  <c r="AS139" i="1"/>
  <c r="BC139" i="1" s="1"/>
  <c r="AN115" i="1"/>
  <c r="AX115" i="1" s="1"/>
  <c r="AR130" i="1"/>
  <c r="BB130" i="1" s="1"/>
  <c r="AL155" i="1"/>
  <c r="AV155" i="1" s="1"/>
  <c r="AN133" i="1"/>
  <c r="AX133" i="1" s="1"/>
  <c r="AR153" i="1"/>
  <c r="BB153" i="1" s="1"/>
  <c r="AQ173" i="1"/>
  <c r="BA173" i="1" s="1"/>
  <c r="AS175" i="1"/>
  <c r="BC175" i="1" s="1"/>
  <c r="AT153" i="1"/>
  <c r="BD153" i="1" s="1"/>
  <c r="AN169" i="1"/>
  <c r="AX169" i="1" s="1"/>
  <c r="AO173" i="1"/>
  <c r="AY173" i="1" s="1"/>
  <c r="AO152" i="1"/>
  <c r="AY152" i="1" s="1"/>
  <c r="AR160" i="1"/>
  <c r="BB160" i="1" s="1"/>
  <c r="BG172" i="1"/>
  <c r="AR173" i="1"/>
  <c r="BB173" i="1" s="1"/>
  <c r="AL153" i="1"/>
  <c r="AV153" i="1" s="1"/>
  <c r="AO110" i="1"/>
  <c r="AY110" i="1" s="1"/>
  <c r="AS152" i="1"/>
  <c r="BC152" i="1" s="1"/>
  <c r="AS130" i="1"/>
  <c r="BC130" i="1" s="1"/>
  <c r="AS118" i="1"/>
  <c r="BC118" i="1" s="1"/>
  <c r="AM153" i="1"/>
  <c r="AW153" i="1" s="1"/>
  <c r="AM167" i="1"/>
  <c r="AW167" i="1" s="1"/>
  <c r="BG12" i="1" l="1"/>
  <c r="BG86" i="1"/>
  <c r="BG149" i="1"/>
  <c r="BG50" i="1"/>
  <c r="BJ87" i="1"/>
  <c r="BH152" i="1"/>
  <c r="BI88" i="1"/>
  <c r="BJ12" i="1"/>
  <c r="BJ155" i="1"/>
  <c r="BJ26" i="1"/>
  <c r="BH12" i="1"/>
  <c r="BJ133" i="1"/>
  <c r="BG83" i="1"/>
  <c r="BI116" i="1"/>
  <c r="BJ116" i="1"/>
  <c r="BJ131" i="1"/>
  <c r="BI101" i="1"/>
  <c r="BJ149" i="1"/>
  <c r="BI149" i="1"/>
  <c r="BI12" i="1"/>
  <c r="BI26" i="1"/>
  <c r="BE149" i="1"/>
  <c r="BJ167" i="1"/>
  <c r="BG111" i="1"/>
  <c r="BI139" i="1"/>
  <c r="BH119" i="1"/>
  <c r="BJ101" i="1"/>
  <c r="BI83" i="1"/>
  <c r="BH172" i="1"/>
  <c r="BE86" i="1"/>
  <c r="BJ169" i="1"/>
  <c r="BI153" i="1"/>
  <c r="BI167" i="1"/>
  <c r="BI72" i="1"/>
  <c r="BJ83" i="1"/>
  <c r="BJ20" i="1"/>
  <c r="BJ91" i="1"/>
  <c r="BH90" i="1"/>
  <c r="BJ88" i="1"/>
  <c r="BJ94" i="1"/>
  <c r="BH149" i="1"/>
  <c r="BH117" i="1"/>
  <c r="BH162" i="1"/>
  <c r="BH154" i="1"/>
  <c r="BG162" i="1"/>
  <c r="BI172" i="1"/>
  <c r="BI60" i="1"/>
  <c r="BE162" i="1"/>
  <c r="BG29" i="1"/>
  <c r="BG98" i="1"/>
  <c r="BH114" i="1"/>
  <c r="BH123" i="1"/>
  <c r="BH86" i="1"/>
  <c r="BJ86" i="1"/>
  <c r="BH115" i="1"/>
  <c r="BI157" i="1"/>
  <c r="BJ60" i="1"/>
  <c r="BG117" i="1"/>
  <c r="BJ115" i="1"/>
  <c r="BI155" i="1"/>
  <c r="BE81" i="1"/>
  <c r="BH42" i="1"/>
  <c r="BG60" i="1"/>
  <c r="BJ22" i="1"/>
  <c r="BE133" i="1"/>
  <c r="BE125" i="1"/>
  <c r="BH126" i="1"/>
  <c r="BE94" i="1"/>
  <c r="BE98" i="1"/>
  <c r="BI89" i="1"/>
  <c r="BH84" i="1"/>
  <c r="BH46" i="1"/>
  <c r="BH47" i="1"/>
  <c r="BE12" i="1"/>
  <c r="BH60" i="1"/>
  <c r="BI162" i="1"/>
  <c r="BH23" i="1"/>
  <c r="BG94" i="1"/>
  <c r="BE88" i="1"/>
  <c r="BE26" i="1"/>
  <c r="BJ162" i="1"/>
  <c r="BE60" i="1"/>
  <c r="BI130" i="1"/>
  <c r="BE45" i="1"/>
  <c r="BH52" i="1"/>
  <c r="BH16" i="1"/>
  <c r="BH131" i="1"/>
  <c r="BH91" i="1"/>
  <c r="BG133" i="1"/>
  <c r="BJ90" i="1"/>
  <c r="BJ172" i="1"/>
  <c r="BG96" i="1"/>
  <c r="BJ18" i="1"/>
  <c r="BJ121" i="1"/>
  <c r="BI90" i="1"/>
  <c r="BI133" i="1"/>
  <c r="BE90" i="1"/>
  <c r="BE117" i="1"/>
  <c r="BG25" i="1"/>
  <c r="BG17" i="1"/>
  <c r="BG88" i="1"/>
  <c r="BG82" i="1"/>
  <c r="BG40" i="1"/>
  <c r="BI117" i="1"/>
  <c r="BH88" i="1"/>
  <c r="BH133" i="1"/>
  <c r="BJ117" i="1"/>
  <c r="BI160" i="1"/>
  <c r="BI14" i="1"/>
  <c r="BI80" i="1"/>
  <c r="BG24" i="1"/>
  <c r="BH169" i="1"/>
  <c r="BG21" i="1"/>
  <c r="BI91" i="1"/>
  <c r="BI123" i="1"/>
  <c r="BI81" i="1"/>
  <c r="BI22" i="1"/>
  <c r="BJ152" i="1"/>
  <c r="BI54" i="1"/>
  <c r="BE172" i="1"/>
  <c r="BJ10" i="1"/>
  <c r="BG26" i="1"/>
  <c r="BG171" i="1"/>
  <c r="BI79" i="1"/>
  <c r="BH175" i="1"/>
  <c r="BI94" i="1"/>
  <c r="BJ92" i="1"/>
  <c r="BH49" i="1"/>
  <c r="BE10" i="1"/>
  <c r="BE123" i="1"/>
  <c r="BI13" i="1"/>
  <c r="BH18" i="1"/>
  <c r="BG75" i="1"/>
  <c r="BI10" i="1"/>
  <c r="BH94" i="1"/>
  <c r="BG10" i="1"/>
  <c r="BH26" i="1"/>
  <c r="BH124" i="1"/>
  <c r="BH44" i="1"/>
  <c r="BG125" i="1"/>
  <c r="BI173" i="1"/>
  <c r="BE155" i="1"/>
  <c r="BJ148" i="1"/>
  <c r="BI148" i="1"/>
  <c r="BE131" i="1"/>
  <c r="BI97" i="1"/>
  <c r="BJ171" i="1"/>
  <c r="BH55" i="1"/>
  <c r="BI70" i="1"/>
  <c r="BG110" i="1"/>
  <c r="BE72" i="1"/>
  <c r="BH45" i="1"/>
  <c r="BI20" i="1"/>
  <c r="BH43" i="1"/>
  <c r="BG11" i="1"/>
  <c r="BE24" i="1"/>
  <c r="BG91" i="1"/>
  <c r="BH10" i="1"/>
  <c r="BJ153" i="1"/>
  <c r="BG131" i="1"/>
  <c r="BJ114" i="1"/>
  <c r="BE29" i="1"/>
  <c r="BE15" i="1"/>
  <c r="BE137" i="1"/>
  <c r="BH15" i="1"/>
  <c r="BG123" i="1"/>
  <c r="BH83" i="1"/>
  <c r="BG78" i="1"/>
  <c r="BE46" i="1"/>
  <c r="BE16" i="1"/>
  <c r="BI131" i="1"/>
  <c r="BJ126" i="1"/>
  <c r="BE116" i="1"/>
  <c r="BG118" i="1"/>
  <c r="BE93" i="1"/>
  <c r="BE27" i="1"/>
  <c r="BI52" i="1"/>
  <c r="BH77" i="1"/>
  <c r="BG57" i="1"/>
  <c r="BG27" i="1"/>
  <c r="BE154" i="1"/>
  <c r="BG135" i="1"/>
  <c r="BE167" i="1"/>
  <c r="BE79" i="1"/>
  <c r="BE87" i="1"/>
  <c r="BH93" i="1"/>
  <c r="BH53" i="1"/>
  <c r="BE70" i="1"/>
  <c r="BI48" i="1"/>
  <c r="BH56" i="1"/>
  <c r="BI28" i="1"/>
  <c r="BE20" i="1"/>
  <c r="BJ43" i="1"/>
  <c r="BI43" i="1"/>
  <c r="BG95" i="1"/>
  <c r="BJ47" i="1"/>
  <c r="BI169" i="1"/>
  <c r="BH137" i="1"/>
  <c r="BG121" i="1"/>
  <c r="BE55" i="1"/>
  <c r="BG85" i="1"/>
  <c r="BI47" i="1"/>
  <c r="BE40" i="1"/>
  <c r="BE42" i="1"/>
  <c r="BE135" i="1"/>
  <c r="BJ81" i="1"/>
  <c r="BH22" i="1"/>
  <c r="BG160" i="1"/>
  <c r="BJ123" i="1"/>
  <c r="BI114" i="1"/>
  <c r="BG90" i="1"/>
  <c r="BE115" i="1"/>
  <c r="BE53" i="1"/>
  <c r="BG13" i="1"/>
  <c r="BG72" i="1"/>
  <c r="BI56" i="1"/>
  <c r="BG16" i="1"/>
  <c r="BE13" i="1"/>
  <c r="BE139" i="1"/>
  <c r="BI17" i="1"/>
  <c r="BE171" i="1"/>
  <c r="BI124" i="1"/>
  <c r="BJ23" i="1"/>
  <c r="BI125" i="1"/>
  <c r="BG79" i="1"/>
  <c r="BE85" i="1"/>
  <c r="BG20" i="1"/>
  <c r="BE14" i="1"/>
  <c r="BE101" i="1"/>
  <c r="BJ50" i="1"/>
  <c r="BI18" i="1"/>
  <c r="BE173" i="1"/>
  <c r="BI115" i="1"/>
  <c r="BI96" i="1"/>
  <c r="BJ52" i="1"/>
  <c r="BG54" i="1"/>
  <c r="BI25" i="1"/>
  <c r="BH40" i="1"/>
  <c r="BH157" i="1"/>
  <c r="BH116" i="1"/>
  <c r="BG175" i="1"/>
  <c r="BJ160" i="1"/>
  <c r="BE130" i="1"/>
  <c r="BJ119" i="1"/>
  <c r="BJ85" i="1"/>
  <c r="BG92" i="1"/>
  <c r="BJ46" i="1"/>
  <c r="BH25" i="1"/>
  <c r="BJ157" i="1"/>
  <c r="BH79" i="1"/>
  <c r="BH50" i="1"/>
  <c r="BG49" i="1"/>
  <c r="BG81" i="1"/>
  <c r="BG114" i="1"/>
  <c r="BI171" i="1"/>
  <c r="BG130" i="1"/>
  <c r="BH48" i="1"/>
  <c r="BI53" i="1"/>
  <c r="BJ48" i="1"/>
  <c r="BJ25" i="1"/>
  <c r="BE28" i="1"/>
  <c r="BE17" i="1"/>
  <c r="BG43" i="1"/>
  <c r="BJ72" i="1"/>
  <c r="BG89" i="1"/>
  <c r="BG77" i="1"/>
  <c r="BG80" i="1"/>
  <c r="BG56" i="1"/>
  <c r="BJ13" i="1"/>
  <c r="BE11" i="1"/>
  <c r="BI57" i="1"/>
  <c r="BJ57" i="1"/>
  <c r="BJ27" i="1"/>
  <c r="BI11" i="1"/>
  <c r="BH139" i="1"/>
  <c r="BH70" i="1"/>
  <c r="BI23" i="1"/>
  <c r="BH101" i="1"/>
  <c r="BJ130" i="1"/>
  <c r="BH153" i="1"/>
  <c r="BH125" i="1"/>
  <c r="BE114" i="1"/>
  <c r="BI46" i="1"/>
  <c r="BI111" i="1"/>
  <c r="BH111" i="1"/>
  <c r="BJ96" i="1"/>
  <c r="BJ79" i="1"/>
  <c r="BI85" i="1"/>
  <c r="BE95" i="1"/>
  <c r="BE47" i="1"/>
  <c r="BG45" i="1"/>
  <c r="BH24" i="1"/>
  <c r="BJ89" i="1"/>
  <c r="BH54" i="1"/>
  <c r="BI42" i="1"/>
  <c r="BH167" i="1"/>
  <c r="BI152" i="1"/>
  <c r="BG93" i="1"/>
  <c r="BJ84" i="1"/>
  <c r="BG44" i="1"/>
  <c r="BE22" i="1"/>
  <c r="BE157" i="1"/>
  <c r="BG154" i="1"/>
  <c r="BI175" i="1"/>
  <c r="BH121" i="1"/>
  <c r="BG137" i="1"/>
  <c r="BH85" i="1"/>
  <c r="BI84" i="1"/>
  <c r="BJ75" i="1"/>
  <c r="BE83" i="1"/>
  <c r="BJ173" i="1"/>
  <c r="BE119" i="1"/>
  <c r="BJ110" i="1"/>
  <c r="BH72" i="1"/>
  <c r="BJ21" i="1"/>
  <c r="BJ11" i="1"/>
  <c r="BJ137" i="1"/>
  <c r="BI95" i="1"/>
  <c r="BE148" i="1"/>
  <c r="BH130" i="1"/>
  <c r="BG126" i="1"/>
  <c r="BI93" i="1"/>
  <c r="BJ53" i="1"/>
  <c r="BG28" i="1"/>
  <c r="BE43" i="1"/>
  <c r="BE52" i="1"/>
  <c r="BI77" i="1"/>
  <c r="BJ77" i="1"/>
  <c r="BE25" i="1"/>
  <c r="BE80" i="1"/>
  <c r="BE56" i="1"/>
  <c r="BH28" i="1"/>
  <c r="BG139" i="1"/>
  <c r="BE57" i="1"/>
  <c r="BH11" i="1"/>
  <c r="BH13" i="1"/>
  <c r="BG153" i="1"/>
  <c r="BG115" i="1"/>
  <c r="BJ28" i="1"/>
  <c r="BE75" i="1"/>
  <c r="BG169" i="1"/>
  <c r="BE169" i="1"/>
  <c r="BG167" i="1"/>
  <c r="BE160" i="1"/>
  <c r="BH97" i="1"/>
  <c r="BE111" i="1"/>
  <c r="BE110" i="1"/>
  <c r="BI82" i="1"/>
  <c r="BH96" i="1"/>
  <c r="BI45" i="1"/>
  <c r="BE92" i="1"/>
  <c r="BG47" i="1"/>
  <c r="BG14" i="1"/>
  <c r="BE50" i="1"/>
  <c r="BH75" i="1"/>
  <c r="BJ42" i="1"/>
  <c r="AN31" i="1"/>
  <c r="AX31" i="1" s="1"/>
  <c r="AR31" i="1"/>
  <c r="BB31" i="1" s="1"/>
  <c r="AO31" i="1"/>
  <c r="AY31" i="1" s="1"/>
  <c r="AM31" i="1"/>
  <c r="AW31" i="1" s="1"/>
  <c r="AP31" i="1"/>
  <c r="AZ31" i="1" s="1"/>
  <c r="AS31" i="1"/>
  <c r="BC31" i="1" s="1"/>
  <c r="AT31" i="1"/>
  <c r="BD31" i="1" s="1"/>
  <c r="AQ31" i="1"/>
  <c r="BA31" i="1" s="1"/>
  <c r="BG124" i="1"/>
  <c r="BH135" i="1"/>
  <c r="BJ98" i="1"/>
  <c r="BE91" i="1"/>
  <c r="BE44" i="1"/>
  <c r="BJ44" i="1"/>
  <c r="BG22" i="1"/>
  <c r="BH160" i="1"/>
  <c r="BG152" i="1"/>
  <c r="BI118" i="1"/>
  <c r="BJ135" i="1"/>
  <c r="BJ175" i="1"/>
  <c r="BE175" i="1"/>
  <c r="BE121" i="1"/>
  <c r="BG55" i="1"/>
  <c r="BJ111" i="1"/>
  <c r="BJ56" i="1"/>
  <c r="BE96" i="1"/>
  <c r="BH82" i="1"/>
  <c r="BE54" i="1"/>
  <c r="BH29" i="1"/>
  <c r="BI154" i="1"/>
  <c r="BG119" i="1"/>
  <c r="BI126" i="1"/>
  <c r="BH92" i="1"/>
  <c r="BG53" i="1"/>
  <c r="BJ15" i="1"/>
  <c r="BH21" i="1"/>
  <c r="BJ80" i="1"/>
  <c r="BJ54" i="1"/>
  <c r="BH148" i="1"/>
  <c r="BE126" i="1"/>
  <c r="BJ93" i="1"/>
  <c r="BJ45" i="1"/>
  <c r="BH20" i="1"/>
  <c r="BE153" i="1"/>
  <c r="BH173" i="1"/>
  <c r="BE124" i="1"/>
  <c r="BH118" i="1"/>
  <c r="BG148" i="1"/>
  <c r="BI78" i="1"/>
  <c r="BE84" i="1"/>
  <c r="BH89" i="1"/>
  <c r="BH78" i="1"/>
  <c r="BG70" i="1"/>
  <c r="BE48" i="1"/>
  <c r="BE78" i="1"/>
  <c r="BH80" i="1"/>
  <c r="BH27" i="1"/>
  <c r="BJ29" i="1"/>
  <c r="BE23" i="1"/>
  <c r="BE18" i="1"/>
  <c r="BG52" i="1"/>
  <c r="BE77" i="1"/>
  <c r="BJ24" i="1"/>
  <c r="BI24" i="1"/>
  <c r="BG18" i="1"/>
  <c r="BJ139" i="1"/>
  <c r="BH57" i="1"/>
  <c r="BG15" i="1"/>
  <c r="BI16" i="1"/>
  <c r="BH171" i="1"/>
  <c r="BE152" i="1"/>
  <c r="BG116" i="1"/>
  <c r="BJ97" i="1"/>
  <c r="BH95" i="1"/>
  <c r="BJ82" i="1"/>
  <c r="BI75" i="1"/>
  <c r="BJ17" i="1"/>
  <c r="BG23" i="1"/>
  <c r="BG155" i="1"/>
  <c r="BI121" i="1"/>
  <c r="BJ125" i="1"/>
  <c r="BG97" i="1"/>
  <c r="BE97" i="1"/>
  <c r="BI137" i="1"/>
  <c r="BE118" i="1"/>
  <c r="BI55" i="1"/>
  <c r="BI98" i="1"/>
  <c r="BE89" i="1"/>
  <c r="BG46" i="1"/>
  <c r="BH14" i="1"/>
  <c r="BE21" i="1"/>
  <c r="BI50" i="1"/>
  <c r="BJ40" i="1"/>
  <c r="BI40" i="1"/>
  <c r="BG42" i="1"/>
  <c r="AL31" i="1"/>
  <c r="AV31" i="1" s="1"/>
  <c r="BG173" i="1"/>
  <c r="BI110" i="1"/>
  <c r="BJ95" i="1"/>
  <c r="BH81" i="1"/>
  <c r="BG48" i="1"/>
  <c r="BI44" i="1"/>
  <c r="BH17" i="1"/>
  <c r="BG157" i="1"/>
  <c r="BI135" i="1"/>
  <c r="BH110" i="1"/>
  <c r="BJ124" i="1"/>
  <c r="BJ55" i="1"/>
  <c r="BI49" i="1"/>
  <c r="BJ49" i="1"/>
  <c r="BE82" i="1"/>
  <c r="BI29" i="1"/>
  <c r="BG101" i="1"/>
  <c r="BH155" i="1"/>
  <c r="BI119" i="1"/>
  <c r="BJ118" i="1"/>
  <c r="BH87" i="1"/>
  <c r="BH98" i="1"/>
  <c r="BG84" i="1"/>
  <c r="BG87" i="1"/>
  <c r="BE49" i="1"/>
  <c r="BI27" i="1"/>
  <c r="BI15" i="1"/>
  <c r="BI21" i="1"/>
  <c r="BJ78" i="1"/>
  <c r="BJ16" i="1"/>
  <c r="BJ154" i="1"/>
  <c r="BI31" i="1" l="1"/>
  <c r="BG31" i="1"/>
  <c r="BJ31" i="1"/>
  <c r="BH31" i="1"/>
  <c r="BE31" i="1"/>
</calcChain>
</file>

<file path=xl/sharedStrings.xml><?xml version="1.0" encoding="utf-8"?>
<sst xmlns="http://schemas.openxmlformats.org/spreadsheetml/2006/main" count="220" uniqueCount="70">
  <si>
    <t xml:space="preserve">  No. </t>
  </si>
  <si>
    <t xml:space="preserve">   CaO   </t>
  </si>
  <si>
    <t xml:space="preserve">   MgO   </t>
  </si>
  <si>
    <t xml:space="preserve">   FeO   </t>
  </si>
  <si>
    <t xml:space="preserve">   MnO   </t>
  </si>
  <si>
    <t xml:space="preserve">  Total  </t>
  </si>
  <si>
    <t xml:space="preserve">Comment  </t>
  </si>
  <si>
    <t xml:space="preserve">Opx-1 </t>
  </si>
  <si>
    <t xml:space="preserve">Opx-2 </t>
  </si>
  <si>
    <t xml:space="preserve">Opx-3 </t>
  </si>
  <si>
    <t xml:space="preserve">Opx-4 </t>
  </si>
  <si>
    <t xml:space="preserve">Opx-5 </t>
  </si>
  <si>
    <t xml:space="preserve">Opx-6 </t>
  </si>
  <si>
    <t xml:space="preserve">Opx-7 </t>
  </si>
  <si>
    <t xml:space="preserve">Opx-8 </t>
  </si>
  <si>
    <t xml:space="preserve">Opx-9 </t>
  </si>
  <si>
    <t xml:space="preserve">Opx-10 </t>
  </si>
  <si>
    <t xml:space="preserve">Opx-11 </t>
  </si>
  <si>
    <t xml:space="preserve">Opx-12 </t>
  </si>
  <si>
    <t xml:space="preserve">Opx-13 </t>
  </si>
  <si>
    <t xml:space="preserve">Opx-14 </t>
  </si>
  <si>
    <t xml:space="preserve">Opx-15 </t>
  </si>
  <si>
    <t xml:space="preserve">Opx-16 </t>
  </si>
  <si>
    <t xml:space="preserve">Opx-17 </t>
  </si>
  <si>
    <t xml:space="preserve">Opx-18 </t>
  </si>
  <si>
    <t xml:space="preserve">Opx-19 </t>
  </si>
  <si>
    <t xml:space="preserve">Opx-20 </t>
  </si>
  <si>
    <t xml:space="preserve"> No. </t>
  </si>
  <si>
    <t xml:space="preserve">No. </t>
  </si>
  <si>
    <t xml:space="preserve">Opx-21 </t>
  </si>
  <si>
    <t xml:space="preserve">Opx-22 </t>
  </si>
  <si>
    <t xml:space="preserve">Opx-23 </t>
  </si>
  <si>
    <t xml:space="preserve">Opx-24 </t>
  </si>
  <si>
    <t xml:space="preserve">Opx-25 </t>
  </si>
  <si>
    <t xml:space="preserve">Opx-26 </t>
  </si>
  <si>
    <t xml:space="preserve">Opx-27 </t>
  </si>
  <si>
    <t xml:space="preserve">Opx-28 </t>
  </si>
  <si>
    <t xml:space="preserve">Opx-29 </t>
  </si>
  <si>
    <t xml:space="preserve">Opx-30 </t>
  </si>
  <si>
    <t>Si</t>
  </si>
  <si>
    <t>Ti</t>
  </si>
  <si>
    <t>Al</t>
  </si>
  <si>
    <t>Cr</t>
  </si>
  <si>
    <t>Mg</t>
  </si>
  <si>
    <t>Mn</t>
  </si>
  <si>
    <t>Ca</t>
  </si>
  <si>
    <t>Na</t>
  </si>
  <si>
    <t>Total</t>
  </si>
  <si>
    <r>
      <t>Fe</t>
    </r>
    <r>
      <rPr>
        <vertAlign val="superscript"/>
        <sz val="12"/>
        <rFont val="Times New Roman"/>
        <family val="1"/>
      </rPr>
      <t>2+</t>
    </r>
  </si>
  <si>
    <r>
      <t>X</t>
    </r>
    <r>
      <rPr>
        <vertAlign val="subscript"/>
        <sz val="12"/>
        <rFont val="Times New Roman"/>
        <family val="1"/>
      </rPr>
      <t>Fe</t>
    </r>
  </si>
  <si>
    <r>
      <t>X</t>
    </r>
    <r>
      <rPr>
        <vertAlign val="subscript"/>
        <sz val="12"/>
        <rFont val="Times New Roman"/>
        <family val="1"/>
      </rPr>
      <t>Mg</t>
    </r>
  </si>
  <si>
    <r>
      <t>X</t>
    </r>
    <r>
      <rPr>
        <vertAlign val="subscript"/>
        <sz val="12"/>
        <rFont val="Times New Roman"/>
        <family val="1"/>
      </rPr>
      <t>Mn</t>
    </r>
  </si>
  <si>
    <r>
      <t>X</t>
    </r>
    <r>
      <rPr>
        <vertAlign val="subscript"/>
        <sz val="12"/>
        <color theme="1"/>
        <rFont val="Times New Roman"/>
        <family val="1"/>
      </rPr>
      <t>Al</t>
    </r>
  </si>
  <si>
    <t>Mean</t>
  </si>
  <si>
    <t xml:space="preserve">Appendix 2: EMP analyses of individual orthopyroxene grains from the BIF experiments </t>
  </si>
  <si>
    <r>
      <t xml:space="preserve">   SiO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</si>
  <si>
    <r>
      <t xml:space="preserve">   TiO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</si>
  <si>
    <r>
      <t xml:space="preserve">   Al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 xml:space="preserve">3 </t>
    </r>
  </si>
  <si>
    <r>
      <t xml:space="preserve">   Cr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</t>
    </r>
  </si>
  <si>
    <r>
      <t xml:space="preserve">   Na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O  </t>
    </r>
  </si>
  <si>
    <r>
      <t xml:space="preserve">   SiO</t>
    </r>
    <r>
      <rPr>
        <vertAlign val="subscript"/>
        <sz val="12"/>
        <color theme="1"/>
        <rFont val="Times New Roman"/>
        <family val="1"/>
      </rPr>
      <t xml:space="preserve">2 </t>
    </r>
    <r>
      <rPr>
        <sz val="12"/>
        <color theme="1"/>
        <rFont val="Times New Roman"/>
        <family val="1"/>
      </rPr>
      <t xml:space="preserve"> </t>
    </r>
  </si>
  <si>
    <r>
      <t xml:space="preserve">   TiO</t>
    </r>
    <r>
      <rPr>
        <vertAlign val="subscript"/>
        <sz val="12"/>
        <color theme="1"/>
        <rFont val="Times New Roman"/>
        <family val="1"/>
      </rPr>
      <t xml:space="preserve">2 </t>
    </r>
    <r>
      <rPr>
        <sz val="12"/>
        <color theme="1"/>
        <rFont val="Times New Roman"/>
        <family val="1"/>
      </rPr>
      <t xml:space="preserve"> </t>
    </r>
  </si>
  <si>
    <r>
      <t xml:space="preserve">   Al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</t>
    </r>
  </si>
  <si>
    <t>StD</t>
  </si>
  <si>
    <r>
      <t xml:space="preserve">   Cr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 xml:space="preserve">3 </t>
    </r>
  </si>
  <si>
    <t>Exp BIF-14 Analytical Set 2</t>
  </si>
  <si>
    <t>Exp BIF-15 Analytical Set 2</t>
  </si>
  <si>
    <t>Exp BIF-18 Analytical Set 2</t>
  </si>
  <si>
    <t>Exp BIF-20 Analytical Set 2</t>
  </si>
  <si>
    <t>Exp BIF-21 Analytical Set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</si>
</sst>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Times New Roman"/>
      <family val="1"/>
    </font>
    <font>
      <vertAlign val="superscript"/>
      <sz val="12"/>
      <name val="Times New Roman"/>
      <family val="1"/>
    </font>
    <font>
      <vertAlign val="subscript"/>
      <sz val="12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5" fillId="0" borderId="0" xfId="0" applyFont="1" applyBorder="1" applyAlignment="1">
      <alignment horizontal="center" vertical="center"/>
    </xf>
    <xf numFmtId="2" fontId="8" fillId="0" borderId="0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7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L178"/>
  <sheetViews>
    <sheetView tabSelected="1" zoomScale="85" zoomScaleNormal="85" zoomScalePageLayoutView="85" workbookViewId="0">
      <selection activeCell="A143" sqref="A143"/>
    </sheetView>
  </sheetViews>
  <sheetFormatPr baseColWidth="10" defaultColWidth="8.83203125" defaultRowHeight="20" customHeight="1" x14ac:dyDescent="0.2"/>
  <cols>
    <col min="1" max="1" width="9" style="16" bestFit="1" customWidth="1"/>
    <col min="2" max="2" width="2.33203125" style="9" customWidth="1"/>
    <col min="3" max="3" width="8.83203125" style="9"/>
    <col min="4" max="4" width="2.33203125" style="9" customWidth="1"/>
    <col min="5" max="13" width="9" style="9" bestFit="1" customWidth="1"/>
    <col min="14" max="14" width="2.33203125" style="10" customWidth="1"/>
    <col min="15" max="15" width="9" style="9" bestFit="1" customWidth="1"/>
    <col min="16" max="16" width="8.83203125" style="9"/>
    <col min="17" max="19" width="9" style="9" bestFit="1" customWidth="1"/>
    <col min="20" max="20" width="14.5" style="9" bestFit="1" customWidth="1"/>
    <col min="21" max="24" width="9" style="9" bestFit="1" customWidth="1"/>
    <col min="25" max="25" width="14.5" style="9" bestFit="1" customWidth="1"/>
    <col min="26" max="26" width="8.83203125" style="9"/>
    <col min="27" max="29" width="9" style="9" bestFit="1" customWidth="1"/>
    <col min="30" max="30" width="14.5" style="9" bestFit="1" customWidth="1"/>
    <col min="31" max="34" width="9" style="9" bestFit="1" customWidth="1"/>
    <col min="35" max="35" width="14.5" style="9" bestFit="1" customWidth="1"/>
    <col min="36" max="36" width="9" style="9" bestFit="1" customWidth="1"/>
    <col min="37" max="37" width="8.83203125" style="9"/>
    <col min="38" max="46" width="9" style="9" bestFit="1" customWidth="1"/>
    <col min="47" max="47" width="8.83203125" style="9"/>
    <col min="48" max="57" width="9" style="9" bestFit="1" customWidth="1"/>
    <col min="58" max="58" width="8.83203125" style="9"/>
    <col min="59" max="62" width="9" style="9" bestFit="1" customWidth="1"/>
    <col min="63" max="16384" width="8.83203125" style="9"/>
  </cols>
  <sheetData>
    <row r="2" spans="1:62" ht="20" customHeight="1" x14ac:dyDescent="0.2">
      <c r="A2" s="16" t="s">
        <v>54</v>
      </c>
    </row>
    <row r="3" spans="1:62" ht="10" customHeight="1" thickBot="1" x14ac:dyDescent="0.25">
      <c r="A3" s="17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2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</row>
    <row r="4" spans="1:62" ht="10" customHeight="1" thickTop="1" x14ac:dyDescent="0.2"/>
    <row r="5" spans="1:62" ht="20" customHeight="1" x14ac:dyDescent="0.2">
      <c r="A5" s="18" t="s">
        <v>65</v>
      </c>
      <c r="B5" s="13"/>
      <c r="C5" s="13"/>
    </row>
    <row r="6" spans="1:62" ht="10" customHeight="1" x14ac:dyDescent="0.2">
      <c r="A6" s="1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5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</row>
    <row r="7" spans="1:62" ht="10" customHeight="1" x14ac:dyDescent="0.2"/>
    <row r="8" spans="1:62" ht="20" customHeight="1" x14ac:dyDescent="0.2">
      <c r="A8" s="9" t="s">
        <v>0</v>
      </c>
      <c r="C8" s="9" t="s">
        <v>6</v>
      </c>
      <c r="E8" s="9" t="s">
        <v>55</v>
      </c>
      <c r="F8" s="9" t="s">
        <v>56</v>
      </c>
      <c r="G8" s="9" t="s">
        <v>57</v>
      </c>
      <c r="H8" s="9" t="s">
        <v>58</v>
      </c>
      <c r="I8" s="9" t="s">
        <v>3</v>
      </c>
      <c r="J8" s="9" t="s">
        <v>2</v>
      </c>
      <c r="K8" s="9" t="s">
        <v>4</v>
      </c>
      <c r="L8" s="9" t="s">
        <v>1</v>
      </c>
      <c r="M8" s="9" t="s">
        <v>59</v>
      </c>
      <c r="O8" s="9" t="s">
        <v>5</v>
      </c>
      <c r="Q8" s="1" t="s">
        <v>39</v>
      </c>
      <c r="R8" s="1" t="s">
        <v>40</v>
      </c>
      <c r="S8" s="1" t="s">
        <v>41</v>
      </c>
      <c r="T8" s="1" t="s">
        <v>42</v>
      </c>
      <c r="U8" s="1" t="s">
        <v>48</v>
      </c>
      <c r="V8" s="1" t="s">
        <v>43</v>
      </c>
      <c r="W8" s="1" t="s">
        <v>44</v>
      </c>
      <c r="X8" s="1" t="s">
        <v>45</v>
      </c>
      <c r="Y8" s="1" t="s">
        <v>46</v>
      </c>
      <c r="Z8" s="1"/>
      <c r="AA8" s="1" t="s">
        <v>39</v>
      </c>
      <c r="AB8" s="1" t="s">
        <v>40</v>
      </c>
      <c r="AC8" s="1" t="s">
        <v>41</v>
      </c>
      <c r="AD8" s="1" t="s">
        <v>42</v>
      </c>
      <c r="AE8" s="1" t="s">
        <v>48</v>
      </c>
      <c r="AF8" s="1" t="s">
        <v>43</v>
      </c>
      <c r="AG8" s="1" t="s">
        <v>44</v>
      </c>
      <c r="AH8" s="1" t="s">
        <v>45</v>
      </c>
      <c r="AI8" s="1" t="s">
        <v>46</v>
      </c>
      <c r="AJ8" s="1" t="s">
        <v>47</v>
      </c>
      <c r="AK8" s="1"/>
      <c r="AL8" s="1" t="s">
        <v>39</v>
      </c>
      <c r="AM8" s="1" t="s">
        <v>40</v>
      </c>
      <c r="AN8" s="1" t="s">
        <v>41</v>
      </c>
      <c r="AO8" s="1" t="s">
        <v>42</v>
      </c>
      <c r="AP8" s="1" t="s">
        <v>48</v>
      </c>
      <c r="AQ8" s="1" t="s">
        <v>43</v>
      </c>
      <c r="AR8" s="1" t="s">
        <v>44</v>
      </c>
      <c r="AS8" s="1" t="s">
        <v>45</v>
      </c>
      <c r="AT8" s="1" t="s">
        <v>46</v>
      </c>
      <c r="AU8" s="1"/>
      <c r="AV8" s="1" t="s">
        <v>39</v>
      </c>
      <c r="AW8" s="1" t="s">
        <v>40</v>
      </c>
      <c r="AX8" s="1" t="s">
        <v>41</v>
      </c>
      <c r="AY8" s="1" t="s">
        <v>42</v>
      </c>
      <c r="AZ8" s="1" t="s">
        <v>48</v>
      </c>
      <c r="BA8" s="1" t="s">
        <v>43</v>
      </c>
      <c r="BB8" s="1" t="s">
        <v>44</v>
      </c>
      <c r="BC8" s="1" t="s">
        <v>45</v>
      </c>
      <c r="BD8" s="1" t="s">
        <v>46</v>
      </c>
      <c r="BE8" s="1" t="s">
        <v>47</v>
      </c>
      <c r="BF8" s="1"/>
      <c r="BG8" s="1" t="s">
        <v>49</v>
      </c>
      <c r="BH8" s="1" t="s">
        <v>50</v>
      </c>
      <c r="BI8" s="1" t="s">
        <v>51</v>
      </c>
      <c r="BJ8" s="2" t="s">
        <v>52</v>
      </c>
    </row>
    <row r="9" spans="1:62" ht="20" customHeight="1" x14ac:dyDescent="0.2">
      <c r="A9" s="9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2"/>
    </row>
    <row r="10" spans="1:62" ht="20" customHeight="1" x14ac:dyDescent="0.2">
      <c r="A10" s="9">
        <v>1</v>
      </c>
      <c r="C10" s="9" t="s">
        <v>7</v>
      </c>
      <c r="E10" s="9">
        <v>56.244</v>
      </c>
      <c r="F10" s="9">
        <v>4.2000000000000003E-2</v>
      </c>
      <c r="G10" s="9">
        <v>0.14099999999999999</v>
      </c>
      <c r="H10" s="9">
        <v>4.0000000000000001E-3</v>
      </c>
      <c r="I10" s="9">
        <v>15.613</v>
      </c>
      <c r="J10" s="9">
        <v>29.401</v>
      </c>
      <c r="K10" s="9">
        <v>4.2000000000000003E-2</v>
      </c>
      <c r="L10" s="9">
        <v>2.5999999999999999E-2</v>
      </c>
      <c r="M10" s="9">
        <v>3.0000000000000001E-3</v>
      </c>
      <c r="O10" s="9">
        <f>SUM(E10:M10)</f>
        <v>101.51599999999999</v>
      </c>
      <c r="Q10" s="3">
        <f>E10/60.084</f>
        <v>0.93608947473537041</v>
      </c>
      <c r="R10" s="3">
        <f>F10/79.878</f>
        <v>5.2580184781792232E-4</v>
      </c>
      <c r="S10" s="3">
        <f>G10/101.961</f>
        <v>1.3828816900579633E-3</v>
      </c>
      <c r="T10" s="3">
        <f>H10/151.99</f>
        <v>2.6317520889532203E-5</v>
      </c>
      <c r="U10" s="3">
        <f>I10/71.846</f>
        <v>0.21731202850541434</v>
      </c>
      <c r="V10" s="3">
        <f>J10/40.304</f>
        <v>0.72948094481937276</v>
      </c>
      <c r="W10" s="3">
        <f>K10/70.937</f>
        <v>5.9207465779494487E-4</v>
      </c>
      <c r="X10" s="3">
        <f>L10/56.077</f>
        <v>4.636481980134458E-4</v>
      </c>
      <c r="Y10" s="3">
        <f>M10/61.979</f>
        <v>4.8403491505187242E-5</v>
      </c>
      <c r="Z10" s="3"/>
      <c r="AA10" s="3">
        <f>Q10*2</f>
        <v>1.8721789494707408</v>
      </c>
      <c r="AB10" s="3">
        <f>R10*2</f>
        <v>1.0516036956358446E-3</v>
      </c>
      <c r="AC10" s="3">
        <f>S10*3</f>
        <v>4.1486450701738904E-3</v>
      </c>
      <c r="AD10" s="3">
        <f>T10*3</f>
        <v>7.895256266859661E-5</v>
      </c>
      <c r="AE10" s="3">
        <f>U10*1</f>
        <v>0.21731202850541434</v>
      </c>
      <c r="AF10" s="3">
        <f>V10*1</f>
        <v>0.72948094481937276</v>
      </c>
      <c r="AG10" s="3">
        <f>W10*1</f>
        <v>5.9207465779494487E-4</v>
      </c>
      <c r="AH10" s="3">
        <f>X10*1</f>
        <v>4.636481980134458E-4</v>
      </c>
      <c r="AI10" s="3">
        <f>Y10*1</f>
        <v>4.8403491505187242E-5</v>
      </c>
      <c r="AJ10" s="3">
        <f>SUM(AA10:AI10)</f>
        <v>2.8253552504713193</v>
      </c>
      <c r="AK10" s="3"/>
      <c r="AL10" s="3">
        <f>AA10*(6/AJ10)</f>
        <v>3.9758093057326396</v>
      </c>
      <c r="AM10" s="3">
        <f>AB10*(6/AJ10)</f>
        <v>2.233213742860304E-3</v>
      </c>
      <c r="AN10" s="3">
        <f>AC10*(6/AJ10)</f>
        <v>8.8101736646713485E-3</v>
      </c>
      <c r="AO10" s="3">
        <f>AD10*(6/AJ10)</f>
        <v>1.6766577439511563E-4</v>
      </c>
      <c r="AP10" s="3">
        <f>AE10*(6/AJ10)</f>
        <v>0.46148963774200674</v>
      </c>
      <c r="AQ10" s="3">
        <f>AF10*(6/AJ10)</f>
        <v>1.5491452510922632</v>
      </c>
      <c r="AR10" s="3">
        <f>AG10*(6/AJ10)</f>
        <v>1.2573455837728929E-3</v>
      </c>
      <c r="AS10" s="3">
        <f>AH10*(6/AJ10)</f>
        <v>9.8461571783463558E-4</v>
      </c>
      <c r="AT10" s="3">
        <f>AI10*(6/AJ10)</f>
        <v>1.0279094955675966E-4</v>
      </c>
      <c r="AU10" s="3"/>
      <c r="AV10" s="4">
        <f>AL10/2</f>
        <v>1.9879046528663198</v>
      </c>
      <c r="AW10" s="4">
        <f>AM10/2</f>
        <v>1.116606871430152E-3</v>
      </c>
      <c r="AX10" s="4">
        <f>(2*AN10)/3</f>
        <v>5.873449109780899E-3</v>
      </c>
      <c r="AY10" s="4">
        <f>(2*AO10)/3</f>
        <v>1.1177718293007709E-4</v>
      </c>
      <c r="AZ10" s="4">
        <f>AP10/1</f>
        <v>0.46148963774200674</v>
      </c>
      <c r="BA10" s="4">
        <f>AQ10/1</f>
        <v>1.5491452510922632</v>
      </c>
      <c r="BB10" s="4">
        <f>AR10/1</f>
        <v>1.2573455837728929E-3</v>
      </c>
      <c r="BC10" s="4">
        <f>AS10/1</f>
        <v>9.8461571783463558E-4</v>
      </c>
      <c r="BD10" s="4">
        <f>AT10*2</f>
        <v>2.0558189911351932E-4</v>
      </c>
      <c r="BE10" s="4">
        <f>SUM(AV10:BD10)</f>
        <v>4.0080889180654511</v>
      </c>
      <c r="BF10" s="3"/>
      <c r="BG10" s="4">
        <f>AZ10/(AZ10+BA10+BB10)</f>
        <v>0.22938089319455851</v>
      </c>
      <c r="BH10" s="4">
        <f>BA10/(AZ10+BA10+BB10)</f>
        <v>0.76999415007949812</v>
      </c>
      <c r="BI10" s="4">
        <f>BB10/(AZ10+BA10+BB10)</f>
        <v>6.2495672594342058E-4</v>
      </c>
      <c r="BJ10" s="5">
        <f>(AX10/2)/((AX10/2)+AZ10+BA10)</f>
        <v>1.4584654130813236E-3</v>
      </c>
    </row>
    <row r="11" spans="1:62" ht="20" customHeight="1" x14ac:dyDescent="0.2">
      <c r="A11" s="9">
        <v>2</v>
      </c>
      <c r="C11" s="9" t="s">
        <v>8</v>
      </c>
      <c r="E11" s="9">
        <v>54.612000000000002</v>
      </c>
      <c r="F11" s="9">
        <v>0</v>
      </c>
      <c r="G11" s="9">
        <v>1.0589999999999999</v>
      </c>
      <c r="H11" s="9">
        <v>1.2E-2</v>
      </c>
      <c r="I11" s="9">
        <v>17.975000000000001</v>
      </c>
      <c r="J11" s="9">
        <v>27.219000000000001</v>
      </c>
      <c r="K11" s="9">
        <v>0.01</v>
      </c>
      <c r="L11" s="9">
        <v>0</v>
      </c>
      <c r="M11" s="9">
        <v>0</v>
      </c>
      <c r="O11" s="9">
        <f t="shared" ref="O11:O31" si="0">SUM(E11:M11)</f>
        <v>100.88700000000001</v>
      </c>
      <c r="Q11" s="3">
        <f t="shared" ref="Q11:Q88" si="1">E11/60.084</f>
        <v>0.90892750149790291</v>
      </c>
      <c r="R11" s="3">
        <f t="shared" ref="R11:R88" si="2">F11/79.878</f>
        <v>0</v>
      </c>
      <c r="S11" s="3">
        <f t="shared" ref="S11:S88" si="3">G11/101.961</f>
        <v>1.0386324182775767E-2</v>
      </c>
      <c r="T11" s="3">
        <f t="shared" ref="T11:T88" si="4">H11/151.99</f>
        <v>7.895256266859661E-5</v>
      </c>
      <c r="U11" s="3">
        <f t="shared" ref="U11:U88" si="5">I11/71.846</f>
        <v>0.25018790190128887</v>
      </c>
      <c r="V11" s="3">
        <f t="shared" ref="V11:V88" si="6">J11/40.304</f>
        <v>0.67534239777689564</v>
      </c>
      <c r="W11" s="3">
        <f t="shared" ref="W11:W88" si="7">K11/70.937</f>
        <v>1.4097015661784402E-4</v>
      </c>
      <c r="X11" s="3">
        <f t="shared" ref="X11:X88" si="8">L11/56.077</f>
        <v>0</v>
      </c>
      <c r="Y11" s="3">
        <f t="shared" ref="Y11:Y88" si="9">M11/61.979</f>
        <v>0</v>
      </c>
      <c r="Z11" s="3"/>
      <c r="AA11" s="3">
        <f t="shared" ref="AA11:AA88" si="10">Q11*2</f>
        <v>1.8178550029958058</v>
      </c>
      <c r="AB11" s="3">
        <f t="shared" ref="AB11:AB88" si="11">R11*2</f>
        <v>0</v>
      </c>
      <c r="AC11" s="3">
        <f t="shared" ref="AC11:AC88" si="12">S11*3</f>
        <v>3.11589725483273E-2</v>
      </c>
      <c r="AD11" s="3">
        <f t="shared" ref="AD11:AD88" si="13">T11*3</f>
        <v>2.3685768800578983E-4</v>
      </c>
      <c r="AE11" s="3">
        <f t="shared" ref="AE11:AE88" si="14">U11*1</f>
        <v>0.25018790190128887</v>
      </c>
      <c r="AF11" s="3">
        <f t="shared" ref="AF11:AF88" si="15">V11*1</f>
        <v>0.67534239777689564</v>
      </c>
      <c r="AG11" s="3">
        <f t="shared" ref="AG11:AG88" si="16">W11*1</f>
        <v>1.4097015661784402E-4</v>
      </c>
      <c r="AH11" s="3">
        <f t="shared" ref="AH11:AH88" si="17">X11*1</f>
        <v>0</v>
      </c>
      <c r="AI11" s="3">
        <f t="shared" ref="AI11:AI88" si="18">Y11*1</f>
        <v>0</v>
      </c>
      <c r="AJ11" s="3">
        <f t="shared" ref="AJ11:AJ88" si="19">SUM(AA11:AI11)</f>
        <v>2.7749221030669409</v>
      </c>
      <c r="AK11" s="3"/>
      <c r="AL11" s="3">
        <f t="shared" ref="AL11:AL88" si="20">AA11*(6/AJ11)</f>
        <v>3.9306076397315421</v>
      </c>
      <c r="AM11" s="3">
        <f t="shared" ref="AM11:AM88" si="21">AB11*(6/AJ11)</f>
        <v>0</v>
      </c>
      <c r="AN11" s="3">
        <f t="shared" ref="AN11:AN88" si="22">AC11*(6/AJ11)</f>
        <v>6.7372642671063049E-2</v>
      </c>
      <c r="AO11" s="3">
        <f t="shared" ref="AO11:AO88" si="23">AD11*(6/AJ11)</f>
        <v>5.1213910706323566E-4</v>
      </c>
      <c r="AP11" s="3">
        <f t="shared" ref="AP11:AP88" si="24">AE11*(6/AJ11)</f>
        <v>0.5409620002480916</v>
      </c>
      <c r="AQ11" s="3">
        <f t="shared" ref="AQ11:AQ88" si="25">AF11*(6/AJ11)</f>
        <v>1.4602407693473276</v>
      </c>
      <c r="AR11" s="3">
        <f t="shared" ref="AR11:AR88" si="26">AG11*(6/AJ11)</f>
        <v>3.0480889491356648E-4</v>
      </c>
      <c r="AS11" s="3">
        <f t="shared" ref="AS11:AS88" si="27">AH11*(6/AJ11)</f>
        <v>0</v>
      </c>
      <c r="AT11" s="3">
        <f t="shared" ref="AT11:AT88" si="28">AI11*(6/AJ11)</f>
        <v>0</v>
      </c>
      <c r="AU11" s="3"/>
      <c r="AV11" s="4">
        <f t="shared" ref="AV11:AV88" si="29">AL11/2</f>
        <v>1.9653038198657711</v>
      </c>
      <c r="AW11" s="4">
        <f t="shared" ref="AW11:AW88" si="30">AM11/2</f>
        <v>0</v>
      </c>
      <c r="AX11" s="4">
        <f t="shared" ref="AX11:AX88" si="31">(2*AN11)/3</f>
        <v>4.4915095114042035E-2</v>
      </c>
      <c r="AY11" s="4">
        <f t="shared" ref="AY11:AY88" si="32">(2*AO11)/3</f>
        <v>3.4142607137549046E-4</v>
      </c>
      <c r="AZ11" s="4">
        <f t="shared" ref="AZ11:AZ88" si="33">AP11/1</f>
        <v>0.5409620002480916</v>
      </c>
      <c r="BA11" s="4">
        <f t="shared" ref="BA11:BA88" si="34">AQ11/1</f>
        <v>1.4602407693473276</v>
      </c>
      <c r="BB11" s="4">
        <f t="shared" ref="BB11:BB88" si="35">AR11/1</f>
        <v>3.0480889491356648E-4</v>
      </c>
      <c r="BC11" s="4">
        <f t="shared" ref="BC11:BC88" si="36">AS11/1</f>
        <v>0</v>
      </c>
      <c r="BD11" s="4">
        <f t="shared" ref="BD11:BD88" si="37">AT11*2</f>
        <v>0</v>
      </c>
      <c r="BE11" s="4">
        <f t="shared" ref="BE11:BE88" si="38">SUM(AV11:BD11)</f>
        <v>4.0120679195415221</v>
      </c>
      <c r="BF11" s="3"/>
      <c r="BG11" s="4">
        <f t="shared" ref="BG11:BG88" si="39">AZ11/(AZ11+BA11+BB11)</f>
        <v>0.27027726802619473</v>
      </c>
      <c r="BH11" s="4">
        <f t="shared" ref="BH11:BH88" si="40">BA11/(AZ11+BA11+BB11)</f>
        <v>0.72957044232065127</v>
      </c>
      <c r="BI11" s="4">
        <f t="shared" ref="BI11:BI88" si="41">BB11/(AZ11+BA11+BB11)</f>
        <v>1.5228965315408559E-4</v>
      </c>
      <c r="BJ11" s="5">
        <f t="shared" ref="BJ11:BJ88" si="42">(AX11/2)/((AX11/2)+AZ11+BA11)</f>
        <v>1.1097488727071439E-2</v>
      </c>
    </row>
    <row r="12" spans="1:62" ht="20" customHeight="1" x14ac:dyDescent="0.2">
      <c r="A12" s="9">
        <v>3</v>
      </c>
      <c r="C12" s="9" t="s">
        <v>9</v>
      </c>
      <c r="E12" s="9">
        <v>55.009</v>
      </c>
      <c r="F12" s="9">
        <v>4.0000000000000001E-3</v>
      </c>
      <c r="G12" s="9">
        <v>1.4750000000000001</v>
      </c>
      <c r="H12" s="9">
        <v>0</v>
      </c>
      <c r="I12" s="9">
        <v>18.2</v>
      </c>
      <c r="J12" s="9">
        <v>27.207000000000001</v>
      </c>
      <c r="K12" s="9">
        <v>4.7E-2</v>
      </c>
      <c r="L12" s="9">
        <v>2.5999999999999999E-2</v>
      </c>
      <c r="M12" s="9">
        <v>0</v>
      </c>
      <c r="O12" s="9">
        <f t="shared" si="0"/>
        <v>101.968</v>
      </c>
      <c r="Q12" s="3">
        <f t="shared" si="1"/>
        <v>0.9155349177817721</v>
      </c>
      <c r="R12" s="3">
        <f t="shared" si="2"/>
        <v>5.0076366458849749E-5</v>
      </c>
      <c r="S12" s="3">
        <f t="shared" si="3"/>
        <v>1.4466315552024794E-2</v>
      </c>
      <c r="T12" s="3">
        <f t="shared" si="4"/>
        <v>0</v>
      </c>
      <c r="U12" s="3">
        <f t="shared" si="5"/>
        <v>0.25331960025610328</v>
      </c>
      <c r="V12" s="3">
        <f t="shared" si="6"/>
        <v>0.67504466057959511</v>
      </c>
      <c r="W12" s="3">
        <f t="shared" si="7"/>
        <v>6.6255973610386684E-4</v>
      </c>
      <c r="X12" s="3">
        <f t="shared" si="8"/>
        <v>4.636481980134458E-4</v>
      </c>
      <c r="Y12" s="3">
        <f t="shared" si="9"/>
        <v>0</v>
      </c>
      <c r="Z12" s="3"/>
      <c r="AA12" s="3">
        <f t="shared" si="10"/>
        <v>1.8310698355635442</v>
      </c>
      <c r="AB12" s="3">
        <f t="shared" si="11"/>
        <v>1.001527329176995E-4</v>
      </c>
      <c r="AC12" s="3">
        <f t="shared" si="12"/>
        <v>4.3398946656074383E-2</v>
      </c>
      <c r="AD12" s="3">
        <f t="shared" si="13"/>
        <v>0</v>
      </c>
      <c r="AE12" s="3">
        <f t="shared" si="14"/>
        <v>0.25331960025610328</v>
      </c>
      <c r="AF12" s="3">
        <f t="shared" si="15"/>
        <v>0.67504466057959511</v>
      </c>
      <c r="AG12" s="3">
        <f t="shared" si="16"/>
        <v>6.6255973610386684E-4</v>
      </c>
      <c r="AH12" s="3">
        <f t="shared" si="17"/>
        <v>4.636481980134458E-4</v>
      </c>
      <c r="AI12" s="3">
        <f t="shared" si="18"/>
        <v>0</v>
      </c>
      <c r="AJ12" s="3">
        <f t="shared" si="19"/>
        <v>2.8040594037223521</v>
      </c>
      <c r="AK12" s="3"/>
      <c r="AL12" s="3">
        <f t="shared" si="20"/>
        <v>3.9180407514894076</v>
      </c>
      <c r="AM12" s="3">
        <f t="shared" si="21"/>
        <v>2.1430230640209985E-4</v>
      </c>
      <c r="AN12" s="3">
        <f t="shared" si="22"/>
        <v>9.2863111099136156E-2</v>
      </c>
      <c r="AO12" s="3">
        <f t="shared" si="23"/>
        <v>0</v>
      </c>
      <c r="AP12" s="3">
        <f t="shared" si="24"/>
        <v>0.54204186955488487</v>
      </c>
      <c r="AQ12" s="3">
        <f t="shared" si="25"/>
        <v>1.4444301565440778</v>
      </c>
      <c r="AR12" s="3">
        <f t="shared" si="26"/>
        <v>1.4177154775487154E-3</v>
      </c>
      <c r="AS12" s="3">
        <f t="shared" si="27"/>
        <v>9.9209352854213897E-4</v>
      </c>
      <c r="AT12" s="3">
        <f t="shared" si="28"/>
        <v>0</v>
      </c>
      <c r="AU12" s="3"/>
      <c r="AV12" s="4">
        <f t="shared" si="29"/>
        <v>1.9590203757447038</v>
      </c>
      <c r="AW12" s="4">
        <f t="shared" si="30"/>
        <v>1.0715115320104993E-4</v>
      </c>
      <c r="AX12" s="4">
        <f t="shared" si="31"/>
        <v>6.1908740732757435E-2</v>
      </c>
      <c r="AY12" s="4">
        <f t="shared" si="32"/>
        <v>0</v>
      </c>
      <c r="AZ12" s="4">
        <f t="shared" si="33"/>
        <v>0.54204186955488487</v>
      </c>
      <c r="BA12" s="4">
        <f t="shared" si="34"/>
        <v>1.4444301565440778</v>
      </c>
      <c r="BB12" s="4">
        <f t="shared" si="35"/>
        <v>1.4177154775487154E-3</v>
      </c>
      <c r="BC12" s="4">
        <f t="shared" si="36"/>
        <v>9.9209352854213897E-4</v>
      </c>
      <c r="BD12" s="4">
        <f t="shared" si="37"/>
        <v>0</v>
      </c>
      <c r="BE12" s="4">
        <f t="shared" si="38"/>
        <v>4.0099181027357158</v>
      </c>
      <c r="BF12" s="3"/>
      <c r="BG12" s="4">
        <f t="shared" si="39"/>
        <v>0.27267199896359162</v>
      </c>
      <c r="BH12" s="4">
        <f t="shared" si="40"/>
        <v>0.72661482492412344</v>
      </c>
      <c r="BI12" s="4">
        <f t="shared" si="41"/>
        <v>7.1317611228497271E-4</v>
      </c>
      <c r="BJ12" s="5">
        <f t="shared" si="42"/>
        <v>1.5343494275980888E-2</v>
      </c>
    </row>
    <row r="13" spans="1:62" ht="20" customHeight="1" x14ac:dyDescent="0.2">
      <c r="A13" s="9">
        <v>4</v>
      </c>
      <c r="C13" s="9" t="s">
        <v>10</v>
      </c>
      <c r="E13" s="9">
        <v>53.598999999999997</v>
      </c>
      <c r="F13" s="9">
        <v>5.1999999999999998E-2</v>
      </c>
      <c r="G13" s="9">
        <v>1.726</v>
      </c>
      <c r="H13" s="9">
        <v>2.8000000000000001E-2</v>
      </c>
      <c r="I13" s="9">
        <v>19.440000000000001</v>
      </c>
      <c r="J13" s="9">
        <v>24.82</v>
      </c>
      <c r="K13" s="9">
        <v>0.17499999999999999</v>
      </c>
      <c r="L13" s="9">
        <v>0.17</v>
      </c>
      <c r="M13" s="9">
        <v>0</v>
      </c>
      <c r="O13" s="9">
        <f t="shared" si="0"/>
        <v>100.00999999999999</v>
      </c>
      <c r="Q13" s="3">
        <f t="shared" si="1"/>
        <v>0.89206777178616592</v>
      </c>
      <c r="R13" s="3">
        <f t="shared" si="2"/>
        <v>6.5099276396504669E-4</v>
      </c>
      <c r="S13" s="3">
        <f t="shared" si="3"/>
        <v>1.6928041113759184E-2</v>
      </c>
      <c r="T13" s="3">
        <f t="shared" si="4"/>
        <v>1.8422264622672542E-4</v>
      </c>
      <c r="U13" s="3">
        <f t="shared" si="5"/>
        <v>0.2705787378559697</v>
      </c>
      <c r="V13" s="3">
        <f t="shared" si="6"/>
        <v>0.61581976974990071</v>
      </c>
      <c r="W13" s="3">
        <f t="shared" si="7"/>
        <v>2.46697774081227E-3</v>
      </c>
      <c r="X13" s="3">
        <f t="shared" si="8"/>
        <v>3.0315459100879153E-3</v>
      </c>
      <c r="Y13" s="3">
        <f t="shared" si="9"/>
        <v>0</v>
      </c>
      <c r="Z13" s="3"/>
      <c r="AA13" s="3">
        <f t="shared" si="10"/>
        <v>1.7841355435723318</v>
      </c>
      <c r="AB13" s="3">
        <f t="shared" si="11"/>
        <v>1.3019855279300934E-3</v>
      </c>
      <c r="AC13" s="3">
        <f t="shared" si="12"/>
        <v>5.0784123341277548E-2</v>
      </c>
      <c r="AD13" s="3">
        <f t="shared" si="13"/>
        <v>5.526679386801763E-4</v>
      </c>
      <c r="AE13" s="3">
        <f t="shared" si="14"/>
        <v>0.2705787378559697</v>
      </c>
      <c r="AF13" s="3">
        <f t="shared" si="15"/>
        <v>0.61581976974990071</v>
      </c>
      <c r="AG13" s="3">
        <f t="shared" si="16"/>
        <v>2.46697774081227E-3</v>
      </c>
      <c r="AH13" s="3">
        <f t="shared" si="17"/>
        <v>3.0315459100879153E-3</v>
      </c>
      <c r="AI13" s="3">
        <f t="shared" si="18"/>
        <v>0</v>
      </c>
      <c r="AJ13" s="3">
        <f t="shared" si="19"/>
        <v>2.7286713516369905</v>
      </c>
      <c r="AK13" s="3"/>
      <c r="AL13" s="3">
        <f t="shared" si="20"/>
        <v>3.9230863236834788</v>
      </c>
      <c r="AM13" s="3">
        <f t="shared" si="21"/>
        <v>2.8628999835007686E-3</v>
      </c>
      <c r="AN13" s="3">
        <f t="shared" si="22"/>
        <v>0.11166780486952602</v>
      </c>
      <c r="AO13" s="3">
        <f t="shared" si="23"/>
        <v>1.2152462516571338E-3</v>
      </c>
      <c r="AP13" s="3">
        <f t="shared" si="24"/>
        <v>0.59496810642361198</v>
      </c>
      <c r="AQ13" s="3">
        <f t="shared" si="25"/>
        <v>1.3541090671409513</v>
      </c>
      <c r="AR13" s="3">
        <f t="shared" si="26"/>
        <v>5.4245691537728241E-3</v>
      </c>
      <c r="AS13" s="3">
        <f t="shared" si="27"/>
        <v>6.6659824935001201E-3</v>
      </c>
      <c r="AT13" s="3">
        <f t="shared" si="28"/>
        <v>0</v>
      </c>
      <c r="AU13" s="3"/>
      <c r="AV13" s="4">
        <f t="shared" si="29"/>
        <v>1.9615431618417394</v>
      </c>
      <c r="AW13" s="4">
        <f t="shared" si="30"/>
        <v>1.4314499917503843E-3</v>
      </c>
      <c r="AX13" s="4">
        <f t="shared" si="31"/>
        <v>7.4445203246350677E-2</v>
      </c>
      <c r="AY13" s="4">
        <f t="shared" si="32"/>
        <v>8.1016416777142256E-4</v>
      </c>
      <c r="AZ13" s="4">
        <f t="shared" si="33"/>
        <v>0.59496810642361198</v>
      </c>
      <c r="BA13" s="4">
        <f t="shared" si="34"/>
        <v>1.3541090671409513</v>
      </c>
      <c r="BB13" s="4">
        <f t="shared" si="35"/>
        <v>5.4245691537728241E-3</v>
      </c>
      <c r="BC13" s="4">
        <f t="shared" si="36"/>
        <v>6.6659824935001201E-3</v>
      </c>
      <c r="BD13" s="4">
        <f t="shared" si="37"/>
        <v>0</v>
      </c>
      <c r="BE13" s="4">
        <f t="shared" si="38"/>
        <v>3.9993977044594478</v>
      </c>
      <c r="BF13" s="3"/>
      <c r="BG13" s="4">
        <f t="shared" si="39"/>
        <v>0.30440909487045315</v>
      </c>
      <c r="BH13" s="4">
        <f t="shared" si="40"/>
        <v>0.69281548209706167</v>
      </c>
      <c r="BI13" s="4">
        <f t="shared" si="41"/>
        <v>2.7754230324851447E-3</v>
      </c>
      <c r="BJ13" s="5">
        <f t="shared" si="42"/>
        <v>1.8739669655179404E-2</v>
      </c>
    </row>
    <row r="14" spans="1:62" ht="20" customHeight="1" x14ac:dyDescent="0.2">
      <c r="A14" s="9">
        <v>5</v>
      </c>
      <c r="C14" s="9" t="s">
        <v>11</v>
      </c>
      <c r="E14" s="9">
        <v>53.945</v>
      </c>
      <c r="F14" s="9">
        <v>0</v>
      </c>
      <c r="G14" s="9">
        <v>1.3420000000000001</v>
      </c>
      <c r="H14" s="9">
        <v>0</v>
      </c>
      <c r="I14" s="9">
        <v>19.181999999999999</v>
      </c>
      <c r="J14" s="9">
        <v>25.643000000000001</v>
      </c>
      <c r="K14" s="9">
        <v>0</v>
      </c>
      <c r="L14" s="9">
        <v>7.0000000000000001E-3</v>
      </c>
      <c r="M14" s="9">
        <v>0</v>
      </c>
      <c r="O14" s="9">
        <f t="shared" si="0"/>
        <v>100.119</v>
      </c>
      <c r="Q14" s="3">
        <f t="shared" si="1"/>
        <v>0.89782637640636442</v>
      </c>
      <c r="R14" s="3">
        <f t="shared" si="2"/>
        <v>0</v>
      </c>
      <c r="S14" s="3">
        <f t="shared" si="3"/>
        <v>1.316189523445239E-2</v>
      </c>
      <c r="T14" s="3">
        <f t="shared" si="4"/>
        <v>0</v>
      </c>
      <c r="U14" s="3">
        <f t="shared" si="5"/>
        <v>0.26698772374244911</v>
      </c>
      <c r="V14" s="3">
        <f t="shared" si="6"/>
        <v>0.63623957919809448</v>
      </c>
      <c r="W14" s="3">
        <f t="shared" si="7"/>
        <v>0</v>
      </c>
      <c r="X14" s="3">
        <f t="shared" si="8"/>
        <v>1.2482836100362004E-4</v>
      </c>
      <c r="Y14" s="3">
        <f t="shared" si="9"/>
        <v>0</v>
      </c>
      <c r="Z14" s="3"/>
      <c r="AA14" s="3">
        <f t="shared" si="10"/>
        <v>1.7956527528127288</v>
      </c>
      <c r="AB14" s="3">
        <f t="shared" si="11"/>
        <v>0</v>
      </c>
      <c r="AC14" s="3">
        <f t="shared" si="12"/>
        <v>3.9485685703357171E-2</v>
      </c>
      <c r="AD14" s="3">
        <f t="shared" si="13"/>
        <v>0</v>
      </c>
      <c r="AE14" s="3">
        <f t="shared" si="14"/>
        <v>0.26698772374244911</v>
      </c>
      <c r="AF14" s="3">
        <f t="shared" si="15"/>
        <v>0.63623957919809448</v>
      </c>
      <c r="AG14" s="3">
        <f t="shared" si="16"/>
        <v>0</v>
      </c>
      <c r="AH14" s="3">
        <f t="shared" si="17"/>
        <v>1.2482836100362004E-4</v>
      </c>
      <c r="AI14" s="3">
        <f t="shared" si="18"/>
        <v>0</v>
      </c>
      <c r="AJ14" s="3">
        <f t="shared" si="19"/>
        <v>2.7384905698176336</v>
      </c>
      <c r="AK14" s="3"/>
      <c r="AL14" s="3">
        <f t="shared" si="20"/>
        <v>3.9342536489339999</v>
      </c>
      <c r="AM14" s="3">
        <f t="shared" si="21"/>
        <v>0</v>
      </c>
      <c r="AN14" s="3">
        <f t="shared" si="22"/>
        <v>8.6512663885463026E-2</v>
      </c>
      <c r="AO14" s="3">
        <f t="shared" si="23"/>
        <v>0</v>
      </c>
      <c r="AP14" s="3">
        <f t="shared" si="24"/>
        <v>0.58496690114999128</v>
      </c>
      <c r="AQ14" s="3">
        <f t="shared" si="25"/>
        <v>1.3939932885884594</v>
      </c>
      <c r="AR14" s="3">
        <f t="shared" si="26"/>
        <v>0</v>
      </c>
      <c r="AS14" s="3">
        <f t="shared" si="27"/>
        <v>2.7349744208598722E-4</v>
      </c>
      <c r="AT14" s="3">
        <f t="shared" si="28"/>
        <v>0</v>
      </c>
      <c r="AU14" s="3"/>
      <c r="AV14" s="4">
        <f t="shared" si="29"/>
        <v>1.9671268244669999</v>
      </c>
      <c r="AW14" s="4">
        <f t="shared" si="30"/>
        <v>0</v>
      </c>
      <c r="AX14" s="4">
        <f t="shared" si="31"/>
        <v>5.7675109256975353E-2</v>
      </c>
      <c r="AY14" s="4">
        <f t="shared" si="32"/>
        <v>0</v>
      </c>
      <c r="AZ14" s="4">
        <f t="shared" si="33"/>
        <v>0.58496690114999128</v>
      </c>
      <c r="BA14" s="4">
        <f t="shared" si="34"/>
        <v>1.3939932885884594</v>
      </c>
      <c r="BB14" s="4">
        <f t="shared" si="35"/>
        <v>0</v>
      </c>
      <c r="BC14" s="4">
        <f t="shared" si="36"/>
        <v>2.7349744208598722E-4</v>
      </c>
      <c r="BD14" s="4">
        <f t="shared" si="37"/>
        <v>0</v>
      </c>
      <c r="BE14" s="4">
        <f t="shared" si="38"/>
        <v>4.0040356209045118</v>
      </c>
      <c r="BF14" s="3"/>
      <c r="BG14" s="4">
        <f t="shared" si="39"/>
        <v>0.2955930615397086</v>
      </c>
      <c r="BH14" s="4">
        <f t="shared" si="40"/>
        <v>0.70440693846029145</v>
      </c>
      <c r="BI14" s="4">
        <f t="shared" si="41"/>
        <v>0</v>
      </c>
      <c r="BJ14" s="5">
        <f t="shared" si="42"/>
        <v>1.4362778675986709E-2</v>
      </c>
    </row>
    <row r="15" spans="1:62" ht="20" customHeight="1" x14ac:dyDescent="0.2">
      <c r="A15" s="9">
        <v>6</v>
      </c>
      <c r="C15" s="9" t="s">
        <v>12</v>
      </c>
      <c r="E15" s="9">
        <v>53.622</v>
      </c>
      <c r="F15" s="9">
        <v>0.13900000000000001</v>
      </c>
      <c r="G15" s="9">
        <v>1.155</v>
      </c>
      <c r="H15" s="9">
        <v>0</v>
      </c>
      <c r="I15" s="9">
        <v>21.631</v>
      </c>
      <c r="J15" s="9">
        <v>23.298999999999999</v>
      </c>
      <c r="K15" s="9">
        <v>0.35099999999999998</v>
      </c>
      <c r="L15" s="9">
        <v>0.44900000000000001</v>
      </c>
      <c r="M15" s="9">
        <v>0</v>
      </c>
      <c r="O15" s="9">
        <f t="shared" si="0"/>
        <v>100.646</v>
      </c>
      <c r="Q15" s="3">
        <f t="shared" si="1"/>
        <v>0.89245056920311561</v>
      </c>
      <c r="R15" s="3">
        <f t="shared" si="2"/>
        <v>1.7401537344450288E-3</v>
      </c>
      <c r="S15" s="3">
        <f t="shared" si="3"/>
        <v>1.1327860652602465E-2</v>
      </c>
      <c r="T15" s="3">
        <f t="shared" si="4"/>
        <v>0</v>
      </c>
      <c r="U15" s="3">
        <f t="shared" si="5"/>
        <v>0.30107452050218519</v>
      </c>
      <c r="V15" s="3">
        <f t="shared" si="6"/>
        <v>0.57808157999206033</v>
      </c>
      <c r="W15" s="3">
        <f t="shared" si="7"/>
        <v>4.9480524972863246E-3</v>
      </c>
      <c r="X15" s="3">
        <f t="shared" si="8"/>
        <v>8.006847727232199E-3</v>
      </c>
      <c r="Y15" s="3">
        <f t="shared" si="9"/>
        <v>0</v>
      </c>
      <c r="Z15" s="3"/>
      <c r="AA15" s="3">
        <f t="shared" si="10"/>
        <v>1.7849011384062312</v>
      </c>
      <c r="AB15" s="3">
        <f t="shared" si="11"/>
        <v>3.4803074688900576E-3</v>
      </c>
      <c r="AC15" s="3">
        <f t="shared" si="12"/>
        <v>3.3983581957807395E-2</v>
      </c>
      <c r="AD15" s="3">
        <f t="shared" si="13"/>
        <v>0</v>
      </c>
      <c r="AE15" s="3">
        <f t="shared" si="14"/>
        <v>0.30107452050218519</v>
      </c>
      <c r="AF15" s="3">
        <f t="shared" si="15"/>
        <v>0.57808157999206033</v>
      </c>
      <c r="AG15" s="3">
        <f t="shared" si="16"/>
        <v>4.9480524972863246E-3</v>
      </c>
      <c r="AH15" s="3">
        <f t="shared" si="17"/>
        <v>8.006847727232199E-3</v>
      </c>
      <c r="AI15" s="3">
        <f t="shared" si="18"/>
        <v>0</v>
      </c>
      <c r="AJ15" s="3">
        <f t="shared" si="19"/>
        <v>2.7144760285516925</v>
      </c>
      <c r="AK15" s="3"/>
      <c r="AL15" s="3">
        <f t="shared" si="20"/>
        <v>3.94529431013299</v>
      </c>
      <c r="AM15" s="3">
        <f t="shared" si="21"/>
        <v>7.6927718623036974E-3</v>
      </c>
      <c r="AN15" s="3">
        <f t="shared" si="22"/>
        <v>7.5116335381910135E-2</v>
      </c>
      <c r="AO15" s="3">
        <f t="shared" si="23"/>
        <v>0</v>
      </c>
      <c r="AP15" s="3">
        <f t="shared" si="24"/>
        <v>0.66548648947802291</v>
      </c>
      <c r="AQ15" s="3">
        <f t="shared" si="25"/>
        <v>1.2777749530552949</v>
      </c>
      <c r="AR15" s="3">
        <f t="shared" si="26"/>
        <v>1.0937033398507533E-2</v>
      </c>
      <c r="AS15" s="3">
        <f t="shared" si="27"/>
        <v>1.7698106690971774E-2</v>
      </c>
      <c r="AT15" s="3">
        <f t="shared" si="28"/>
        <v>0</v>
      </c>
      <c r="AU15" s="3"/>
      <c r="AV15" s="4">
        <f t="shared" si="29"/>
        <v>1.972647155066495</v>
      </c>
      <c r="AW15" s="4">
        <f t="shared" si="30"/>
        <v>3.8463859311518487E-3</v>
      </c>
      <c r="AX15" s="4">
        <f t="shared" si="31"/>
        <v>5.0077556921273421E-2</v>
      </c>
      <c r="AY15" s="4">
        <f t="shared" si="32"/>
        <v>0</v>
      </c>
      <c r="AZ15" s="4">
        <f t="shared" si="33"/>
        <v>0.66548648947802291</v>
      </c>
      <c r="BA15" s="4">
        <f t="shared" si="34"/>
        <v>1.2777749530552949</v>
      </c>
      <c r="BB15" s="4">
        <f t="shared" si="35"/>
        <v>1.0937033398507533E-2</v>
      </c>
      <c r="BC15" s="4">
        <f t="shared" si="36"/>
        <v>1.7698106690971774E-2</v>
      </c>
      <c r="BD15" s="4">
        <f t="shared" si="37"/>
        <v>0</v>
      </c>
      <c r="BE15" s="4">
        <f t="shared" si="38"/>
        <v>3.9984676805417174</v>
      </c>
      <c r="BF15" s="3"/>
      <c r="BG15" s="4">
        <f t="shared" si="39"/>
        <v>0.34054191407589618</v>
      </c>
      <c r="BH15" s="4">
        <f t="shared" si="40"/>
        <v>0.65386140087229905</v>
      </c>
      <c r="BI15" s="4">
        <f t="shared" si="41"/>
        <v>5.5966850518048847E-3</v>
      </c>
      <c r="BJ15" s="5">
        <f t="shared" si="42"/>
        <v>1.2721015927129552E-2</v>
      </c>
    </row>
    <row r="16" spans="1:62" ht="20" customHeight="1" x14ac:dyDescent="0.2">
      <c r="A16" s="9">
        <v>7</v>
      </c>
      <c r="C16" s="9" t="s">
        <v>13</v>
      </c>
      <c r="E16" s="9">
        <v>54.250999999999998</v>
      </c>
      <c r="F16" s="9">
        <v>4.5999999999999999E-2</v>
      </c>
      <c r="G16" s="9">
        <v>0.73799999999999999</v>
      </c>
      <c r="H16" s="9">
        <v>0</v>
      </c>
      <c r="I16" s="9">
        <v>19.497</v>
      </c>
      <c r="J16" s="9">
        <v>25.2</v>
      </c>
      <c r="K16" s="9">
        <v>0.28399999999999997</v>
      </c>
      <c r="L16" s="9">
        <v>0.29899999999999999</v>
      </c>
      <c r="M16" s="9">
        <v>0.01</v>
      </c>
      <c r="O16" s="9">
        <f t="shared" si="0"/>
        <v>100.32500000000002</v>
      </c>
      <c r="Q16" s="3">
        <f t="shared" si="1"/>
        <v>0.9029192463883895</v>
      </c>
      <c r="R16" s="3">
        <f t="shared" si="2"/>
        <v>5.7587821427677204E-4</v>
      </c>
      <c r="S16" s="3">
        <f t="shared" si="3"/>
        <v>7.2380616117927446E-3</v>
      </c>
      <c r="T16" s="3">
        <f t="shared" si="4"/>
        <v>0</v>
      </c>
      <c r="U16" s="3">
        <f t="shared" si="5"/>
        <v>0.27137210143918938</v>
      </c>
      <c r="V16" s="3">
        <f t="shared" si="6"/>
        <v>0.62524811433108374</v>
      </c>
      <c r="W16" s="3">
        <f t="shared" si="7"/>
        <v>4.0035524479467696E-3</v>
      </c>
      <c r="X16" s="3">
        <f t="shared" si="8"/>
        <v>5.3319542771546264E-3</v>
      </c>
      <c r="Y16" s="3">
        <f t="shared" si="9"/>
        <v>1.6134497168395748E-4</v>
      </c>
      <c r="Z16" s="3"/>
      <c r="AA16" s="3">
        <f t="shared" si="10"/>
        <v>1.805838492776779</v>
      </c>
      <c r="AB16" s="3">
        <f t="shared" si="11"/>
        <v>1.1517564285535441E-3</v>
      </c>
      <c r="AC16" s="3">
        <f t="shared" si="12"/>
        <v>2.1714184835378233E-2</v>
      </c>
      <c r="AD16" s="3">
        <f t="shared" si="13"/>
        <v>0</v>
      </c>
      <c r="AE16" s="3">
        <f t="shared" si="14"/>
        <v>0.27137210143918938</v>
      </c>
      <c r="AF16" s="3">
        <f t="shared" si="15"/>
        <v>0.62524811433108374</v>
      </c>
      <c r="AG16" s="3">
        <f t="shared" si="16"/>
        <v>4.0035524479467696E-3</v>
      </c>
      <c r="AH16" s="3">
        <f t="shared" si="17"/>
        <v>5.3319542771546264E-3</v>
      </c>
      <c r="AI16" s="3">
        <f t="shared" si="18"/>
        <v>1.6134497168395748E-4</v>
      </c>
      <c r="AJ16" s="3">
        <f t="shared" si="19"/>
        <v>2.7348215015077693</v>
      </c>
      <c r="AK16" s="3"/>
      <c r="AL16" s="3">
        <f t="shared" si="20"/>
        <v>3.9618786639958312</v>
      </c>
      <c r="AM16" s="3">
        <f t="shared" si="21"/>
        <v>2.5268700598965336E-3</v>
      </c>
      <c r="AN16" s="3">
        <f t="shared" si="22"/>
        <v>4.7639346458421598E-2</v>
      </c>
      <c r="AO16" s="3">
        <f t="shared" si="23"/>
        <v>0</v>
      </c>
      <c r="AP16" s="3">
        <f t="shared" si="24"/>
        <v>0.59537070618226984</v>
      </c>
      <c r="AQ16" s="3">
        <f t="shared" si="25"/>
        <v>1.3717490095489675</v>
      </c>
      <c r="AR16" s="3">
        <f t="shared" si="26"/>
        <v>8.7835036672181781E-3</v>
      </c>
      <c r="AS16" s="3">
        <f t="shared" si="27"/>
        <v>1.1697920922915807E-2</v>
      </c>
      <c r="AT16" s="3">
        <f t="shared" si="28"/>
        <v>3.5397916447930001E-4</v>
      </c>
      <c r="AU16" s="3"/>
      <c r="AV16" s="4">
        <f t="shared" si="29"/>
        <v>1.9809393319979156</v>
      </c>
      <c r="AW16" s="4">
        <f t="shared" si="30"/>
        <v>1.2634350299482668E-3</v>
      </c>
      <c r="AX16" s="4">
        <f t="shared" si="31"/>
        <v>3.1759564305614399E-2</v>
      </c>
      <c r="AY16" s="4">
        <f t="shared" si="32"/>
        <v>0</v>
      </c>
      <c r="AZ16" s="4">
        <f t="shared" si="33"/>
        <v>0.59537070618226984</v>
      </c>
      <c r="BA16" s="4">
        <f t="shared" si="34"/>
        <v>1.3717490095489675</v>
      </c>
      <c r="BB16" s="4">
        <f t="shared" si="35"/>
        <v>8.7835036672181781E-3</v>
      </c>
      <c r="BC16" s="4">
        <f t="shared" si="36"/>
        <v>1.1697920922915807E-2</v>
      </c>
      <c r="BD16" s="4">
        <f t="shared" si="37"/>
        <v>7.0795832895860001E-4</v>
      </c>
      <c r="BE16" s="4">
        <f t="shared" si="38"/>
        <v>4.002271429983808</v>
      </c>
      <c r="BF16" s="3"/>
      <c r="BG16" s="4">
        <f t="shared" si="39"/>
        <v>0.30131572251981281</v>
      </c>
      <c r="BH16" s="4">
        <f t="shared" si="40"/>
        <v>0.69423896680859865</v>
      </c>
      <c r="BI16" s="4">
        <f t="shared" si="41"/>
        <v>4.4453106715885765E-3</v>
      </c>
      <c r="BJ16" s="5">
        <f t="shared" si="42"/>
        <v>8.0079607532688168E-3</v>
      </c>
    </row>
    <row r="17" spans="1:62" ht="20" customHeight="1" x14ac:dyDescent="0.2">
      <c r="A17" s="9">
        <v>8</v>
      </c>
      <c r="C17" s="9" t="s">
        <v>14</v>
      </c>
      <c r="E17" s="9">
        <v>53.152999999999999</v>
      </c>
      <c r="F17" s="9">
        <v>7.0999999999999994E-2</v>
      </c>
      <c r="G17" s="9">
        <v>2.2040000000000002</v>
      </c>
      <c r="H17" s="9">
        <v>0</v>
      </c>
      <c r="I17" s="9">
        <v>19.241</v>
      </c>
      <c r="J17" s="9">
        <v>25.099</v>
      </c>
      <c r="K17" s="9">
        <v>0.152</v>
      </c>
      <c r="L17" s="9">
        <v>0.252</v>
      </c>
      <c r="M17" s="9">
        <v>0.01</v>
      </c>
      <c r="O17" s="9">
        <f t="shared" si="0"/>
        <v>100.182</v>
      </c>
      <c r="Q17" s="3">
        <f t="shared" si="1"/>
        <v>0.88464483057053456</v>
      </c>
      <c r="R17" s="3">
        <f t="shared" si="2"/>
        <v>8.8885550464458288E-4</v>
      </c>
      <c r="S17" s="3">
        <f t="shared" si="3"/>
        <v>2.1616108119771289E-2</v>
      </c>
      <c r="T17" s="3">
        <f t="shared" si="4"/>
        <v>0</v>
      </c>
      <c r="U17" s="3">
        <f t="shared" si="5"/>
        <v>0.26780892464437822</v>
      </c>
      <c r="V17" s="3">
        <f t="shared" si="6"/>
        <v>0.62274215958713774</v>
      </c>
      <c r="W17" s="3">
        <f t="shared" si="7"/>
        <v>2.1427463805912287E-3</v>
      </c>
      <c r="X17" s="3">
        <f t="shared" si="8"/>
        <v>4.4938209961303214E-3</v>
      </c>
      <c r="Y17" s="3">
        <f t="shared" si="9"/>
        <v>1.6134497168395748E-4</v>
      </c>
      <c r="Z17" s="3"/>
      <c r="AA17" s="3">
        <f t="shared" si="10"/>
        <v>1.7692896611410691</v>
      </c>
      <c r="AB17" s="3">
        <f t="shared" si="11"/>
        <v>1.7777110092891658E-3</v>
      </c>
      <c r="AC17" s="3">
        <f t="shared" si="12"/>
        <v>6.4848324359313869E-2</v>
      </c>
      <c r="AD17" s="3">
        <f t="shared" si="13"/>
        <v>0</v>
      </c>
      <c r="AE17" s="3">
        <f t="shared" si="14"/>
        <v>0.26780892464437822</v>
      </c>
      <c r="AF17" s="3">
        <f t="shared" si="15"/>
        <v>0.62274215958713774</v>
      </c>
      <c r="AG17" s="3">
        <f t="shared" si="16"/>
        <v>2.1427463805912287E-3</v>
      </c>
      <c r="AH17" s="3">
        <f t="shared" si="17"/>
        <v>4.4938209961303214E-3</v>
      </c>
      <c r="AI17" s="3">
        <f t="shared" si="18"/>
        <v>1.6134497168395748E-4</v>
      </c>
      <c r="AJ17" s="3">
        <f t="shared" si="19"/>
        <v>2.7332646930895939</v>
      </c>
      <c r="AK17" s="3"/>
      <c r="AL17" s="3">
        <f t="shared" si="20"/>
        <v>3.8839041069406006</v>
      </c>
      <c r="AM17" s="3">
        <f t="shared" si="21"/>
        <v>3.9023904573538366E-3</v>
      </c>
      <c r="AN17" s="3">
        <f t="shared" si="22"/>
        <v>0.14235355512387954</v>
      </c>
      <c r="AO17" s="3">
        <f t="shared" si="23"/>
        <v>0</v>
      </c>
      <c r="AP17" s="3">
        <f t="shared" si="24"/>
        <v>0.58788801243026856</v>
      </c>
      <c r="AQ17" s="3">
        <f t="shared" si="25"/>
        <v>1.3670293136883354</v>
      </c>
      <c r="AR17" s="3">
        <f t="shared" si="26"/>
        <v>4.7037077367778918E-3</v>
      </c>
      <c r="AS17" s="3">
        <f t="shared" si="27"/>
        <v>9.8647328394323597E-3</v>
      </c>
      <c r="AT17" s="3">
        <f t="shared" si="28"/>
        <v>3.5418078335086898E-4</v>
      </c>
      <c r="AU17" s="3"/>
      <c r="AV17" s="4">
        <f t="shared" si="29"/>
        <v>1.9419520534703003</v>
      </c>
      <c r="AW17" s="4">
        <f t="shared" si="30"/>
        <v>1.9511952286769183E-3</v>
      </c>
      <c r="AX17" s="4">
        <f t="shared" si="31"/>
        <v>9.4902370082586354E-2</v>
      </c>
      <c r="AY17" s="4">
        <f t="shared" si="32"/>
        <v>0</v>
      </c>
      <c r="AZ17" s="4">
        <f t="shared" si="33"/>
        <v>0.58788801243026856</v>
      </c>
      <c r="BA17" s="4">
        <f t="shared" si="34"/>
        <v>1.3670293136883354</v>
      </c>
      <c r="BB17" s="4">
        <f t="shared" si="35"/>
        <v>4.7037077367778918E-3</v>
      </c>
      <c r="BC17" s="4">
        <f t="shared" si="36"/>
        <v>9.8647328394323597E-3</v>
      </c>
      <c r="BD17" s="4">
        <f t="shared" si="37"/>
        <v>7.0836156670173796E-4</v>
      </c>
      <c r="BE17" s="4">
        <f t="shared" si="38"/>
        <v>4.0089997470430783</v>
      </c>
      <c r="BF17" s="3"/>
      <c r="BG17" s="4">
        <f t="shared" si="39"/>
        <v>0.3000008686749247</v>
      </c>
      <c r="BH17" s="4">
        <f t="shared" si="40"/>
        <v>0.69759881633788423</v>
      </c>
      <c r="BI17" s="4">
        <f t="shared" si="41"/>
        <v>2.4003149871910491E-3</v>
      </c>
      <c r="BJ17" s="5">
        <f t="shared" si="42"/>
        <v>2.3697528590182673E-2</v>
      </c>
    </row>
    <row r="18" spans="1:62" ht="20" customHeight="1" x14ac:dyDescent="0.2">
      <c r="A18" s="9">
        <v>9</v>
      </c>
      <c r="C18" s="9" t="s">
        <v>15</v>
      </c>
      <c r="E18" s="9">
        <v>53.64</v>
      </c>
      <c r="F18" s="9">
        <v>6.6000000000000003E-2</v>
      </c>
      <c r="G18" s="9">
        <v>0.74399999999999999</v>
      </c>
      <c r="H18" s="9">
        <v>2.4E-2</v>
      </c>
      <c r="I18" s="9">
        <v>21.027000000000001</v>
      </c>
      <c r="J18" s="9">
        <v>24.228000000000002</v>
      </c>
      <c r="K18" s="9">
        <v>0.36199999999999999</v>
      </c>
      <c r="L18" s="9">
        <v>0.36899999999999999</v>
      </c>
      <c r="M18" s="9">
        <v>0</v>
      </c>
      <c r="O18" s="9">
        <f t="shared" si="0"/>
        <v>100.46000000000001</v>
      </c>
      <c r="Q18" s="3">
        <f t="shared" si="1"/>
        <v>0.89275014979029355</v>
      </c>
      <c r="R18" s="3">
        <f t="shared" si="2"/>
        <v>8.262600465710208E-4</v>
      </c>
      <c r="S18" s="3">
        <f t="shared" si="3"/>
        <v>7.2969076411569132E-3</v>
      </c>
      <c r="T18" s="3">
        <f t="shared" si="4"/>
        <v>1.5790512533719322E-4</v>
      </c>
      <c r="U18" s="3">
        <f t="shared" si="5"/>
        <v>0.29266765025192776</v>
      </c>
      <c r="V18" s="3">
        <f t="shared" si="6"/>
        <v>0.60113140134974197</v>
      </c>
      <c r="W18" s="3">
        <f t="shared" si="7"/>
        <v>5.1031196695659527E-3</v>
      </c>
      <c r="X18" s="3">
        <f t="shared" si="8"/>
        <v>6.5802378871908269E-3</v>
      </c>
      <c r="Y18" s="3">
        <f t="shared" si="9"/>
        <v>0</v>
      </c>
      <c r="Z18" s="3"/>
      <c r="AA18" s="3">
        <f t="shared" si="10"/>
        <v>1.7855002995805871</v>
      </c>
      <c r="AB18" s="3">
        <f t="shared" si="11"/>
        <v>1.6525200931420416E-3</v>
      </c>
      <c r="AC18" s="3">
        <f t="shared" si="12"/>
        <v>2.1890722923470739E-2</v>
      </c>
      <c r="AD18" s="3">
        <f t="shared" si="13"/>
        <v>4.7371537601157966E-4</v>
      </c>
      <c r="AE18" s="3">
        <f t="shared" si="14"/>
        <v>0.29266765025192776</v>
      </c>
      <c r="AF18" s="3">
        <f t="shared" si="15"/>
        <v>0.60113140134974197</v>
      </c>
      <c r="AG18" s="3">
        <f t="shared" si="16"/>
        <v>5.1031196695659527E-3</v>
      </c>
      <c r="AH18" s="3">
        <f t="shared" si="17"/>
        <v>6.5802378871908269E-3</v>
      </c>
      <c r="AI18" s="3">
        <f t="shared" si="18"/>
        <v>0</v>
      </c>
      <c r="AJ18" s="3">
        <f t="shared" si="19"/>
        <v>2.7149996671316381</v>
      </c>
      <c r="AK18" s="3"/>
      <c r="AL18" s="3">
        <f t="shared" si="20"/>
        <v>3.9458574994234419</v>
      </c>
      <c r="AM18" s="3">
        <f t="shared" si="21"/>
        <v>3.6519785541364157E-3</v>
      </c>
      <c r="AN18" s="3">
        <f t="shared" si="22"/>
        <v>4.8377294159887695E-2</v>
      </c>
      <c r="AO18" s="3">
        <f t="shared" si="23"/>
        <v>1.0468849372170727E-3</v>
      </c>
      <c r="AP18" s="3">
        <f t="shared" si="24"/>
        <v>0.64677941687070772</v>
      </c>
      <c r="AQ18" s="3">
        <f t="shared" si="25"/>
        <v>1.328467348177975</v>
      </c>
      <c r="AR18" s="3">
        <f t="shared" si="26"/>
        <v>1.1277613912101874E-2</v>
      </c>
      <c r="AS18" s="3">
        <f t="shared" si="27"/>
        <v>1.4541963964532114E-2</v>
      </c>
      <c r="AT18" s="3">
        <f t="shared" si="28"/>
        <v>0</v>
      </c>
      <c r="AU18" s="3"/>
      <c r="AV18" s="4">
        <f t="shared" si="29"/>
        <v>1.9729287497117209</v>
      </c>
      <c r="AW18" s="4">
        <f t="shared" si="30"/>
        <v>1.8259892770682079E-3</v>
      </c>
      <c r="AX18" s="4">
        <f t="shared" si="31"/>
        <v>3.2251529439925132E-2</v>
      </c>
      <c r="AY18" s="4">
        <f t="shared" si="32"/>
        <v>6.9792329147804844E-4</v>
      </c>
      <c r="AZ18" s="4">
        <f t="shared" si="33"/>
        <v>0.64677941687070772</v>
      </c>
      <c r="BA18" s="4">
        <f t="shared" si="34"/>
        <v>1.328467348177975</v>
      </c>
      <c r="BB18" s="4">
        <f t="shared" si="35"/>
        <v>1.1277613912101874E-2</v>
      </c>
      <c r="BC18" s="4">
        <f t="shared" si="36"/>
        <v>1.4541963964532114E-2</v>
      </c>
      <c r="BD18" s="4">
        <f t="shared" si="37"/>
        <v>0</v>
      </c>
      <c r="BE18" s="4">
        <f t="shared" si="38"/>
        <v>4.0087705346455094</v>
      </c>
      <c r="BF18" s="3"/>
      <c r="BG18" s="4">
        <f t="shared" si="39"/>
        <v>0.32558342788073863</v>
      </c>
      <c r="BH18" s="4">
        <f t="shared" si="40"/>
        <v>0.66873951422279521</v>
      </c>
      <c r="BI18" s="4">
        <f t="shared" si="41"/>
        <v>5.6770578964661688E-3</v>
      </c>
      <c r="BJ18" s="5">
        <f t="shared" si="42"/>
        <v>8.0978141853930447E-3</v>
      </c>
    </row>
    <row r="19" spans="1:62" ht="20" customHeight="1" x14ac:dyDescent="0.2">
      <c r="A19" s="9">
        <v>10</v>
      </c>
      <c r="C19" s="9" t="s">
        <v>16</v>
      </c>
      <c r="E19" s="9">
        <v>53.465000000000003</v>
      </c>
      <c r="F19" s="9">
        <v>0.11</v>
      </c>
      <c r="G19" s="9">
        <v>1.2390000000000001</v>
      </c>
      <c r="H19" s="9">
        <v>0</v>
      </c>
      <c r="I19" s="9">
        <v>20.085000000000001</v>
      </c>
      <c r="J19" s="9">
        <v>24.234000000000002</v>
      </c>
      <c r="K19" s="9">
        <v>0.307</v>
      </c>
      <c r="L19" s="9">
        <v>0.46100000000000002</v>
      </c>
      <c r="M19" s="9">
        <v>0</v>
      </c>
      <c r="O19" s="9">
        <f t="shared" si="0"/>
        <v>99.90100000000001</v>
      </c>
      <c r="Q19" s="3">
        <f t="shared" si="1"/>
        <v>0.88983756074828579</v>
      </c>
      <c r="R19" s="3">
        <f t="shared" si="2"/>
        <v>1.3771000776183679E-3</v>
      </c>
      <c r="S19" s="3">
        <f t="shared" si="3"/>
        <v>1.2151705063700828E-2</v>
      </c>
      <c r="T19" s="3">
        <f t="shared" si="4"/>
        <v>0</v>
      </c>
      <c r="U19" s="3">
        <f t="shared" si="5"/>
        <v>0.27955627313977116</v>
      </c>
      <c r="V19" s="3">
        <f t="shared" si="6"/>
        <v>0.60128026994839223</v>
      </c>
      <c r="W19" s="3">
        <f t="shared" si="7"/>
        <v>4.3277838081678113E-3</v>
      </c>
      <c r="X19" s="3">
        <f t="shared" si="8"/>
        <v>8.2208392032384042E-3</v>
      </c>
      <c r="Y19" s="3">
        <f t="shared" si="9"/>
        <v>0</v>
      </c>
      <c r="Z19" s="3"/>
      <c r="AA19" s="3">
        <f t="shared" si="10"/>
        <v>1.7796751214965716</v>
      </c>
      <c r="AB19" s="3">
        <f t="shared" si="11"/>
        <v>2.7542001552367358E-3</v>
      </c>
      <c r="AC19" s="3">
        <f t="shared" si="12"/>
        <v>3.6455115191102484E-2</v>
      </c>
      <c r="AD19" s="3">
        <f t="shared" si="13"/>
        <v>0</v>
      </c>
      <c r="AE19" s="3">
        <f t="shared" si="14"/>
        <v>0.27955627313977116</v>
      </c>
      <c r="AF19" s="3">
        <f t="shared" si="15"/>
        <v>0.60128026994839223</v>
      </c>
      <c r="AG19" s="3">
        <f t="shared" si="16"/>
        <v>4.3277838081678113E-3</v>
      </c>
      <c r="AH19" s="3">
        <f t="shared" si="17"/>
        <v>8.2208392032384042E-3</v>
      </c>
      <c r="AI19" s="3">
        <f t="shared" si="18"/>
        <v>0</v>
      </c>
      <c r="AJ19" s="3">
        <f t="shared" si="19"/>
        <v>2.7122696029424804</v>
      </c>
      <c r="AK19" s="3"/>
      <c r="AL19" s="3">
        <f t="shared" si="20"/>
        <v>3.9369429637065037</v>
      </c>
      <c r="AM19" s="3">
        <f t="shared" si="21"/>
        <v>6.0927574874904021E-3</v>
      </c>
      <c r="AN19" s="3">
        <f t="shared" si="22"/>
        <v>8.0644892716166164E-2</v>
      </c>
      <c r="AO19" s="3">
        <f t="shared" si="23"/>
        <v>0</v>
      </c>
      <c r="AP19" s="3">
        <f t="shared" si="24"/>
        <v>0.61842585155211749</v>
      </c>
      <c r="AQ19" s="3">
        <f t="shared" si="25"/>
        <v>1.3301338538677943</v>
      </c>
      <c r="AR19" s="3">
        <f t="shared" si="26"/>
        <v>9.573791197171614E-3</v>
      </c>
      <c r="AS19" s="3">
        <f t="shared" si="27"/>
        <v>1.8185889472756987E-2</v>
      </c>
      <c r="AT19" s="3">
        <f t="shared" si="28"/>
        <v>0</v>
      </c>
      <c r="AU19" s="3"/>
      <c r="AV19" s="4">
        <f t="shared" si="29"/>
        <v>1.9684714818532518</v>
      </c>
      <c r="AW19" s="4">
        <f t="shared" si="30"/>
        <v>3.046378743745201E-3</v>
      </c>
      <c r="AX19" s="4">
        <f t="shared" si="31"/>
        <v>5.3763261810777445E-2</v>
      </c>
      <c r="AY19" s="4">
        <f t="shared" si="32"/>
        <v>0</v>
      </c>
      <c r="AZ19" s="4">
        <f t="shared" si="33"/>
        <v>0.61842585155211749</v>
      </c>
      <c r="BA19" s="4">
        <f t="shared" si="34"/>
        <v>1.3301338538677943</v>
      </c>
      <c r="BB19" s="4">
        <f t="shared" si="35"/>
        <v>9.573791197171614E-3</v>
      </c>
      <c r="BC19" s="4">
        <f t="shared" si="36"/>
        <v>1.8185889472756987E-2</v>
      </c>
      <c r="BD19" s="4">
        <f t="shared" si="37"/>
        <v>0</v>
      </c>
      <c r="BE19" s="4">
        <f t="shared" si="38"/>
        <v>4.0016005084976145</v>
      </c>
      <c r="BF19" s="3"/>
      <c r="BG19" s="4">
        <f t="shared" si="39"/>
        <v>0.31582415224525001</v>
      </c>
      <c r="BH19" s="4">
        <f t="shared" si="40"/>
        <v>0.67928660439431954</v>
      </c>
      <c r="BI19" s="4">
        <f t="shared" si="41"/>
        <v>4.8892433604304899E-3</v>
      </c>
      <c r="BJ19" s="5">
        <f t="shared" si="42"/>
        <v>1.3607911513785424E-2</v>
      </c>
    </row>
    <row r="20" spans="1:62" ht="20" customHeight="1" x14ac:dyDescent="0.2">
      <c r="A20" s="9">
        <v>11</v>
      </c>
      <c r="C20" s="9" t="s">
        <v>17</v>
      </c>
      <c r="E20" s="9">
        <v>53.734000000000002</v>
      </c>
      <c r="F20" s="9">
        <v>4.3999999999999997E-2</v>
      </c>
      <c r="G20" s="9">
        <v>1.1459999999999999</v>
      </c>
      <c r="H20" s="9">
        <v>8.0000000000000002E-3</v>
      </c>
      <c r="I20" s="9">
        <v>19.873999999999999</v>
      </c>
      <c r="J20" s="9">
        <v>23.888999999999999</v>
      </c>
      <c r="K20" s="9">
        <v>0.3</v>
      </c>
      <c r="L20" s="9">
        <v>0.35699999999999998</v>
      </c>
      <c r="M20" s="9">
        <v>2E-3</v>
      </c>
      <c r="O20" s="9">
        <f t="shared" si="0"/>
        <v>99.353999999999985</v>
      </c>
      <c r="Q20" s="3">
        <f t="shared" si="1"/>
        <v>0.89431462619000068</v>
      </c>
      <c r="R20" s="3">
        <f t="shared" si="2"/>
        <v>5.5084003104734713E-4</v>
      </c>
      <c r="S20" s="3">
        <f t="shared" si="3"/>
        <v>1.1239591608556213E-2</v>
      </c>
      <c r="T20" s="3">
        <f t="shared" si="4"/>
        <v>5.2635041779064407E-5</v>
      </c>
      <c r="U20" s="3">
        <f t="shared" si="5"/>
        <v>0.27661943601592293</v>
      </c>
      <c r="V20" s="3">
        <f t="shared" si="6"/>
        <v>0.59272032552600229</v>
      </c>
      <c r="W20" s="3">
        <f t="shared" si="7"/>
        <v>4.2291046985353199E-3</v>
      </c>
      <c r="X20" s="3">
        <f t="shared" si="8"/>
        <v>6.366246411184621E-3</v>
      </c>
      <c r="Y20" s="3">
        <f t="shared" si="9"/>
        <v>3.2268994336791497E-5</v>
      </c>
      <c r="Z20" s="3"/>
      <c r="AA20" s="3">
        <f t="shared" si="10"/>
        <v>1.7886292523800014</v>
      </c>
      <c r="AB20" s="3">
        <f t="shared" si="11"/>
        <v>1.1016800620946943E-3</v>
      </c>
      <c r="AC20" s="3">
        <f t="shared" si="12"/>
        <v>3.3718774825668638E-2</v>
      </c>
      <c r="AD20" s="3">
        <f t="shared" si="13"/>
        <v>1.5790512533719322E-4</v>
      </c>
      <c r="AE20" s="3">
        <f t="shared" si="14"/>
        <v>0.27661943601592293</v>
      </c>
      <c r="AF20" s="3">
        <f t="shared" si="15"/>
        <v>0.59272032552600229</v>
      </c>
      <c r="AG20" s="3">
        <f t="shared" si="16"/>
        <v>4.2291046985353199E-3</v>
      </c>
      <c r="AH20" s="3">
        <f t="shared" si="17"/>
        <v>6.366246411184621E-3</v>
      </c>
      <c r="AI20" s="3">
        <f t="shared" si="18"/>
        <v>3.2268994336791497E-5</v>
      </c>
      <c r="AJ20" s="3">
        <f t="shared" si="19"/>
        <v>2.7035749940390836</v>
      </c>
      <c r="AK20" s="3"/>
      <c r="AL20" s="3">
        <f t="shared" si="20"/>
        <v>3.9694758007237532</v>
      </c>
      <c r="AM20" s="3">
        <f t="shared" si="21"/>
        <v>2.4449406386515085E-3</v>
      </c>
      <c r="AN20" s="3">
        <f t="shared" si="22"/>
        <v>7.4831528402236405E-2</v>
      </c>
      <c r="AO20" s="3">
        <f t="shared" si="23"/>
        <v>3.5043627571348327E-4</v>
      </c>
      <c r="AP20" s="3">
        <f t="shared" si="24"/>
        <v>0.61389701404803865</v>
      </c>
      <c r="AQ20" s="3">
        <f t="shared" si="25"/>
        <v>1.3154145755146758</v>
      </c>
      <c r="AR20" s="3">
        <f t="shared" si="26"/>
        <v>9.3855832544533051E-3</v>
      </c>
      <c r="AS20" s="3">
        <f t="shared" si="27"/>
        <v>1.4128507088328074E-2</v>
      </c>
      <c r="AT20" s="3">
        <f t="shared" si="28"/>
        <v>7.161405414964791E-5</v>
      </c>
      <c r="AU20" s="3"/>
      <c r="AV20" s="4">
        <f t="shared" si="29"/>
        <v>1.9847379003618766</v>
      </c>
      <c r="AW20" s="4">
        <f t="shared" si="30"/>
        <v>1.2224703193257542E-3</v>
      </c>
      <c r="AX20" s="4">
        <f t="shared" si="31"/>
        <v>4.9887685601490935E-2</v>
      </c>
      <c r="AY20" s="4">
        <f t="shared" si="32"/>
        <v>2.3362418380898885E-4</v>
      </c>
      <c r="AZ20" s="4">
        <f t="shared" si="33"/>
        <v>0.61389701404803865</v>
      </c>
      <c r="BA20" s="4">
        <f t="shared" si="34"/>
        <v>1.3154145755146758</v>
      </c>
      <c r="BB20" s="4">
        <f t="shared" si="35"/>
        <v>9.3855832544533051E-3</v>
      </c>
      <c r="BC20" s="4">
        <f t="shared" si="36"/>
        <v>1.4128507088328074E-2</v>
      </c>
      <c r="BD20" s="4">
        <f t="shared" si="37"/>
        <v>1.4322810829929582E-4</v>
      </c>
      <c r="BE20" s="4">
        <f t="shared" si="38"/>
        <v>3.9890505884802971</v>
      </c>
      <c r="BF20" s="3"/>
      <c r="BG20" s="4">
        <f t="shared" si="39"/>
        <v>0.31665441238353387</v>
      </c>
      <c r="BH20" s="4">
        <f t="shared" si="40"/>
        <v>0.67850440695862524</v>
      </c>
      <c r="BI20" s="4">
        <f t="shared" si="41"/>
        <v>4.8411806578408977E-3</v>
      </c>
      <c r="BJ20" s="5">
        <f t="shared" si="42"/>
        <v>1.2763860029586099E-2</v>
      </c>
    </row>
    <row r="21" spans="1:62" ht="20" customHeight="1" x14ac:dyDescent="0.2">
      <c r="A21" s="9">
        <v>12</v>
      </c>
      <c r="C21" s="9" t="s">
        <v>18</v>
      </c>
      <c r="E21" s="9">
        <v>56.036000000000001</v>
      </c>
      <c r="F21" s="9">
        <v>4.5999999999999999E-2</v>
      </c>
      <c r="G21" s="9">
        <v>0.193</v>
      </c>
      <c r="H21" s="9">
        <v>7.3999999999999996E-2</v>
      </c>
      <c r="I21" s="9">
        <v>12.746</v>
      </c>
      <c r="J21" s="9">
        <v>30.219000000000001</v>
      </c>
      <c r="K21" s="9">
        <v>0</v>
      </c>
      <c r="L21" s="9">
        <v>5.0000000000000001E-3</v>
      </c>
      <c r="M21" s="9">
        <v>8.0000000000000002E-3</v>
      </c>
      <c r="O21" s="9">
        <f t="shared" si="0"/>
        <v>99.326999999999984</v>
      </c>
      <c r="Q21" s="3">
        <f t="shared" si="1"/>
        <v>0.93262765461686969</v>
      </c>
      <c r="R21" s="3">
        <f t="shared" si="2"/>
        <v>5.7587821427677204E-4</v>
      </c>
      <c r="S21" s="3">
        <f t="shared" si="3"/>
        <v>1.8928806112140917E-3</v>
      </c>
      <c r="T21" s="3">
        <f t="shared" si="4"/>
        <v>4.8687413645634578E-4</v>
      </c>
      <c r="U21" s="3">
        <f t="shared" si="5"/>
        <v>0.17740723213540072</v>
      </c>
      <c r="V21" s="3">
        <f t="shared" si="6"/>
        <v>0.74977669710202466</v>
      </c>
      <c r="W21" s="3">
        <f t="shared" si="7"/>
        <v>0</v>
      </c>
      <c r="X21" s="3">
        <f t="shared" si="8"/>
        <v>8.9163115002585729E-5</v>
      </c>
      <c r="Y21" s="3">
        <f t="shared" si="9"/>
        <v>1.2907597734716599E-4</v>
      </c>
      <c r="Z21" s="3"/>
      <c r="AA21" s="3">
        <f t="shared" si="10"/>
        <v>1.8652553092337394</v>
      </c>
      <c r="AB21" s="3">
        <f t="shared" si="11"/>
        <v>1.1517564285535441E-3</v>
      </c>
      <c r="AC21" s="3">
        <f t="shared" si="12"/>
        <v>5.6786418336422749E-3</v>
      </c>
      <c r="AD21" s="3">
        <f t="shared" si="13"/>
        <v>1.4606224093690373E-3</v>
      </c>
      <c r="AE21" s="3">
        <f t="shared" si="14"/>
        <v>0.17740723213540072</v>
      </c>
      <c r="AF21" s="3">
        <f t="shared" si="15"/>
        <v>0.74977669710202466</v>
      </c>
      <c r="AG21" s="3">
        <f t="shared" si="16"/>
        <v>0</v>
      </c>
      <c r="AH21" s="3">
        <f t="shared" si="17"/>
        <v>8.9163115002585729E-5</v>
      </c>
      <c r="AI21" s="3">
        <f t="shared" si="18"/>
        <v>1.2907597734716599E-4</v>
      </c>
      <c r="AJ21" s="3">
        <f t="shared" si="19"/>
        <v>2.8009484982350794</v>
      </c>
      <c r="AK21" s="3"/>
      <c r="AL21" s="3">
        <f t="shared" si="20"/>
        <v>3.9956221481595939</v>
      </c>
      <c r="AM21" s="3">
        <f t="shared" si="21"/>
        <v>2.4672137226641978E-3</v>
      </c>
      <c r="AN21" s="3">
        <f t="shared" si="22"/>
        <v>1.2164397532951015E-2</v>
      </c>
      <c r="AO21" s="3">
        <f t="shared" si="23"/>
        <v>3.128845268571124E-3</v>
      </c>
      <c r="AP21" s="3">
        <f t="shared" si="24"/>
        <v>0.38002961978170124</v>
      </c>
      <c r="AQ21" s="3">
        <f t="shared" si="25"/>
        <v>1.6061202787008839</v>
      </c>
      <c r="AR21" s="3">
        <f t="shared" si="26"/>
        <v>0</v>
      </c>
      <c r="AS21" s="3">
        <f t="shared" si="27"/>
        <v>1.909991170321813E-4</v>
      </c>
      <c r="AT21" s="3">
        <f t="shared" si="28"/>
        <v>2.7649771660242682E-4</v>
      </c>
      <c r="AU21" s="3"/>
      <c r="AV21" s="4">
        <f t="shared" si="29"/>
        <v>1.997811074079797</v>
      </c>
      <c r="AW21" s="4">
        <f t="shared" si="30"/>
        <v>1.2336068613320989E-3</v>
      </c>
      <c r="AX21" s="4">
        <f t="shared" si="31"/>
        <v>8.1095983553006769E-3</v>
      </c>
      <c r="AY21" s="4">
        <f t="shared" si="32"/>
        <v>2.0858968457140828E-3</v>
      </c>
      <c r="AZ21" s="4">
        <f t="shared" si="33"/>
        <v>0.38002961978170124</v>
      </c>
      <c r="BA21" s="4">
        <f t="shared" si="34"/>
        <v>1.6061202787008839</v>
      </c>
      <c r="BB21" s="4">
        <f t="shared" si="35"/>
        <v>0</v>
      </c>
      <c r="BC21" s="4">
        <f t="shared" si="36"/>
        <v>1.909991170321813E-4</v>
      </c>
      <c r="BD21" s="4">
        <f t="shared" si="37"/>
        <v>5.5299543320485364E-4</v>
      </c>
      <c r="BE21" s="4">
        <f t="shared" si="38"/>
        <v>3.9961340691749663</v>
      </c>
      <c r="BF21" s="3"/>
      <c r="BG21" s="4">
        <f t="shared" si="39"/>
        <v>0.19133984805076554</v>
      </c>
      <c r="BH21" s="4">
        <f t="shared" si="40"/>
        <v>0.80866015194923446</v>
      </c>
      <c r="BI21" s="4">
        <f t="shared" si="41"/>
        <v>0</v>
      </c>
      <c r="BJ21" s="5">
        <f t="shared" si="42"/>
        <v>2.0373779553516896E-3</v>
      </c>
    </row>
    <row r="22" spans="1:62" ht="20" customHeight="1" x14ac:dyDescent="0.2">
      <c r="A22" s="9">
        <v>13</v>
      </c>
      <c r="C22" s="9" t="s">
        <v>19</v>
      </c>
      <c r="E22" s="9">
        <v>55.51</v>
      </c>
      <c r="F22" s="9">
        <v>6.2E-2</v>
      </c>
      <c r="G22" s="9">
        <v>1.0289999999999999</v>
      </c>
      <c r="H22" s="9">
        <v>6.4000000000000001E-2</v>
      </c>
      <c r="I22" s="9">
        <v>19.725999999999999</v>
      </c>
      <c r="J22" s="9">
        <v>23.699000000000002</v>
      </c>
      <c r="K22" s="9">
        <v>0.25</v>
      </c>
      <c r="L22" s="9">
        <v>0.26500000000000001</v>
      </c>
      <c r="M22" s="9">
        <v>2E-3</v>
      </c>
      <c r="O22" s="9">
        <f t="shared" si="0"/>
        <v>100.60699999999999</v>
      </c>
      <c r="Q22" s="3">
        <f t="shared" si="1"/>
        <v>0.92387324412489169</v>
      </c>
      <c r="R22" s="3">
        <f t="shared" si="2"/>
        <v>7.7618368011217107E-4</v>
      </c>
      <c r="S22" s="3">
        <f t="shared" si="3"/>
        <v>1.0092094035954922E-2</v>
      </c>
      <c r="T22" s="3">
        <f t="shared" si="4"/>
        <v>4.2108033423251525E-4</v>
      </c>
      <c r="U22" s="3">
        <f t="shared" si="5"/>
        <v>0.27455947443142276</v>
      </c>
      <c r="V22" s="3">
        <f t="shared" si="6"/>
        <v>0.58800615323541083</v>
      </c>
      <c r="W22" s="3">
        <f t="shared" si="7"/>
        <v>3.5242539154461002E-3</v>
      </c>
      <c r="X22" s="3">
        <f t="shared" si="8"/>
        <v>4.7256450951370437E-3</v>
      </c>
      <c r="Y22" s="3">
        <f t="shared" si="9"/>
        <v>3.2268994336791497E-5</v>
      </c>
      <c r="Z22" s="3"/>
      <c r="AA22" s="3">
        <f t="shared" si="10"/>
        <v>1.8477464882497834</v>
      </c>
      <c r="AB22" s="3">
        <f t="shared" si="11"/>
        <v>1.5523673602243421E-3</v>
      </c>
      <c r="AC22" s="3">
        <f t="shared" si="12"/>
        <v>3.0276282107864767E-2</v>
      </c>
      <c r="AD22" s="3">
        <f t="shared" si="13"/>
        <v>1.2632410026975458E-3</v>
      </c>
      <c r="AE22" s="3">
        <f t="shared" si="14"/>
        <v>0.27455947443142276</v>
      </c>
      <c r="AF22" s="3">
        <f t="shared" si="15"/>
        <v>0.58800615323541083</v>
      </c>
      <c r="AG22" s="3">
        <f t="shared" si="16"/>
        <v>3.5242539154461002E-3</v>
      </c>
      <c r="AH22" s="3">
        <f t="shared" si="17"/>
        <v>4.7256450951370437E-3</v>
      </c>
      <c r="AI22" s="3">
        <f t="shared" si="18"/>
        <v>3.2268994336791497E-5</v>
      </c>
      <c r="AJ22" s="3">
        <f t="shared" si="19"/>
        <v>2.7516861743923231</v>
      </c>
      <c r="AK22" s="3"/>
      <c r="AL22" s="3">
        <f t="shared" si="20"/>
        <v>4.0289764990904224</v>
      </c>
      <c r="AM22" s="3">
        <f t="shared" si="21"/>
        <v>3.3849078605059256E-3</v>
      </c>
      <c r="AN22" s="3">
        <f t="shared" si="22"/>
        <v>6.6016864254989233E-2</v>
      </c>
      <c r="AO22" s="3">
        <f t="shared" si="23"/>
        <v>2.7544732705062579E-3</v>
      </c>
      <c r="AP22" s="3">
        <f t="shared" si="24"/>
        <v>0.5986717751170646</v>
      </c>
      <c r="AQ22" s="3">
        <f t="shared" si="25"/>
        <v>1.2821363686909499</v>
      </c>
      <c r="AR22" s="3">
        <f t="shared" si="26"/>
        <v>7.6845694430784199E-3</v>
      </c>
      <c r="AS22" s="3">
        <f t="shared" si="27"/>
        <v>1.030418033665626E-2</v>
      </c>
      <c r="AT22" s="3">
        <f t="shared" si="28"/>
        <v>7.0361935827767966E-5</v>
      </c>
      <c r="AU22" s="3"/>
      <c r="AV22" s="4">
        <f t="shared" si="29"/>
        <v>2.0144882495452112</v>
      </c>
      <c r="AW22" s="4">
        <f t="shared" si="30"/>
        <v>1.6924539302529628E-3</v>
      </c>
      <c r="AX22" s="4">
        <f t="shared" si="31"/>
        <v>4.4011242836659491E-2</v>
      </c>
      <c r="AY22" s="4">
        <f t="shared" si="32"/>
        <v>1.8363155136708385E-3</v>
      </c>
      <c r="AZ22" s="4">
        <f t="shared" si="33"/>
        <v>0.5986717751170646</v>
      </c>
      <c r="BA22" s="4">
        <f t="shared" si="34"/>
        <v>1.2821363686909499</v>
      </c>
      <c r="BB22" s="4">
        <f t="shared" si="35"/>
        <v>7.6845694430784199E-3</v>
      </c>
      <c r="BC22" s="4">
        <f t="shared" si="36"/>
        <v>1.030418033665626E-2</v>
      </c>
      <c r="BD22" s="4">
        <f t="shared" si="37"/>
        <v>1.4072387165553593E-4</v>
      </c>
      <c r="BE22" s="4">
        <f t="shared" si="38"/>
        <v>3.9609658792851992</v>
      </c>
      <c r="BF22" s="3"/>
      <c r="BG22" s="4">
        <f t="shared" si="39"/>
        <v>0.31701037071328403</v>
      </c>
      <c r="BH22" s="4">
        <f t="shared" si="40"/>
        <v>0.67892047435211778</v>
      </c>
      <c r="BI22" s="4">
        <f t="shared" si="41"/>
        <v>4.0691549345981959E-3</v>
      </c>
      <c r="BJ22" s="5">
        <f t="shared" si="42"/>
        <v>1.1564779391698444E-2</v>
      </c>
    </row>
    <row r="23" spans="1:62" ht="20" customHeight="1" x14ac:dyDescent="0.2">
      <c r="A23" s="9">
        <v>14</v>
      </c>
      <c r="C23" s="9" t="s">
        <v>20</v>
      </c>
      <c r="E23" s="9">
        <v>53.512999999999998</v>
      </c>
      <c r="F23" s="9">
        <v>8.5000000000000006E-2</v>
      </c>
      <c r="G23" s="9">
        <v>1.248</v>
      </c>
      <c r="H23" s="9">
        <v>2.8000000000000001E-2</v>
      </c>
      <c r="I23" s="9">
        <v>20.707000000000001</v>
      </c>
      <c r="J23" s="9">
        <v>23.672000000000001</v>
      </c>
      <c r="K23" s="9">
        <v>0.35699999999999998</v>
      </c>
      <c r="L23" s="9">
        <v>0.50800000000000001</v>
      </c>
      <c r="M23" s="9">
        <v>1.4999999999999999E-2</v>
      </c>
      <c r="O23" s="9">
        <f t="shared" si="0"/>
        <v>100.13299999999998</v>
      </c>
      <c r="Q23" s="3">
        <f t="shared" si="1"/>
        <v>0.89063644231409356</v>
      </c>
      <c r="R23" s="3">
        <f t="shared" si="2"/>
        <v>1.0641227872505571E-3</v>
      </c>
      <c r="S23" s="3">
        <f t="shared" si="3"/>
        <v>1.2239974107747079E-2</v>
      </c>
      <c r="T23" s="3">
        <f t="shared" si="4"/>
        <v>1.8422264622672542E-4</v>
      </c>
      <c r="U23" s="3">
        <f t="shared" si="5"/>
        <v>0.28821367925841385</v>
      </c>
      <c r="V23" s="3">
        <f t="shared" si="6"/>
        <v>0.5873362445414847</v>
      </c>
      <c r="W23" s="3">
        <f t="shared" si="7"/>
        <v>5.0326345912570306E-3</v>
      </c>
      <c r="X23" s="3">
        <f t="shared" si="8"/>
        <v>9.05897248426271E-3</v>
      </c>
      <c r="Y23" s="3">
        <f t="shared" si="9"/>
        <v>2.4201745752593619E-4</v>
      </c>
      <c r="Z23" s="3"/>
      <c r="AA23" s="3">
        <f t="shared" si="10"/>
        <v>1.7812728846281871</v>
      </c>
      <c r="AB23" s="3">
        <f t="shared" si="11"/>
        <v>2.1282455745011142E-3</v>
      </c>
      <c r="AC23" s="3">
        <f t="shared" si="12"/>
        <v>3.6719922323241241E-2</v>
      </c>
      <c r="AD23" s="3">
        <f t="shared" si="13"/>
        <v>5.526679386801763E-4</v>
      </c>
      <c r="AE23" s="3">
        <f t="shared" si="14"/>
        <v>0.28821367925841385</v>
      </c>
      <c r="AF23" s="3">
        <f t="shared" si="15"/>
        <v>0.5873362445414847</v>
      </c>
      <c r="AG23" s="3">
        <f t="shared" si="16"/>
        <v>5.0326345912570306E-3</v>
      </c>
      <c r="AH23" s="3">
        <f t="shared" si="17"/>
        <v>9.05897248426271E-3</v>
      </c>
      <c r="AI23" s="3">
        <f t="shared" si="18"/>
        <v>2.4201745752593619E-4</v>
      </c>
      <c r="AJ23" s="3">
        <f t="shared" si="19"/>
        <v>2.7105572687975541</v>
      </c>
      <c r="AK23" s="3"/>
      <c r="AL23" s="3">
        <f t="shared" si="20"/>
        <v>3.9429667953521332</v>
      </c>
      <c r="AM23" s="3">
        <f t="shared" si="21"/>
        <v>4.7110140759621085E-3</v>
      </c>
      <c r="AN23" s="3">
        <f t="shared" si="22"/>
        <v>8.1282006646989119E-2</v>
      </c>
      <c r="AO23" s="3">
        <f t="shared" si="23"/>
        <v>1.2233674861819434E-3</v>
      </c>
      <c r="AP23" s="3">
        <f t="shared" si="24"/>
        <v>0.63798027640184118</v>
      </c>
      <c r="AQ23" s="3">
        <f t="shared" si="25"/>
        <v>1.3001081024243468</v>
      </c>
      <c r="AR23" s="3">
        <f t="shared" si="26"/>
        <v>1.114007362808369E-2</v>
      </c>
      <c r="AS23" s="3">
        <f t="shared" si="27"/>
        <v>2.0052642137935155E-2</v>
      </c>
      <c r="AT23" s="3">
        <f t="shared" si="28"/>
        <v>5.3572184652633944E-4</v>
      </c>
      <c r="AU23" s="3"/>
      <c r="AV23" s="4">
        <f t="shared" si="29"/>
        <v>1.9714833976760666</v>
      </c>
      <c r="AW23" s="4">
        <f t="shared" si="30"/>
        <v>2.3555070379810542E-3</v>
      </c>
      <c r="AX23" s="4">
        <f t="shared" si="31"/>
        <v>5.4188004431326077E-2</v>
      </c>
      <c r="AY23" s="4">
        <f t="shared" si="32"/>
        <v>8.1557832412129563E-4</v>
      </c>
      <c r="AZ23" s="4">
        <f t="shared" si="33"/>
        <v>0.63798027640184118</v>
      </c>
      <c r="BA23" s="4">
        <f t="shared" si="34"/>
        <v>1.3001081024243468</v>
      </c>
      <c r="BB23" s="4">
        <f t="shared" si="35"/>
        <v>1.114007362808369E-2</v>
      </c>
      <c r="BC23" s="4">
        <f t="shared" si="36"/>
        <v>2.0052642137935155E-2</v>
      </c>
      <c r="BD23" s="4">
        <f t="shared" si="37"/>
        <v>1.0714436930526789E-3</v>
      </c>
      <c r="BE23" s="4">
        <f t="shared" si="38"/>
        <v>3.9991950257547542</v>
      </c>
      <c r="BF23" s="3"/>
      <c r="BG23" s="4">
        <f t="shared" si="39"/>
        <v>0.32729887335605057</v>
      </c>
      <c r="BH23" s="4">
        <f t="shared" si="40"/>
        <v>0.66698600709802991</v>
      </c>
      <c r="BI23" s="4">
        <f t="shared" si="41"/>
        <v>5.7151195459194289E-3</v>
      </c>
      <c r="BJ23" s="5">
        <f t="shared" si="42"/>
        <v>1.3787016654046644E-2</v>
      </c>
    </row>
    <row r="24" spans="1:62" ht="20" customHeight="1" x14ac:dyDescent="0.2">
      <c r="A24" s="9">
        <v>15</v>
      </c>
      <c r="C24" s="9" t="s">
        <v>21</v>
      </c>
      <c r="E24" s="9">
        <v>53.186999999999998</v>
      </c>
      <c r="F24" s="9">
        <v>0.128</v>
      </c>
      <c r="G24" s="9">
        <v>1.046</v>
      </c>
      <c r="H24" s="9">
        <v>4.0000000000000001E-3</v>
      </c>
      <c r="I24" s="9">
        <v>22.414999999999999</v>
      </c>
      <c r="J24" s="9">
        <v>22.562999999999999</v>
      </c>
      <c r="K24" s="9">
        <v>0.40799999999999997</v>
      </c>
      <c r="L24" s="9">
        <v>0.63600000000000001</v>
      </c>
      <c r="M24" s="9">
        <v>0</v>
      </c>
      <c r="O24" s="9">
        <f t="shared" si="0"/>
        <v>100.387</v>
      </c>
      <c r="Q24" s="3">
        <f t="shared" si="1"/>
        <v>0.88521070501298171</v>
      </c>
      <c r="R24" s="3">
        <f t="shared" si="2"/>
        <v>1.602443726683192E-3</v>
      </c>
      <c r="S24" s="3">
        <f t="shared" si="3"/>
        <v>1.0258824452486735E-2</v>
      </c>
      <c r="T24" s="3">
        <f t="shared" si="4"/>
        <v>2.6317520889532203E-5</v>
      </c>
      <c r="U24" s="3">
        <f t="shared" si="5"/>
        <v>0.31198674943629429</v>
      </c>
      <c r="V24" s="3">
        <f t="shared" si="6"/>
        <v>0.55982036522429535</v>
      </c>
      <c r="W24" s="3">
        <f t="shared" si="7"/>
        <v>5.7515823900080353E-3</v>
      </c>
      <c r="X24" s="3">
        <f t="shared" si="8"/>
        <v>1.1341548228328906E-2</v>
      </c>
      <c r="Y24" s="3">
        <f t="shared" si="9"/>
        <v>0</v>
      </c>
      <c r="Z24" s="3"/>
      <c r="AA24" s="3">
        <f t="shared" si="10"/>
        <v>1.7704214100259634</v>
      </c>
      <c r="AB24" s="3">
        <f t="shared" si="11"/>
        <v>3.2048874533663839E-3</v>
      </c>
      <c r="AC24" s="3">
        <f t="shared" si="12"/>
        <v>3.0776473357460206E-2</v>
      </c>
      <c r="AD24" s="3">
        <f t="shared" si="13"/>
        <v>7.895256266859661E-5</v>
      </c>
      <c r="AE24" s="3">
        <f t="shared" si="14"/>
        <v>0.31198674943629429</v>
      </c>
      <c r="AF24" s="3">
        <f t="shared" si="15"/>
        <v>0.55982036522429535</v>
      </c>
      <c r="AG24" s="3">
        <f t="shared" si="16"/>
        <v>5.7515823900080353E-3</v>
      </c>
      <c r="AH24" s="3">
        <f t="shared" si="17"/>
        <v>1.1341548228328906E-2</v>
      </c>
      <c r="AI24" s="3">
        <f t="shared" si="18"/>
        <v>0</v>
      </c>
      <c r="AJ24" s="3">
        <f t="shared" si="19"/>
        <v>2.6933819686783851</v>
      </c>
      <c r="AK24" s="3"/>
      <c r="AL24" s="3">
        <f t="shared" si="20"/>
        <v>3.9439368733013929</v>
      </c>
      <c r="AM24" s="3">
        <f t="shared" si="21"/>
        <v>7.1394718401690113E-3</v>
      </c>
      <c r="AN24" s="3">
        <f t="shared" si="22"/>
        <v>6.856021251058253E-2</v>
      </c>
      <c r="AO24" s="3">
        <f t="shared" si="23"/>
        <v>1.7588124577964221E-4</v>
      </c>
      <c r="AP24" s="3">
        <f t="shared" si="24"/>
        <v>0.69500743614775806</v>
      </c>
      <c r="AQ24" s="3">
        <f t="shared" si="25"/>
        <v>1.247102056227829</v>
      </c>
      <c r="AR24" s="3">
        <f t="shared" si="26"/>
        <v>1.2812699699248996E-2</v>
      </c>
      <c r="AS24" s="3">
        <f t="shared" si="27"/>
        <v>2.5265369027239953E-2</v>
      </c>
      <c r="AT24" s="3">
        <f t="shared" si="28"/>
        <v>0</v>
      </c>
      <c r="AU24" s="3"/>
      <c r="AV24" s="4">
        <f t="shared" si="29"/>
        <v>1.9719684366506964</v>
      </c>
      <c r="AW24" s="4">
        <f t="shared" si="30"/>
        <v>3.5697359200845056E-3</v>
      </c>
      <c r="AX24" s="4">
        <f t="shared" si="31"/>
        <v>4.5706808340388351E-2</v>
      </c>
      <c r="AY24" s="4">
        <f t="shared" si="32"/>
        <v>1.172541638530948E-4</v>
      </c>
      <c r="AZ24" s="4">
        <f t="shared" si="33"/>
        <v>0.69500743614775806</v>
      </c>
      <c r="BA24" s="4">
        <f t="shared" si="34"/>
        <v>1.247102056227829</v>
      </c>
      <c r="BB24" s="4">
        <f t="shared" si="35"/>
        <v>1.2812699699248996E-2</v>
      </c>
      <c r="BC24" s="4">
        <f t="shared" si="36"/>
        <v>2.5265369027239953E-2</v>
      </c>
      <c r="BD24" s="4">
        <f t="shared" si="37"/>
        <v>0</v>
      </c>
      <c r="BE24" s="4">
        <f t="shared" si="38"/>
        <v>4.0015497961770983</v>
      </c>
      <c r="BF24" s="3"/>
      <c r="BG24" s="4">
        <f t="shared" si="39"/>
        <v>0.35551667425194006</v>
      </c>
      <c r="BH24" s="4">
        <f t="shared" si="40"/>
        <v>0.63792925431176895</v>
      </c>
      <c r="BI24" s="4">
        <f t="shared" si="41"/>
        <v>6.5540714362909615E-3</v>
      </c>
      <c r="BJ24" s="5">
        <f t="shared" si="42"/>
        <v>1.1630450737959631E-2</v>
      </c>
    </row>
    <row r="25" spans="1:62" ht="20" customHeight="1" x14ac:dyDescent="0.2">
      <c r="A25" s="9">
        <v>16</v>
      </c>
      <c r="C25" s="9" t="s">
        <v>22</v>
      </c>
      <c r="E25" s="9">
        <v>53.725999999999999</v>
      </c>
      <c r="F25" s="9">
        <v>0.13100000000000001</v>
      </c>
      <c r="G25" s="9">
        <v>0.85499999999999998</v>
      </c>
      <c r="H25" s="9">
        <v>3.5999999999999997E-2</v>
      </c>
      <c r="I25" s="9">
        <v>21.974</v>
      </c>
      <c r="J25" s="9">
        <v>22.709</v>
      </c>
      <c r="K25" s="9">
        <v>0.40400000000000003</v>
      </c>
      <c r="L25" s="9">
        <v>0.57699999999999996</v>
      </c>
      <c r="M25" s="9">
        <v>1.4E-2</v>
      </c>
      <c r="O25" s="9">
        <f t="shared" si="0"/>
        <v>100.42599999999999</v>
      </c>
      <c r="Q25" s="3">
        <f t="shared" si="1"/>
        <v>0.89418147926236591</v>
      </c>
      <c r="R25" s="3">
        <f t="shared" si="2"/>
        <v>1.6400010015273291E-3</v>
      </c>
      <c r="S25" s="3">
        <f t="shared" si="3"/>
        <v>8.3855591843940338E-3</v>
      </c>
      <c r="T25" s="3">
        <f t="shared" si="4"/>
        <v>2.3685768800578983E-4</v>
      </c>
      <c r="U25" s="3">
        <f t="shared" si="5"/>
        <v>0.30584862066085794</v>
      </c>
      <c r="V25" s="3">
        <f t="shared" si="6"/>
        <v>0.56344283445811827</v>
      </c>
      <c r="W25" s="3">
        <f t="shared" si="7"/>
        <v>5.6951943273608986E-3</v>
      </c>
      <c r="X25" s="3">
        <f t="shared" si="8"/>
        <v>1.0289423471298393E-2</v>
      </c>
      <c r="Y25" s="3">
        <f t="shared" si="9"/>
        <v>2.2588296035754046E-4</v>
      </c>
      <c r="Z25" s="3"/>
      <c r="AA25" s="3">
        <f t="shared" si="10"/>
        <v>1.7883629585247318</v>
      </c>
      <c r="AB25" s="3">
        <f t="shared" si="11"/>
        <v>3.2800020030546583E-3</v>
      </c>
      <c r="AC25" s="3">
        <f t="shared" si="12"/>
        <v>2.51566775531821E-2</v>
      </c>
      <c r="AD25" s="3">
        <f t="shared" si="13"/>
        <v>7.1057306401736946E-4</v>
      </c>
      <c r="AE25" s="3">
        <f t="shared" si="14"/>
        <v>0.30584862066085794</v>
      </c>
      <c r="AF25" s="3">
        <f t="shared" si="15"/>
        <v>0.56344283445811827</v>
      </c>
      <c r="AG25" s="3">
        <f t="shared" si="16"/>
        <v>5.6951943273608986E-3</v>
      </c>
      <c r="AH25" s="3">
        <f t="shared" si="17"/>
        <v>1.0289423471298393E-2</v>
      </c>
      <c r="AI25" s="3">
        <f t="shared" si="18"/>
        <v>2.2588296035754046E-4</v>
      </c>
      <c r="AJ25" s="3">
        <f t="shared" si="19"/>
        <v>2.7030121670229792</v>
      </c>
      <c r="AK25" s="3"/>
      <c r="AL25" s="3">
        <f t="shared" si="20"/>
        <v>3.9697112288496665</v>
      </c>
      <c r="AM25" s="3">
        <f t="shared" si="21"/>
        <v>7.2807707854319267E-3</v>
      </c>
      <c r="AN25" s="3">
        <f t="shared" si="22"/>
        <v>5.5841430223872689E-2</v>
      </c>
      <c r="AO25" s="3">
        <f t="shared" si="23"/>
        <v>1.5772915993936671E-3</v>
      </c>
      <c r="AP25" s="3">
        <f t="shared" si="24"/>
        <v>0.67890620188597428</v>
      </c>
      <c r="AQ25" s="3">
        <f t="shared" si="25"/>
        <v>1.2506998851107907</v>
      </c>
      <c r="AR25" s="3">
        <f t="shared" si="26"/>
        <v>1.2641883888299527E-2</v>
      </c>
      <c r="AS25" s="3">
        <f t="shared" si="27"/>
        <v>2.283990489609421E-2</v>
      </c>
      <c r="AT25" s="3">
        <f t="shared" si="28"/>
        <v>5.0140276047589132E-4</v>
      </c>
      <c r="AU25" s="3"/>
      <c r="AV25" s="4">
        <f t="shared" si="29"/>
        <v>1.9848556144248333</v>
      </c>
      <c r="AW25" s="4">
        <f t="shared" si="30"/>
        <v>3.6403853927159634E-3</v>
      </c>
      <c r="AX25" s="4">
        <f t="shared" si="31"/>
        <v>3.7227620149248457E-2</v>
      </c>
      <c r="AY25" s="4">
        <f t="shared" si="32"/>
        <v>1.0515277329291113E-3</v>
      </c>
      <c r="AZ25" s="4">
        <f t="shared" si="33"/>
        <v>0.67890620188597428</v>
      </c>
      <c r="BA25" s="4">
        <f t="shared" si="34"/>
        <v>1.2506998851107907</v>
      </c>
      <c r="BB25" s="4">
        <f t="shared" si="35"/>
        <v>1.2641883888299527E-2</v>
      </c>
      <c r="BC25" s="4">
        <f t="shared" si="36"/>
        <v>2.283990489609421E-2</v>
      </c>
      <c r="BD25" s="4">
        <f t="shared" si="37"/>
        <v>1.0028055209517826E-3</v>
      </c>
      <c r="BE25" s="4">
        <f t="shared" si="38"/>
        <v>3.9928658290018375</v>
      </c>
      <c r="BF25" s="3"/>
      <c r="BG25" s="4">
        <f t="shared" si="39"/>
        <v>0.34954661405907039</v>
      </c>
      <c r="BH25" s="4">
        <f t="shared" si="40"/>
        <v>0.6439444931127194</v>
      </c>
      <c r="BI25" s="4">
        <f t="shared" si="41"/>
        <v>6.5088928282101572E-3</v>
      </c>
      <c r="BJ25" s="5">
        <f t="shared" si="42"/>
        <v>9.5542654618223297E-3</v>
      </c>
    </row>
    <row r="26" spans="1:62" ht="20" customHeight="1" x14ac:dyDescent="0.2">
      <c r="A26" s="9">
        <v>17</v>
      </c>
      <c r="C26" s="9" t="s">
        <v>23</v>
      </c>
      <c r="E26" s="9">
        <v>53.786999999999999</v>
      </c>
      <c r="F26" s="9">
        <v>0.108</v>
      </c>
      <c r="G26" s="9">
        <v>0.95399999999999996</v>
      </c>
      <c r="H26" s="9">
        <v>0</v>
      </c>
      <c r="I26" s="9">
        <v>19.251999999999999</v>
      </c>
      <c r="J26" s="9">
        <v>25.405000000000001</v>
      </c>
      <c r="K26" s="9">
        <v>0.26300000000000001</v>
      </c>
      <c r="L26" s="9">
        <v>0.43099999999999999</v>
      </c>
      <c r="M26" s="9">
        <v>0</v>
      </c>
      <c r="O26" s="9">
        <f t="shared" si="0"/>
        <v>100.2</v>
      </c>
      <c r="Q26" s="3">
        <f t="shared" si="1"/>
        <v>0.89519672458558008</v>
      </c>
      <c r="R26" s="3">
        <f t="shared" si="2"/>
        <v>1.3520618943889432E-3</v>
      </c>
      <c r="S26" s="3">
        <f t="shared" si="3"/>
        <v>9.3565186689028162E-3</v>
      </c>
      <c r="T26" s="3">
        <f t="shared" si="4"/>
        <v>0</v>
      </c>
      <c r="U26" s="3">
        <f t="shared" si="5"/>
        <v>0.26796202989728024</v>
      </c>
      <c r="V26" s="3">
        <f t="shared" si="6"/>
        <v>0.63033445811830091</v>
      </c>
      <c r="W26" s="3">
        <f t="shared" si="7"/>
        <v>3.7075151190492975E-3</v>
      </c>
      <c r="X26" s="3">
        <f t="shared" si="8"/>
        <v>7.6858605132228905E-3</v>
      </c>
      <c r="Y26" s="3">
        <f t="shared" si="9"/>
        <v>0</v>
      </c>
      <c r="Z26" s="3"/>
      <c r="AA26" s="3">
        <f t="shared" si="10"/>
        <v>1.7903934491711602</v>
      </c>
      <c r="AB26" s="3">
        <f t="shared" si="11"/>
        <v>2.7041237887778864E-3</v>
      </c>
      <c r="AC26" s="3">
        <f t="shared" si="12"/>
        <v>2.8069556006708449E-2</v>
      </c>
      <c r="AD26" s="3">
        <f t="shared" si="13"/>
        <v>0</v>
      </c>
      <c r="AE26" s="3">
        <f t="shared" si="14"/>
        <v>0.26796202989728024</v>
      </c>
      <c r="AF26" s="3">
        <f t="shared" si="15"/>
        <v>0.63033445811830091</v>
      </c>
      <c r="AG26" s="3">
        <f t="shared" si="16"/>
        <v>3.7075151190492975E-3</v>
      </c>
      <c r="AH26" s="3">
        <f t="shared" si="17"/>
        <v>7.6858605132228905E-3</v>
      </c>
      <c r="AI26" s="3">
        <f t="shared" si="18"/>
        <v>0</v>
      </c>
      <c r="AJ26" s="3">
        <f t="shared" si="19"/>
        <v>2.7308569926144997</v>
      </c>
      <c r="AK26" s="3"/>
      <c r="AL26" s="3">
        <f t="shared" si="20"/>
        <v>3.9336958046793638</v>
      </c>
      <c r="AM26" s="3">
        <f t="shared" si="21"/>
        <v>5.9412641440201846E-3</v>
      </c>
      <c r="AN26" s="3">
        <f t="shared" si="22"/>
        <v>6.167197202040571E-2</v>
      </c>
      <c r="AO26" s="3">
        <f t="shared" si="23"/>
        <v>0</v>
      </c>
      <c r="AP26" s="3">
        <f t="shared" si="24"/>
        <v>0.5887427220582554</v>
      </c>
      <c r="AQ26" s="3">
        <f t="shared" si="25"/>
        <v>1.384915709221721</v>
      </c>
      <c r="AR26" s="3">
        <f t="shared" si="26"/>
        <v>8.1458277655903633E-3</v>
      </c>
      <c r="AS26" s="3">
        <f t="shared" si="27"/>
        <v>1.6886700110644415E-2</v>
      </c>
      <c r="AT26" s="3">
        <f t="shared" si="28"/>
        <v>0</v>
      </c>
      <c r="AU26" s="3"/>
      <c r="AV26" s="4">
        <f t="shared" si="29"/>
        <v>1.9668479023396819</v>
      </c>
      <c r="AW26" s="4">
        <f t="shared" si="30"/>
        <v>2.9706320720100923E-3</v>
      </c>
      <c r="AX26" s="4">
        <f t="shared" si="31"/>
        <v>4.1114648013603809E-2</v>
      </c>
      <c r="AY26" s="4">
        <f t="shared" si="32"/>
        <v>0</v>
      </c>
      <c r="AZ26" s="4">
        <f t="shared" si="33"/>
        <v>0.5887427220582554</v>
      </c>
      <c r="BA26" s="4">
        <f t="shared" si="34"/>
        <v>1.384915709221721</v>
      </c>
      <c r="BB26" s="4">
        <f t="shared" si="35"/>
        <v>8.1458277655903633E-3</v>
      </c>
      <c r="BC26" s="4">
        <f t="shared" si="36"/>
        <v>1.6886700110644415E-2</v>
      </c>
      <c r="BD26" s="4">
        <f t="shared" si="37"/>
        <v>0</v>
      </c>
      <c r="BE26" s="4">
        <f t="shared" si="38"/>
        <v>4.009624141581507</v>
      </c>
      <c r="BF26" s="3"/>
      <c r="BG26" s="4">
        <f t="shared" si="39"/>
        <v>0.29707410273797308</v>
      </c>
      <c r="BH26" s="4">
        <f t="shared" si="40"/>
        <v>0.69881558832086366</v>
      </c>
      <c r="BI26" s="4">
        <f t="shared" si="41"/>
        <v>4.1103089411632298E-3</v>
      </c>
      <c r="BJ26" s="5">
        <f t="shared" si="42"/>
        <v>1.0308475375496999E-2</v>
      </c>
    </row>
    <row r="27" spans="1:62" ht="20" customHeight="1" x14ac:dyDescent="0.2">
      <c r="A27" s="9">
        <v>18</v>
      </c>
      <c r="C27" s="9" t="s">
        <v>24</v>
      </c>
      <c r="E27" s="9">
        <v>53.786000000000001</v>
      </c>
      <c r="F27" s="9">
        <v>5.3999999999999999E-2</v>
      </c>
      <c r="G27" s="9">
        <v>1.1020000000000001</v>
      </c>
      <c r="H27" s="9">
        <v>3.5999999999999997E-2</v>
      </c>
      <c r="I27" s="9">
        <v>21.015999999999998</v>
      </c>
      <c r="J27" s="9">
        <v>23.62</v>
      </c>
      <c r="K27" s="9">
        <v>0.441</v>
      </c>
      <c r="L27" s="9">
        <v>0.89100000000000001</v>
      </c>
      <c r="M27" s="9">
        <v>1.0999999999999999E-2</v>
      </c>
      <c r="O27" s="9">
        <f t="shared" si="0"/>
        <v>100.95700000000001</v>
      </c>
      <c r="Q27" s="3">
        <f t="shared" si="1"/>
        <v>0.89518008121962578</v>
      </c>
      <c r="R27" s="3">
        <f t="shared" si="2"/>
        <v>6.7603094719447161E-4</v>
      </c>
      <c r="S27" s="3">
        <f t="shared" si="3"/>
        <v>1.0808054059885644E-2</v>
      </c>
      <c r="T27" s="3">
        <f t="shared" si="4"/>
        <v>2.3685768800578983E-4</v>
      </c>
      <c r="U27" s="3">
        <f t="shared" si="5"/>
        <v>0.29251454499902563</v>
      </c>
      <c r="V27" s="3">
        <f t="shared" si="6"/>
        <v>0.58604605001984911</v>
      </c>
      <c r="W27" s="3">
        <f t="shared" si="7"/>
        <v>6.2167839068469205E-3</v>
      </c>
      <c r="X27" s="3">
        <f t="shared" si="8"/>
        <v>1.5888867093460778E-2</v>
      </c>
      <c r="Y27" s="3">
        <f t="shared" si="9"/>
        <v>1.7747946885235321E-4</v>
      </c>
      <c r="Z27" s="3"/>
      <c r="AA27" s="3">
        <f t="shared" si="10"/>
        <v>1.7903601624392516</v>
      </c>
      <c r="AB27" s="3">
        <f t="shared" si="11"/>
        <v>1.3520618943889432E-3</v>
      </c>
      <c r="AC27" s="3">
        <f t="shared" si="12"/>
        <v>3.2424162179656935E-2</v>
      </c>
      <c r="AD27" s="3">
        <f t="shared" si="13"/>
        <v>7.1057306401736946E-4</v>
      </c>
      <c r="AE27" s="3">
        <f t="shared" si="14"/>
        <v>0.29251454499902563</v>
      </c>
      <c r="AF27" s="3">
        <f t="shared" si="15"/>
        <v>0.58604605001984911</v>
      </c>
      <c r="AG27" s="3">
        <f t="shared" si="16"/>
        <v>6.2167839068469205E-3</v>
      </c>
      <c r="AH27" s="3">
        <f t="shared" si="17"/>
        <v>1.5888867093460778E-2</v>
      </c>
      <c r="AI27" s="3">
        <f t="shared" si="18"/>
        <v>1.7747946885235321E-4</v>
      </c>
      <c r="AJ27" s="3">
        <f t="shared" si="19"/>
        <v>2.7256906850653499</v>
      </c>
      <c r="AK27" s="3"/>
      <c r="AL27" s="3">
        <f t="shared" si="20"/>
        <v>3.9410785066310483</v>
      </c>
      <c r="AM27" s="3">
        <f t="shared" si="21"/>
        <v>2.9762626444677304E-3</v>
      </c>
      <c r="AN27" s="3">
        <f t="shared" si="22"/>
        <v>7.1374559902888352E-2</v>
      </c>
      <c r="AO27" s="3">
        <f t="shared" si="23"/>
        <v>1.5641680868135623E-3</v>
      </c>
      <c r="AP27" s="3">
        <f t="shared" si="24"/>
        <v>0.6439055170899094</v>
      </c>
      <c r="AQ27" s="3">
        <f t="shared" si="25"/>
        <v>1.2900496448058227</v>
      </c>
      <c r="AR27" s="3">
        <f t="shared" si="26"/>
        <v>1.3684862939679897E-2</v>
      </c>
      <c r="AS27" s="3">
        <f t="shared" si="27"/>
        <v>3.4975796440555762E-2</v>
      </c>
      <c r="AT27" s="3">
        <f t="shared" si="28"/>
        <v>3.9068145881292036E-4</v>
      </c>
      <c r="AU27" s="3"/>
      <c r="AV27" s="4">
        <f t="shared" si="29"/>
        <v>1.9705392533155242</v>
      </c>
      <c r="AW27" s="4">
        <f t="shared" si="30"/>
        <v>1.4881313222338652E-3</v>
      </c>
      <c r="AX27" s="4">
        <f t="shared" si="31"/>
        <v>4.7583039935258899E-2</v>
      </c>
      <c r="AY27" s="4">
        <f t="shared" si="32"/>
        <v>1.0427787245423749E-3</v>
      </c>
      <c r="AZ27" s="4">
        <f t="shared" si="33"/>
        <v>0.6439055170899094</v>
      </c>
      <c r="BA27" s="4">
        <f t="shared" si="34"/>
        <v>1.2900496448058227</v>
      </c>
      <c r="BB27" s="4">
        <f t="shared" si="35"/>
        <v>1.3684862939679897E-2</v>
      </c>
      <c r="BC27" s="4">
        <f t="shared" si="36"/>
        <v>3.4975796440555762E-2</v>
      </c>
      <c r="BD27" s="4">
        <f t="shared" si="37"/>
        <v>7.8136291762584073E-4</v>
      </c>
      <c r="BE27" s="4">
        <f t="shared" si="38"/>
        <v>4.0040503874911524</v>
      </c>
      <c r="BF27" s="3"/>
      <c r="BG27" s="4">
        <f t="shared" si="39"/>
        <v>0.33060807381195789</v>
      </c>
      <c r="BH27" s="4">
        <f t="shared" si="40"/>
        <v>0.66236554412299065</v>
      </c>
      <c r="BI27" s="4">
        <f t="shared" si="41"/>
        <v>7.0263820650514489E-3</v>
      </c>
      <c r="BJ27" s="5">
        <f t="shared" si="42"/>
        <v>1.2152501745008678E-2</v>
      </c>
    </row>
    <row r="28" spans="1:62" ht="20" customHeight="1" x14ac:dyDescent="0.2">
      <c r="A28" s="9">
        <v>19</v>
      </c>
      <c r="C28" s="9" t="s">
        <v>25</v>
      </c>
      <c r="E28" s="9">
        <v>53.286999999999999</v>
      </c>
      <c r="F28" s="9">
        <v>7.6999999999999999E-2</v>
      </c>
      <c r="G28" s="9">
        <v>1.121</v>
      </c>
      <c r="H28" s="9">
        <v>1.2E-2</v>
      </c>
      <c r="I28" s="9">
        <v>19.532</v>
      </c>
      <c r="J28" s="9">
        <v>22.946000000000002</v>
      </c>
      <c r="K28" s="9">
        <v>0.36699999999999999</v>
      </c>
      <c r="L28" s="9">
        <v>2.35</v>
      </c>
      <c r="M28" s="9">
        <v>3.0000000000000001E-3</v>
      </c>
      <c r="O28" s="9">
        <f t="shared" si="0"/>
        <v>99.694999999999993</v>
      </c>
      <c r="Q28" s="3">
        <f t="shared" si="1"/>
        <v>0.88687504160841479</v>
      </c>
      <c r="R28" s="3">
        <f t="shared" si="2"/>
        <v>9.6397005433285763E-4</v>
      </c>
      <c r="S28" s="3">
        <f t="shared" si="3"/>
        <v>1.0994399819538843E-2</v>
      </c>
      <c r="T28" s="3">
        <f t="shared" si="4"/>
        <v>7.895256266859661E-5</v>
      </c>
      <c r="U28" s="3">
        <f t="shared" si="5"/>
        <v>0.27185925451660492</v>
      </c>
      <c r="V28" s="3">
        <f t="shared" si="6"/>
        <v>0.56932314410480345</v>
      </c>
      <c r="W28" s="3">
        <f t="shared" si="7"/>
        <v>5.1736047478748749E-3</v>
      </c>
      <c r="X28" s="3">
        <f t="shared" si="8"/>
        <v>4.1906664051215299E-2</v>
      </c>
      <c r="Y28" s="3">
        <f t="shared" si="9"/>
        <v>4.8403491505187242E-5</v>
      </c>
      <c r="Z28" s="3"/>
      <c r="AA28" s="3">
        <f t="shared" si="10"/>
        <v>1.7737500832168296</v>
      </c>
      <c r="AB28" s="3">
        <f t="shared" si="11"/>
        <v>1.9279401086657153E-3</v>
      </c>
      <c r="AC28" s="3">
        <f t="shared" si="12"/>
        <v>3.2983199458616531E-2</v>
      </c>
      <c r="AD28" s="3">
        <f t="shared" si="13"/>
        <v>2.3685768800578983E-4</v>
      </c>
      <c r="AE28" s="3">
        <f t="shared" si="14"/>
        <v>0.27185925451660492</v>
      </c>
      <c r="AF28" s="3">
        <f t="shared" si="15"/>
        <v>0.56932314410480345</v>
      </c>
      <c r="AG28" s="3">
        <f t="shared" si="16"/>
        <v>5.1736047478748749E-3</v>
      </c>
      <c r="AH28" s="3">
        <f t="shared" si="17"/>
        <v>4.1906664051215299E-2</v>
      </c>
      <c r="AI28" s="3">
        <f t="shared" si="18"/>
        <v>4.8403491505187242E-5</v>
      </c>
      <c r="AJ28" s="3">
        <f t="shared" si="19"/>
        <v>2.6972091513841217</v>
      </c>
      <c r="AK28" s="3"/>
      <c r="AL28" s="3">
        <f t="shared" si="20"/>
        <v>3.9457453619566674</v>
      </c>
      <c r="AM28" s="3">
        <f t="shared" si="21"/>
        <v>4.2887444031020532E-3</v>
      </c>
      <c r="AN28" s="3">
        <f t="shared" si="22"/>
        <v>7.3371839425260599E-2</v>
      </c>
      <c r="AO28" s="3">
        <f t="shared" si="23"/>
        <v>5.2689504160456082E-4</v>
      </c>
      <c r="AP28" s="3">
        <f t="shared" si="24"/>
        <v>0.60475678212146522</v>
      </c>
      <c r="AQ28" s="3">
        <f t="shared" si="25"/>
        <v>1.266471627858696</v>
      </c>
      <c r="AR28" s="3">
        <f t="shared" si="26"/>
        <v>1.150879547895634E-2</v>
      </c>
      <c r="AS28" s="3">
        <f t="shared" si="27"/>
        <v>9.3222279102182642E-2</v>
      </c>
      <c r="AT28" s="3">
        <f t="shared" si="28"/>
        <v>1.0767461206413624E-4</v>
      </c>
      <c r="AU28" s="3"/>
      <c r="AV28" s="4">
        <f t="shared" si="29"/>
        <v>1.9728726809783337</v>
      </c>
      <c r="AW28" s="4">
        <f t="shared" si="30"/>
        <v>2.1443722015510266E-3</v>
      </c>
      <c r="AX28" s="4">
        <f t="shared" si="31"/>
        <v>4.8914559616840401E-2</v>
      </c>
      <c r="AY28" s="4">
        <f t="shared" si="32"/>
        <v>3.5126336106970722E-4</v>
      </c>
      <c r="AZ28" s="4">
        <f t="shared" si="33"/>
        <v>0.60475678212146522</v>
      </c>
      <c r="BA28" s="4">
        <f t="shared" si="34"/>
        <v>1.266471627858696</v>
      </c>
      <c r="BB28" s="4">
        <f t="shared" si="35"/>
        <v>1.150879547895634E-2</v>
      </c>
      <c r="BC28" s="4">
        <f t="shared" si="36"/>
        <v>9.3222279102182642E-2</v>
      </c>
      <c r="BD28" s="4">
        <f t="shared" si="37"/>
        <v>2.1534922412827249E-4</v>
      </c>
      <c r="BE28" s="4">
        <f t="shared" si="38"/>
        <v>4.0004577099432241</v>
      </c>
      <c r="BF28" s="3"/>
      <c r="BG28" s="4">
        <f t="shared" si="39"/>
        <v>0.32121146826436214</v>
      </c>
      <c r="BH28" s="4">
        <f t="shared" si="40"/>
        <v>0.67267573200682507</v>
      </c>
      <c r="BI28" s="4">
        <f t="shared" si="41"/>
        <v>6.1127997288128412E-3</v>
      </c>
      <c r="BJ28" s="5">
        <f t="shared" si="42"/>
        <v>1.290154794128758E-2</v>
      </c>
    </row>
    <row r="29" spans="1:62" ht="20" customHeight="1" x14ac:dyDescent="0.2">
      <c r="A29" s="9">
        <v>20</v>
      </c>
      <c r="C29" s="9" t="s">
        <v>26</v>
      </c>
      <c r="E29" s="9">
        <v>54.140999999999998</v>
      </c>
      <c r="F29" s="9">
        <v>9.0999999999999998E-2</v>
      </c>
      <c r="G29" s="9">
        <v>0.9</v>
      </c>
      <c r="H29" s="9">
        <v>1.2E-2</v>
      </c>
      <c r="I29" s="9">
        <v>21.712</v>
      </c>
      <c r="J29" s="9">
        <v>23.181999999999999</v>
      </c>
      <c r="K29" s="9">
        <v>0.36099999999999999</v>
      </c>
      <c r="L29" s="9">
        <v>0.92600000000000005</v>
      </c>
      <c r="M29" s="9">
        <v>6.0000000000000001E-3</v>
      </c>
      <c r="O29" s="9">
        <f t="shared" si="0"/>
        <v>101.331</v>
      </c>
      <c r="Q29" s="3">
        <f t="shared" si="1"/>
        <v>0.90108847613341314</v>
      </c>
      <c r="R29" s="3">
        <f t="shared" si="2"/>
        <v>1.1392373369388316E-3</v>
      </c>
      <c r="S29" s="3">
        <f t="shared" si="3"/>
        <v>8.8269044046252985E-3</v>
      </c>
      <c r="T29" s="3">
        <f t="shared" si="4"/>
        <v>7.895256266859661E-5</v>
      </c>
      <c r="U29" s="3">
        <f t="shared" si="5"/>
        <v>0.3022019319099184</v>
      </c>
      <c r="V29" s="3">
        <f t="shared" si="6"/>
        <v>0.57517864231838023</v>
      </c>
      <c r="W29" s="3">
        <f t="shared" si="7"/>
        <v>5.0890226539041681E-3</v>
      </c>
      <c r="X29" s="3">
        <f t="shared" si="8"/>
        <v>1.6513008898478877E-2</v>
      </c>
      <c r="Y29" s="3">
        <f t="shared" si="9"/>
        <v>9.6806983010374483E-5</v>
      </c>
      <c r="Z29" s="3"/>
      <c r="AA29" s="3">
        <f t="shared" si="10"/>
        <v>1.8021769522668263</v>
      </c>
      <c r="AB29" s="3">
        <f t="shared" si="11"/>
        <v>2.2784746738776633E-3</v>
      </c>
      <c r="AC29" s="3">
        <f t="shared" si="12"/>
        <v>2.6480713213875896E-2</v>
      </c>
      <c r="AD29" s="3">
        <f t="shared" si="13"/>
        <v>2.3685768800578983E-4</v>
      </c>
      <c r="AE29" s="3">
        <f t="shared" si="14"/>
        <v>0.3022019319099184</v>
      </c>
      <c r="AF29" s="3">
        <f t="shared" si="15"/>
        <v>0.57517864231838023</v>
      </c>
      <c r="AG29" s="3">
        <f t="shared" si="16"/>
        <v>5.0890226539041681E-3</v>
      </c>
      <c r="AH29" s="3">
        <f t="shared" si="17"/>
        <v>1.6513008898478877E-2</v>
      </c>
      <c r="AI29" s="3">
        <f t="shared" si="18"/>
        <v>9.6806983010374483E-5</v>
      </c>
      <c r="AJ29" s="3">
        <f t="shared" si="19"/>
        <v>2.7302524106062775</v>
      </c>
      <c r="AK29" s="3"/>
      <c r="AL29" s="3">
        <f t="shared" si="20"/>
        <v>3.9604622897118213</v>
      </c>
      <c r="AM29" s="3">
        <f t="shared" si="21"/>
        <v>5.0071736921313593E-3</v>
      </c>
      <c r="AN29" s="3">
        <f t="shared" si="22"/>
        <v>5.819398919529703E-2</v>
      </c>
      <c r="AO29" s="3">
        <f t="shared" si="23"/>
        <v>5.2051822114101184E-4</v>
      </c>
      <c r="AP29" s="3">
        <f t="shared" si="24"/>
        <v>0.66411866698320032</v>
      </c>
      <c r="AQ29" s="3">
        <f t="shared" si="25"/>
        <v>1.26401201606995</v>
      </c>
      <c r="AR29" s="3">
        <f t="shared" si="26"/>
        <v>1.1183631156155494E-2</v>
      </c>
      <c r="AS29" s="3">
        <f t="shared" si="27"/>
        <v>3.6288972040087707E-2</v>
      </c>
      <c r="AT29" s="3">
        <f t="shared" si="28"/>
        <v>2.127429302162087E-4</v>
      </c>
      <c r="AU29" s="3"/>
      <c r="AV29" s="4">
        <f t="shared" si="29"/>
        <v>1.9802311448559107</v>
      </c>
      <c r="AW29" s="4">
        <f t="shared" si="30"/>
        <v>2.5035868460656797E-3</v>
      </c>
      <c r="AX29" s="4">
        <f t="shared" si="31"/>
        <v>3.8795992796864687E-2</v>
      </c>
      <c r="AY29" s="4">
        <f t="shared" si="32"/>
        <v>3.4701214742734123E-4</v>
      </c>
      <c r="AZ29" s="4">
        <f t="shared" si="33"/>
        <v>0.66411866698320032</v>
      </c>
      <c r="BA29" s="4">
        <f t="shared" si="34"/>
        <v>1.26401201606995</v>
      </c>
      <c r="BB29" s="4">
        <f t="shared" si="35"/>
        <v>1.1183631156155494E-2</v>
      </c>
      <c r="BC29" s="4">
        <f t="shared" si="36"/>
        <v>3.6288972040087707E-2</v>
      </c>
      <c r="BD29" s="4">
        <f t="shared" si="37"/>
        <v>4.254858604324174E-4</v>
      </c>
      <c r="BE29" s="4">
        <f t="shared" si="38"/>
        <v>3.9979065087560941</v>
      </c>
      <c r="BF29" s="3"/>
      <c r="BG29" s="4">
        <f t="shared" si="39"/>
        <v>0.34245024755256021</v>
      </c>
      <c r="BH29" s="4">
        <f t="shared" si="40"/>
        <v>0.65178295586670332</v>
      </c>
      <c r="BI29" s="4">
        <f t="shared" si="41"/>
        <v>5.7667965807364583E-3</v>
      </c>
      <c r="BJ29" s="5">
        <f t="shared" si="42"/>
        <v>9.9603136031325354E-3</v>
      </c>
    </row>
    <row r="30" spans="1:62" ht="20" customHeight="1" x14ac:dyDescent="0.2"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3"/>
      <c r="BG30" s="4"/>
      <c r="BH30" s="4"/>
      <c r="BI30" s="4"/>
      <c r="BJ30" s="5"/>
    </row>
    <row r="31" spans="1:62" ht="20" customHeight="1" x14ac:dyDescent="0.2">
      <c r="C31" s="9" t="s">
        <v>53</v>
      </c>
      <c r="E31" s="5">
        <f>AVERAGE(E10:E29)</f>
        <v>54.112350000000006</v>
      </c>
      <c r="F31" s="5">
        <f t="shared" ref="F31:M31" si="43">AVERAGE(F10:F29)</f>
        <v>6.7800000000000013E-2</v>
      </c>
      <c r="G31" s="5">
        <f t="shared" si="43"/>
        <v>1.0708499999999999</v>
      </c>
      <c r="H31" s="5">
        <f t="shared" si="43"/>
        <v>1.7100000000000001E-2</v>
      </c>
      <c r="I31" s="5">
        <f t="shared" si="43"/>
        <v>19.542250000000003</v>
      </c>
      <c r="J31" s="5">
        <f t="shared" si="43"/>
        <v>24.912700000000001</v>
      </c>
      <c r="K31" s="5">
        <f t="shared" si="43"/>
        <v>0.24404999999999996</v>
      </c>
      <c r="L31" s="5">
        <f t="shared" si="43"/>
        <v>0.45025000000000004</v>
      </c>
      <c r="M31" s="5">
        <f t="shared" si="43"/>
        <v>4.2000000000000006E-3</v>
      </c>
      <c r="O31" s="9">
        <f t="shared" si="0"/>
        <v>100.42155</v>
      </c>
      <c r="Q31" s="3">
        <f t="shared" ref="Q31" si="44">E31/60.084</f>
        <v>0.90061164369882174</v>
      </c>
      <c r="R31" s="3">
        <f t="shared" ref="R31" si="45">F31/79.878</f>
        <v>8.4879441147750337E-4</v>
      </c>
      <c r="S31" s="3">
        <f t="shared" ref="S31" si="46">G31/101.961</f>
        <v>1.0502545090769999E-2</v>
      </c>
      <c r="T31" s="3">
        <f t="shared" ref="T31" si="47">H31/151.99</f>
        <v>1.1250740180275018E-4</v>
      </c>
      <c r="U31" s="3">
        <f t="shared" ref="U31" si="48">I31/71.846</f>
        <v>0.27200192077499097</v>
      </c>
      <c r="V31" s="3">
        <f t="shared" ref="V31" si="49">J31/40.304</f>
        <v>0.61811978959904723</v>
      </c>
      <c r="W31" s="3">
        <f t="shared" ref="W31" si="50">K31/70.937</f>
        <v>3.4403766722584826E-3</v>
      </c>
      <c r="X31" s="3">
        <f t="shared" ref="X31" si="51">L31/56.077</f>
        <v>8.0291385059828458E-3</v>
      </c>
      <c r="Y31" s="3">
        <f t="shared" ref="Y31" si="52">M31/61.979</f>
        <v>6.7764888107262153E-5</v>
      </c>
      <c r="Z31" s="3"/>
      <c r="AA31" s="3">
        <f t="shared" ref="AA31" si="53">Q31*2</f>
        <v>1.8012232873976435</v>
      </c>
      <c r="AB31" s="3">
        <f t="shared" ref="AB31" si="54">R31*2</f>
        <v>1.6975888229550067E-3</v>
      </c>
      <c r="AC31" s="3">
        <f t="shared" ref="AC31" si="55">S31*3</f>
        <v>3.150763527231E-2</v>
      </c>
      <c r="AD31" s="3">
        <f t="shared" ref="AD31" si="56">T31*3</f>
        <v>3.3752220540825056E-4</v>
      </c>
      <c r="AE31" s="3">
        <f t="shared" ref="AE31" si="57">U31*1</f>
        <v>0.27200192077499097</v>
      </c>
      <c r="AF31" s="3">
        <f t="shared" ref="AF31" si="58">V31*1</f>
        <v>0.61811978959904723</v>
      </c>
      <c r="AG31" s="3">
        <f t="shared" ref="AG31" si="59">W31*1</f>
        <v>3.4403766722584826E-3</v>
      </c>
      <c r="AH31" s="3">
        <f t="shared" ref="AH31" si="60">X31*1</f>
        <v>8.0291385059828458E-3</v>
      </c>
      <c r="AI31" s="3">
        <f t="shared" ref="AI31" si="61">Y31*1</f>
        <v>6.7764888107262153E-5</v>
      </c>
      <c r="AJ31" s="3">
        <f t="shared" ref="AJ31" si="62">SUM(AA31:AI31)</f>
        <v>2.7364250241387031</v>
      </c>
      <c r="AK31" s="3"/>
      <c r="AL31" s="3">
        <f t="shared" ref="AL31" si="63">AA31*(6/AJ31)</f>
        <v>3.949437543163639</v>
      </c>
      <c r="AM31" s="3">
        <f t="shared" ref="AM31" si="64">AB31*(6/AJ31)</f>
        <v>3.7222042803588102E-3</v>
      </c>
      <c r="AN31" s="3">
        <f t="shared" ref="AN31" si="65">AC31*(6/AJ31)</f>
        <v>6.9084959378107824E-2</v>
      </c>
      <c r="AO31" s="3">
        <f t="shared" ref="AO31" si="66">AD31*(6/AJ31)</f>
        <v>7.4006530951342968E-4</v>
      </c>
      <c r="AP31" s="3">
        <f t="shared" ref="AP31" si="67">AE31*(6/AJ31)</f>
        <v>0.59640279205662716</v>
      </c>
      <c r="AQ31" s="3">
        <f t="shared" ref="AQ31" si="68">AF31*(6/AJ31)</f>
        <v>1.3553153128182682</v>
      </c>
      <c r="AR31" s="3">
        <f t="shared" ref="AR31" si="69">AG31*(6/AJ31)</f>
        <v>7.5435138370173694E-3</v>
      </c>
      <c r="AS31" s="3">
        <f t="shared" ref="AS31" si="70">AH31*(6/AJ31)</f>
        <v>1.7605025027521166E-2</v>
      </c>
      <c r="AT31" s="3">
        <f t="shared" ref="AT31" si="71">AI31*(6/AJ31)</f>
        <v>1.4858412894815126E-4</v>
      </c>
      <c r="AU31" s="3"/>
      <c r="AV31" s="4">
        <f t="shared" ref="AV31" si="72">AL31/2</f>
        <v>1.9747187715818195</v>
      </c>
      <c r="AW31" s="4">
        <f t="shared" ref="AW31" si="73">AM31/2</f>
        <v>1.8611021401794051E-3</v>
      </c>
      <c r="AX31" s="4">
        <f t="shared" ref="AX31" si="74">(2*AN31)/3</f>
        <v>4.6056639585405214E-2</v>
      </c>
      <c r="AY31" s="4">
        <f t="shared" ref="AY31" si="75">(2*AO31)/3</f>
        <v>4.9337687300895312E-4</v>
      </c>
      <c r="AZ31" s="4">
        <f t="shared" ref="AZ31" si="76">AP31/1</f>
        <v>0.59640279205662716</v>
      </c>
      <c r="BA31" s="4">
        <f t="shared" ref="BA31" si="77">AQ31/1</f>
        <v>1.3553153128182682</v>
      </c>
      <c r="BB31" s="4">
        <f t="shared" ref="BB31" si="78">AR31/1</f>
        <v>7.5435138370173694E-3</v>
      </c>
      <c r="BC31" s="4">
        <f t="shared" ref="BC31" si="79">AS31/1</f>
        <v>1.7605025027521166E-2</v>
      </c>
      <c r="BD31" s="4">
        <f t="shared" ref="BD31" si="80">AT31*2</f>
        <v>2.9716825789630251E-4</v>
      </c>
      <c r="BE31" s="4">
        <f t="shared" ref="BE31" si="81">SUM(AV31:BD31)</f>
        <v>4.0002937021777436</v>
      </c>
      <c r="BF31" s="3"/>
      <c r="BG31" s="4">
        <f t="shared" ref="BG31" si="82">AZ31/(AZ31+BA31+BB31)</f>
        <v>0.30440181462275734</v>
      </c>
      <c r="BH31" s="4">
        <f t="shared" ref="BH31" si="83">BA31/(AZ31+BA31+BB31)</f>
        <v>0.69174800336736031</v>
      </c>
      <c r="BI31" s="4">
        <f t="shared" ref="BI31" si="84">BB31/(AZ31+BA31+BB31)</f>
        <v>3.8501820098822428E-3</v>
      </c>
      <c r="BJ31" s="5">
        <f t="shared" ref="BJ31" si="85">(AX31/2)/((AX31/2)+AZ31+BA31)</f>
        <v>1.1661405993723412E-2</v>
      </c>
    </row>
    <row r="32" spans="1:62" ht="20" customHeight="1" x14ac:dyDescent="0.2">
      <c r="C32" s="9" t="s">
        <v>63</v>
      </c>
      <c r="E32" s="5">
        <f>_xlfn.STDEV.P(E10:E29)</f>
        <v>0.8879030507324549</v>
      </c>
      <c r="F32" s="5">
        <f t="shared" ref="F32:M32" si="86">_xlfn.STDEV.P(F10:F29)</f>
        <v>4.0581522889117871E-2</v>
      </c>
      <c r="G32" s="5">
        <f t="shared" si="86"/>
        <v>0.44557752131363226</v>
      </c>
      <c r="H32" s="5">
        <f t="shared" si="86"/>
        <v>2.1198820721917526E-2</v>
      </c>
      <c r="I32" s="5">
        <f t="shared" si="86"/>
        <v>2.1864533810488433</v>
      </c>
      <c r="J32" s="5">
        <f t="shared" si="86"/>
        <v>2.0771562074143581</v>
      </c>
      <c r="K32" s="5">
        <f t="shared" si="86"/>
        <v>0.14731479049980015</v>
      </c>
      <c r="L32" s="5">
        <f t="shared" si="86"/>
        <v>0.51145839273590976</v>
      </c>
      <c r="M32" s="5">
        <f t="shared" si="86"/>
        <v>5.0754310161798084E-3</v>
      </c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3"/>
      <c r="BG32" s="4"/>
      <c r="BH32" s="4"/>
      <c r="BI32" s="4"/>
      <c r="BJ32" s="5"/>
    </row>
    <row r="33" spans="1:62" ht="10" customHeight="1" x14ac:dyDescent="0.2">
      <c r="A33" s="19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5"/>
      <c r="O33" s="14"/>
      <c r="P33" s="14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6"/>
      <c r="BG33" s="7"/>
      <c r="BH33" s="7"/>
      <c r="BI33" s="7"/>
      <c r="BJ33" s="8"/>
    </row>
    <row r="34" spans="1:62" ht="10" customHeight="1" x14ac:dyDescent="0.2"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</row>
    <row r="35" spans="1:62" ht="20" customHeight="1" x14ac:dyDescent="0.2">
      <c r="A35" s="18" t="s">
        <v>66</v>
      </c>
      <c r="B35" s="13"/>
      <c r="C35" s="13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</row>
    <row r="36" spans="1:62" ht="10" customHeight="1" x14ac:dyDescent="0.2">
      <c r="A36" s="19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5"/>
      <c r="O36" s="14"/>
      <c r="P36" s="14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</row>
    <row r="37" spans="1:62" ht="10" customHeight="1" x14ac:dyDescent="0.2"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</row>
    <row r="38" spans="1:62" ht="20" customHeight="1" x14ac:dyDescent="0.2">
      <c r="A38" s="9" t="s">
        <v>27</v>
      </c>
      <c r="C38" s="9" t="s">
        <v>6</v>
      </c>
      <c r="E38" s="9" t="s">
        <v>60</v>
      </c>
      <c r="F38" s="9" t="s">
        <v>61</v>
      </c>
      <c r="G38" s="9" t="s">
        <v>62</v>
      </c>
      <c r="H38" s="9" t="s">
        <v>58</v>
      </c>
      <c r="I38" s="9" t="s">
        <v>3</v>
      </c>
      <c r="J38" s="9" t="s">
        <v>2</v>
      </c>
      <c r="K38" s="9" t="s">
        <v>4</v>
      </c>
      <c r="L38" s="9" t="s">
        <v>1</v>
      </c>
      <c r="M38" s="9" t="s">
        <v>59</v>
      </c>
      <c r="O38" s="9" t="s">
        <v>5</v>
      </c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</row>
    <row r="39" spans="1:62" ht="20" customHeight="1" x14ac:dyDescent="0.2">
      <c r="A39" s="9">
        <v>1</v>
      </c>
      <c r="C39" s="9" t="s">
        <v>7</v>
      </c>
      <c r="E39" s="10"/>
      <c r="F39" s="10"/>
      <c r="G39" s="10"/>
      <c r="H39" s="10"/>
      <c r="I39" s="10"/>
      <c r="J39" s="10"/>
      <c r="K39" s="10"/>
      <c r="L39" s="10"/>
      <c r="M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</row>
    <row r="40" spans="1:62" ht="20" customHeight="1" x14ac:dyDescent="0.2">
      <c r="A40" s="9">
        <v>2</v>
      </c>
      <c r="C40" s="9" t="s">
        <v>8</v>
      </c>
      <c r="E40" s="9">
        <v>52.533000000000001</v>
      </c>
      <c r="F40" s="9">
        <v>0</v>
      </c>
      <c r="G40" s="9">
        <v>4.08</v>
      </c>
      <c r="H40" s="9">
        <v>0</v>
      </c>
      <c r="I40" s="9">
        <v>19.771999999999998</v>
      </c>
      <c r="J40" s="9">
        <v>25.158999999999999</v>
      </c>
      <c r="K40" s="9">
        <v>2.7E-2</v>
      </c>
      <c r="L40" s="9">
        <v>6.0000000000000001E-3</v>
      </c>
      <c r="M40" s="9">
        <v>0</v>
      </c>
      <c r="O40" s="9">
        <f t="shared" ref="O40:O57" si="87">SUM(E40:M40)</f>
        <v>101.57699999999998</v>
      </c>
      <c r="Q40" s="3">
        <f t="shared" si="1"/>
        <v>0.87432594367884964</v>
      </c>
      <c r="R40" s="3">
        <f t="shared" si="2"/>
        <v>0</v>
      </c>
      <c r="S40" s="3">
        <f t="shared" si="3"/>
        <v>4.0015299967634685E-2</v>
      </c>
      <c r="T40" s="3">
        <f t="shared" si="4"/>
        <v>0</v>
      </c>
      <c r="U40" s="3">
        <f t="shared" si="5"/>
        <v>0.27519973276174037</v>
      </c>
      <c r="V40" s="3">
        <f t="shared" si="6"/>
        <v>0.62423084557364028</v>
      </c>
      <c r="W40" s="3">
        <f t="shared" si="7"/>
        <v>3.806194228681788E-4</v>
      </c>
      <c r="X40" s="3">
        <f t="shared" si="8"/>
        <v>1.0699573800310289E-4</v>
      </c>
      <c r="Y40" s="3">
        <f t="shared" si="9"/>
        <v>0</v>
      </c>
      <c r="Z40" s="3"/>
      <c r="AA40" s="3">
        <f t="shared" si="10"/>
        <v>1.7486518873576993</v>
      </c>
      <c r="AB40" s="3">
        <f t="shared" si="11"/>
        <v>0</v>
      </c>
      <c r="AC40" s="3">
        <f t="shared" si="12"/>
        <v>0.12004589990290405</v>
      </c>
      <c r="AD40" s="3">
        <f t="shared" si="13"/>
        <v>0</v>
      </c>
      <c r="AE40" s="3">
        <f t="shared" si="14"/>
        <v>0.27519973276174037</v>
      </c>
      <c r="AF40" s="3">
        <f t="shared" si="15"/>
        <v>0.62423084557364028</v>
      </c>
      <c r="AG40" s="3">
        <f t="shared" si="16"/>
        <v>3.806194228681788E-4</v>
      </c>
      <c r="AH40" s="3">
        <f t="shared" si="17"/>
        <v>1.0699573800310289E-4</v>
      </c>
      <c r="AI40" s="3">
        <f t="shared" si="18"/>
        <v>0</v>
      </c>
      <c r="AJ40" s="3">
        <f t="shared" si="19"/>
        <v>2.7686159807568558</v>
      </c>
      <c r="AK40" s="3"/>
      <c r="AL40" s="3">
        <f t="shared" si="20"/>
        <v>3.7895870706048678</v>
      </c>
      <c r="AM40" s="3">
        <f t="shared" si="21"/>
        <v>0</v>
      </c>
      <c r="AN40" s="3">
        <f t="shared" si="22"/>
        <v>0.26015720649727769</v>
      </c>
      <c r="AO40" s="3">
        <f t="shared" si="23"/>
        <v>0</v>
      </c>
      <c r="AP40" s="3">
        <f t="shared" si="24"/>
        <v>0.5963984922600406</v>
      </c>
      <c r="AQ40" s="3">
        <f t="shared" si="25"/>
        <v>1.3528004965202747</v>
      </c>
      <c r="AR40" s="3">
        <f t="shared" si="26"/>
        <v>8.2485854054225823E-4</v>
      </c>
      <c r="AS40" s="3">
        <f t="shared" si="27"/>
        <v>2.3187557699609932E-4</v>
      </c>
      <c r="AT40" s="3">
        <f t="shared" si="28"/>
        <v>0</v>
      </c>
      <c r="AU40" s="3"/>
      <c r="AV40" s="4">
        <f t="shared" si="29"/>
        <v>1.8947935353024339</v>
      </c>
      <c r="AW40" s="4">
        <f t="shared" si="30"/>
        <v>0</v>
      </c>
      <c r="AX40" s="4">
        <f t="shared" si="31"/>
        <v>0.1734381376648518</v>
      </c>
      <c r="AY40" s="4">
        <f t="shared" si="32"/>
        <v>0</v>
      </c>
      <c r="AZ40" s="4">
        <f t="shared" si="33"/>
        <v>0.5963984922600406</v>
      </c>
      <c r="BA40" s="4">
        <f t="shared" si="34"/>
        <v>1.3528004965202747</v>
      </c>
      <c r="BB40" s="4">
        <f t="shared" si="35"/>
        <v>8.2485854054225823E-4</v>
      </c>
      <c r="BC40" s="4">
        <f t="shared" si="36"/>
        <v>2.3187557699609932E-4</v>
      </c>
      <c r="BD40" s="4">
        <f t="shared" si="37"/>
        <v>0</v>
      </c>
      <c r="BE40" s="4">
        <f t="shared" si="38"/>
        <v>4.0184873958651393</v>
      </c>
      <c r="BF40" s="3"/>
      <c r="BG40" s="4">
        <f t="shared" si="39"/>
        <v>0.30584164038785161</v>
      </c>
      <c r="BH40" s="4">
        <f t="shared" si="40"/>
        <v>0.69373536040540762</v>
      </c>
      <c r="BI40" s="4">
        <f t="shared" si="41"/>
        <v>4.2299920674074493E-4</v>
      </c>
      <c r="BJ40" s="5">
        <f t="shared" si="42"/>
        <v>4.2594577177683758E-2</v>
      </c>
    </row>
    <row r="41" spans="1:62" ht="20" customHeight="1" x14ac:dyDescent="0.2">
      <c r="A41" s="9">
        <v>3</v>
      </c>
      <c r="C41" s="9" t="s">
        <v>9</v>
      </c>
      <c r="E41" s="10"/>
      <c r="F41" s="10"/>
      <c r="G41" s="10"/>
      <c r="H41" s="10"/>
      <c r="I41" s="10"/>
      <c r="J41" s="10"/>
      <c r="K41" s="10"/>
      <c r="L41" s="10"/>
      <c r="M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</row>
    <row r="42" spans="1:62" ht="20" customHeight="1" x14ac:dyDescent="0.2">
      <c r="A42" s="9">
        <v>4</v>
      </c>
      <c r="C42" s="9" t="s">
        <v>10</v>
      </c>
      <c r="E42" s="9">
        <v>52.664999999999999</v>
      </c>
      <c r="F42" s="9">
        <v>1.7000000000000001E-2</v>
      </c>
      <c r="G42" s="9">
        <v>4.4560000000000004</v>
      </c>
      <c r="H42" s="9">
        <v>1.6E-2</v>
      </c>
      <c r="I42" s="9">
        <v>17.696000000000002</v>
      </c>
      <c r="J42" s="9">
        <v>26.888000000000002</v>
      </c>
      <c r="K42" s="9">
        <v>1E-3</v>
      </c>
      <c r="L42" s="9">
        <v>0</v>
      </c>
      <c r="M42" s="9">
        <v>0</v>
      </c>
      <c r="O42" s="9">
        <f t="shared" si="87"/>
        <v>101.73900000000002</v>
      </c>
      <c r="Q42" s="3">
        <f t="shared" si="1"/>
        <v>0.87652286798482115</v>
      </c>
      <c r="R42" s="3">
        <f t="shared" si="2"/>
        <v>2.1282455745011143E-4</v>
      </c>
      <c r="S42" s="3">
        <f t="shared" si="3"/>
        <v>4.3702984474455926E-2</v>
      </c>
      <c r="T42" s="3">
        <f t="shared" si="4"/>
        <v>1.0527008355812881E-4</v>
      </c>
      <c r="U42" s="3">
        <f t="shared" si="5"/>
        <v>0.24630459594131895</v>
      </c>
      <c r="V42" s="3">
        <f t="shared" si="6"/>
        <v>0.66712981341802302</v>
      </c>
      <c r="W42" s="3">
        <f t="shared" si="7"/>
        <v>1.4097015661784401E-5</v>
      </c>
      <c r="X42" s="3">
        <f t="shared" si="8"/>
        <v>0</v>
      </c>
      <c r="Y42" s="3">
        <f t="shared" si="9"/>
        <v>0</v>
      </c>
      <c r="Z42" s="3"/>
      <c r="AA42" s="3">
        <f t="shared" si="10"/>
        <v>1.7530457359696423</v>
      </c>
      <c r="AB42" s="3">
        <f t="shared" si="11"/>
        <v>4.2564911490022286E-4</v>
      </c>
      <c r="AC42" s="3">
        <f t="shared" si="12"/>
        <v>0.13110895342336779</v>
      </c>
      <c r="AD42" s="3">
        <f t="shared" si="13"/>
        <v>3.1581025067438644E-4</v>
      </c>
      <c r="AE42" s="3">
        <f t="shared" si="14"/>
        <v>0.24630459594131895</v>
      </c>
      <c r="AF42" s="3">
        <f t="shared" si="15"/>
        <v>0.66712981341802302</v>
      </c>
      <c r="AG42" s="3">
        <f t="shared" si="16"/>
        <v>1.4097015661784401E-5</v>
      </c>
      <c r="AH42" s="3">
        <f t="shared" si="17"/>
        <v>0</v>
      </c>
      <c r="AI42" s="3">
        <f t="shared" si="18"/>
        <v>0</v>
      </c>
      <c r="AJ42" s="3">
        <f t="shared" si="19"/>
        <v>2.7983446551335889</v>
      </c>
      <c r="AK42" s="3"/>
      <c r="AL42" s="3">
        <f t="shared" si="20"/>
        <v>3.7587487290109114</v>
      </c>
      <c r="AM42" s="3">
        <f t="shared" si="21"/>
        <v>9.1264479688597116E-4</v>
      </c>
      <c r="AN42" s="3">
        <f t="shared" si="22"/>
        <v>0.28111395038387543</v>
      </c>
      <c r="AO42" s="3">
        <f t="shared" si="23"/>
        <v>6.7713657092602158E-4</v>
      </c>
      <c r="AP42" s="3">
        <f t="shared" si="24"/>
        <v>0.52810777719493041</v>
      </c>
      <c r="AQ42" s="3">
        <f t="shared" si="25"/>
        <v>1.4304095362824605</v>
      </c>
      <c r="AR42" s="3">
        <f t="shared" si="26"/>
        <v>3.0225760009775701E-5</v>
      </c>
      <c r="AS42" s="3">
        <f t="shared" si="27"/>
        <v>0</v>
      </c>
      <c r="AT42" s="3">
        <f t="shared" si="28"/>
        <v>0</v>
      </c>
      <c r="AU42" s="3"/>
      <c r="AV42" s="4">
        <f t="shared" si="29"/>
        <v>1.8793743645054557</v>
      </c>
      <c r="AW42" s="4">
        <f t="shared" si="30"/>
        <v>4.5632239844298558E-4</v>
      </c>
      <c r="AX42" s="4">
        <f t="shared" si="31"/>
        <v>0.18740930025591696</v>
      </c>
      <c r="AY42" s="4">
        <f t="shared" si="32"/>
        <v>4.5142438061734772E-4</v>
      </c>
      <c r="AZ42" s="4">
        <f t="shared" si="33"/>
        <v>0.52810777719493041</v>
      </c>
      <c r="BA42" s="4">
        <f t="shared" si="34"/>
        <v>1.4304095362824605</v>
      </c>
      <c r="BB42" s="4">
        <f t="shared" si="35"/>
        <v>3.0225760009775701E-5</v>
      </c>
      <c r="BC42" s="4">
        <f t="shared" si="36"/>
        <v>0</v>
      </c>
      <c r="BD42" s="4">
        <f t="shared" si="37"/>
        <v>0</v>
      </c>
      <c r="BE42" s="4">
        <f t="shared" si="38"/>
        <v>4.0262389507778336</v>
      </c>
      <c r="BF42" s="3"/>
      <c r="BG42" s="4">
        <f t="shared" si="39"/>
        <v>0.26964256246777635</v>
      </c>
      <c r="BH42" s="4">
        <f t="shared" si="40"/>
        <v>0.73034200478964062</v>
      </c>
      <c r="BI42" s="4">
        <f t="shared" si="41"/>
        <v>1.5432742583080063E-5</v>
      </c>
      <c r="BJ42" s="5">
        <f t="shared" si="42"/>
        <v>4.5660095150398775E-2</v>
      </c>
    </row>
    <row r="43" spans="1:62" ht="20" customHeight="1" x14ac:dyDescent="0.2">
      <c r="A43" s="9">
        <v>5</v>
      </c>
      <c r="C43" s="9" t="s">
        <v>11</v>
      </c>
      <c r="E43" s="9">
        <v>53.290999999999997</v>
      </c>
      <c r="F43" s="9">
        <v>0</v>
      </c>
      <c r="G43" s="9">
        <v>3.0430000000000001</v>
      </c>
      <c r="H43" s="9">
        <v>2.1000000000000001E-2</v>
      </c>
      <c r="I43" s="9">
        <v>16.966999999999999</v>
      </c>
      <c r="J43" s="9">
        <v>27.297999999999998</v>
      </c>
      <c r="K43" s="9">
        <v>1.2E-2</v>
      </c>
      <c r="L43" s="9">
        <v>1.6E-2</v>
      </c>
      <c r="M43" s="9">
        <v>1.7000000000000001E-2</v>
      </c>
      <c r="O43" s="9">
        <f t="shared" si="87"/>
        <v>100.66500000000001</v>
      </c>
      <c r="Q43" s="3">
        <f t="shared" si="1"/>
        <v>0.88694161507223213</v>
      </c>
      <c r="R43" s="3">
        <f t="shared" si="2"/>
        <v>0</v>
      </c>
      <c r="S43" s="3">
        <f t="shared" si="3"/>
        <v>2.9844744559194204E-2</v>
      </c>
      <c r="T43" s="3">
        <f t="shared" si="4"/>
        <v>1.3816698467004407E-4</v>
      </c>
      <c r="U43" s="3">
        <f t="shared" si="5"/>
        <v>0.23615789327172004</v>
      </c>
      <c r="V43" s="3">
        <f t="shared" si="6"/>
        <v>0.67730250099245726</v>
      </c>
      <c r="W43" s="3">
        <f t="shared" si="7"/>
        <v>1.6916418794141281E-4</v>
      </c>
      <c r="X43" s="3">
        <f t="shared" si="8"/>
        <v>2.8532196800827434E-4</v>
      </c>
      <c r="Y43" s="3">
        <f t="shared" si="9"/>
        <v>2.7428645186272773E-4</v>
      </c>
      <c r="Z43" s="3"/>
      <c r="AA43" s="3">
        <f t="shared" si="10"/>
        <v>1.7738832301444643</v>
      </c>
      <c r="AB43" s="3">
        <f t="shared" si="11"/>
        <v>0</v>
      </c>
      <c r="AC43" s="3">
        <f t="shared" si="12"/>
        <v>8.953423367758262E-2</v>
      </c>
      <c r="AD43" s="3">
        <f t="shared" si="13"/>
        <v>4.1450095401013222E-4</v>
      </c>
      <c r="AE43" s="3">
        <f t="shared" si="14"/>
        <v>0.23615789327172004</v>
      </c>
      <c r="AF43" s="3">
        <f t="shared" si="15"/>
        <v>0.67730250099245726</v>
      </c>
      <c r="AG43" s="3">
        <f t="shared" si="16"/>
        <v>1.6916418794141281E-4</v>
      </c>
      <c r="AH43" s="3">
        <f t="shared" si="17"/>
        <v>2.8532196800827434E-4</v>
      </c>
      <c r="AI43" s="3">
        <f t="shared" si="18"/>
        <v>2.7428645186272773E-4</v>
      </c>
      <c r="AJ43" s="3">
        <f t="shared" si="19"/>
        <v>2.778021131648047</v>
      </c>
      <c r="AK43" s="3"/>
      <c r="AL43" s="3">
        <f t="shared" si="20"/>
        <v>3.8312521310997742</v>
      </c>
      <c r="AM43" s="3">
        <f t="shared" si="21"/>
        <v>0</v>
      </c>
      <c r="AN43" s="3">
        <f t="shared" si="22"/>
        <v>0.19337700348837927</v>
      </c>
      <c r="AO43" s="3">
        <f t="shared" si="23"/>
        <v>8.9524363070103425E-4</v>
      </c>
      <c r="AP43" s="3">
        <f t="shared" si="24"/>
        <v>0.51005636475836436</v>
      </c>
      <c r="AQ43" s="3">
        <f t="shared" si="25"/>
        <v>1.4628452460849015</v>
      </c>
      <c r="AR43" s="3">
        <f t="shared" si="26"/>
        <v>3.6536263748517353E-4</v>
      </c>
      <c r="AS43" s="3">
        <f t="shared" si="27"/>
        <v>6.1624146358960606E-4</v>
      </c>
      <c r="AT43" s="3">
        <f t="shared" si="28"/>
        <v>5.9240683680474818E-4</v>
      </c>
      <c r="AU43" s="3"/>
      <c r="AV43" s="4">
        <f t="shared" si="29"/>
        <v>1.9156260655498871</v>
      </c>
      <c r="AW43" s="4">
        <f t="shared" si="30"/>
        <v>0</v>
      </c>
      <c r="AX43" s="4">
        <f t="shared" si="31"/>
        <v>0.12891800232558617</v>
      </c>
      <c r="AY43" s="4">
        <f t="shared" si="32"/>
        <v>5.9682908713402287E-4</v>
      </c>
      <c r="AZ43" s="4">
        <f t="shared" si="33"/>
        <v>0.51005636475836436</v>
      </c>
      <c r="BA43" s="4">
        <f t="shared" si="34"/>
        <v>1.4628452460849015</v>
      </c>
      <c r="BB43" s="4">
        <f t="shared" si="35"/>
        <v>3.6536263748517353E-4</v>
      </c>
      <c r="BC43" s="4">
        <f t="shared" si="36"/>
        <v>6.1624146358960606E-4</v>
      </c>
      <c r="BD43" s="4">
        <f t="shared" si="37"/>
        <v>1.1848136736094964E-3</v>
      </c>
      <c r="BE43" s="4">
        <f t="shared" si="38"/>
        <v>4.0202089255805573</v>
      </c>
      <c r="BF43" s="3"/>
      <c r="BG43" s="4">
        <f t="shared" si="39"/>
        <v>0.25848320151968524</v>
      </c>
      <c r="BH43" s="4">
        <f t="shared" si="40"/>
        <v>0.74133164226861337</v>
      </c>
      <c r="BI43" s="4">
        <f t="shared" si="41"/>
        <v>1.8515621170139531E-4</v>
      </c>
      <c r="BJ43" s="5">
        <f t="shared" si="42"/>
        <v>3.1638484018459763E-2</v>
      </c>
    </row>
    <row r="44" spans="1:62" ht="20" customHeight="1" x14ac:dyDescent="0.2">
      <c r="A44" s="9">
        <v>6</v>
      </c>
      <c r="C44" s="9" t="s">
        <v>12</v>
      </c>
      <c r="E44" s="9">
        <v>54.253999999999998</v>
      </c>
      <c r="F44" s="9">
        <v>3.5999999999999997E-2</v>
      </c>
      <c r="G44" s="9">
        <v>1.361</v>
      </c>
      <c r="H44" s="9">
        <v>0</v>
      </c>
      <c r="I44" s="9">
        <v>17.66</v>
      </c>
      <c r="J44" s="9">
        <v>27.62</v>
      </c>
      <c r="K44" s="9">
        <v>0</v>
      </c>
      <c r="L44" s="9">
        <v>5.1999999999999998E-2</v>
      </c>
      <c r="M44" s="9">
        <v>0</v>
      </c>
      <c r="O44" s="9">
        <f t="shared" si="87"/>
        <v>100.983</v>
      </c>
      <c r="Q44" s="3">
        <f t="shared" si="1"/>
        <v>0.90296917648625252</v>
      </c>
      <c r="R44" s="3">
        <f t="shared" si="2"/>
        <v>4.5068729812964767E-4</v>
      </c>
      <c r="S44" s="3">
        <f t="shared" si="3"/>
        <v>1.334824099410559E-2</v>
      </c>
      <c r="T44" s="3">
        <f t="shared" si="4"/>
        <v>0</v>
      </c>
      <c r="U44" s="3">
        <f t="shared" si="5"/>
        <v>0.2458035242045486</v>
      </c>
      <c r="V44" s="3">
        <f t="shared" si="6"/>
        <v>0.68529178245335454</v>
      </c>
      <c r="W44" s="3">
        <f t="shared" si="7"/>
        <v>0</v>
      </c>
      <c r="X44" s="3">
        <f t="shared" si="8"/>
        <v>9.272963960268916E-4</v>
      </c>
      <c r="Y44" s="3">
        <f t="shared" si="9"/>
        <v>0</v>
      </c>
      <c r="Z44" s="3"/>
      <c r="AA44" s="3">
        <f t="shared" si="10"/>
        <v>1.805938352972505</v>
      </c>
      <c r="AB44" s="3">
        <f t="shared" si="11"/>
        <v>9.0137459625929534E-4</v>
      </c>
      <c r="AC44" s="3">
        <f t="shared" si="12"/>
        <v>4.0044722982316774E-2</v>
      </c>
      <c r="AD44" s="3">
        <f t="shared" si="13"/>
        <v>0</v>
      </c>
      <c r="AE44" s="3">
        <f t="shared" si="14"/>
        <v>0.2458035242045486</v>
      </c>
      <c r="AF44" s="3">
        <f t="shared" si="15"/>
        <v>0.68529178245335454</v>
      </c>
      <c r="AG44" s="3">
        <f t="shared" si="16"/>
        <v>0</v>
      </c>
      <c r="AH44" s="3">
        <f t="shared" si="17"/>
        <v>9.272963960268916E-4</v>
      </c>
      <c r="AI44" s="3">
        <f t="shared" si="18"/>
        <v>0</v>
      </c>
      <c r="AJ44" s="3">
        <f t="shared" si="19"/>
        <v>2.7789070536050109</v>
      </c>
      <c r="AK44" s="3"/>
      <c r="AL44" s="3">
        <f t="shared" si="20"/>
        <v>3.8992416474592848</v>
      </c>
      <c r="AM44" s="3">
        <f t="shared" si="21"/>
        <v>1.946177930110969E-3</v>
      </c>
      <c r="AN44" s="3">
        <f t="shared" si="22"/>
        <v>8.6461451663957661E-2</v>
      </c>
      <c r="AO44" s="3">
        <f t="shared" si="23"/>
        <v>0</v>
      </c>
      <c r="AP44" s="3">
        <f t="shared" si="24"/>
        <v>0.53071985380512843</v>
      </c>
      <c r="AQ44" s="3">
        <f t="shared" si="25"/>
        <v>1.4796287228772367</v>
      </c>
      <c r="AR44" s="3">
        <f t="shared" si="26"/>
        <v>0</v>
      </c>
      <c r="AS44" s="3">
        <f t="shared" si="27"/>
        <v>2.0021462642817039E-3</v>
      </c>
      <c r="AT44" s="3">
        <f t="shared" si="28"/>
        <v>0</v>
      </c>
      <c r="AU44" s="3"/>
      <c r="AV44" s="4">
        <f t="shared" si="29"/>
        <v>1.9496208237296424</v>
      </c>
      <c r="AW44" s="4">
        <f t="shared" si="30"/>
        <v>9.7308896505548452E-4</v>
      </c>
      <c r="AX44" s="4">
        <f t="shared" si="31"/>
        <v>5.7640967775971774E-2</v>
      </c>
      <c r="AY44" s="4">
        <f t="shared" si="32"/>
        <v>0</v>
      </c>
      <c r="AZ44" s="4">
        <f t="shared" si="33"/>
        <v>0.53071985380512843</v>
      </c>
      <c r="BA44" s="4">
        <f t="shared" si="34"/>
        <v>1.4796287228772367</v>
      </c>
      <c r="BB44" s="4">
        <f t="shared" si="35"/>
        <v>0</v>
      </c>
      <c r="BC44" s="4">
        <f t="shared" si="36"/>
        <v>2.0021462642817039E-3</v>
      </c>
      <c r="BD44" s="4">
        <f t="shared" si="37"/>
        <v>0</v>
      </c>
      <c r="BE44" s="4">
        <f t="shared" si="38"/>
        <v>4.0205856034173166</v>
      </c>
      <c r="BF44" s="3"/>
      <c r="BG44" s="4">
        <f t="shared" si="39"/>
        <v>0.26399394610508986</v>
      </c>
      <c r="BH44" s="4">
        <f t="shared" si="40"/>
        <v>0.73600605389491014</v>
      </c>
      <c r="BI44" s="4">
        <f t="shared" si="41"/>
        <v>0</v>
      </c>
      <c r="BJ44" s="5">
        <f t="shared" si="42"/>
        <v>1.4133445061158817E-2</v>
      </c>
    </row>
    <row r="45" spans="1:62" ht="20" customHeight="1" x14ac:dyDescent="0.2">
      <c r="A45" s="9">
        <v>7</v>
      </c>
      <c r="C45" s="9" t="s">
        <v>13</v>
      </c>
      <c r="E45" s="9">
        <v>50.890999999999998</v>
      </c>
      <c r="F45" s="9">
        <v>2.9000000000000001E-2</v>
      </c>
      <c r="G45" s="9">
        <v>6.2480000000000002</v>
      </c>
      <c r="H45" s="9">
        <v>6.0999999999999999E-2</v>
      </c>
      <c r="I45" s="9">
        <v>18.085999999999999</v>
      </c>
      <c r="J45" s="9">
        <v>25.591999999999999</v>
      </c>
      <c r="K45" s="9">
        <v>5.8999999999999997E-2</v>
      </c>
      <c r="L45" s="9">
        <v>0</v>
      </c>
      <c r="M45" s="9">
        <v>0</v>
      </c>
      <c r="O45" s="9">
        <f t="shared" si="87"/>
        <v>100.96599999999999</v>
      </c>
      <c r="Q45" s="3">
        <f t="shared" si="1"/>
        <v>0.84699753678183864</v>
      </c>
      <c r="R45" s="3">
        <f t="shared" si="2"/>
        <v>3.6305365682666067E-4</v>
      </c>
      <c r="S45" s="3">
        <f t="shared" si="3"/>
        <v>6.1278331911220958E-2</v>
      </c>
      <c r="T45" s="3">
        <f t="shared" si="4"/>
        <v>4.0134219356536611E-4</v>
      </c>
      <c r="U45" s="3">
        <f t="shared" si="5"/>
        <v>0.25173287308966397</v>
      </c>
      <c r="V45" s="3">
        <f t="shared" si="6"/>
        <v>0.63497419610956718</v>
      </c>
      <c r="W45" s="3">
        <f t="shared" si="7"/>
        <v>8.3172392404527956E-4</v>
      </c>
      <c r="X45" s="3">
        <f t="shared" si="8"/>
        <v>0</v>
      </c>
      <c r="Y45" s="3">
        <f t="shared" si="9"/>
        <v>0</v>
      </c>
      <c r="Z45" s="3"/>
      <c r="AA45" s="3">
        <f t="shared" si="10"/>
        <v>1.6939950735636773</v>
      </c>
      <c r="AB45" s="3">
        <f t="shared" si="11"/>
        <v>7.2610731365332134E-4</v>
      </c>
      <c r="AC45" s="3">
        <f t="shared" si="12"/>
        <v>0.18383499573366288</v>
      </c>
      <c r="AD45" s="3">
        <f t="shared" si="13"/>
        <v>1.2040265806960984E-3</v>
      </c>
      <c r="AE45" s="3">
        <f t="shared" si="14"/>
        <v>0.25173287308966397</v>
      </c>
      <c r="AF45" s="3">
        <f t="shared" si="15"/>
        <v>0.63497419610956718</v>
      </c>
      <c r="AG45" s="3">
        <f t="shared" si="16"/>
        <v>8.3172392404527956E-4</v>
      </c>
      <c r="AH45" s="3">
        <f t="shared" si="17"/>
        <v>0</v>
      </c>
      <c r="AI45" s="3">
        <f t="shared" si="18"/>
        <v>0</v>
      </c>
      <c r="AJ45" s="3">
        <f t="shared" si="19"/>
        <v>2.7672989963149663</v>
      </c>
      <c r="AK45" s="3"/>
      <c r="AL45" s="3">
        <f t="shared" si="20"/>
        <v>3.6728848075024665</v>
      </c>
      <c r="AM45" s="3">
        <f t="shared" si="21"/>
        <v>1.5743307418972037E-3</v>
      </c>
      <c r="AN45" s="3">
        <f t="shared" si="22"/>
        <v>0.39858720574494649</v>
      </c>
      <c r="AO45" s="3">
        <f t="shared" si="23"/>
        <v>2.6105453345650538E-3</v>
      </c>
      <c r="AP45" s="3">
        <f t="shared" si="24"/>
        <v>0.54580196811016179</v>
      </c>
      <c r="AQ45" s="3">
        <f t="shared" si="25"/>
        <v>1.3767378160909711</v>
      </c>
      <c r="AR45" s="3">
        <f t="shared" si="26"/>
        <v>1.803326474991317E-3</v>
      </c>
      <c r="AS45" s="3">
        <f t="shared" si="27"/>
        <v>0</v>
      </c>
      <c r="AT45" s="3">
        <f t="shared" si="28"/>
        <v>0</v>
      </c>
      <c r="AU45" s="3"/>
      <c r="AV45" s="4">
        <f t="shared" si="29"/>
        <v>1.8364424037512332</v>
      </c>
      <c r="AW45" s="4">
        <f t="shared" si="30"/>
        <v>7.8716537094860185E-4</v>
      </c>
      <c r="AX45" s="4">
        <f t="shared" si="31"/>
        <v>0.26572480382996433</v>
      </c>
      <c r="AY45" s="4">
        <f t="shared" si="32"/>
        <v>1.7403635563767025E-3</v>
      </c>
      <c r="AZ45" s="4">
        <f t="shared" si="33"/>
        <v>0.54580196811016179</v>
      </c>
      <c r="BA45" s="4">
        <f t="shared" si="34"/>
        <v>1.3767378160909711</v>
      </c>
      <c r="BB45" s="4">
        <f t="shared" si="35"/>
        <v>1.803326474991317E-3</v>
      </c>
      <c r="BC45" s="4">
        <f t="shared" si="36"/>
        <v>0</v>
      </c>
      <c r="BD45" s="4">
        <f t="shared" si="37"/>
        <v>0</v>
      </c>
      <c r="BE45" s="4">
        <f t="shared" si="38"/>
        <v>4.0290378471846475</v>
      </c>
      <c r="BF45" s="3"/>
      <c r="BG45" s="4">
        <f t="shared" si="39"/>
        <v>0.2836302762652303</v>
      </c>
      <c r="BH45" s="4">
        <f t="shared" si="40"/>
        <v>0.71543261097926025</v>
      </c>
      <c r="BI45" s="4">
        <f t="shared" si="41"/>
        <v>9.3711275550944356E-4</v>
      </c>
      <c r="BJ45" s="5">
        <f t="shared" si="42"/>
        <v>6.4640586067507666E-2</v>
      </c>
    </row>
    <row r="46" spans="1:62" ht="20" customHeight="1" x14ac:dyDescent="0.2">
      <c r="A46" s="9">
        <v>8</v>
      </c>
      <c r="C46" s="9" t="s">
        <v>14</v>
      </c>
      <c r="E46" s="9">
        <v>53.54</v>
      </c>
      <c r="F46" s="9">
        <v>4.2000000000000003E-2</v>
      </c>
      <c r="G46" s="9">
        <v>3.37</v>
      </c>
      <c r="H46" s="9">
        <v>2.5000000000000001E-2</v>
      </c>
      <c r="I46" s="9">
        <v>16.957999999999998</v>
      </c>
      <c r="J46" s="9">
        <v>27.280999999999999</v>
      </c>
      <c r="K46" s="9">
        <v>0.04</v>
      </c>
      <c r="L46" s="9">
        <v>1.0999999999999999E-2</v>
      </c>
      <c r="M46" s="9">
        <v>0</v>
      </c>
      <c r="O46" s="9">
        <f t="shared" si="87"/>
        <v>101.26700000000001</v>
      </c>
      <c r="Q46" s="3">
        <f t="shared" si="1"/>
        <v>0.89108581319486047</v>
      </c>
      <c r="R46" s="3">
        <f t="shared" si="2"/>
        <v>5.2580184781792232E-4</v>
      </c>
      <c r="S46" s="3">
        <f t="shared" si="3"/>
        <v>3.3051853159541393E-2</v>
      </c>
      <c r="T46" s="3">
        <f t="shared" si="4"/>
        <v>1.6448450555957628E-4</v>
      </c>
      <c r="U46" s="3">
        <f t="shared" si="5"/>
        <v>0.23603262533752745</v>
      </c>
      <c r="V46" s="3">
        <f t="shared" si="6"/>
        <v>0.67688070662961486</v>
      </c>
      <c r="W46" s="3">
        <f t="shared" si="7"/>
        <v>5.6388062647137608E-4</v>
      </c>
      <c r="X46" s="3">
        <f t="shared" si="8"/>
        <v>1.9615885300568861E-4</v>
      </c>
      <c r="Y46" s="3">
        <f t="shared" si="9"/>
        <v>0</v>
      </c>
      <c r="Z46" s="3"/>
      <c r="AA46" s="3">
        <f t="shared" si="10"/>
        <v>1.7821716263897209</v>
      </c>
      <c r="AB46" s="3">
        <f t="shared" si="11"/>
        <v>1.0516036956358446E-3</v>
      </c>
      <c r="AC46" s="3">
        <f t="shared" si="12"/>
        <v>9.9155559478624172E-2</v>
      </c>
      <c r="AD46" s="3">
        <f t="shared" si="13"/>
        <v>4.9345351667872881E-4</v>
      </c>
      <c r="AE46" s="3">
        <f t="shared" si="14"/>
        <v>0.23603262533752745</v>
      </c>
      <c r="AF46" s="3">
        <f t="shared" si="15"/>
        <v>0.67688070662961486</v>
      </c>
      <c r="AG46" s="3">
        <f t="shared" si="16"/>
        <v>5.6388062647137608E-4</v>
      </c>
      <c r="AH46" s="3">
        <f t="shared" si="17"/>
        <v>1.9615885300568861E-4</v>
      </c>
      <c r="AI46" s="3">
        <f t="shared" si="18"/>
        <v>0</v>
      </c>
      <c r="AJ46" s="3">
        <f t="shared" si="19"/>
        <v>2.7965456145272793</v>
      </c>
      <c r="AK46" s="3"/>
      <c r="AL46" s="3">
        <f t="shared" si="20"/>
        <v>3.8236564791902556</v>
      </c>
      <c r="AM46" s="3">
        <f t="shared" si="21"/>
        <v>2.2562200098000655E-3</v>
      </c>
      <c r="AN46" s="3">
        <f t="shared" si="22"/>
        <v>0.2127386564986572</v>
      </c>
      <c r="AO46" s="3">
        <f t="shared" si="23"/>
        <v>1.0587065287589973E-3</v>
      </c>
      <c r="AP46" s="3">
        <f t="shared" si="24"/>
        <v>0.50640895849093981</v>
      </c>
      <c r="AQ46" s="3">
        <f t="shared" si="25"/>
        <v>1.4522503114844412</v>
      </c>
      <c r="AR46" s="3">
        <f t="shared" si="26"/>
        <v>1.2098081795101196E-3</v>
      </c>
      <c r="AS46" s="3">
        <f t="shared" si="27"/>
        <v>4.2085961763691122E-4</v>
      </c>
      <c r="AT46" s="3">
        <f t="shared" si="28"/>
        <v>0</v>
      </c>
      <c r="AU46" s="3"/>
      <c r="AV46" s="4">
        <f t="shared" si="29"/>
        <v>1.9118282395951278</v>
      </c>
      <c r="AW46" s="4">
        <f t="shared" si="30"/>
        <v>1.1281100049000327E-3</v>
      </c>
      <c r="AX46" s="4">
        <f t="shared" si="31"/>
        <v>0.14182577099910479</v>
      </c>
      <c r="AY46" s="4">
        <f t="shared" si="32"/>
        <v>7.0580435250599822E-4</v>
      </c>
      <c r="AZ46" s="4">
        <f t="shared" si="33"/>
        <v>0.50640895849093981</v>
      </c>
      <c r="BA46" s="4">
        <f t="shared" si="34"/>
        <v>1.4522503114844412</v>
      </c>
      <c r="BB46" s="4">
        <f t="shared" si="35"/>
        <v>1.2098081795101196E-3</v>
      </c>
      <c r="BC46" s="4">
        <f t="shared" si="36"/>
        <v>4.2085961763691122E-4</v>
      </c>
      <c r="BD46" s="4">
        <f t="shared" si="37"/>
        <v>0</v>
      </c>
      <c r="BE46" s="4">
        <f t="shared" si="38"/>
        <v>4.0157778627241667</v>
      </c>
      <c r="BF46" s="3"/>
      <c r="BG46" s="4">
        <f t="shared" si="39"/>
        <v>0.25838917718304732</v>
      </c>
      <c r="BH46" s="4">
        <f t="shared" si="40"/>
        <v>0.74099353251272004</v>
      </c>
      <c r="BI46" s="4">
        <f t="shared" si="41"/>
        <v>6.1729030423250892E-4</v>
      </c>
      <c r="BJ46" s="5">
        <f t="shared" si="42"/>
        <v>3.4939819857234052E-2</v>
      </c>
    </row>
    <row r="47" spans="1:62" ht="20" customHeight="1" x14ac:dyDescent="0.2">
      <c r="A47" s="9">
        <v>9</v>
      </c>
      <c r="C47" s="9" t="s">
        <v>15</v>
      </c>
      <c r="E47" s="9">
        <v>52.621000000000002</v>
      </c>
      <c r="F47" s="9">
        <v>2.1000000000000001E-2</v>
      </c>
      <c r="G47" s="9">
        <v>4.9539999999999997</v>
      </c>
      <c r="H47" s="9">
        <v>0</v>
      </c>
      <c r="I47" s="9">
        <v>17.068999999999999</v>
      </c>
      <c r="J47" s="9">
        <v>25.506</v>
      </c>
      <c r="K47" s="9">
        <v>3.3000000000000002E-2</v>
      </c>
      <c r="L47" s="9">
        <v>3.7999999999999999E-2</v>
      </c>
      <c r="M47" s="9">
        <v>2.4E-2</v>
      </c>
      <c r="O47" s="9">
        <f t="shared" si="87"/>
        <v>100.26600000000001</v>
      </c>
      <c r="Q47" s="3">
        <f t="shared" si="1"/>
        <v>0.87579055988283072</v>
      </c>
      <c r="R47" s="3">
        <f t="shared" si="2"/>
        <v>2.6290092390896116E-4</v>
      </c>
      <c r="S47" s="3">
        <f t="shared" si="3"/>
        <v>4.8587204911681912E-2</v>
      </c>
      <c r="T47" s="3">
        <f t="shared" si="4"/>
        <v>0</v>
      </c>
      <c r="U47" s="3">
        <f t="shared" si="5"/>
        <v>0.2375775965259026</v>
      </c>
      <c r="V47" s="3">
        <f t="shared" si="6"/>
        <v>0.6328404128622469</v>
      </c>
      <c r="W47" s="3">
        <f t="shared" si="7"/>
        <v>4.6520151683888527E-4</v>
      </c>
      <c r="X47" s="3">
        <f t="shared" si="8"/>
        <v>6.7763967401965157E-4</v>
      </c>
      <c r="Y47" s="3">
        <f t="shared" si="9"/>
        <v>3.8722793204149793E-4</v>
      </c>
      <c r="Z47" s="3"/>
      <c r="AA47" s="3">
        <f t="shared" si="10"/>
        <v>1.7515811197656614</v>
      </c>
      <c r="AB47" s="3">
        <f t="shared" si="11"/>
        <v>5.2580184781792232E-4</v>
      </c>
      <c r="AC47" s="3">
        <f t="shared" si="12"/>
        <v>0.14576161473504573</v>
      </c>
      <c r="AD47" s="3">
        <f t="shared" si="13"/>
        <v>0</v>
      </c>
      <c r="AE47" s="3">
        <f t="shared" si="14"/>
        <v>0.2375775965259026</v>
      </c>
      <c r="AF47" s="3">
        <f t="shared" si="15"/>
        <v>0.6328404128622469</v>
      </c>
      <c r="AG47" s="3">
        <f t="shared" si="16"/>
        <v>4.6520151683888527E-4</v>
      </c>
      <c r="AH47" s="3">
        <f t="shared" si="17"/>
        <v>6.7763967401965157E-4</v>
      </c>
      <c r="AI47" s="3">
        <f t="shared" si="18"/>
        <v>3.8722793204149793E-4</v>
      </c>
      <c r="AJ47" s="3">
        <f t="shared" si="19"/>
        <v>2.7698166148595749</v>
      </c>
      <c r="AK47" s="3"/>
      <c r="AL47" s="3">
        <f t="shared" si="20"/>
        <v>3.7942897238078639</v>
      </c>
      <c r="AM47" s="3">
        <f t="shared" si="21"/>
        <v>1.1389963761436522E-3</v>
      </c>
      <c r="AN47" s="3">
        <f t="shared" si="22"/>
        <v>0.31575003331208396</v>
      </c>
      <c r="AO47" s="3">
        <f t="shared" si="23"/>
        <v>0</v>
      </c>
      <c r="AP47" s="3">
        <f t="shared" si="24"/>
        <v>0.51464258373931526</v>
      </c>
      <c r="AQ47" s="3">
        <f t="shared" si="25"/>
        <v>1.370864214187691</v>
      </c>
      <c r="AR47" s="3">
        <f t="shared" si="26"/>
        <v>1.0077234305184573E-3</v>
      </c>
      <c r="AS47" s="3">
        <f t="shared" si="27"/>
        <v>1.4679087497365022E-3</v>
      </c>
      <c r="AT47" s="3">
        <f t="shared" si="28"/>
        <v>8.3881639664681504E-4</v>
      </c>
      <c r="AU47" s="3"/>
      <c r="AV47" s="4">
        <f t="shared" si="29"/>
        <v>1.8971448619039319</v>
      </c>
      <c r="AW47" s="4">
        <f t="shared" si="30"/>
        <v>5.6949818807182611E-4</v>
      </c>
      <c r="AX47" s="4">
        <f t="shared" si="31"/>
        <v>0.21050002220805597</v>
      </c>
      <c r="AY47" s="4">
        <f t="shared" si="32"/>
        <v>0</v>
      </c>
      <c r="AZ47" s="4">
        <f t="shared" si="33"/>
        <v>0.51464258373931526</v>
      </c>
      <c r="BA47" s="4">
        <f t="shared" si="34"/>
        <v>1.370864214187691</v>
      </c>
      <c r="BB47" s="4">
        <f t="shared" si="35"/>
        <v>1.0077234305184573E-3</v>
      </c>
      <c r="BC47" s="4">
        <f t="shared" si="36"/>
        <v>1.4679087497365022E-3</v>
      </c>
      <c r="BD47" s="4">
        <f t="shared" si="37"/>
        <v>1.6776327932936301E-3</v>
      </c>
      <c r="BE47" s="4">
        <f t="shared" si="38"/>
        <v>3.997874445200615</v>
      </c>
      <c r="BF47" s="3"/>
      <c r="BG47" s="4">
        <f t="shared" si="39"/>
        <v>0.27280075393693848</v>
      </c>
      <c r="BH47" s="4">
        <f t="shared" si="40"/>
        <v>0.72666507395936997</v>
      </c>
      <c r="BI47" s="4">
        <f t="shared" si="41"/>
        <v>5.3417210369168303E-4</v>
      </c>
      <c r="BJ47" s="5">
        <f t="shared" si="42"/>
        <v>5.2869346284068003E-2</v>
      </c>
    </row>
    <row r="48" spans="1:62" ht="20" customHeight="1" x14ac:dyDescent="0.2">
      <c r="A48" s="9">
        <v>10</v>
      </c>
      <c r="C48" s="9" t="s">
        <v>16</v>
      </c>
      <c r="E48" s="9">
        <v>54.957000000000001</v>
      </c>
      <c r="F48" s="9">
        <v>0.04</v>
      </c>
      <c r="G48" s="9">
        <v>1.514</v>
      </c>
      <c r="H48" s="9">
        <v>3.3000000000000002E-2</v>
      </c>
      <c r="I48" s="9">
        <v>15.395</v>
      </c>
      <c r="J48" s="9">
        <v>28.227</v>
      </c>
      <c r="K48" s="9">
        <v>0.113</v>
      </c>
      <c r="L48" s="9">
        <v>0.157</v>
      </c>
      <c r="M48" s="9">
        <v>0</v>
      </c>
      <c r="O48" s="9">
        <f t="shared" si="87"/>
        <v>100.43600000000001</v>
      </c>
      <c r="Q48" s="3">
        <f t="shared" si="1"/>
        <v>0.914669462752147</v>
      </c>
      <c r="R48" s="3">
        <f t="shared" si="2"/>
        <v>5.007636645884975E-4</v>
      </c>
      <c r="S48" s="3">
        <f t="shared" si="3"/>
        <v>1.484881474289189E-2</v>
      </c>
      <c r="T48" s="3">
        <f t="shared" si="4"/>
        <v>2.1711954733864068E-4</v>
      </c>
      <c r="U48" s="3">
        <f t="shared" si="5"/>
        <v>0.21427776076608299</v>
      </c>
      <c r="V48" s="3">
        <f t="shared" si="6"/>
        <v>0.70035232235013889</v>
      </c>
      <c r="W48" s="3">
        <f t="shared" si="7"/>
        <v>1.5929627697816374E-3</v>
      </c>
      <c r="X48" s="3">
        <f t="shared" si="8"/>
        <v>2.799721811081192E-3</v>
      </c>
      <c r="Y48" s="3">
        <f t="shared" si="9"/>
        <v>0</v>
      </c>
      <c r="Z48" s="3"/>
      <c r="AA48" s="3">
        <f t="shared" si="10"/>
        <v>1.829338925504294</v>
      </c>
      <c r="AB48" s="3">
        <f t="shared" si="11"/>
        <v>1.001527329176995E-3</v>
      </c>
      <c r="AC48" s="3">
        <f t="shared" si="12"/>
        <v>4.4546444228675673E-2</v>
      </c>
      <c r="AD48" s="3">
        <f t="shared" si="13"/>
        <v>6.5135864201592208E-4</v>
      </c>
      <c r="AE48" s="3">
        <f t="shared" si="14"/>
        <v>0.21427776076608299</v>
      </c>
      <c r="AF48" s="3">
        <f t="shared" si="15"/>
        <v>0.70035232235013889</v>
      </c>
      <c r="AG48" s="3">
        <f t="shared" si="16"/>
        <v>1.5929627697816374E-3</v>
      </c>
      <c r="AH48" s="3">
        <f t="shared" si="17"/>
        <v>2.799721811081192E-3</v>
      </c>
      <c r="AI48" s="3">
        <f t="shared" si="18"/>
        <v>0</v>
      </c>
      <c r="AJ48" s="3">
        <f t="shared" si="19"/>
        <v>2.7945610234012475</v>
      </c>
      <c r="AK48" s="3"/>
      <c r="AL48" s="3">
        <f t="shared" si="20"/>
        <v>3.9276413938053438</v>
      </c>
      <c r="AM48" s="3">
        <f t="shared" si="21"/>
        <v>2.1503069443616026E-3</v>
      </c>
      <c r="AN48" s="3">
        <f t="shared" si="22"/>
        <v>9.5642450865771528E-2</v>
      </c>
      <c r="AO48" s="3">
        <f t="shared" si="23"/>
        <v>1.3984850641547053E-3</v>
      </c>
      <c r="AP48" s="3">
        <f t="shared" si="24"/>
        <v>0.46006029348814109</v>
      </c>
      <c r="AQ48" s="3">
        <f t="shared" si="25"/>
        <v>1.5036758542443489</v>
      </c>
      <c r="AR48" s="3">
        <f t="shared" si="26"/>
        <v>3.4201352336393417E-3</v>
      </c>
      <c r="AS48" s="3">
        <f t="shared" si="27"/>
        <v>6.0110803542382405E-3</v>
      </c>
      <c r="AT48" s="3">
        <f t="shared" si="28"/>
        <v>0</v>
      </c>
      <c r="AU48" s="3"/>
      <c r="AV48" s="4">
        <f t="shared" si="29"/>
        <v>1.9638206969026719</v>
      </c>
      <c r="AW48" s="4">
        <f t="shared" si="30"/>
        <v>1.0751534721808013E-3</v>
      </c>
      <c r="AX48" s="4">
        <f t="shared" si="31"/>
        <v>6.3761633910514356E-2</v>
      </c>
      <c r="AY48" s="4">
        <f t="shared" si="32"/>
        <v>9.323233761031369E-4</v>
      </c>
      <c r="AZ48" s="4">
        <f t="shared" si="33"/>
        <v>0.46006029348814109</v>
      </c>
      <c r="BA48" s="4">
        <f t="shared" si="34"/>
        <v>1.5036758542443489</v>
      </c>
      <c r="BB48" s="4">
        <f t="shared" si="35"/>
        <v>3.4201352336393417E-3</v>
      </c>
      <c r="BC48" s="4">
        <f t="shared" si="36"/>
        <v>6.0110803542382405E-3</v>
      </c>
      <c r="BD48" s="4">
        <f t="shared" si="37"/>
        <v>0</v>
      </c>
      <c r="BE48" s="4">
        <f t="shared" si="38"/>
        <v>4.0027571709818375</v>
      </c>
      <c r="BF48" s="3"/>
      <c r="BG48" s="4">
        <f t="shared" si="39"/>
        <v>0.23387073893003063</v>
      </c>
      <c r="BH48" s="4">
        <f t="shared" si="40"/>
        <v>0.76439064209838348</v>
      </c>
      <c r="BI48" s="4">
        <f t="shared" si="41"/>
        <v>1.7386189715859143E-3</v>
      </c>
      <c r="BJ48" s="5">
        <f t="shared" si="42"/>
        <v>1.5975418890190458E-2</v>
      </c>
    </row>
    <row r="49" spans="1:64" ht="20" customHeight="1" x14ac:dyDescent="0.2">
      <c r="A49" s="9">
        <v>11</v>
      </c>
      <c r="C49" s="9" t="s">
        <v>17</v>
      </c>
      <c r="E49" s="9">
        <v>53.722000000000001</v>
      </c>
      <c r="F49" s="9">
        <v>0.14199999999999999</v>
      </c>
      <c r="G49" s="9">
        <v>1.484</v>
      </c>
      <c r="H49" s="9">
        <v>0.02</v>
      </c>
      <c r="I49" s="9">
        <v>20.059000000000001</v>
      </c>
      <c r="J49" s="9">
        <v>24.370999999999999</v>
      </c>
      <c r="K49" s="9">
        <v>0.28699999999999998</v>
      </c>
      <c r="L49" s="9">
        <v>0.35</v>
      </c>
      <c r="M49" s="9">
        <v>0</v>
      </c>
      <c r="O49" s="9">
        <f t="shared" si="87"/>
        <v>100.435</v>
      </c>
      <c r="Q49" s="3">
        <f t="shared" si="1"/>
        <v>0.89411490579854869</v>
      </c>
      <c r="R49" s="3">
        <f t="shared" si="2"/>
        <v>1.7777110092891658E-3</v>
      </c>
      <c r="S49" s="3">
        <f t="shared" si="3"/>
        <v>1.4554584596071047E-2</v>
      </c>
      <c r="T49" s="3">
        <f t="shared" si="4"/>
        <v>1.3158760444766102E-4</v>
      </c>
      <c r="U49" s="3">
        <f t="shared" si="5"/>
        <v>0.27919438799654817</v>
      </c>
      <c r="V49" s="3">
        <f t="shared" si="6"/>
        <v>0.6046794362842397</v>
      </c>
      <c r="W49" s="3">
        <f t="shared" si="7"/>
        <v>4.0458434949321226E-3</v>
      </c>
      <c r="X49" s="3">
        <f t="shared" si="8"/>
        <v>6.2414180501810012E-3</v>
      </c>
      <c r="Y49" s="3">
        <f t="shared" si="9"/>
        <v>0</v>
      </c>
      <c r="Z49" s="3"/>
      <c r="AA49" s="3">
        <f t="shared" si="10"/>
        <v>1.7882298115970974</v>
      </c>
      <c r="AB49" s="3">
        <f t="shared" si="11"/>
        <v>3.5554220185783315E-3</v>
      </c>
      <c r="AC49" s="3">
        <f t="shared" si="12"/>
        <v>4.366375378821314E-2</v>
      </c>
      <c r="AD49" s="3">
        <f t="shared" si="13"/>
        <v>3.9476281334298302E-4</v>
      </c>
      <c r="AE49" s="3">
        <f t="shared" si="14"/>
        <v>0.27919438799654817</v>
      </c>
      <c r="AF49" s="3">
        <f t="shared" si="15"/>
        <v>0.6046794362842397</v>
      </c>
      <c r="AG49" s="3">
        <f t="shared" si="16"/>
        <v>4.0458434949321226E-3</v>
      </c>
      <c r="AH49" s="3">
        <f t="shared" si="17"/>
        <v>6.2414180501810012E-3</v>
      </c>
      <c r="AI49" s="3">
        <f t="shared" si="18"/>
        <v>0</v>
      </c>
      <c r="AJ49" s="3">
        <f t="shared" si="19"/>
        <v>2.730004836043133</v>
      </c>
      <c r="AK49" s="3"/>
      <c r="AL49" s="3">
        <f t="shared" si="20"/>
        <v>3.930168448028736</v>
      </c>
      <c r="AM49" s="3">
        <f t="shared" si="21"/>
        <v>7.8141004843014662E-3</v>
      </c>
      <c r="AN49" s="3">
        <f t="shared" si="22"/>
        <v>9.5964124044921509E-2</v>
      </c>
      <c r="AO49" s="3">
        <f t="shared" si="23"/>
        <v>8.6760904185463335E-4</v>
      </c>
      <c r="AP49" s="3">
        <f t="shared" si="24"/>
        <v>0.61361295257164228</v>
      </c>
      <c r="AQ49" s="3">
        <f t="shared" si="25"/>
        <v>1.3289634398464911</v>
      </c>
      <c r="AR49" s="3">
        <f t="shared" si="26"/>
        <v>8.891947973534358E-3</v>
      </c>
      <c r="AS49" s="3">
        <f t="shared" si="27"/>
        <v>1.3717378008518053E-2</v>
      </c>
      <c r="AT49" s="3">
        <f t="shared" si="28"/>
        <v>0</v>
      </c>
      <c r="AU49" s="3"/>
      <c r="AV49" s="4">
        <f t="shared" si="29"/>
        <v>1.965084224014368</v>
      </c>
      <c r="AW49" s="4">
        <f t="shared" si="30"/>
        <v>3.9070502421507331E-3</v>
      </c>
      <c r="AX49" s="4">
        <f t="shared" si="31"/>
        <v>6.3976082696614339E-2</v>
      </c>
      <c r="AY49" s="4">
        <f t="shared" si="32"/>
        <v>5.7840602790308886E-4</v>
      </c>
      <c r="AZ49" s="4">
        <f t="shared" si="33"/>
        <v>0.61361295257164228</v>
      </c>
      <c r="BA49" s="4">
        <f t="shared" si="34"/>
        <v>1.3289634398464911</v>
      </c>
      <c r="BB49" s="4">
        <f t="shared" si="35"/>
        <v>8.891947973534358E-3</v>
      </c>
      <c r="BC49" s="4">
        <f t="shared" si="36"/>
        <v>1.3717378008518053E-2</v>
      </c>
      <c r="BD49" s="4">
        <f t="shared" si="37"/>
        <v>0</v>
      </c>
      <c r="BE49" s="4">
        <f t="shared" si="38"/>
        <v>3.9987314813812223</v>
      </c>
      <c r="BF49" s="3"/>
      <c r="BG49" s="4">
        <f t="shared" si="39"/>
        <v>0.31443653984593345</v>
      </c>
      <c r="BH49" s="4">
        <f t="shared" si="40"/>
        <v>0.68100691788817991</v>
      </c>
      <c r="BI49" s="4">
        <f t="shared" si="41"/>
        <v>4.5565422658866749E-3</v>
      </c>
      <c r="BJ49" s="5">
        <f t="shared" si="42"/>
        <v>1.6200049388760965E-2</v>
      </c>
    </row>
    <row r="50" spans="1:64" ht="20" customHeight="1" x14ac:dyDescent="0.2">
      <c r="A50" s="9">
        <v>12</v>
      </c>
      <c r="C50" s="9" t="s">
        <v>18</v>
      </c>
      <c r="E50" s="9">
        <v>51.176000000000002</v>
      </c>
      <c r="F50" s="9">
        <v>0.01</v>
      </c>
      <c r="G50" s="9">
        <v>6.9889999999999999</v>
      </c>
      <c r="H50" s="9">
        <v>6.0999999999999999E-2</v>
      </c>
      <c r="I50" s="9">
        <v>17.890999999999998</v>
      </c>
      <c r="J50" s="9">
        <v>25.466999999999999</v>
      </c>
      <c r="K50" s="9">
        <v>1.9E-2</v>
      </c>
      <c r="L50" s="9">
        <v>0.01</v>
      </c>
      <c r="M50" s="9">
        <v>0</v>
      </c>
      <c r="O50" s="9">
        <f t="shared" si="87"/>
        <v>101.623</v>
      </c>
      <c r="Q50" s="3">
        <f t="shared" si="1"/>
        <v>0.85174089607882297</v>
      </c>
      <c r="R50" s="3">
        <f t="shared" si="2"/>
        <v>1.2519091614712438E-4</v>
      </c>
      <c r="S50" s="3">
        <f t="shared" si="3"/>
        <v>6.8545816537695786E-2</v>
      </c>
      <c r="T50" s="3">
        <f t="shared" si="4"/>
        <v>4.0134219356536611E-4</v>
      </c>
      <c r="U50" s="3">
        <f t="shared" si="5"/>
        <v>0.24901873451549142</v>
      </c>
      <c r="V50" s="3">
        <f t="shared" si="6"/>
        <v>0.63187276697102013</v>
      </c>
      <c r="W50" s="3">
        <f t="shared" si="7"/>
        <v>2.6784329757390359E-4</v>
      </c>
      <c r="X50" s="3">
        <f t="shared" si="8"/>
        <v>1.7832623000517146E-4</v>
      </c>
      <c r="Y50" s="3">
        <f t="shared" si="9"/>
        <v>0</v>
      </c>
      <c r="Z50" s="3"/>
      <c r="AA50" s="3">
        <f t="shared" si="10"/>
        <v>1.7034817921576459</v>
      </c>
      <c r="AB50" s="3">
        <f t="shared" si="11"/>
        <v>2.5038183229424875E-4</v>
      </c>
      <c r="AC50" s="3">
        <f t="shared" si="12"/>
        <v>0.20563744961308736</v>
      </c>
      <c r="AD50" s="3">
        <f t="shared" si="13"/>
        <v>1.2040265806960984E-3</v>
      </c>
      <c r="AE50" s="3">
        <f t="shared" si="14"/>
        <v>0.24901873451549142</v>
      </c>
      <c r="AF50" s="3">
        <f t="shared" si="15"/>
        <v>0.63187276697102013</v>
      </c>
      <c r="AG50" s="3">
        <f t="shared" si="16"/>
        <v>2.6784329757390359E-4</v>
      </c>
      <c r="AH50" s="3">
        <f t="shared" si="17"/>
        <v>1.7832623000517146E-4</v>
      </c>
      <c r="AI50" s="3">
        <f t="shared" si="18"/>
        <v>0</v>
      </c>
      <c r="AJ50" s="3">
        <f t="shared" si="19"/>
        <v>2.7919113211978144</v>
      </c>
      <c r="AK50" s="3"/>
      <c r="AL50" s="3">
        <f t="shared" si="20"/>
        <v>3.6608937666977202</v>
      </c>
      <c r="AM50" s="3">
        <f t="shared" si="21"/>
        <v>5.3808693075572478E-4</v>
      </c>
      <c r="AN50" s="3">
        <f t="shared" si="22"/>
        <v>0.44192832641588914</v>
      </c>
      <c r="AO50" s="3">
        <f t="shared" si="23"/>
        <v>2.587531856519428E-3</v>
      </c>
      <c r="AP50" s="3">
        <f t="shared" si="24"/>
        <v>0.53515754449246944</v>
      </c>
      <c r="AQ50" s="3">
        <f t="shared" si="25"/>
        <v>1.3579358961156278</v>
      </c>
      <c r="AR50" s="3">
        <f t="shared" si="26"/>
        <v>5.7561276149485445E-4</v>
      </c>
      <c r="AS50" s="3">
        <f t="shared" si="27"/>
        <v>3.8323472952285053E-4</v>
      </c>
      <c r="AT50" s="3">
        <f t="shared" si="28"/>
        <v>0</v>
      </c>
      <c r="AU50" s="3"/>
      <c r="AV50" s="4">
        <f t="shared" si="29"/>
        <v>1.8304468833488601</v>
      </c>
      <c r="AW50" s="4">
        <f t="shared" si="30"/>
        <v>2.6904346537786239E-4</v>
      </c>
      <c r="AX50" s="4">
        <f t="shared" si="31"/>
        <v>0.29461888427725941</v>
      </c>
      <c r="AY50" s="4">
        <f t="shared" si="32"/>
        <v>1.7250212376796186E-3</v>
      </c>
      <c r="AZ50" s="4">
        <f t="shared" si="33"/>
        <v>0.53515754449246944</v>
      </c>
      <c r="BA50" s="4">
        <f t="shared" si="34"/>
        <v>1.3579358961156278</v>
      </c>
      <c r="BB50" s="4">
        <f t="shared" si="35"/>
        <v>5.7561276149485445E-4</v>
      </c>
      <c r="BC50" s="4">
        <f t="shared" si="36"/>
        <v>3.8323472952285053E-4</v>
      </c>
      <c r="BD50" s="4">
        <f t="shared" si="37"/>
        <v>0</v>
      </c>
      <c r="BE50" s="4">
        <f t="shared" si="38"/>
        <v>4.0211121204282909</v>
      </c>
      <c r="BF50" s="3"/>
      <c r="BG50" s="4">
        <f t="shared" si="39"/>
        <v>0.28260352226816554</v>
      </c>
      <c r="BH50" s="4">
        <f t="shared" si="40"/>
        <v>0.71709251080558056</v>
      </c>
      <c r="BI50" s="4">
        <f t="shared" si="41"/>
        <v>3.0396692625388259E-4</v>
      </c>
      <c r="BJ50" s="5">
        <f t="shared" si="42"/>
        <v>7.2196252702959471E-2</v>
      </c>
    </row>
    <row r="51" spans="1:64" ht="20" customHeight="1" x14ac:dyDescent="0.2">
      <c r="A51" s="9">
        <v>13</v>
      </c>
      <c r="C51" s="9" t="s">
        <v>19</v>
      </c>
      <c r="E51" s="10"/>
      <c r="F51" s="10"/>
      <c r="G51" s="10"/>
      <c r="H51" s="10"/>
      <c r="I51" s="10"/>
      <c r="J51" s="10"/>
      <c r="K51" s="10"/>
      <c r="L51" s="10"/>
      <c r="M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</row>
    <row r="52" spans="1:64" ht="20" customHeight="1" x14ac:dyDescent="0.2">
      <c r="A52" s="9">
        <v>14</v>
      </c>
      <c r="C52" s="9" t="s">
        <v>20</v>
      </c>
      <c r="E52" s="9">
        <v>53.255000000000003</v>
      </c>
      <c r="F52" s="9">
        <v>6.9000000000000006E-2</v>
      </c>
      <c r="G52" s="9">
        <v>2.4809999999999999</v>
      </c>
      <c r="H52" s="9">
        <v>4.1000000000000002E-2</v>
      </c>
      <c r="I52" s="9">
        <v>19.265000000000001</v>
      </c>
      <c r="J52" s="9">
        <v>24.963999999999999</v>
      </c>
      <c r="K52" s="9">
        <v>0.23300000000000001</v>
      </c>
      <c r="L52" s="9">
        <v>0.36799999999999999</v>
      </c>
      <c r="M52" s="9">
        <v>8.0000000000000002E-3</v>
      </c>
      <c r="O52" s="9">
        <f t="shared" si="87"/>
        <v>100.684</v>
      </c>
      <c r="Q52" s="3">
        <f t="shared" si="1"/>
        <v>0.88634245389787625</v>
      </c>
      <c r="R52" s="3">
        <f t="shared" si="2"/>
        <v>8.6381732141515817E-4</v>
      </c>
      <c r="S52" s="3">
        <f t="shared" si="3"/>
        <v>2.4332833142083735E-2</v>
      </c>
      <c r="T52" s="3">
        <f t="shared" si="4"/>
        <v>2.6975458911770512E-4</v>
      </c>
      <c r="U52" s="3">
        <f t="shared" si="5"/>
        <v>0.26814297246889179</v>
      </c>
      <c r="V52" s="3">
        <f t="shared" si="6"/>
        <v>0.61939261611750684</v>
      </c>
      <c r="W52" s="3">
        <f t="shared" si="7"/>
        <v>3.2846046491957657E-3</v>
      </c>
      <c r="X52" s="3">
        <f t="shared" si="8"/>
        <v>6.5624052641903097E-3</v>
      </c>
      <c r="Y52" s="3">
        <f t="shared" si="9"/>
        <v>1.2907597734716599E-4</v>
      </c>
      <c r="Z52" s="3"/>
      <c r="AA52" s="3">
        <f t="shared" si="10"/>
        <v>1.7726849077957525</v>
      </c>
      <c r="AB52" s="3">
        <f t="shared" si="11"/>
        <v>1.7276346428303163E-3</v>
      </c>
      <c r="AC52" s="3">
        <f t="shared" si="12"/>
        <v>7.2998499426251209E-2</v>
      </c>
      <c r="AD52" s="3">
        <f t="shared" si="13"/>
        <v>8.0926376735311536E-4</v>
      </c>
      <c r="AE52" s="3">
        <f t="shared" si="14"/>
        <v>0.26814297246889179</v>
      </c>
      <c r="AF52" s="3">
        <f t="shared" si="15"/>
        <v>0.61939261611750684</v>
      </c>
      <c r="AG52" s="3">
        <f t="shared" si="16"/>
        <v>3.2846046491957657E-3</v>
      </c>
      <c r="AH52" s="3">
        <f t="shared" si="17"/>
        <v>6.5624052641903097E-3</v>
      </c>
      <c r="AI52" s="3">
        <f t="shared" si="18"/>
        <v>1.2907597734716599E-4</v>
      </c>
      <c r="AJ52" s="3">
        <f t="shared" si="19"/>
        <v>2.7457319801093192</v>
      </c>
      <c r="AK52" s="3"/>
      <c r="AL52" s="3">
        <f t="shared" si="20"/>
        <v>3.873688154497529</v>
      </c>
      <c r="AM52" s="3">
        <f t="shared" si="21"/>
        <v>3.7752438810758184E-3</v>
      </c>
      <c r="AN52" s="3">
        <f t="shared" si="22"/>
        <v>0.1595170248700199</v>
      </c>
      <c r="AO52" s="3">
        <f t="shared" si="23"/>
        <v>1.7684109881421751E-3</v>
      </c>
      <c r="AP52" s="3">
        <f t="shared" si="24"/>
        <v>0.58594860913893543</v>
      </c>
      <c r="AQ52" s="3">
        <f t="shared" si="25"/>
        <v>1.3535027175365737</v>
      </c>
      <c r="AR52" s="3">
        <f t="shared" si="26"/>
        <v>7.1775497528312835E-3</v>
      </c>
      <c r="AS52" s="3">
        <f t="shared" si="27"/>
        <v>1.4340231264514825E-2</v>
      </c>
      <c r="AT52" s="3">
        <f t="shared" si="28"/>
        <v>2.8205807037734307E-4</v>
      </c>
      <c r="AU52" s="3"/>
      <c r="AV52" s="4">
        <f t="shared" si="29"/>
        <v>1.9368440772487645</v>
      </c>
      <c r="AW52" s="4">
        <f t="shared" si="30"/>
        <v>1.8876219405379092E-3</v>
      </c>
      <c r="AX52" s="4">
        <f t="shared" si="31"/>
        <v>0.10634468324667994</v>
      </c>
      <c r="AY52" s="4">
        <f t="shared" si="32"/>
        <v>1.17894065876145E-3</v>
      </c>
      <c r="AZ52" s="4">
        <f t="shared" si="33"/>
        <v>0.58594860913893543</v>
      </c>
      <c r="BA52" s="4">
        <f t="shared" si="34"/>
        <v>1.3535027175365737</v>
      </c>
      <c r="BB52" s="4">
        <f t="shared" si="35"/>
        <v>7.1775497528312835E-3</v>
      </c>
      <c r="BC52" s="4">
        <f t="shared" si="36"/>
        <v>1.4340231264514825E-2</v>
      </c>
      <c r="BD52" s="4">
        <f t="shared" si="37"/>
        <v>5.6411614075468615E-4</v>
      </c>
      <c r="BE52" s="4">
        <f t="shared" si="38"/>
        <v>4.0077885469283538</v>
      </c>
      <c r="BF52" s="3"/>
      <c r="BG52" s="4">
        <f t="shared" si="39"/>
        <v>0.30100684122904281</v>
      </c>
      <c r="BH52" s="4">
        <f t="shared" si="40"/>
        <v>0.69530598971693569</v>
      </c>
      <c r="BI52" s="4">
        <f t="shared" si="41"/>
        <v>3.687169054021533E-3</v>
      </c>
      <c r="BJ52" s="5">
        <f t="shared" si="42"/>
        <v>2.6684587997860366E-2</v>
      </c>
    </row>
    <row r="53" spans="1:64" ht="20" customHeight="1" x14ac:dyDescent="0.2">
      <c r="A53" s="9">
        <v>15</v>
      </c>
      <c r="C53" s="9" t="s">
        <v>21</v>
      </c>
      <c r="E53" s="9">
        <v>52.462000000000003</v>
      </c>
      <c r="F53" s="9">
        <v>0</v>
      </c>
      <c r="G53" s="9">
        <v>4.4649999999999999</v>
      </c>
      <c r="H53" s="9">
        <v>0</v>
      </c>
      <c r="I53" s="9">
        <v>17.443000000000001</v>
      </c>
      <c r="J53" s="9">
        <v>26.338000000000001</v>
      </c>
      <c r="K53" s="9">
        <v>4.4999999999999998E-2</v>
      </c>
      <c r="L53" s="9">
        <v>6.0000000000000001E-3</v>
      </c>
      <c r="M53" s="9">
        <v>0</v>
      </c>
      <c r="O53" s="9">
        <f t="shared" si="87"/>
        <v>100.759</v>
      </c>
      <c r="Q53" s="3">
        <f t="shared" si="1"/>
        <v>0.87314426469609219</v>
      </c>
      <c r="R53" s="3">
        <f t="shared" si="2"/>
        <v>0</v>
      </c>
      <c r="S53" s="3">
        <f t="shared" si="3"/>
        <v>4.3791253518502174E-2</v>
      </c>
      <c r="T53" s="3">
        <f t="shared" si="4"/>
        <v>0</v>
      </c>
      <c r="U53" s="3">
        <f t="shared" si="5"/>
        <v>0.24278317512457201</v>
      </c>
      <c r="V53" s="3">
        <f t="shared" si="6"/>
        <v>0.65348352520841602</v>
      </c>
      <c r="W53" s="3">
        <f t="shared" si="7"/>
        <v>6.3436570478029805E-4</v>
      </c>
      <c r="X53" s="3">
        <f t="shared" si="8"/>
        <v>1.0699573800310289E-4</v>
      </c>
      <c r="Y53" s="3">
        <f t="shared" si="9"/>
        <v>0</v>
      </c>
      <c r="Z53" s="3"/>
      <c r="AA53" s="3">
        <f t="shared" si="10"/>
        <v>1.7462885293921844</v>
      </c>
      <c r="AB53" s="3">
        <f t="shared" si="11"/>
        <v>0</v>
      </c>
      <c r="AC53" s="3">
        <f t="shared" si="12"/>
        <v>0.13137376055550654</v>
      </c>
      <c r="AD53" s="3">
        <f t="shared" si="13"/>
        <v>0</v>
      </c>
      <c r="AE53" s="3">
        <f t="shared" si="14"/>
        <v>0.24278317512457201</v>
      </c>
      <c r="AF53" s="3">
        <f t="shared" si="15"/>
        <v>0.65348352520841602</v>
      </c>
      <c r="AG53" s="3">
        <f t="shared" si="16"/>
        <v>6.3436570478029805E-4</v>
      </c>
      <c r="AH53" s="3">
        <f t="shared" si="17"/>
        <v>1.0699573800310289E-4</v>
      </c>
      <c r="AI53" s="3">
        <f t="shared" si="18"/>
        <v>0</v>
      </c>
      <c r="AJ53" s="3">
        <f t="shared" si="19"/>
        <v>2.7746703517234628</v>
      </c>
      <c r="AK53" s="3"/>
      <c r="AL53" s="3">
        <f t="shared" si="20"/>
        <v>3.7762075663672809</v>
      </c>
      <c r="AM53" s="3">
        <f t="shared" si="21"/>
        <v>0</v>
      </c>
      <c r="AN53" s="3">
        <f t="shared" si="22"/>
        <v>0.28408512126257773</v>
      </c>
      <c r="AO53" s="3">
        <f t="shared" si="23"/>
        <v>0</v>
      </c>
      <c r="AP53" s="3">
        <f t="shared" si="24"/>
        <v>0.52499896063062612</v>
      </c>
      <c r="AQ53" s="3">
        <f t="shared" si="25"/>
        <v>1.4131052176396599</v>
      </c>
      <c r="AR53" s="3">
        <f t="shared" si="26"/>
        <v>1.3717644787308169E-3</v>
      </c>
      <c r="AS53" s="3">
        <f t="shared" si="27"/>
        <v>2.3136962112268951E-4</v>
      </c>
      <c r="AT53" s="3">
        <f t="shared" si="28"/>
        <v>0</v>
      </c>
      <c r="AU53" s="3"/>
      <c r="AV53" s="4">
        <f t="shared" si="29"/>
        <v>1.8881037831836405</v>
      </c>
      <c r="AW53" s="4">
        <f t="shared" si="30"/>
        <v>0</v>
      </c>
      <c r="AX53" s="4">
        <f t="shared" si="31"/>
        <v>0.18939008084171849</v>
      </c>
      <c r="AY53" s="4">
        <f t="shared" si="32"/>
        <v>0</v>
      </c>
      <c r="AZ53" s="4">
        <f t="shared" si="33"/>
        <v>0.52499896063062612</v>
      </c>
      <c r="BA53" s="4">
        <f t="shared" si="34"/>
        <v>1.4131052176396599</v>
      </c>
      <c r="BB53" s="4">
        <f t="shared" si="35"/>
        <v>1.3717644787308169E-3</v>
      </c>
      <c r="BC53" s="4">
        <f t="shared" si="36"/>
        <v>2.3136962112268951E-4</v>
      </c>
      <c r="BD53" s="4">
        <f t="shared" si="37"/>
        <v>0</v>
      </c>
      <c r="BE53" s="4">
        <f t="shared" si="38"/>
        <v>4.0172011763954982</v>
      </c>
      <c r="BF53" s="3"/>
      <c r="BG53" s="4">
        <f t="shared" si="39"/>
        <v>0.27069114344697237</v>
      </c>
      <c r="BH53" s="4">
        <f t="shared" si="40"/>
        <v>0.7286015703998483</v>
      </c>
      <c r="BI53" s="4">
        <f t="shared" si="41"/>
        <v>7.0728615317933521E-4</v>
      </c>
      <c r="BJ53" s="5">
        <f t="shared" si="42"/>
        <v>4.6583567895028204E-2</v>
      </c>
    </row>
    <row r="54" spans="1:64" ht="20" customHeight="1" x14ac:dyDescent="0.2">
      <c r="A54" s="9">
        <v>16</v>
      </c>
      <c r="C54" s="9" t="s">
        <v>22</v>
      </c>
      <c r="E54" s="9">
        <v>53.892000000000003</v>
      </c>
      <c r="F54" s="9">
        <v>9.1999999999999998E-2</v>
      </c>
      <c r="G54" s="9">
        <v>1.413</v>
      </c>
      <c r="H54" s="9">
        <v>1.6E-2</v>
      </c>
      <c r="I54" s="9">
        <v>19.762</v>
      </c>
      <c r="J54" s="9">
        <v>24.722999999999999</v>
      </c>
      <c r="K54" s="9">
        <v>0.308</v>
      </c>
      <c r="L54" s="9">
        <v>0.435</v>
      </c>
      <c r="M54" s="9">
        <v>0</v>
      </c>
      <c r="O54" s="9">
        <f t="shared" si="87"/>
        <v>100.64100000000001</v>
      </c>
      <c r="Q54" s="3">
        <f t="shared" si="1"/>
        <v>0.89694427801078491</v>
      </c>
      <c r="R54" s="3">
        <f t="shared" si="2"/>
        <v>1.1517564285535441E-3</v>
      </c>
      <c r="S54" s="3">
        <f t="shared" si="3"/>
        <v>1.3858239915261718E-2</v>
      </c>
      <c r="T54" s="3">
        <f t="shared" si="4"/>
        <v>1.0527008355812881E-4</v>
      </c>
      <c r="U54" s="3">
        <f t="shared" si="5"/>
        <v>0.27506054616819309</v>
      </c>
      <c r="V54" s="3">
        <f t="shared" si="6"/>
        <v>0.61341306073838819</v>
      </c>
      <c r="W54" s="3">
        <f t="shared" si="7"/>
        <v>4.341880823829595E-3</v>
      </c>
      <c r="X54" s="3">
        <f t="shared" si="8"/>
        <v>7.7571910052249586E-3</v>
      </c>
      <c r="Y54" s="3">
        <f t="shared" si="9"/>
        <v>0</v>
      </c>
      <c r="Z54" s="3"/>
      <c r="AA54" s="3">
        <f t="shared" si="10"/>
        <v>1.7938885560215698</v>
      </c>
      <c r="AB54" s="3">
        <f t="shared" si="11"/>
        <v>2.3035128571070882E-3</v>
      </c>
      <c r="AC54" s="3">
        <f t="shared" si="12"/>
        <v>4.1574719745785152E-2</v>
      </c>
      <c r="AD54" s="3">
        <f t="shared" si="13"/>
        <v>3.1581025067438644E-4</v>
      </c>
      <c r="AE54" s="3">
        <f t="shared" si="14"/>
        <v>0.27506054616819309</v>
      </c>
      <c r="AF54" s="3">
        <f t="shared" si="15"/>
        <v>0.61341306073838819</v>
      </c>
      <c r="AG54" s="3">
        <f t="shared" si="16"/>
        <v>4.341880823829595E-3</v>
      </c>
      <c r="AH54" s="3">
        <f t="shared" si="17"/>
        <v>7.7571910052249586E-3</v>
      </c>
      <c r="AI54" s="3">
        <f t="shared" si="18"/>
        <v>0</v>
      </c>
      <c r="AJ54" s="3">
        <f t="shared" si="19"/>
        <v>2.7386552776107722</v>
      </c>
      <c r="AK54" s="3"/>
      <c r="AL54" s="3">
        <f t="shared" si="20"/>
        <v>3.9301519340979079</v>
      </c>
      <c r="AM54" s="3">
        <f t="shared" si="21"/>
        <v>5.0466655134121744E-3</v>
      </c>
      <c r="AN54" s="3">
        <f t="shared" si="22"/>
        <v>9.1084234118115046E-2</v>
      </c>
      <c r="AO54" s="3">
        <f t="shared" si="23"/>
        <v>6.9189485786594253E-4</v>
      </c>
      <c r="AP54" s="3">
        <f t="shared" si="24"/>
        <v>0.60261811353232841</v>
      </c>
      <c r="AQ54" s="3">
        <f t="shared" si="25"/>
        <v>1.3438998308838679</v>
      </c>
      <c r="AR54" s="3">
        <f t="shared" si="26"/>
        <v>9.5124366896241676E-3</v>
      </c>
      <c r="AS54" s="3">
        <f t="shared" si="27"/>
        <v>1.6994890306878788E-2</v>
      </c>
      <c r="AT54" s="3">
        <f t="shared" si="28"/>
        <v>0</v>
      </c>
      <c r="AU54" s="3"/>
      <c r="AV54" s="4">
        <f t="shared" si="29"/>
        <v>1.9650759670489539</v>
      </c>
      <c r="AW54" s="4">
        <f t="shared" si="30"/>
        <v>2.5233327567060872E-3</v>
      </c>
      <c r="AX54" s="4">
        <f t="shared" si="31"/>
        <v>6.0722822745410028E-2</v>
      </c>
      <c r="AY54" s="4">
        <f t="shared" si="32"/>
        <v>4.6126323857729502E-4</v>
      </c>
      <c r="AZ54" s="4">
        <f t="shared" si="33"/>
        <v>0.60261811353232841</v>
      </c>
      <c r="BA54" s="4">
        <f t="shared" si="34"/>
        <v>1.3438998308838679</v>
      </c>
      <c r="BB54" s="4">
        <f t="shared" si="35"/>
        <v>9.5124366896241676E-3</v>
      </c>
      <c r="BC54" s="4">
        <f t="shared" si="36"/>
        <v>1.6994890306878788E-2</v>
      </c>
      <c r="BD54" s="4">
        <f t="shared" si="37"/>
        <v>0</v>
      </c>
      <c r="BE54" s="4">
        <f t="shared" si="38"/>
        <v>4.0018086572023464</v>
      </c>
      <c r="BF54" s="3"/>
      <c r="BG54" s="4">
        <f t="shared" si="39"/>
        <v>0.30808218489512662</v>
      </c>
      <c r="BH54" s="4">
        <f t="shared" si="40"/>
        <v>0.68705468169881323</v>
      </c>
      <c r="BI54" s="4">
        <f t="shared" si="41"/>
        <v>4.8631334060600913E-3</v>
      </c>
      <c r="BJ54" s="5">
        <f t="shared" si="42"/>
        <v>1.5358252026760059E-2</v>
      </c>
    </row>
    <row r="55" spans="1:64" ht="20" customHeight="1" x14ac:dyDescent="0.2">
      <c r="A55" s="9">
        <v>17</v>
      </c>
      <c r="C55" s="9" t="s">
        <v>23</v>
      </c>
      <c r="E55" s="9">
        <v>55.761000000000003</v>
      </c>
      <c r="F55" s="9">
        <v>1.0999999999999999E-2</v>
      </c>
      <c r="G55" s="9">
        <v>0.75</v>
      </c>
      <c r="H55" s="9">
        <v>0</v>
      </c>
      <c r="I55" s="9">
        <v>16.276</v>
      </c>
      <c r="J55" s="9">
        <v>26.55</v>
      </c>
      <c r="K55" s="9">
        <v>0.23499999999999999</v>
      </c>
      <c r="L55" s="9">
        <v>0.20699999999999999</v>
      </c>
      <c r="M55" s="9">
        <v>2.3E-2</v>
      </c>
      <c r="O55" s="9">
        <f t="shared" si="87"/>
        <v>99.812999999999988</v>
      </c>
      <c r="Q55" s="3">
        <f t="shared" si="1"/>
        <v>0.92805072897942875</v>
      </c>
      <c r="R55" s="3">
        <f t="shared" si="2"/>
        <v>1.3771000776183678E-4</v>
      </c>
      <c r="S55" s="3">
        <f t="shared" si="3"/>
        <v>7.3557536705210818E-3</v>
      </c>
      <c r="T55" s="3">
        <f t="shared" si="4"/>
        <v>0</v>
      </c>
      <c r="U55" s="3">
        <f t="shared" si="5"/>
        <v>0.22654009965760097</v>
      </c>
      <c r="V55" s="3">
        <f t="shared" si="6"/>
        <v>0.65874354902739185</v>
      </c>
      <c r="W55" s="3">
        <f t="shared" si="7"/>
        <v>3.3127986805193341E-3</v>
      </c>
      <c r="X55" s="3">
        <f t="shared" si="8"/>
        <v>3.6913529611070492E-3</v>
      </c>
      <c r="Y55" s="3">
        <f t="shared" si="9"/>
        <v>3.7109343487310217E-4</v>
      </c>
      <c r="Z55" s="3"/>
      <c r="AA55" s="3">
        <f t="shared" si="10"/>
        <v>1.8561014579588575</v>
      </c>
      <c r="AB55" s="3">
        <f t="shared" si="11"/>
        <v>2.7542001552367356E-4</v>
      </c>
      <c r="AC55" s="3">
        <f t="shared" si="12"/>
        <v>2.2067261011563245E-2</v>
      </c>
      <c r="AD55" s="3">
        <f t="shared" si="13"/>
        <v>0</v>
      </c>
      <c r="AE55" s="3">
        <f t="shared" si="14"/>
        <v>0.22654009965760097</v>
      </c>
      <c r="AF55" s="3">
        <f t="shared" si="15"/>
        <v>0.65874354902739185</v>
      </c>
      <c r="AG55" s="3">
        <f t="shared" si="16"/>
        <v>3.3127986805193341E-3</v>
      </c>
      <c r="AH55" s="3">
        <f t="shared" si="17"/>
        <v>3.6913529611070492E-3</v>
      </c>
      <c r="AI55" s="3">
        <f t="shared" si="18"/>
        <v>3.7109343487310217E-4</v>
      </c>
      <c r="AJ55" s="3">
        <f t="shared" si="19"/>
        <v>2.7711030327474364</v>
      </c>
      <c r="AK55" s="3"/>
      <c r="AL55" s="3">
        <f t="shared" si="20"/>
        <v>4.0188360433179735</v>
      </c>
      <c r="AM55" s="3">
        <f t="shared" si="21"/>
        <v>5.9634018425638782E-4</v>
      </c>
      <c r="AN55" s="3">
        <f t="shared" si="22"/>
        <v>4.7780094967492671E-2</v>
      </c>
      <c r="AO55" s="3">
        <f t="shared" si="23"/>
        <v>0</v>
      </c>
      <c r="AP55" s="3">
        <f t="shared" si="24"/>
        <v>0.49050525436362924</v>
      </c>
      <c r="AQ55" s="3">
        <f t="shared" si="25"/>
        <v>1.4263133659976712</v>
      </c>
      <c r="AR55" s="3">
        <f t="shared" si="26"/>
        <v>7.1728809243909522E-3</v>
      </c>
      <c r="AS55" s="3">
        <f t="shared" si="27"/>
        <v>7.9925277064430665E-3</v>
      </c>
      <c r="AT55" s="3">
        <f t="shared" si="28"/>
        <v>8.0349253814322025E-4</v>
      </c>
      <c r="AU55" s="3"/>
      <c r="AV55" s="4">
        <f t="shared" si="29"/>
        <v>2.0094180216589868</v>
      </c>
      <c r="AW55" s="4">
        <f t="shared" si="30"/>
        <v>2.9817009212819391E-4</v>
      </c>
      <c r="AX55" s="4">
        <f t="shared" si="31"/>
        <v>3.1853396644995112E-2</v>
      </c>
      <c r="AY55" s="4">
        <f t="shared" si="32"/>
        <v>0</v>
      </c>
      <c r="AZ55" s="4">
        <f t="shared" si="33"/>
        <v>0.49050525436362924</v>
      </c>
      <c r="BA55" s="4">
        <f t="shared" si="34"/>
        <v>1.4263133659976712</v>
      </c>
      <c r="BB55" s="4">
        <f t="shared" si="35"/>
        <v>7.1728809243909522E-3</v>
      </c>
      <c r="BC55" s="4">
        <f t="shared" si="36"/>
        <v>7.9925277064430665E-3</v>
      </c>
      <c r="BD55" s="4">
        <f t="shared" si="37"/>
        <v>1.6069850762864405E-3</v>
      </c>
      <c r="BE55" s="4">
        <f t="shared" si="38"/>
        <v>3.975160602464531</v>
      </c>
      <c r="BF55" s="3"/>
      <c r="BG55" s="4">
        <f t="shared" si="39"/>
        <v>0.2549414870262437</v>
      </c>
      <c r="BH55" s="4">
        <f t="shared" si="40"/>
        <v>0.74133038791727979</v>
      </c>
      <c r="BI55" s="4">
        <f t="shared" si="41"/>
        <v>3.7281250564764625E-3</v>
      </c>
      <c r="BJ55" s="5">
        <f t="shared" si="42"/>
        <v>8.240453705169834E-3</v>
      </c>
    </row>
    <row r="56" spans="1:64" ht="20" customHeight="1" x14ac:dyDescent="0.2">
      <c r="A56" s="9">
        <v>18</v>
      </c>
      <c r="C56" s="9" t="s">
        <v>24</v>
      </c>
      <c r="E56" s="9">
        <v>50.145000000000003</v>
      </c>
      <c r="F56" s="9">
        <v>0.184</v>
      </c>
      <c r="G56" s="9">
        <v>6.9009999999999998</v>
      </c>
      <c r="H56" s="9">
        <v>0</v>
      </c>
      <c r="I56" s="9">
        <v>17.91</v>
      </c>
      <c r="J56" s="9">
        <v>24.878</v>
      </c>
      <c r="K56" s="9">
        <v>4.7E-2</v>
      </c>
      <c r="L56" s="9">
        <v>4.8000000000000001E-2</v>
      </c>
      <c r="M56" s="9">
        <v>4.0000000000000001E-3</v>
      </c>
      <c r="O56" s="9">
        <f t="shared" si="87"/>
        <v>100.117</v>
      </c>
      <c r="Q56" s="3">
        <f t="shared" si="1"/>
        <v>0.83458158577990815</v>
      </c>
      <c r="R56" s="3">
        <f t="shared" si="2"/>
        <v>2.3035128571070882E-3</v>
      </c>
      <c r="S56" s="3">
        <f t="shared" si="3"/>
        <v>6.7682741440354646E-2</v>
      </c>
      <c r="T56" s="3">
        <f t="shared" si="4"/>
        <v>0</v>
      </c>
      <c r="U56" s="3">
        <f t="shared" si="5"/>
        <v>0.24928318904323135</v>
      </c>
      <c r="V56" s="3">
        <f t="shared" si="6"/>
        <v>0.61725883287018657</v>
      </c>
      <c r="W56" s="3">
        <f t="shared" si="7"/>
        <v>6.6255973610386684E-4</v>
      </c>
      <c r="X56" s="3">
        <f t="shared" si="8"/>
        <v>8.5596590402482308E-4</v>
      </c>
      <c r="Y56" s="3">
        <f t="shared" si="9"/>
        <v>6.4537988673582993E-5</v>
      </c>
      <c r="Z56" s="3"/>
      <c r="AA56" s="3">
        <f t="shared" si="10"/>
        <v>1.6691631715598163</v>
      </c>
      <c r="AB56" s="3">
        <f t="shared" si="11"/>
        <v>4.6070257142141764E-3</v>
      </c>
      <c r="AC56" s="3">
        <f t="shared" si="12"/>
        <v>0.20304822432106395</v>
      </c>
      <c r="AD56" s="3">
        <f t="shared" si="13"/>
        <v>0</v>
      </c>
      <c r="AE56" s="3">
        <f t="shared" si="14"/>
        <v>0.24928318904323135</v>
      </c>
      <c r="AF56" s="3">
        <f t="shared" si="15"/>
        <v>0.61725883287018657</v>
      </c>
      <c r="AG56" s="3">
        <f t="shared" si="16"/>
        <v>6.6255973610386684E-4</v>
      </c>
      <c r="AH56" s="3">
        <f t="shared" si="17"/>
        <v>8.5596590402482308E-4</v>
      </c>
      <c r="AI56" s="3">
        <f t="shared" si="18"/>
        <v>6.4537988673582993E-5</v>
      </c>
      <c r="AJ56" s="3">
        <f t="shared" si="19"/>
        <v>2.7449435071373149</v>
      </c>
      <c r="AK56" s="3"/>
      <c r="AL56" s="3">
        <f t="shared" si="20"/>
        <v>3.648519178379543</v>
      </c>
      <c r="AM56" s="3">
        <f t="shared" si="21"/>
        <v>1.0070208808819127E-2</v>
      </c>
      <c r="AN56" s="3">
        <f t="shared" si="22"/>
        <v>0.44383038949931986</v>
      </c>
      <c r="AO56" s="3">
        <f t="shared" si="23"/>
        <v>0</v>
      </c>
      <c r="AP56" s="3">
        <f t="shared" si="24"/>
        <v>0.5448925015652667</v>
      </c>
      <c r="AQ56" s="3">
        <f t="shared" si="25"/>
        <v>1.3492274021637451</v>
      </c>
      <c r="AR56" s="3">
        <f t="shared" si="26"/>
        <v>1.4482478077550958E-3</v>
      </c>
      <c r="AS56" s="3">
        <f t="shared" si="27"/>
        <v>1.8710022303901723E-3</v>
      </c>
      <c r="AT56" s="3">
        <f t="shared" si="28"/>
        <v>1.4106954515990589E-4</v>
      </c>
      <c r="AU56" s="3"/>
      <c r="AV56" s="4">
        <f t="shared" si="29"/>
        <v>1.8242595891897715</v>
      </c>
      <c r="AW56" s="4">
        <f t="shared" si="30"/>
        <v>5.0351044044095634E-3</v>
      </c>
      <c r="AX56" s="4">
        <f t="shared" si="31"/>
        <v>0.29588692633287988</v>
      </c>
      <c r="AY56" s="4">
        <f t="shared" si="32"/>
        <v>0</v>
      </c>
      <c r="AZ56" s="4">
        <f t="shared" si="33"/>
        <v>0.5448925015652667</v>
      </c>
      <c r="BA56" s="4">
        <f t="shared" si="34"/>
        <v>1.3492274021637451</v>
      </c>
      <c r="BB56" s="4">
        <f t="shared" si="35"/>
        <v>1.4482478077550958E-3</v>
      </c>
      <c r="BC56" s="4">
        <f t="shared" si="36"/>
        <v>1.8710022303901723E-3</v>
      </c>
      <c r="BD56" s="4">
        <f t="shared" si="37"/>
        <v>2.8213909031981179E-4</v>
      </c>
      <c r="BE56" s="4">
        <f t="shared" si="38"/>
        <v>4.0229029127845379</v>
      </c>
      <c r="BF56" s="3"/>
      <c r="BG56" s="4">
        <f t="shared" si="39"/>
        <v>0.28745603323389546</v>
      </c>
      <c r="BH56" s="4">
        <f t="shared" si="40"/>
        <v>0.71177994896670171</v>
      </c>
      <c r="BI56" s="4">
        <f t="shared" si="41"/>
        <v>7.6401779940276932E-4</v>
      </c>
      <c r="BJ56" s="5">
        <f t="shared" si="42"/>
        <v>7.2448027600317988E-2</v>
      </c>
    </row>
    <row r="57" spans="1:64" ht="20" customHeight="1" x14ac:dyDescent="0.2">
      <c r="A57" s="9">
        <v>19</v>
      </c>
      <c r="C57" s="9" t="s">
        <v>25</v>
      </c>
      <c r="E57" s="9">
        <v>50.996000000000002</v>
      </c>
      <c r="F57" s="9">
        <v>0</v>
      </c>
      <c r="G57" s="9">
        <v>5.2679999999999998</v>
      </c>
      <c r="H57" s="9">
        <v>0.10100000000000001</v>
      </c>
      <c r="I57" s="9">
        <v>20.105</v>
      </c>
      <c r="J57" s="9">
        <v>24.478999999999999</v>
      </c>
      <c r="K57" s="9">
        <v>0</v>
      </c>
      <c r="L57" s="9">
        <v>0</v>
      </c>
      <c r="M57" s="9">
        <v>1.0999999999999999E-2</v>
      </c>
      <c r="O57" s="9">
        <f t="shared" si="87"/>
        <v>100.96</v>
      </c>
      <c r="Q57" s="3">
        <f t="shared" si="1"/>
        <v>0.84874509020704347</v>
      </c>
      <c r="R57" s="3">
        <f t="shared" si="2"/>
        <v>0</v>
      </c>
      <c r="S57" s="3">
        <f t="shared" si="3"/>
        <v>5.1666813781740074E-2</v>
      </c>
      <c r="T57" s="3">
        <f t="shared" si="4"/>
        <v>6.6451740246068825E-4</v>
      </c>
      <c r="U57" s="3">
        <f t="shared" si="5"/>
        <v>0.27983464632686578</v>
      </c>
      <c r="V57" s="3">
        <f t="shared" si="6"/>
        <v>0.60735907105994436</v>
      </c>
      <c r="W57" s="3">
        <f t="shared" si="7"/>
        <v>0</v>
      </c>
      <c r="X57" s="3">
        <f t="shared" si="8"/>
        <v>0</v>
      </c>
      <c r="Y57" s="3">
        <f t="shared" si="9"/>
        <v>1.7747946885235321E-4</v>
      </c>
      <c r="Z57" s="3"/>
      <c r="AA57" s="3">
        <f t="shared" si="10"/>
        <v>1.6974901804140869</v>
      </c>
      <c r="AB57" s="3">
        <f t="shared" si="11"/>
        <v>0</v>
      </c>
      <c r="AC57" s="3">
        <f t="shared" si="12"/>
        <v>0.15500044134522023</v>
      </c>
      <c r="AD57" s="3">
        <f t="shared" si="13"/>
        <v>1.9935522073820646E-3</v>
      </c>
      <c r="AE57" s="3">
        <f t="shared" si="14"/>
        <v>0.27983464632686578</v>
      </c>
      <c r="AF57" s="3">
        <f t="shared" si="15"/>
        <v>0.60735907105994436</v>
      </c>
      <c r="AG57" s="3">
        <f t="shared" si="16"/>
        <v>0</v>
      </c>
      <c r="AH57" s="3">
        <f t="shared" si="17"/>
        <v>0</v>
      </c>
      <c r="AI57" s="3">
        <f t="shared" si="18"/>
        <v>1.7747946885235321E-4</v>
      </c>
      <c r="AJ57" s="3">
        <f t="shared" si="19"/>
        <v>2.7418553708223516</v>
      </c>
      <c r="AK57" s="3"/>
      <c r="AL57" s="3">
        <f t="shared" si="20"/>
        <v>3.7146164567497957</v>
      </c>
      <c r="AM57" s="3">
        <f t="shared" si="21"/>
        <v>0</v>
      </c>
      <c r="AN57" s="3">
        <f t="shared" si="22"/>
        <v>0.33918734662958899</v>
      </c>
      <c r="AO57" s="3">
        <f t="shared" si="23"/>
        <v>4.3624887627478643E-3</v>
      </c>
      <c r="AP57" s="3">
        <f t="shared" si="24"/>
        <v>0.61236194141692368</v>
      </c>
      <c r="AQ57" s="3">
        <f t="shared" si="25"/>
        <v>1.3290833882557023</v>
      </c>
      <c r="AR57" s="3">
        <f t="shared" si="26"/>
        <v>0</v>
      </c>
      <c r="AS57" s="3">
        <f t="shared" si="27"/>
        <v>0</v>
      </c>
      <c r="AT57" s="3">
        <f t="shared" si="28"/>
        <v>3.8837818524130823E-4</v>
      </c>
      <c r="AU57" s="3"/>
      <c r="AV57" s="4">
        <f t="shared" si="29"/>
        <v>1.8573082283748978</v>
      </c>
      <c r="AW57" s="4">
        <f t="shared" si="30"/>
        <v>0</v>
      </c>
      <c r="AX57" s="4">
        <f t="shared" si="31"/>
        <v>0.22612489775305933</v>
      </c>
      <c r="AY57" s="4">
        <f t="shared" si="32"/>
        <v>2.9083258418319095E-3</v>
      </c>
      <c r="AZ57" s="4">
        <f t="shared" si="33"/>
        <v>0.61236194141692368</v>
      </c>
      <c r="BA57" s="4">
        <f t="shared" si="34"/>
        <v>1.3290833882557023</v>
      </c>
      <c r="BB57" s="4">
        <f t="shared" si="35"/>
        <v>0</v>
      </c>
      <c r="BC57" s="4">
        <f t="shared" si="36"/>
        <v>0</v>
      </c>
      <c r="BD57" s="4">
        <f t="shared" si="37"/>
        <v>7.7675637048261646E-4</v>
      </c>
      <c r="BE57" s="4">
        <f t="shared" si="38"/>
        <v>4.0285635380128975</v>
      </c>
      <c r="BF57" s="3"/>
      <c r="BG57" s="4">
        <f t="shared" si="39"/>
        <v>0.31541549589767875</v>
      </c>
      <c r="BH57" s="4">
        <f t="shared" si="40"/>
        <v>0.6845845041023213</v>
      </c>
      <c r="BI57" s="4">
        <f t="shared" si="41"/>
        <v>0</v>
      </c>
      <c r="BJ57" s="5">
        <f t="shared" si="42"/>
        <v>5.5031404629858179E-2</v>
      </c>
    </row>
    <row r="58" spans="1:64" ht="20" customHeight="1" x14ac:dyDescent="0.2">
      <c r="A58" s="9">
        <v>20</v>
      </c>
      <c r="C58" s="9" t="s">
        <v>26</v>
      </c>
      <c r="E58" s="10"/>
      <c r="F58" s="10"/>
      <c r="G58" s="10"/>
      <c r="H58" s="10"/>
      <c r="I58" s="10"/>
      <c r="J58" s="10"/>
      <c r="K58" s="10"/>
      <c r="L58" s="10"/>
      <c r="M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</row>
    <row r="59" spans="1:64" ht="20" customHeight="1" x14ac:dyDescent="0.2"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3"/>
      <c r="BG59" s="4"/>
      <c r="BH59" s="4"/>
      <c r="BI59" s="4"/>
      <c r="BJ59" s="5"/>
    </row>
    <row r="60" spans="1:64" ht="20" customHeight="1" x14ac:dyDescent="0.2">
      <c r="C60" s="9" t="s">
        <v>53</v>
      </c>
      <c r="E60" s="5">
        <f>AVERAGE(E39:E58)</f>
        <v>52.885062499999997</v>
      </c>
      <c r="F60" s="5">
        <f t="shared" ref="F60:M60" si="88">AVERAGE(F39:F58)</f>
        <v>4.3312500000000004E-2</v>
      </c>
      <c r="G60" s="5">
        <f t="shared" si="88"/>
        <v>3.6735625000000001</v>
      </c>
      <c r="H60" s="5">
        <f t="shared" si="88"/>
        <v>2.4687500000000001E-2</v>
      </c>
      <c r="I60" s="5">
        <f t="shared" si="88"/>
        <v>18.019625000000001</v>
      </c>
      <c r="J60" s="5">
        <f t="shared" si="88"/>
        <v>25.958812500000004</v>
      </c>
      <c r="K60" s="5">
        <f t="shared" si="88"/>
        <v>9.1187499999999991E-2</v>
      </c>
      <c r="L60" s="5">
        <f t="shared" si="88"/>
        <v>0.10650000000000001</v>
      </c>
      <c r="M60" s="5">
        <f t="shared" si="88"/>
        <v>5.4375000000000005E-3</v>
      </c>
      <c r="O60" s="5">
        <f>SUM(E60:M60)</f>
        <v>100.8081875</v>
      </c>
      <c r="Q60" s="3">
        <f t="shared" ref="Q60" si="89">E60/60.084</f>
        <v>0.88018544870514603</v>
      </c>
      <c r="R60" s="3">
        <f t="shared" ref="R60" si="90">F60/79.878</f>
        <v>5.422331555622324E-4</v>
      </c>
      <c r="S60" s="3">
        <f t="shared" ref="S60" si="91">G60/101.961</f>
        <v>3.6029094457684804E-2</v>
      </c>
      <c r="T60" s="3">
        <f t="shared" ref="T60" si="92">H60/151.99</f>
        <v>1.6242844924008157E-4</v>
      </c>
      <c r="U60" s="3">
        <f t="shared" ref="U60" si="93">I60/71.846</f>
        <v>0.25080902207499373</v>
      </c>
      <c r="V60" s="3">
        <f t="shared" ref="V60" si="94">J60/40.304</f>
        <v>0.64407533991663368</v>
      </c>
      <c r="W60" s="3">
        <f t="shared" ref="W60" si="95">K60/70.937</f>
        <v>1.2854716156589648E-3</v>
      </c>
      <c r="X60" s="3">
        <f t="shared" ref="X60" si="96">L60/56.077</f>
        <v>1.8991743495550763E-3</v>
      </c>
      <c r="Y60" s="3">
        <f t="shared" ref="Y60" si="97">M60/61.979</f>
        <v>8.7731328353151883E-5</v>
      </c>
      <c r="Z60" s="3"/>
      <c r="AA60" s="3">
        <f t="shared" ref="AA60" si="98">Q60*2</f>
        <v>1.7603708974102921</v>
      </c>
      <c r="AB60" s="3">
        <f t="shared" ref="AB60" si="99">R60*2</f>
        <v>1.0844663111244648E-3</v>
      </c>
      <c r="AC60" s="3">
        <f t="shared" ref="AC60" si="100">S60*3</f>
        <v>0.10808728337305441</v>
      </c>
      <c r="AD60" s="3">
        <f t="shared" ref="AD60" si="101">T60*3</f>
        <v>4.872853477202447E-4</v>
      </c>
      <c r="AE60" s="3">
        <f t="shared" ref="AE60" si="102">U60*1</f>
        <v>0.25080902207499373</v>
      </c>
      <c r="AF60" s="3">
        <f t="shared" ref="AF60" si="103">V60*1</f>
        <v>0.64407533991663368</v>
      </c>
      <c r="AG60" s="3">
        <f t="shared" ref="AG60" si="104">W60*1</f>
        <v>1.2854716156589648E-3</v>
      </c>
      <c r="AH60" s="3">
        <f t="shared" ref="AH60" si="105">X60*1</f>
        <v>1.8991743495550763E-3</v>
      </c>
      <c r="AI60" s="3">
        <f t="shared" ref="AI60" si="106">Y60*1</f>
        <v>8.7731328353151883E-5</v>
      </c>
      <c r="AJ60" s="3">
        <f t="shared" ref="AJ60" si="107">SUM(AA60:AI60)</f>
        <v>2.7681866717273862</v>
      </c>
      <c r="AK60" s="3"/>
      <c r="AL60" s="3">
        <f t="shared" ref="AL60" si="108">AA60*(6/AJ60)</f>
        <v>3.8155755507163036</v>
      </c>
      <c r="AM60" s="3">
        <f t="shared" ref="AM60" si="109">AB60*(6/AJ60)</f>
        <v>2.3505632525448361E-3</v>
      </c>
      <c r="AN60" s="3">
        <f t="shared" ref="AN60" si="110">AC60*(6/AJ60)</f>
        <v>0.23427744482045312</v>
      </c>
      <c r="AO60" s="3">
        <f t="shared" ref="AO60" si="111">AD60*(6/AJ60)</f>
        <v>1.0561831382914044E-3</v>
      </c>
      <c r="AP60" s="3">
        <f t="shared" ref="AP60" si="112">AE60*(6/AJ60)</f>
        <v>0.54362451341148643</v>
      </c>
      <c r="AQ60" s="3">
        <f t="shared" ref="AQ60" si="113">AF60*(6/AJ60)</f>
        <v>1.3960229196134131</v>
      </c>
      <c r="AR60" s="3">
        <f t="shared" ref="AR60" si="114">AG60*(6/AJ60)</f>
        <v>2.7862390108037327E-3</v>
      </c>
      <c r="AS60" s="3">
        <f t="shared" ref="AS60" si="115">AH60*(6/AJ60)</f>
        <v>4.1164297963402138E-3</v>
      </c>
      <c r="AT60" s="3">
        <f t="shared" ref="AT60" si="116">AI60*(6/AJ60)</f>
        <v>1.9015624036309591E-4</v>
      </c>
      <c r="AU60" s="3"/>
      <c r="AV60" s="4">
        <f t="shared" ref="AV60" si="117">AL60/2</f>
        <v>1.9077877753581518</v>
      </c>
      <c r="AW60" s="4">
        <f t="shared" ref="AW60" si="118">AM60/2</f>
        <v>1.1752816262724181E-3</v>
      </c>
      <c r="AX60" s="4">
        <f t="shared" ref="AX60" si="119">(2*AN60)/3</f>
        <v>0.15618496321363542</v>
      </c>
      <c r="AY60" s="4">
        <f t="shared" ref="AY60" si="120">(2*AO60)/3</f>
        <v>7.0412209219426964E-4</v>
      </c>
      <c r="AZ60" s="4">
        <f t="shared" ref="AZ60" si="121">AP60/1</f>
        <v>0.54362451341148643</v>
      </c>
      <c r="BA60" s="4">
        <f t="shared" ref="BA60" si="122">AQ60/1</f>
        <v>1.3960229196134131</v>
      </c>
      <c r="BB60" s="4">
        <f t="shared" ref="BB60" si="123">AR60/1</f>
        <v>2.7862390108037327E-3</v>
      </c>
      <c r="BC60" s="4">
        <f t="shared" ref="BC60" si="124">AS60/1</f>
        <v>4.1164297963402138E-3</v>
      </c>
      <c r="BD60" s="4">
        <f t="shared" ref="BD60" si="125">AT60*2</f>
        <v>3.8031248072619182E-4</v>
      </c>
      <c r="BE60" s="4">
        <f t="shared" ref="BE60" si="126">SUM(AV60:BD60)</f>
        <v>4.0127825566030246</v>
      </c>
      <c r="BF60" s="3"/>
      <c r="BG60" s="4">
        <f t="shared" ref="BG60" si="127">AZ60/(AZ60+BA60+BB60)</f>
        <v>0.27986773563380357</v>
      </c>
      <c r="BH60" s="4">
        <f t="shared" ref="BH60" si="128">BA60/(AZ60+BA60+BB60)</f>
        <v>0.7186978581103145</v>
      </c>
      <c r="BI60" s="4">
        <f t="shared" ref="BI60" si="129">BB60/(AZ60+BA60+BB60)</f>
        <v>1.4344062558819357E-3</v>
      </c>
      <c r="BJ60" s="5">
        <f t="shared" ref="BJ60" si="130">(AX60/2)/((AX60/2)+AZ60+BA60)</f>
        <v>3.8702947312746865E-2</v>
      </c>
    </row>
    <row r="61" spans="1:64" ht="20" customHeight="1" x14ac:dyDescent="0.2">
      <c r="C61" s="9" t="s">
        <v>63</v>
      </c>
      <c r="E61" s="5">
        <f>_xlfn.STDEV.P(E39:E58)</f>
        <v>1.4848751407420591</v>
      </c>
      <c r="F61" s="5">
        <f t="shared" ref="F61:M61" si="131">_xlfn.STDEV.P(F39:F58)</f>
        <v>5.2250261662024233E-2</v>
      </c>
      <c r="G61" s="5">
        <f t="shared" si="131"/>
        <v>1.9999514984353375</v>
      </c>
      <c r="H61" s="5">
        <f t="shared" si="131"/>
        <v>2.8106313236531042E-2</v>
      </c>
      <c r="I61" s="5">
        <f t="shared" si="131"/>
        <v>1.3654819147008137</v>
      </c>
      <c r="J61" s="5">
        <f t="shared" si="131"/>
        <v>1.1837361519121359</v>
      </c>
      <c r="K61" s="5">
        <f t="shared" si="131"/>
        <v>0.10550842309384592</v>
      </c>
      <c r="L61" s="5">
        <f t="shared" si="131"/>
        <v>0.14581066490486902</v>
      </c>
      <c r="M61" s="5">
        <f t="shared" si="131"/>
        <v>8.3738338740388212E-3</v>
      </c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3"/>
      <c r="BG61" s="4"/>
      <c r="BH61" s="4"/>
      <c r="BI61" s="4"/>
      <c r="BJ61" s="5"/>
    </row>
    <row r="62" spans="1:64" ht="10" customHeight="1" x14ac:dyDescent="0.2">
      <c r="A62" s="19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5"/>
      <c r="O62" s="14"/>
      <c r="P62" s="14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6"/>
      <c r="BG62" s="7"/>
      <c r="BH62" s="7"/>
      <c r="BI62" s="7"/>
      <c r="BJ62" s="8"/>
    </row>
    <row r="63" spans="1:64" ht="10" customHeight="1" x14ac:dyDescent="0.2"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3"/>
      <c r="BG63" s="4"/>
      <c r="BH63" s="4"/>
      <c r="BI63" s="4"/>
      <c r="BJ63" s="5"/>
    </row>
    <row r="64" spans="1:64" ht="20" customHeight="1" x14ac:dyDescent="0.2">
      <c r="A64" s="18" t="s">
        <v>67</v>
      </c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</row>
    <row r="65" spans="1:63" ht="10" customHeight="1" x14ac:dyDescent="0.2">
      <c r="A65" s="19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5"/>
      <c r="O65" s="14"/>
      <c r="P65" s="14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</row>
    <row r="66" spans="1:63" ht="10" customHeight="1" x14ac:dyDescent="0.2"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</row>
    <row r="67" spans="1:63" ht="20" customHeight="1" x14ac:dyDescent="0.2">
      <c r="A67" s="9" t="s">
        <v>28</v>
      </c>
      <c r="C67" s="9" t="s">
        <v>6</v>
      </c>
      <c r="E67" s="9" t="s">
        <v>55</v>
      </c>
      <c r="F67" s="9" t="s">
        <v>56</v>
      </c>
      <c r="G67" s="9" t="s">
        <v>62</v>
      </c>
      <c r="H67" s="9" t="s">
        <v>58</v>
      </c>
      <c r="I67" s="9" t="s">
        <v>3</v>
      </c>
      <c r="J67" s="9" t="s">
        <v>2</v>
      </c>
      <c r="K67" s="9" t="s">
        <v>4</v>
      </c>
      <c r="L67" s="9" t="s">
        <v>1</v>
      </c>
      <c r="M67" s="9" t="s">
        <v>59</v>
      </c>
      <c r="O67" s="9" t="s">
        <v>5</v>
      </c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</row>
    <row r="68" spans="1:63" ht="10" customHeight="1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5"/>
      <c r="O68" s="14"/>
      <c r="P68" s="14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</row>
    <row r="69" spans="1:63" ht="10" customHeight="1" x14ac:dyDescent="0.2">
      <c r="A69" s="9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</row>
    <row r="70" spans="1:63" ht="20" customHeight="1" x14ac:dyDescent="0.2">
      <c r="A70" s="9">
        <v>1</v>
      </c>
      <c r="C70" s="9" t="s">
        <v>7</v>
      </c>
      <c r="E70" s="9">
        <v>49.030999999999999</v>
      </c>
      <c r="F70" s="9">
        <v>2.5000000000000001E-2</v>
      </c>
      <c r="G70" s="9">
        <v>10.923</v>
      </c>
      <c r="H70" s="9">
        <v>7.8E-2</v>
      </c>
      <c r="I70" s="9">
        <v>16.167000000000002</v>
      </c>
      <c r="J70" s="9">
        <v>25.207000000000001</v>
      </c>
      <c r="K70" s="9">
        <v>3.0000000000000001E-3</v>
      </c>
      <c r="L70" s="9">
        <v>5.7000000000000002E-2</v>
      </c>
      <c r="M70" s="9">
        <v>7.0000000000000001E-3</v>
      </c>
      <c r="O70" s="5">
        <f>SUM(E70:M70)</f>
        <v>101.49800000000002</v>
      </c>
      <c r="Q70" s="3">
        <f t="shared" si="1"/>
        <v>0.81604087610678377</v>
      </c>
      <c r="R70" s="3">
        <f t="shared" si="2"/>
        <v>3.1297729036781094E-4</v>
      </c>
      <c r="S70" s="3">
        <f t="shared" si="3"/>
        <v>0.10712919645746903</v>
      </c>
      <c r="T70" s="3">
        <f t="shared" si="4"/>
        <v>5.1319165734587801E-4</v>
      </c>
      <c r="U70" s="3">
        <f t="shared" si="5"/>
        <v>0.22502296578793532</v>
      </c>
      <c r="V70" s="3">
        <f t="shared" si="6"/>
        <v>0.6254217943628424</v>
      </c>
      <c r="W70" s="3">
        <f t="shared" si="7"/>
        <v>4.2291046985353202E-5</v>
      </c>
      <c r="X70" s="3">
        <f t="shared" si="8"/>
        <v>1.0164595110294774E-3</v>
      </c>
      <c r="Y70" s="3">
        <f t="shared" si="9"/>
        <v>1.1294148017877023E-4</v>
      </c>
      <c r="Z70" s="3"/>
      <c r="AA70" s="3">
        <f t="shared" si="10"/>
        <v>1.6320817522135675</v>
      </c>
      <c r="AB70" s="3">
        <f t="shared" si="11"/>
        <v>6.2595458073562188E-4</v>
      </c>
      <c r="AC70" s="3">
        <f t="shared" si="12"/>
        <v>0.32138758937240708</v>
      </c>
      <c r="AD70" s="3">
        <f t="shared" si="13"/>
        <v>1.5395749720376341E-3</v>
      </c>
      <c r="AE70" s="3">
        <f t="shared" si="14"/>
        <v>0.22502296578793532</v>
      </c>
      <c r="AF70" s="3">
        <f t="shared" si="15"/>
        <v>0.6254217943628424</v>
      </c>
      <c r="AG70" s="3">
        <f t="shared" si="16"/>
        <v>4.2291046985353202E-5</v>
      </c>
      <c r="AH70" s="3">
        <f t="shared" si="17"/>
        <v>1.0164595110294774E-3</v>
      </c>
      <c r="AI70" s="3">
        <f t="shared" si="18"/>
        <v>1.1294148017877023E-4</v>
      </c>
      <c r="AJ70" s="3">
        <f t="shared" si="19"/>
        <v>2.8072513233277196</v>
      </c>
      <c r="AK70" s="3"/>
      <c r="AL70" s="3">
        <f t="shared" si="20"/>
        <v>3.4882842273179064</v>
      </c>
      <c r="AM70" s="3">
        <f t="shared" si="21"/>
        <v>1.3378664935356362E-3</v>
      </c>
      <c r="AN70" s="3">
        <f t="shared" si="22"/>
        <v>0.68690876381833976</v>
      </c>
      <c r="AO70" s="3">
        <f t="shared" si="23"/>
        <v>3.2905674513230678E-3</v>
      </c>
      <c r="AP70" s="3">
        <f t="shared" si="24"/>
        <v>0.48094653425157408</v>
      </c>
      <c r="AQ70" s="3">
        <f t="shared" si="25"/>
        <v>1.3367277575022385</v>
      </c>
      <c r="AR70" s="3">
        <f t="shared" si="26"/>
        <v>9.0389584930831207E-5</v>
      </c>
      <c r="AS70" s="3">
        <f t="shared" si="27"/>
        <v>2.1725012703698323E-3</v>
      </c>
      <c r="AT70" s="3">
        <f t="shared" si="28"/>
        <v>2.4139230978056337E-4</v>
      </c>
      <c r="AU70" s="3"/>
      <c r="AV70" s="4">
        <f t="shared" si="29"/>
        <v>1.7441421136589532</v>
      </c>
      <c r="AW70" s="4">
        <f t="shared" si="30"/>
        <v>6.6893324676781812E-4</v>
      </c>
      <c r="AX70" s="4">
        <f t="shared" si="31"/>
        <v>0.45793917587889316</v>
      </c>
      <c r="AY70" s="4">
        <f t="shared" si="32"/>
        <v>2.1937116342153787E-3</v>
      </c>
      <c r="AZ70" s="4">
        <f t="shared" si="33"/>
        <v>0.48094653425157408</v>
      </c>
      <c r="BA70" s="4">
        <f t="shared" si="34"/>
        <v>1.3367277575022385</v>
      </c>
      <c r="BB70" s="4">
        <f t="shared" si="35"/>
        <v>9.0389584930831207E-5</v>
      </c>
      <c r="BC70" s="4">
        <f t="shared" si="36"/>
        <v>2.1725012703698323E-3</v>
      </c>
      <c r="BD70" s="4">
        <f t="shared" si="37"/>
        <v>4.8278461956112673E-4</v>
      </c>
      <c r="BE70" s="4">
        <f t="shared" si="38"/>
        <v>4.0253639016475038</v>
      </c>
      <c r="BF70" s="3"/>
      <c r="BG70" s="4">
        <f t="shared" si="39"/>
        <v>0.26458129547184711</v>
      </c>
      <c r="BH70" s="4">
        <f t="shared" si="40"/>
        <v>0.7353689788481137</v>
      </c>
      <c r="BI70" s="4">
        <f t="shared" si="41"/>
        <v>4.9725680039212383E-5</v>
      </c>
      <c r="BJ70" s="5">
        <f t="shared" si="42"/>
        <v>0.11187563709117944</v>
      </c>
    </row>
    <row r="71" spans="1:63" ht="20" customHeight="1" x14ac:dyDescent="0.2">
      <c r="A71" s="9">
        <v>2</v>
      </c>
      <c r="C71" s="9" t="s">
        <v>8</v>
      </c>
      <c r="E71" s="10"/>
      <c r="F71" s="10"/>
      <c r="G71" s="10"/>
      <c r="H71" s="10"/>
      <c r="I71" s="10"/>
      <c r="J71" s="10"/>
      <c r="K71" s="10"/>
      <c r="L71" s="10"/>
      <c r="M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</row>
    <row r="72" spans="1:63" ht="20" customHeight="1" x14ac:dyDescent="0.2">
      <c r="A72" s="9">
        <v>3</v>
      </c>
      <c r="C72" s="9" t="s">
        <v>9</v>
      </c>
      <c r="E72" s="9">
        <v>48.912999999999997</v>
      </c>
      <c r="F72" s="9">
        <v>3.7999999999999999E-2</v>
      </c>
      <c r="G72" s="9">
        <v>11.25</v>
      </c>
      <c r="H72" s="9">
        <v>2.1000000000000001E-2</v>
      </c>
      <c r="I72" s="9">
        <v>16.326000000000001</v>
      </c>
      <c r="J72" s="9">
        <v>25.655999999999999</v>
      </c>
      <c r="K72" s="9">
        <v>1.9E-2</v>
      </c>
      <c r="L72" s="9">
        <v>3.9E-2</v>
      </c>
      <c r="M72" s="9">
        <v>0</v>
      </c>
      <c r="O72" s="5">
        <f t="shared" ref="O72:O101" si="132">SUM(E72:M72)</f>
        <v>102.26200000000001</v>
      </c>
      <c r="Q72" s="3">
        <f t="shared" si="1"/>
        <v>0.81407695892417276</v>
      </c>
      <c r="R72" s="3">
        <f t="shared" si="2"/>
        <v>4.7572548135907259E-4</v>
      </c>
      <c r="S72" s="3">
        <f t="shared" si="3"/>
        <v>0.11033630505781622</v>
      </c>
      <c r="T72" s="3">
        <f t="shared" si="4"/>
        <v>1.3816698467004407E-4</v>
      </c>
      <c r="U72" s="3">
        <f t="shared" si="5"/>
        <v>0.22723603262533754</v>
      </c>
      <c r="V72" s="3">
        <f t="shared" si="6"/>
        <v>0.6365621278285033</v>
      </c>
      <c r="W72" s="3">
        <f t="shared" si="7"/>
        <v>2.6784329757390359E-4</v>
      </c>
      <c r="X72" s="3">
        <f t="shared" si="8"/>
        <v>6.954722970201687E-4</v>
      </c>
      <c r="Y72" s="3">
        <f t="shared" si="9"/>
        <v>0</v>
      </c>
      <c r="Z72" s="3"/>
      <c r="AA72" s="3">
        <f t="shared" si="10"/>
        <v>1.6281539178483455</v>
      </c>
      <c r="AB72" s="3">
        <f t="shared" si="11"/>
        <v>9.5145096271814517E-4</v>
      </c>
      <c r="AC72" s="3">
        <f t="shared" si="12"/>
        <v>0.33100891517344866</v>
      </c>
      <c r="AD72" s="3">
        <f t="shared" si="13"/>
        <v>4.1450095401013222E-4</v>
      </c>
      <c r="AE72" s="3">
        <f t="shared" si="14"/>
        <v>0.22723603262533754</v>
      </c>
      <c r="AF72" s="3">
        <f t="shared" si="15"/>
        <v>0.6365621278285033</v>
      </c>
      <c r="AG72" s="3">
        <f t="shared" si="16"/>
        <v>2.6784329757390359E-4</v>
      </c>
      <c r="AH72" s="3">
        <f t="shared" si="17"/>
        <v>6.954722970201687E-4</v>
      </c>
      <c r="AI72" s="3">
        <f t="shared" si="18"/>
        <v>0</v>
      </c>
      <c r="AJ72" s="3">
        <f t="shared" si="19"/>
        <v>2.8252902609869572</v>
      </c>
      <c r="AK72" s="3"/>
      <c r="AL72" s="3">
        <f t="shared" si="20"/>
        <v>3.4576707540405072</v>
      </c>
      <c r="AM72" s="3">
        <f t="shared" si="21"/>
        <v>2.0205731974295101E-3</v>
      </c>
      <c r="AN72" s="3">
        <f t="shared" si="22"/>
        <v>0.70295555768733831</v>
      </c>
      <c r="AO72" s="3">
        <f t="shared" si="23"/>
        <v>8.8026556364938192E-4</v>
      </c>
      <c r="AP72" s="3">
        <f t="shared" si="24"/>
        <v>0.48257561871739996</v>
      </c>
      <c r="AQ72" s="3">
        <f t="shared" si="25"/>
        <v>1.3518514609669876</v>
      </c>
      <c r="AR72" s="3">
        <f t="shared" si="26"/>
        <v>5.6881227661260839E-4</v>
      </c>
      <c r="AS72" s="3">
        <f t="shared" si="27"/>
        <v>1.4769575500760471E-3</v>
      </c>
      <c r="AT72" s="3">
        <f t="shared" si="28"/>
        <v>0</v>
      </c>
      <c r="AU72" s="3"/>
      <c r="AV72" s="4">
        <f t="shared" si="29"/>
        <v>1.7288353770202536</v>
      </c>
      <c r="AW72" s="4">
        <f t="shared" si="30"/>
        <v>1.0102865987147551E-3</v>
      </c>
      <c r="AX72" s="4">
        <f t="shared" si="31"/>
        <v>0.46863703845822552</v>
      </c>
      <c r="AY72" s="4">
        <f t="shared" si="32"/>
        <v>5.8684370909958795E-4</v>
      </c>
      <c r="AZ72" s="4">
        <f t="shared" si="33"/>
        <v>0.48257561871739996</v>
      </c>
      <c r="BA72" s="4">
        <f t="shared" si="34"/>
        <v>1.3518514609669876</v>
      </c>
      <c r="BB72" s="4">
        <f t="shared" si="35"/>
        <v>5.6881227661260839E-4</v>
      </c>
      <c r="BC72" s="4">
        <f t="shared" si="36"/>
        <v>1.4769575500760471E-3</v>
      </c>
      <c r="BD72" s="4">
        <f t="shared" si="37"/>
        <v>0</v>
      </c>
      <c r="BE72" s="4">
        <f t="shared" si="38"/>
        <v>4.0355423952973695</v>
      </c>
      <c r="BF72" s="3"/>
      <c r="BG72" s="4">
        <f t="shared" si="39"/>
        <v>0.26298457714893692</v>
      </c>
      <c r="BH72" s="4">
        <f t="shared" si="40"/>
        <v>0.73670544271481075</v>
      </c>
      <c r="BI72" s="4">
        <f t="shared" si="41"/>
        <v>3.099801362523691E-4</v>
      </c>
      <c r="BJ72" s="5">
        <f t="shared" si="42"/>
        <v>0.11326599043989566</v>
      </c>
    </row>
    <row r="73" spans="1:63" ht="20" customHeight="1" x14ac:dyDescent="0.2">
      <c r="A73" s="9">
        <v>4</v>
      </c>
      <c r="C73" s="9" t="s">
        <v>10</v>
      </c>
      <c r="E73" s="10"/>
      <c r="F73" s="10"/>
      <c r="G73" s="10"/>
      <c r="H73" s="10"/>
      <c r="I73" s="10"/>
      <c r="J73" s="10"/>
      <c r="K73" s="10"/>
      <c r="L73" s="10"/>
      <c r="M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</row>
    <row r="74" spans="1:63" ht="20" customHeight="1" x14ac:dyDescent="0.2">
      <c r="A74" s="9">
        <v>5</v>
      </c>
      <c r="C74" s="9" t="s">
        <v>11</v>
      </c>
      <c r="E74" s="10"/>
      <c r="F74" s="10"/>
      <c r="G74" s="10"/>
      <c r="H74" s="10"/>
      <c r="I74" s="10"/>
      <c r="J74" s="10"/>
      <c r="K74" s="10"/>
      <c r="L74" s="10"/>
      <c r="M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</row>
    <row r="75" spans="1:63" ht="20" customHeight="1" x14ac:dyDescent="0.2">
      <c r="A75" s="9">
        <v>6</v>
      </c>
      <c r="C75" s="9" t="s">
        <v>12</v>
      </c>
      <c r="E75" s="9">
        <v>48.636000000000003</v>
      </c>
      <c r="F75" s="9">
        <v>3.5999999999999997E-2</v>
      </c>
      <c r="G75" s="9">
        <v>11.178000000000001</v>
      </c>
      <c r="H75" s="9">
        <v>0</v>
      </c>
      <c r="I75" s="9">
        <v>16.788</v>
      </c>
      <c r="J75" s="9">
        <v>24.582999999999998</v>
      </c>
      <c r="K75" s="9">
        <v>0</v>
      </c>
      <c r="L75" s="9">
        <v>6.0999999999999999E-2</v>
      </c>
      <c r="M75" s="9">
        <v>1.0999999999999999E-2</v>
      </c>
      <c r="O75" s="5">
        <f t="shared" si="132"/>
        <v>101.29300000000001</v>
      </c>
      <c r="Q75" s="3">
        <f t="shared" si="1"/>
        <v>0.8094667465548232</v>
      </c>
      <c r="R75" s="3">
        <f t="shared" si="2"/>
        <v>4.5068729812964767E-4</v>
      </c>
      <c r="S75" s="3">
        <f t="shared" si="3"/>
        <v>0.10963015270544621</v>
      </c>
      <c r="T75" s="3">
        <f t="shared" si="4"/>
        <v>0</v>
      </c>
      <c r="U75" s="3">
        <f t="shared" si="5"/>
        <v>0.23366645324722321</v>
      </c>
      <c r="V75" s="3">
        <f t="shared" si="6"/>
        <v>0.60993946010321554</v>
      </c>
      <c r="W75" s="3">
        <f t="shared" si="7"/>
        <v>0</v>
      </c>
      <c r="X75" s="3">
        <f t="shared" si="8"/>
        <v>1.0877900030315459E-3</v>
      </c>
      <c r="Y75" s="3">
        <f t="shared" si="9"/>
        <v>1.7747946885235321E-4</v>
      </c>
      <c r="Z75" s="3"/>
      <c r="AA75" s="3">
        <f t="shared" si="10"/>
        <v>1.6189334931096464</v>
      </c>
      <c r="AB75" s="3">
        <f t="shared" si="11"/>
        <v>9.0137459625929534E-4</v>
      </c>
      <c r="AC75" s="3">
        <f t="shared" si="12"/>
        <v>0.32889045811633866</v>
      </c>
      <c r="AD75" s="3">
        <f t="shared" si="13"/>
        <v>0</v>
      </c>
      <c r="AE75" s="3">
        <f t="shared" si="14"/>
        <v>0.23366645324722321</v>
      </c>
      <c r="AF75" s="3">
        <f t="shared" si="15"/>
        <v>0.60993946010321554</v>
      </c>
      <c r="AG75" s="3">
        <f t="shared" si="16"/>
        <v>0</v>
      </c>
      <c r="AH75" s="3">
        <f t="shared" si="17"/>
        <v>1.0877900030315459E-3</v>
      </c>
      <c r="AI75" s="3">
        <f t="shared" si="18"/>
        <v>1.7747946885235321E-4</v>
      </c>
      <c r="AJ75" s="3">
        <f t="shared" si="19"/>
        <v>2.7935965086445673</v>
      </c>
      <c r="AK75" s="3"/>
      <c r="AL75" s="3">
        <f t="shared" si="20"/>
        <v>3.4770951812833011</v>
      </c>
      <c r="AM75" s="3">
        <f t="shared" si="21"/>
        <v>1.9359444217589656E-3</v>
      </c>
      <c r="AN75" s="3">
        <f t="shared" si="22"/>
        <v>0.70638073271915836</v>
      </c>
      <c r="AO75" s="3">
        <f t="shared" si="23"/>
        <v>0</v>
      </c>
      <c r="AP75" s="3">
        <f t="shared" si="24"/>
        <v>0.50186156631602419</v>
      </c>
      <c r="AQ75" s="3">
        <f t="shared" si="25"/>
        <v>1.3100090687022381</v>
      </c>
      <c r="AR75" s="3">
        <f t="shared" si="26"/>
        <v>0</v>
      </c>
      <c r="AS75" s="3">
        <f t="shared" si="27"/>
        <v>2.3363216548963981E-3</v>
      </c>
      <c r="AT75" s="3">
        <f t="shared" si="28"/>
        <v>3.8118490262245845E-4</v>
      </c>
      <c r="AU75" s="3"/>
      <c r="AV75" s="4">
        <f t="shared" si="29"/>
        <v>1.7385475906416505</v>
      </c>
      <c r="AW75" s="4">
        <f t="shared" si="30"/>
        <v>9.6797221087948282E-4</v>
      </c>
      <c r="AX75" s="4">
        <f t="shared" si="31"/>
        <v>0.4709204884794389</v>
      </c>
      <c r="AY75" s="4">
        <f t="shared" si="32"/>
        <v>0</v>
      </c>
      <c r="AZ75" s="4">
        <f t="shared" si="33"/>
        <v>0.50186156631602419</v>
      </c>
      <c r="BA75" s="4">
        <f t="shared" si="34"/>
        <v>1.3100090687022381</v>
      </c>
      <c r="BB75" s="4">
        <f t="shared" si="35"/>
        <v>0</v>
      </c>
      <c r="BC75" s="4">
        <f t="shared" si="36"/>
        <v>2.3363216548963981E-3</v>
      </c>
      <c r="BD75" s="4">
        <f t="shared" si="37"/>
        <v>7.6236980524491691E-4</v>
      </c>
      <c r="BE75" s="4">
        <f t="shared" si="38"/>
        <v>4.0254053778103724</v>
      </c>
      <c r="BF75" s="3"/>
      <c r="BG75" s="4">
        <f t="shared" si="39"/>
        <v>0.27698531926975339</v>
      </c>
      <c r="BH75" s="4">
        <f t="shared" si="40"/>
        <v>0.72301468073024666</v>
      </c>
      <c r="BI75" s="4">
        <f t="shared" si="41"/>
        <v>0</v>
      </c>
      <c r="BJ75" s="5">
        <f t="shared" si="42"/>
        <v>0.11500839782432129</v>
      </c>
    </row>
    <row r="76" spans="1:63" ht="20" customHeight="1" x14ac:dyDescent="0.2">
      <c r="A76" s="9">
        <v>7</v>
      </c>
      <c r="C76" s="9" t="s">
        <v>13</v>
      </c>
      <c r="E76" s="10"/>
      <c r="F76" s="10"/>
      <c r="G76" s="10"/>
      <c r="H76" s="10"/>
      <c r="I76" s="10"/>
      <c r="J76" s="10"/>
      <c r="K76" s="10"/>
      <c r="L76" s="10"/>
      <c r="M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</row>
    <row r="77" spans="1:63" ht="20" customHeight="1" x14ac:dyDescent="0.2">
      <c r="A77" s="9">
        <v>8</v>
      </c>
      <c r="C77" s="9" t="s">
        <v>14</v>
      </c>
      <c r="E77" s="9">
        <v>49.064</v>
      </c>
      <c r="F77" s="9">
        <v>8.0000000000000002E-3</v>
      </c>
      <c r="G77" s="9">
        <v>10.455</v>
      </c>
      <c r="H77" s="9">
        <v>3.6999999999999998E-2</v>
      </c>
      <c r="I77" s="9">
        <v>16.46</v>
      </c>
      <c r="J77" s="9">
        <v>25.565000000000001</v>
      </c>
      <c r="K77" s="9">
        <v>2.9000000000000001E-2</v>
      </c>
      <c r="L77" s="9">
        <v>4.9000000000000002E-2</v>
      </c>
      <c r="M77" s="9">
        <v>0</v>
      </c>
      <c r="O77" s="5">
        <f t="shared" si="132"/>
        <v>101.667</v>
      </c>
      <c r="Q77" s="3">
        <f t="shared" si="1"/>
        <v>0.81659010718327674</v>
      </c>
      <c r="R77" s="3">
        <f t="shared" si="2"/>
        <v>1.001527329176995E-4</v>
      </c>
      <c r="S77" s="3">
        <f t="shared" si="3"/>
        <v>0.10253920616706388</v>
      </c>
      <c r="T77" s="3">
        <f t="shared" si="4"/>
        <v>2.4343706822817289E-4</v>
      </c>
      <c r="U77" s="3">
        <f t="shared" si="5"/>
        <v>0.22910113297887147</v>
      </c>
      <c r="V77" s="3">
        <f t="shared" si="6"/>
        <v>0.63430428741564115</v>
      </c>
      <c r="W77" s="3">
        <f t="shared" si="7"/>
        <v>4.0881345419174764E-4</v>
      </c>
      <c r="X77" s="3">
        <f t="shared" si="8"/>
        <v>8.7379852702534021E-4</v>
      </c>
      <c r="Y77" s="3">
        <f t="shared" si="9"/>
        <v>0</v>
      </c>
      <c r="Z77" s="3"/>
      <c r="AA77" s="3">
        <f t="shared" si="10"/>
        <v>1.6331802143665535</v>
      </c>
      <c r="AB77" s="3">
        <f t="shared" si="11"/>
        <v>2.00305465835399E-4</v>
      </c>
      <c r="AC77" s="3">
        <f t="shared" si="12"/>
        <v>0.30761761850119163</v>
      </c>
      <c r="AD77" s="3">
        <f t="shared" si="13"/>
        <v>7.3031120468451866E-4</v>
      </c>
      <c r="AE77" s="3">
        <f t="shared" si="14"/>
        <v>0.22910113297887147</v>
      </c>
      <c r="AF77" s="3">
        <f t="shared" si="15"/>
        <v>0.63430428741564115</v>
      </c>
      <c r="AG77" s="3">
        <f t="shared" si="16"/>
        <v>4.0881345419174764E-4</v>
      </c>
      <c r="AH77" s="3">
        <f t="shared" si="17"/>
        <v>8.7379852702534021E-4</v>
      </c>
      <c r="AI77" s="3">
        <f t="shared" si="18"/>
        <v>0</v>
      </c>
      <c r="AJ77" s="3">
        <f t="shared" si="19"/>
        <v>2.806416481913995</v>
      </c>
      <c r="AK77" s="3"/>
      <c r="AL77" s="3">
        <f t="shared" si="20"/>
        <v>3.4916703737131285</v>
      </c>
      <c r="AM77" s="3">
        <f t="shared" si="21"/>
        <v>4.2824463252608038E-4</v>
      </c>
      <c r="AN77" s="3">
        <f t="shared" si="22"/>
        <v>0.65767348606375275</v>
      </c>
      <c r="AO77" s="3">
        <f t="shared" si="23"/>
        <v>1.5613745345162203E-3</v>
      </c>
      <c r="AP77" s="3">
        <f t="shared" si="24"/>
        <v>0.48980855362413561</v>
      </c>
      <c r="AQ77" s="3">
        <f t="shared" si="25"/>
        <v>1.356115797145778</v>
      </c>
      <c r="AR77" s="3">
        <f t="shared" si="26"/>
        <v>8.7402591203341456E-4</v>
      </c>
      <c r="AS77" s="3">
        <f t="shared" si="27"/>
        <v>1.8681443741295387E-3</v>
      </c>
      <c r="AT77" s="3">
        <f t="shared" si="28"/>
        <v>0</v>
      </c>
      <c r="AU77" s="3"/>
      <c r="AV77" s="4">
        <f t="shared" si="29"/>
        <v>1.7458351868565642</v>
      </c>
      <c r="AW77" s="4">
        <f t="shared" si="30"/>
        <v>2.1412231626304019E-4</v>
      </c>
      <c r="AX77" s="4">
        <f t="shared" si="31"/>
        <v>0.43844899070916848</v>
      </c>
      <c r="AY77" s="4">
        <f t="shared" si="32"/>
        <v>1.0409163563441469E-3</v>
      </c>
      <c r="AZ77" s="4">
        <f t="shared" si="33"/>
        <v>0.48980855362413561</v>
      </c>
      <c r="BA77" s="4">
        <f t="shared" si="34"/>
        <v>1.356115797145778</v>
      </c>
      <c r="BB77" s="4">
        <f t="shared" si="35"/>
        <v>8.7402591203341456E-4</v>
      </c>
      <c r="BC77" s="4">
        <f t="shared" si="36"/>
        <v>1.8681443741295387E-3</v>
      </c>
      <c r="BD77" s="4">
        <f t="shared" si="37"/>
        <v>0</v>
      </c>
      <c r="BE77" s="4">
        <f t="shared" si="38"/>
        <v>4.0342057372944158</v>
      </c>
      <c r="BF77" s="3"/>
      <c r="BG77" s="4">
        <f t="shared" si="39"/>
        <v>0.26522037262354042</v>
      </c>
      <c r="BH77" s="4">
        <f t="shared" si="40"/>
        <v>0.7343063619008835</v>
      </c>
      <c r="BI77" s="4">
        <f t="shared" si="41"/>
        <v>4.7326547557602605E-4</v>
      </c>
      <c r="BJ77" s="5">
        <f t="shared" si="42"/>
        <v>0.10615433157081418</v>
      </c>
    </row>
    <row r="78" spans="1:63" ht="20" customHeight="1" x14ac:dyDescent="0.2">
      <c r="A78" s="9">
        <v>9</v>
      </c>
      <c r="C78" s="9" t="s">
        <v>15</v>
      </c>
      <c r="E78" s="9">
        <v>50.326000000000001</v>
      </c>
      <c r="F78" s="9">
        <v>3.2000000000000001E-2</v>
      </c>
      <c r="G78" s="9">
        <v>10.804</v>
      </c>
      <c r="H78" s="9">
        <v>4.0000000000000001E-3</v>
      </c>
      <c r="I78" s="9">
        <v>16.225999999999999</v>
      </c>
      <c r="J78" s="9">
        <v>26.25</v>
      </c>
      <c r="K78" s="9">
        <v>1.2E-2</v>
      </c>
      <c r="L78" s="9">
        <v>4.8000000000000001E-2</v>
      </c>
      <c r="M78" s="9">
        <v>5.0000000000000001E-3</v>
      </c>
      <c r="O78" s="5">
        <f t="shared" si="132"/>
        <v>103.70699999999999</v>
      </c>
      <c r="Q78" s="3">
        <f t="shared" si="1"/>
        <v>0.83759403501764196</v>
      </c>
      <c r="R78" s="3">
        <f t="shared" si="2"/>
        <v>4.0061093167079799E-4</v>
      </c>
      <c r="S78" s="3">
        <f t="shared" si="3"/>
        <v>0.10596208354174635</v>
      </c>
      <c r="T78" s="3">
        <f t="shared" si="4"/>
        <v>2.6317520889532203E-5</v>
      </c>
      <c r="U78" s="3">
        <f t="shared" si="5"/>
        <v>0.2258441666898644</v>
      </c>
      <c r="V78" s="3">
        <f t="shared" si="6"/>
        <v>0.65130011909487884</v>
      </c>
      <c r="W78" s="3">
        <f t="shared" si="7"/>
        <v>1.6916418794141281E-4</v>
      </c>
      <c r="X78" s="3">
        <f t="shared" si="8"/>
        <v>8.5596590402482308E-4</v>
      </c>
      <c r="Y78" s="3">
        <f t="shared" si="9"/>
        <v>8.0672485841978738E-5</v>
      </c>
      <c r="Z78" s="3"/>
      <c r="AA78" s="3">
        <f t="shared" si="10"/>
        <v>1.6751880700352839</v>
      </c>
      <c r="AB78" s="3">
        <f t="shared" si="11"/>
        <v>8.0122186334159599E-4</v>
      </c>
      <c r="AC78" s="3">
        <f t="shared" si="12"/>
        <v>0.31788625062523906</v>
      </c>
      <c r="AD78" s="3">
        <f t="shared" si="13"/>
        <v>7.895256266859661E-5</v>
      </c>
      <c r="AE78" s="3">
        <f t="shared" si="14"/>
        <v>0.2258441666898644</v>
      </c>
      <c r="AF78" s="3">
        <f t="shared" si="15"/>
        <v>0.65130011909487884</v>
      </c>
      <c r="AG78" s="3">
        <f t="shared" si="16"/>
        <v>1.6916418794141281E-4</v>
      </c>
      <c r="AH78" s="3">
        <f t="shared" si="17"/>
        <v>8.5596590402482308E-4</v>
      </c>
      <c r="AI78" s="3">
        <f t="shared" si="18"/>
        <v>8.0672485841978738E-5</v>
      </c>
      <c r="AJ78" s="3">
        <f t="shared" si="19"/>
        <v>2.8722045834490846</v>
      </c>
      <c r="AK78" s="3"/>
      <c r="AL78" s="3">
        <f t="shared" si="20"/>
        <v>3.4994472462479722</v>
      </c>
      <c r="AM78" s="3">
        <f t="shared" si="21"/>
        <v>1.673742604461934E-3</v>
      </c>
      <c r="AN78" s="3">
        <f t="shared" si="22"/>
        <v>0.66406046238566807</v>
      </c>
      <c r="AO78" s="3">
        <f t="shared" si="23"/>
        <v>1.6493093101422422E-4</v>
      </c>
      <c r="AP78" s="3">
        <f t="shared" si="24"/>
        <v>0.47178568265912224</v>
      </c>
      <c r="AQ78" s="3">
        <f t="shared" si="25"/>
        <v>1.3605579272060744</v>
      </c>
      <c r="AR78" s="3">
        <f t="shared" si="26"/>
        <v>3.5338190513909448E-4</v>
      </c>
      <c r="AS78" s="3">
        <f t="shared" si="27"/>
        <v>1.7881022312072291E-3</v>
      </c>
      <c r="AT78" s="3">
        <f t="shared" si="28"/>
        <v>1.6852382934039449E-4</v>
      </c>
      <c r="AU78" s="3"/>
      <c r="AV78" s="4">
        <f t="shared" si="29"/>
        <v>1.7497236231239861</v>
      </c>
      <c r="AW78" s="4">
        <f t="shared" si="30"/>
        <v>8.3687130223096702E-4</v>
      </c>
      <c r="AX78" s="4">
        <f t="shared" si="31"/>
        <v>0.4427069749237787</v>
      </c>
      <c r="AY78" s="4">
        <f t="shared" si="32"/>
        <v>1.0995395400948282E-4</v>
      </c>
      <c r="AZ78" s="4">
        <f t="shared" si="33"/>
        <v>0.47178568265912224</v>
      </c>
      <c r="BA78" s="4">
        <f t="shared" si="34"/>
        <v>1.3605579272060744</v>
      </c>
      <c r="BB78" s="4">
        <f t="shared" si="35"/>
        <v>3.5338190513909448E-4</v>
      </c>
      <c r="BC78" s="4">
        <f t="shared" si="36"/>
        <v>1.7881022312072291E-3</v>
      </c>
      <c r="BD78" s="4">
        <f t="shared" si="37"/>
        <v>3.3704765868078899E-4</v>
      </c>
      <c r="BE78" s="4">
        <f t="shared" si="38"/>
        <v>4.028199564964229</v>
      </c>
      <c r="BF78" s="3"/>
      <c r="BG78" s="4">
        <f t="shared" si="39"/>
        <v>0.25742699681270825</v>
      </c>
      <c r="BH78" s="4">
        <f t="shared" si="40"/>
        <v>0.74238018249367688</v>
      </c>
      <c r="BI78" s="4">
        <f t="shared" si="41"/>
        <v>1.9282069361489871E-4</v>
      </c>
      <c r="BJ78" s="5">
        <f t="shared" si="42"/>
        <v>0.10778292852922851</v>
      </c>
    </row>
    <row r="79" spans="1:63" ht="20" customHeight="1" x14ac:dyDescent="0.2">
      <c r="A79" s="9">
        <v>10</v>
      </c>
      <c r="C79" s="9" t="s">
        <v>16</v>
      </c>
      <c r="E79" s="9">
        <v>51.173000000000002</v>
      </c>
      <c r="F79" s="9">
        <v>1.0999999999999999E-2</v>
      </c>
      <c r="G79" s="9">
        <v>8.9450000000000003</v>
      </c>
      <c r="H79" s="9">
        <v>2.9000000000000001E-2</v>
      </c>
      <c r="I79" s="9">
        <v>14.821</v>
      </c>
      <c r="J79" s="9">
        <v>26.222000000000001</v>
      </c>
      <c r="K79" s="9">
        <v>2.8000000000000001E-2</v>
      </c>
      <c r="L79" s="9">
        <v>2.5000000000000001E-2</v>
      </c>
      <c r="M79" s="9">
        <v>0</v>
      </c>
      <c r="O79" s="5">
        <f t="shared" si="132"/>
        <v>101.25400000000003</v>
      </c>
      <c r="Q79" s="3">
        <f t="shared" si="1"/>
        <v>0.85169096598095995</v>
      </c>
      <c r="R79" s="3">
        <f t="shared" si="2"/>
        <v>1.3771000776183678E-4</v>
      </c>
      <c r="S79" s="3">
        <f t="shared" si="3"/>
        <v>8.7729622110414768E-2</v>
      </c>
      <c r="T79" s="3">
        <f t="shared" si="4"/>
        <v>1.9080202644910848E-4</v>
      </c>
      <c r="U79" s="3">
        <f t="shared" si="5"/>
        <v>0.20628845029646742</v>
      </c>
      <c r="V79" s="3">
        <f t="shared" si="6"/>
        <v>0.65060539896784442</v>
      </c>
      <c r="W79" s="3">
        <f t="shared" si="7"/>
        <v>3.9471643852996324E-4</v>
      </c>
      <c r="X79" s="3">
        <f t="shared" si="8"/>
        <v>4.4581557501292867E-4</v>
      </c>
      <c r="Y79" s="3">
        <f t="shared" si="9"/>
        <v>0</v>
      </c>
      <c r="Z79" s="3"/>
      <c r="AA79" s="3">
        <f t="shared" si="10"/>
        <v>1.7033819319619199</v>
      </c>
      <c r="AB79" s="3">
        <f t="shared" si="11"/>
        <v>2.7542001552367356E-4</v>
      </c>
      <c r="AC79" s="3">
        <f t="shared" si="12"/>
        <v>0.26318886633124428</v>
      </c>
      <c r="AD79" s="3">
        <f t="shared" si="13"/>
        <v>5.724060793473255E-4</v>
      </c>
      <c r="AE79" s="3">
        <f t="shared" si="14"/>
        <v>0.20628845029646742</v>
      </c>
      <c r="AF79" s="3">
        <f t="shared" si="15"/>
        <v>0.65060539896784442</v>
      </c>
      <c r="AG79" s="3">
        <f t="shared" si="16"/>
        <v>3.9471643852996324E-4</v>
      </c>
      <c r="AH79" s="3">
        <f t="shared" si="17"/>
        <v>4.4581557501292867E-4</v>
      </c>
      <c r="AI79" s="3">
        <f t="shared" si="18"/>
        <v>0</v>
      </c>
      <c r="AJ79" s="3">
        <f t="shared" si="19"/>
        <v>2.8251530056658893</v>
      </c>
      <c r="AK79" s="3"/>
      <c r="AL79" s="3">
        <f t="shared" si="20"/>
        <v>3.6176063991134506</v>
      </c>
      <c r="AM79" s="3">
        <f t="shared" si="21"/>
        <v>5.8493118419706332E-4</v>
      </c>
      <c r="AN79" s="3">
        <f t="shared" si="22"/>
        <v>0.55895492910312783</v>
      </c>
      <c r="AO79" s="3">
        <f t="shared" si="23"/>
        <v>1.2156638841139351E-3</v>
      </c>
      <c r="AP79" s="3">
        <f t="shared" si="24"/>
        <v>0.43811103302954424</v>
      </c>
      <c r="AQ79" s="3">
        <f t="shared" si="25"/>
        <v>1.3817419396323916</v>
      </c>
      <c r="AR79" s="3">
        <f t="shared" si="26"/>
        <v>8.3829039575205981E-4</v>
      </c>
      <c r="AS79" s="3">
        <f t="shared" si="27"/>
        <v>9.4681365742422825E-4</v>
      </c>
      <c r="AT79" s="3">
        <f t="shared" si="28"/>
        <v>0</v>
      </c>
      <c r="AU79" s="3"/>
      <c r="AV79" s="4">
        <f t="shared" si="29"/>
        <v>1.8088031995567253</v>
      </c>
      <c r="AW79" s="4">
        <f t="shared" si="30"/>
        <v>2.9246559209853166E-4</v>
      </c>
      <c r="AX79" s="4">
        <f t="shared" si="31"/>
        <v>0.3726366194020852</v>
      </c>
      <c r="AY79" s="4">
        <f t="shared" si="32"/>
        <v>8.1044258940929012E-4</v>
      </c>
      <c r="AZ79" s="4">
        <f t="shared" si="33"/>
        <v>0.43811103302954424</v>
      </c>
      <c r="BA79" s="4">
        <f t="shared" si="34"/>
        <v>1.3817419396323916</v>
      </c>
      <c r="BB79" s="4">
        <f t="shared" si="35"/>
        <v>8.3829039575205981E-4</v>
      </c>
      <c r="BC79" s="4">
        <f t="shared" si="36"/>
        <v>9.4681365742422825E-4</v>
      </c>
      <c r="BD79" s="4">
        <f t="shared" si="37"/>
        <v>0</v>
      </c>
      <c r="BE79" s="4">
        <f t="shared" si="38"/>
        <v>4.0041808038554301</v>
      </c>
      <c r="BF79" s="3"/>
      <c r="BG79" s="4">
        <f t="shared" si="39"/>
        <v>0.24062895336454573</v>
      </c>
      <c r="BH79" s="4">
        <f t="shared" si="40"/>
        <v>0.75891062239288154</v>
      </c>
      <c r="BI79" s="4">
        <f t="shared" si="41"/>
        <v>4.6042424257269524E-4</v>
      </c>
      <c r="BJ79" s="5">
        <f t="shared" si="42"/>
        <v>9.2872583382604637E-2</v>
      </c>
    </row>
    <row r="80" spans="1:63" ht="20" customHeight="1" x14ac:dyDescent="0.2">
      <c r="A80" s="9">
        <v>11</v>
      </c>
      <c r="C80" s="9" t="s">
        <v>17</v>
      </c>
      <c r="E80" s="9">
        <v>48.854999999999997</v>
      </c>
      <c r="F80" s="9">
        <v>3.5999999999999997E-2</v>
      </c>
      <c r="G80" s="9">
        <v>10.484</v>
      </c>
      <c r="H80" s="9">
        <v>0</v>
      </c>
      <c r="I80" s="9">
        <v>16.234999999999999</v>
      </c>
      <c r="J80" s="9">
        <v>25.344000000000001</v>
      </c>
      <c r="K80" s="9">
        <v>0</v>
      </c>
      <c r="L80" s="9">
        <v>1.9E-2</v>
      </c>
      <c r="M80" s="9">
        <v>0</v>
      </c>
      <c r="O80" s="5">
        <f t="shared" si="132"/>
        <v>100.97300000000001</v>
      </c>
      <c r="Q80" s="3">
        <f t="shared" si="1"/>
        <v>0.81311164369882161</v>
      </c>
      <c r="R80" s="3">
        <f t="shared" si="2"/>
        <v>4.5068729812964767E-4</v>
      </c>
      <c r="S80" s="3">
        <f t="shared" si="3"/>
        <v>0.10282362864232403</v>
      </c>
      <c r="T80" s="3">
        <f t="shared" si="4"/>
        <v>0</v>
      </c>
      <c r="U80" s="3">
        <f t="shared" si="5"/>
        <v>0.225969434624057</v>
      </c>
      <c r="V80" s="3">
        <f t="shared" si="6"/>
        <v>0.62882096069868998</v>
      </c>
      <c r="W80" s="3">
        <f t="shared" si="7"/>
        <v>0</v>
      </c>
      <c r="X80" s="3">
        <f t="shared" si="8"/>
        <v>3.3881983700982578E-4</v>
      </c>
      <c r="Y80" s="3">
        <f t="shared" si="9"/>
        <v>0</v>
      </c>
      <c r="Z80" s="3"/>
      <c r="AA80" s="3">
        <f t="shared" si="10"/>
        <v>1.6262232873976432</v>
      </c>
      <c r="AB80" s="3">
        <f t="shared" si="11"/>
        <v>9.0137459625929534E-4</v>
      </c>
      <c r="AC80" s="3">
        <f t="shared" si="12"/>
        <v>0.30847088592697208</v>
      </c>
      <c r="AD80" s="3">
        <f t="shared" si="13"/>
        <v>0</v>
      </c>
      <c r="AE80" s="3">
        <f t="shared" si="14"/>
        <v>0.225969434624057</v>
      </c>
      <c r="AF80" s="3">
        <f t="shared" si="15"/>
        <v>0.62882096069868998</v>
      </c>
      <c r="AG80" s="3">
        <f t="shared" si="16"/>
        <v>0</v>
      </c>
      <c r="AH80" s="3">
        <f t="shared" si="17"/>
        <v>3.3881983700982578E-4</v>
      </c>
      <c r="AI80" s="3">
        <f t="shared" si="18"/>
        <v>0</v>
      </c>
      <c r="AJ80" s="3">
        <f t="shared" si="19"/>
        <v>2.7907247630806316</v>
      </c>
      <c r="AK80" s="3"/>
      <c r="AL80" s="3">
        <f t="shared" si="20"/>
        <v>3.4963461296752549</v>
      </c>
      <c r="AM80" s="3">
        <f t="shared" si="21"/>
        <v>1.9379365708518325E-3</v>
      </c>
      <c r="AN80" s="3">
        <f t="shared" si="22"/>
        <v>0.66320596715483293</v>
      </c>
      <c r="AO80" s="3">
        <f t="shared" si="23"/>
        <v>0</v>
      </c>
      <c r="AP80" s="3">
        <f t="shared" si="24"/>
        <v>0.48582956860556897</v>
      </c>
      <c r="AQ80" s="3">
        <f t="shared" si="25"/>
        <v>1.3519519424148707</v>
      </c>
      <c r="AR80" s="3">
        <f t="shared" si="26"/>
        <v>0</v>
      </c>
      <c r="AS80" s="3">
        <f t="shared" si="27"/>
        <v>7.2845557861996079E-4</v>
      </c>
      <c r="AT80" s="3">
        <f t="shared" si="28"/>
        <v>0</v>
      </c>
      <c r="AU80" s="3"/>
      <c r="AV80" s="4">
        <f t="shared" si="29"/>
        <v>1.7481730648376275</v>
      </c>
      <c r="AW80" s="4">
        <f t="shared" si="30"/>
        <v>9.6896828542591626E-4</v>
      </c>
      <c r="AX80" s="4">
        <f t="shared" si="31"/>
        <v>0.44213731143655527</v>
      </c>
      <c r="AY80" s="4">
        <f t="shared" si="32"/>
        <v>0</v>
      </c>
      <c r="AZ80" s="4">
        <f t="shared" si="33"/>
        <v>0.48582956860556897</v>
      </c>
      <c r="BA80" s="4">
        <f t="shared" si="34"/>
        <v>1.3519519424148707</v>
      </c>
      <c r="BB80" s="4">
        <f t="shared" si="35"/>
        <v>0</v>
      </c>
      <c r="BC80" s="4">
        <f t="shared" si="36"/>
        <v>7.2845557861996079E-4</v>
      </c>
      <c r="BD80" s="4">
        <f t="shared" si="37"/>
        <v>0</v>
      </c>
      <c r="BE80" s="4">
        <f t="shared" si="38"/>
        <v>4.0297893111586687</v>
      </c>
      <c r="BF80" s="3"/>
      <c r="BG80" s="4">
        <f t="shared" si="39"/>
        <v>0.26435654385042162</v>
      </c>
      <c r="BH80" s="4">
        <f t="shared" si="40"/>
        <v>0.73564345614957838</v>
      </c>
      <c r="BI80" s="4">
        <f t="shared" si="41"/>
        <v>0</v>
      </c>
      <c r="BJ80" s="5">
        <f t="shared" si="42"/>
        <v>0.10737481497668051</v>
      </c>
    </row>
    <row r="81" spans="1:62" ht="20" customHeight="1" x14ac:dyDescent="0.2">
      <c r="A81" s="9">
        <v>12</v>
      </c>
      <c r="C81" s="9" t="s">
        <v>18</v>
      </c>
      <c r="E81" s="9">
        <v>48.963000000000001</v>
      </c>
      <c r="F81" s="9">
        <v>0</v>
      </c>
      <c r="G81" s="9">
        <v>10.946999999999999</v>
      </c>
      <c r="H81" s="9">
        <v>0</v>
      </c>
      <c r="I81" s="9">
        <v>16.341000000000001</v>
      </c>
      <c r="J81" s="9">
        <v>24.489000000000001</v>
      </c>
      <c r="K81" s="9">
        <v>5.2999999999999999E-2</v>
      </c>
      <c r="L81" s="9">
        <v>0.106</v>
      </c>
      <c r="M81" s="9">
        <v>1.2999999999999999E-2</v>
      </c>
      <c r="O81" s="5">
        <f t="shared" si="132"/>
        <v>100.91200000000001</v>
      </c>
      <c r="Q81" s="3">
        <f t="shared" si="1"/>
        <v>0.81490912722188935</v>
      </c>
      <c r="R81" s="3">
        <f t="shared" si="2"/>
        <v>0</v>
      </c>
      <c r="S81" s="3">
        <f t="shared" si="3"/>
        <v>0.10736458057492571</v>
      </c>
      <c r="T81" s="3">
        <f t="shared" si="4"/>
        <v>0</v>
      </c>
      <c r="U81" s="3">
        <f t="shared" si="5"/>
        <v>0.22744481251565848</v>
      </c>
      <c r="V81" s="3">
        <f t="shared" si="6"/>
        <v>0.6076071853910282</v>
      </c>
      <c r="W81" s="3">
        <f t="shared" si="7"/>
        <v>7.471418300745732E-4</v>
      </c>
      <c r="X81" s="3">
        <f t="shared" si="8"/>
        <v>1.8902580380548175E-3</v>
      </c>
      <c r="Y81" s="3">
        <f t="shared" si="9"/>
        <v>2.097484631891447E-4</v>
      </c>
      <c r="Z81" s="3"/>
      <c r="AA81" s="3">
        <f t="shared" si="10"/>
        <v>1.6298182544437787</v>
      </c>
      <c r="AB81" s="3">
        <f t="shared" si="11"/>
        <v>0</v>
      </c>
      <c r="AC81" s="3">
        <f t="shared" si="12"/>
        <v>0.32209374172477712</v>
      </c>
      <c r="AD81" s="3">
        <f t="shared" si="13"/>
        <v>0</v>
      </c>
      <c r="AE81" s="3">
        <f t="shared" si="14"/>
        <v>0.22744481251565848</v>
      </c>
      <c r="AF81" s="3">
        <f t="shared" si="15"/>
        <v>0.6076071853910282</v>
      </c>
      <c r="AG81" s="3">
        <f t="shared" si="16"/>
        <v>7.471418300745732E-4</v>
      </c>
      <c r="AH81" s="3">
        <f t="shared" si="17"/>
        <v>1.8902580380548175E-3</v>
      </c>
      <c r="AI81" s="3">
        <f t="shared" si="18"/>
        <v>2.097484631891447E-4</v>
      </c>
      <c r="AJ81" s="3">
        <f t="shared" si="19"/>
        <v>2.7898111424065606</v>
      </c>
      <c r="AK81" s="3"/>
      <c r="AL81" s="3">
        <f t="shared" si="20"/>
        <v>3.5052227650890879</v>
      </c>
      <c r="AM81" s="3">
        <f t="shared" si="21"/>
        <v>0</v>
      </c>
      <c r="AN81" s="3">
        <f t="shared" si="22"/>
        <v>0.69272160433110397</v>
      </c>
      <c r="AO81" s="3">
        <f t="shared" si="23"/>
        <v>0</v>
      </c>
      <c r="AP81" s="3">
        <f t="shared" si="24"/>
        <v>0.48916174086133785</v>
      </c>
      <c r="AQ81" s="3">
        <f t="shared" si="25"/>
        <v>1.306770575588621</v>
      </c>
      <c r="AR81" s="3">
        <f t="shared" si="26"/>
        <v>1.6068653939708692E-3</v>
      </c>
      <c r="AS81" s="3">
        <f t="shared" si="27"/>
        <v>4.0653462365002248E-3</v>
      </c>
      <c r="AT81" s="3">
        <f t="shared" si="28"/>
        <v>4.5110249937895891E-4</v>
      </c>
      <c r="AU81" s="3"/>
      <c r="AV81" s="4">
        <f t="shared" si="29"/>
        <v>1.752611382544544</v>
      </c>
      <c r="AW81" s="4">
        <f t="shared" si="30"/>
        <v>0</v>
      </c>
      <c r="AX81" s="4">
        <f t="shared" si="31"/>
        <v>0.46181440288740266</v>
      </c>
      <c r="AY81" s="4">
        <f t="shared" si="32"/>
        <v>0</v>
      </c>
      <c r="AZ81" s="4">
        <f t="shared" si="33"/>
        <v>0.48916174086133785</v>
      </c>
      <c r="BA81" s="4">
        <f t="shared" si="34"/>
        <v>1.306770575588621</v>
      </c>
      <c r="BB81" s="4">
        <f t="shared" si="35"/>
        <v>1.6068653939708692E-3</v>
      </c>
      <c r="BC81" s="4">
        <f t="shared" si="36"/>
        <v>4.0653462365002248E-3</v>
      </c>
      <c r="BD81" s="4">
        <f t="shared" si="37"/>
        <v>9.0220499875791782E-4</v>
      </c>
      <c r="BE81" s="4">
        <f t="shared" si="38"/>
        <v>4.0169325185111342</v>
      </c>
      <c r="BF81" s="3"/>
      <c r="BG81" s="4">
        <f t="shared" si="39"/>
        <v>0.27212855541738562</v>
      </c>
      <c r="BH81" s="4">
        <f t="shared" si="40"/>
        <v>0.72697751948200962</v>
      </c>
      <c r="BI81" s="4">
        <f t="shared" si="41"/>
        <v>8.9392510060478021E-4</v>
      </c>
      <c r="BJ81" s="5">
        <f t="shared" si="42"/>
        <v>0.11392475793232291</v>
      </c>
    </row>
    <row r="82" spans="1:62" ht="20" customHeight="1" x14ac:dyDescent="0.2">
      <c r="A82" s="9">
        <v>13</v>
      </c>
      <c r="C82" s="9" t="s">
        <v>19</v>
      </c>
      <c r="E82" s="9">
        <v>48.847000000000001</v>
      </c>
      <c r="F82" s="9">
        <v>2.1000000000000001E-2</v>
      </c>
      <c r="G82" s="9">
        <v>10.987</v>
      </c>
      <c r="H82" s="9">
        <v>5.3999999999999999E-2</v>
      </c>
      <c r="I82" s="9">
        <v>15.608000000000001</v>
      </c>
      <c r="J82" s="9">
        <v>25.367000000000001</v>
      </c>
      <c r="K82" s="9">
        <v>1.7000000000000001E-2</v>
      </c>
      <c r="L82" s="9">
        <v>3.7999999999999999E-2</v>
      </c>
      <c r="M82" s="9">
        <v>3.0000000000000001E-3</v>
      </c>
      <c r="O82" s="5">
        <f t="shared" si="132"/>
        <v>100.94200000000001</v>
      </c>
      <c r="Q82" s="3">
        <f t="shared" si="1"/>
        <v>0.81297849677118694</v>
      </c>
      <c r="R82" s="3">
        <f t="shared" si="2"/>
        <v>2.6290092390896116E-4</v>
      </c>
      <c r="S82" s="3">
        <f t="shared" si="3"/>
        <v>0.1077568874373535</v>
      </c>
      <c r="T82" s="3">
        <f t="shared" si="4"/>
        <v>3.5528653200868473E-4</v>
      </c>
      <c r="U82" s="3">
        <f t="shared" si="5"/>
        <v>0.2172424352086407</v>
      </c>
      <c r="V82" s="3">
        <f t="shared" si="6"/>
        <v>0.62939162366018264</v>
      </c>
      <c r="W82" s="3">
        <f t="shared" si="7"/>
        <v>2.3964926625033483E-4</v>
      </c>
      <c r="X82" s="3">
        <f t="shared" si="8"/>
        <v>6.7763967401965157E-4</v>
      </c>
      <c r="Y82" s="3">
        <f t="shared" si="9"/>
        <v>4.8403491505187242E-5</v>
      </c>
      <c r="Z82" s="3"/>
      <c r="AA82" s="3">
        <f t="shared" si="10"/>
        <v>1.6259569935423739</v>
      </c>
      <c r="AB82" s="3">
        <f t="shared" si="11"/>
        <v>5.2580184781792232E-4</v>
      </c>
      <c r="AC82" s="3">
        <f t="shared" si="12"/>
        <v>0.32327066231206047</v>
      </c>
      <c r="AD82" s="3">
        <f t="shared" si="13"/>
        <v>1.0658595960260542E-3</v>
      </c>
      <c r="AE82" s="3">
        <f t="shared" si="14"/>
        <v>0.2172424352086407</v>
      </c>
      <c r="AF82" s="3">
        <f t="shared" si="15"/>
        <v>0.62939162366018264</v>
      </c>
      <c r="AG82" s="3">
        <f t="shared" si="16"/>
        <v>2.3964926625033483E-4</v>
      </c>
      <c r="AH82" s="3">
        <f t="shared" si="17"/>
        <v>6.7763967401965157E-4</v>
      </c>
      <c r="AI82" s="3">
        <f t="shared" si="18"/>
        <v>4.8403491505187242E-5</v>
      </c>
      <c r="AJ82" s="3">
        <f t="shared" si="19"/>
        <v>2.7984190685988768</v>
      </c>
      <c r="AK82" s="3"/>
      <c r="AL82" s="3">
        <f t="shared" si="20"/>
        <v>3.4861619086017681</v>
      </c>
      <c r="AM82" s="3">
        <f t="shared" si="21"/>
        <v>1.1273547705230212E-3</v>
      </c>
      <c r="AN82" s="3">
        <f t="shared" si="22"/>
        <v>0.69311419280869213</v>
      </c>
      <c r="AO82" s="3">
        <f t="shared" si="23"/>
        <v>2.2852751569329022E-3</v>
      </c>
      <c r="AP82" s="3">
        <f t="shared" si="24"/>
        <v>0.46578249336489219</v>
      </c>
      <c r="AQ82" s="3">
        <f t="shared" si="25"/>
        <v>1.3494582653240184</v>
      </c>
      <c r="AR82" s="3">
        <f t="shared" si="26"/>
        <v>5.1382425657281558E-4</v>
      </c>
      <c r="AS82" s="3">
        <f t="shared" si="27"/>
        <v>1.4529053527903555E-3</v>
      </c>
      <c r="AT82" s="3">
        <f t="shared" si="28"/>
        <v>1.0378036380967504E-4</v>
      </c>
      <c r="AU82" s="3"/>
      <c r="AV82" s="4">
        <f t="shared" si="29"/>
        <v>1.7430809543008841</v>
      </c>
      <c r="AW82" s="4">
        <f t="shared" si="30"/>
        <v>5.6367738526151058E-4</v>
      </c>
      <c r="AX82" s="4">
        <f t="shared" si="31"/>
        <v>0.46207612853912811</v>
      </c>
      <c r="AY82" s="4">
        <f t="shared" si="32"/>
        <v>1.5235167712886015E-3</v>
      </c>
      <c r="AZ82" s="4">
        <f t="shared" si="33"/>
        <v>0.46578249336489219</v>
      </c>
      <c r="BA82" s="4">
        <f t="shared" si="34"/>
        <v>1.3494582653240184</v>
      </c>
      <c r="BB82" s="4">
        <f t="shared" si="35"/>
        <v>5.1382425657281558E-4</v>
      </c>
      <c r="BC82" s="4">
        <f t="shared" si="36"/>
        <v>1.4529053527903555E-3</v>
      </c>
      <c r="BD82" s="4">
        <f t="shared" si="37"/>
        <v>2.0756072761935008E-4</v>
      </c>
      <c r="BE82" s="4">
        <f t="shared" si="38"/>
        <v>4.0246593260224559</v>
      </c>
      <c r="BF82" s="3"/>
      <c r="BG82" s="4">
        <f t="shared" si="39"/>
        <v>0.25652282403126775</v>
      </c>
      <c r="BH82" s="4">
        <f t="shared" si="40"/>
        <v>0.74319419485366367</v>
      </c>
      <c r="BI82" s="4">
        <f t="shared" si="41"/>
        <v>2.8298111506859009E-4</v>
      </c>
      <c r="BJ82" s="5">
        <f t="shared" si="42"/>
        <v>0.11290644348043108</v>
      </c>
    </row>
    <row r="83" spans="1:62" ht="20" customHeight="1" x14ac:dyDescent="0.2">
      <c r="A83" s="9">
        <v>14</v>
      </c>
      <c r="C83" s="9" t="s">
        <v>20</v>
      </c>
      <c r="E83" s="9">
        <v>48.688000000000002</v>
      </c>
      <c r="F83" s="9">
        <v>0</v>
      </c>
      <c r="G83" s="9">
        <v>10.834</v>
      </c>
      <c r="H83" s="9">
        <v>0</v>
      </c>
      <c r="I83" s="9">
        <v>15.999000000000001</v>
      </c>
      <c r="J83" s="9">
        <v>25.358000000000001</v>
      </c>
      <c r="K83" s="9">
        <v>0.01</v>
      </c>
      <c r="L83" s="9">
        <v>6.9000000000000006E-2</v>
      </c>
      <c r="M83" s="9">
        <v>2.7E-2</v>
      </c>
      <c r="O83" s="5">
        <f t="shared" si="132"/>
        <v>100.98500000000001</v>
      </c>
      <c r="Q83" s="3">
        <f t="shared" si="1"/>
        <v>0.81033220158444841</v>
      </c>
      <c r="R83" s="3">
        <f t="shared" si="2"/>
        <v>0</v>
      </c>
      <c r="S83" s="3">
        <f t="shared" si="3"/>
        <v>0.10625631368856719</v>
      </c>
      <c r="T83" s="3">
        <f t="shared" si="4"/>
        <v>0</v>
      </c>
      <c r="U83" s="3">
        <f t="shared" si="5"/>
        <v>0.22268463101634051</v>
      </c>
      <c r="V83" s="3">
        <f t="shared" si="6"/>
        <v>0.62916832076220719</v>
      </c>
      <c r="W83" s="3">
        <f t="shared" si="7"/>
        <v>1.4097015661784402E-4</v>
      </c>
      <c r="X83" s="3">
        <f t="shared" si="8"/>
        <v>1.2304509870356831E-3</v>
      </c>
      <c r="Y83" s="3">
        <f t="shared" si="9"/>
        <v>4.3563142354668515E-4</v>
      </c>
      <c r="Z83" s="3"/>
      <c r="AA83" s="3">
        <f t="shared" si="10"/>
        <v>1.6206644031688968</v>
      </c>
      <c r="AB83" s="3">
        <f t="shared" si="11"/>
        <v>0</v>
      </c>
      <c r="AC83" s="3">
        <f t="shared" si="12"/>
        <v>0.31876894106570158</v>
      </c>
      <c r="AD83" s="3">
        <f t="shared" si="13"/>
        <v>0</v>
      </c>
      <c r="AE83" s="3">
        <f t="shared" si="14"/>
        <v>0.22268463101634051</v>
      </c>
      <c r="AF83" s="3">
        <f t="shared" si="15"/>
        <v>0.62916832076220719</v>
      </c>
      <c r="AG83" s="3">
        <f t="shared" si="16"/>
        <v>1.4097015661784402E-4</v>
      </c>
      <c r="AH83" s="3">
        <f t="shared" si="17"/>
        <v>1.2304509870356831E-3</v>
      </c>
      <c r="AI83" s="3">
        <f t="shared" si="18"/>
        <v>4.3563142354668515E-4</v>
      </c>
      <c r="AJ83" s="3">
        <f t="shared" si="19"/>
        <v>2.7930933485803462</v>
      </c>
      <c r="AK83" s="3"/>
      <c r="AL83" s="3">
        <f t="shared" si="20"/>
        <v>3.4814398251156984</v>
      </c>
      <c r="AM83" s="3">
        <f t="shared" si="21"/>
        <v>0</v>
      </c>
      <c r="AN83" s="3">
        <f t="shared" si="22"/>
        <v>0.68476538650823793</v>
      </c>
      <c r="AO83" s="3">
        <f t="shared" si="23"/>
        <v>0</v>
      </c>
      <c r="AP83" s="3">
        <f t="shared" si="24"/>
        <v>0.47836130746476857</v>
      </c>
      <c r="AQ83" s="3">
        <f t="shared" si="25"/>
        <v>1.3515516502489895</v>
      </c>
      <c r="AR83" s="3">
        <f t="shared" si="26"/>
        <v>3.0282587588308568E-4</v>
      </c>
      <c r="AS83" s="3">
        <f t="shared" si="27"/>
        <v>2.6432005668433991E-3</v>
      </c>
      <c r="AT83" s="3">
        <f t="shared" si="28"/>
        <v>9.3580421957920913E-4</v>
      </c>
      <c r="AU83" s="3"/>
      <c r="AV83" s="4">
        <f t="shared" si="29"/>
        <v>1.7407199125578492</v>
      </c>
      <c r="AW83" s="4">
        <f t="shared" si="30"/>
        <v>0</v>
      </c>
      <c r="AX83" s="4">
        <f t="shared" si="31"/>
        <v>0.45651025767215864</v>
      </c>
      <c r="AY83" s="4">
        <f t="shared" si="32"/>
        <v>0</v>
      </c>
      <c r="AZ83" s="4">
        <f t="shared" si="33"/>
        <v>0.47836130746476857</v>
      </c>
      <c r="BA83" s="4">
        <f t="shared" si="34"/>
        <v>1.3515516502489895</v>
      </c>
      <c r="BB83" s="4">
        <f t="shared" si="35"/>
        <v>3.0282587588308568E-4</v>
      </c>
      <c r="BC83" s="4">
        <f t="shared" si="36"/>
        <v>2.6432005668433991E-3</v>
      </c>
      <c r="BD83" s="4">
        <f t="shared" si="37"/>
        <v>1.8716084391584183E-3</v>
      </c>
      <c r="BE83" s="4">
        <f t="shared" si="38"/>
        <v>4.0319607628256495</v>
      </c>
      <c r="BF83" s="3"/>
      <c r="BG83" s="4">
        <f t="shared" si="39"/>
        <v>0.2613688023859943</v>
      </c>
      <c r="BH83" s="4">
        <f t="shared" si="40"/>
        <v>0.73846573850333785</v>
      </c>
      <c r="BI83" s="4">
        <f t="shared" si="41"/>
        <v>1.6545911066789449E-4</v>
      </c>
      <c r="BJ83" s="5">
        <f t="shared" si="42"/>
        <v>0.11090208342444448</v>
      </c>
    </row>
    <row r="84" spans="1:62" ht="20" customHeight="1" x14ac:dyDescent="0.2">
      <c r="A84" s="9">
        <v>15</v>
      </c>
      <c r="C84" s="9" t="s">
        <v>21</v>
      </c>
      <c r="E84" s="9">
        <v>48.957000000000001</v>
      </c>
      <c r="F84" s="9">
        <v>5.2999999999999999E-2</v>
      </c>
      <c r="G84" s="9">
        <v>10.49</v>
      </c>
      <c r="H84" s="9">
        <v>2.1000000000000001E-2</v>
      </c>
      <c r="I84" s="9">
        <v>16.335999999999999</v>
      </c>
      <c r="J84" s="9">
        <v>25.434999999999999</v>
      </c>
      <c r="K84" s="9">
        <v>8.0000000000000002E-3</v>
      </c>
      <c r="L84" s="9">
        <v>5.1999999999999998E-2</v>
      </c>
      <c r="M84" s="9">
        <v>4.0000000000000001E-3</v>
      </c>
      <c r="O84" s="5">
        <f t="shared" si="132"/>
        <v>101.35600000000001</v>
      </c>
      <c r="Q84" s="3">
        <f t="shared" si="1"/>
        <v>0.8148092670261633</v>
      </c>
      <c r="R84" s="3">
        <f t="shared" si="2"/>
        <v>6.6351185557975915E-4</v>
      </c>
      <c r="S84" s="3">
        <f t="shared" si="3"/>
        <v>0.10288247467168819</v>
      </c>
      <c r="T84" s="3">
        <f t="shared" si="4"/>
        <v>1.3816698467004407E-4</v>
      </c>
      <c r="U84" s="3">
        <f t="shared" si="5"/>
        <v>0.22737521921888482</v>
      </c>
      <c r="V84" s="3">
        <f t="shared" si="6"/>
        <v>0.63107880111155212</v>
      </c>
      <c r="W84" s="3">
        <f t="shared" si="7"/>
        <v>1.127761252942752E-4</v>
      </c>
      <c r="X84" s="3">
        <f t="shared" si="8"/>
        <v>9.272963960268916E-4</v>
      </c>
      <c r="Y84" s="3">
        <f t="shared" si="9"/>
        <v>6.4537988673582993E-5</v>
      </c>
      <c r="Z84" s="3"/>
      <c r="AA84" s="3">
        <f t="shared" si="10"/>
        <v>1.6296185340523266</v>
      </c>
      <c r="AB84" s="3">
        <f t="shared" si="11"/>
        <v>1.3270237111595183E-3</v>
      </c>
      <c r="AC84" s="3">
        <f t="shared" si="12"/>
        <v>0.30864742401506456</v>
      </c>
      <c r="AD84" s="3">
        <f t="shared" si="13"/>
        <v>4.1450095401013222E-4</v>
      </c>
      <c r="AE84" s="3">
        <f t="shared" si="14"/>
        <v>0.22737521921888482</v>
      </c>
      <c r="AF84" s="3">
        <f t="shared" si="15"/>
        <v>0.63107880111155212</v>
      </c>
      <c r="AG84" s="3">
        <f t="shared" si="16"/>
        <v>1.127761252942752E-4</v>
      </c>
      <c r="AH84" s="3">
        <f t="shared" si="17"/>
        <v>9.272963960268916E-4</v>
      </c>
      <c r="AI84" s="3">
        <f t="shared" si="18"/>
        <v>6.4537988673582993E-5</v>
      </c>
      <c r="AJ84" s="3">
        <f t="shared" si="19"/>
        <v>2.7995661135729928</v>
      </c>
      <c r="AK84" s="3"/>
      <c r="AL84" s="3">
        <f t="shared" si="20"/>
        <v>3.492580924204356</v>
      </c>
      <c r="AM84" s="3">
        <f t="shared" si="21"/>
        <v>2.8440629525963556E-3</v>
      </c>
      <c r="AN84" s="3">
        <f t="shared" si="22"/>
        <v>0.66148984126932764</v>
      </c>
      <c r="AO84" s="3">
        <f t="shared" si="23"/>
        <v>8.883539888567629E-4</v>
      </c>
      <c r="AP84" s="3">
        <f t="shared" si="24"/>
        <v>0.48730812560527836</v>
      </c>
      <c r="AQ84" s="3">
        <f t="shared" si="25"/>
        <v>1.3525213026088403</v>
      </c>
      <c r="AR84" s="3">
        <f t="shared" si="26"/>
        <v>2.4170057941659282E-4</v>
      </c>
      <c r="AS84" s="3">
        <f t="shared" si="27"/>
        <v>1.9873716677690761E-3</v>
      </c>
      <c r="AT84" s="3">
        <f t="shared" si="28"/>
        <v>1.3831712355858312E-4</v>
      </c>
      <c r="AU84" s="3"/>
      <c r="AV84" s="4">
        <f t="shared" si="29"/>
        <v>1.746290462102178</v>
      </c>
      <c r="AW84" s="4">
        <f t="shared" si="30"/>
        <v>1.4220314762981778E-3</v>
      </c>
      <c r="AX84" s="4">
        <f t="shared" si="31"/>
        <v>0.44099322751288511</v>
      </c>
      <c r="AY84" s="4">
        <f t="shared" si="32"/>
        <v>5.922359925711753E-4</v>
      </c>
      <c r="AZ84" s="4">
        <f t="shared" si="33"/>
        <v>0.48730812560527836</v>
      </c>
      <c r="BA84" s="4">
        <f t="shared" si="34"/>
        <v>1.3525213026088403</v>
      </c>
      <c r="BB84" s="4">
        <f t="shared" si="35"/>
        <v>2.4170057941659282E-4</v>
      </c>
      <c r="BC84" s="4">
        <f t="shared" si="36"/>
        <v>1.9873716677690761E-3</v>
      </c>
      <c r="BD84" s="4">
        <f t="shared" si="37"/>
        <v>2.7663424711716624E-4</v>
      </c>
      <c r="BE84" s="4">
        <f t="shared" si="38"/>
        <v>4.0316330917923544</v>
      </c>
      <c r="BF84" s="3"/>
      <c r="BG84" s="4">
        <f t="shared" si="39"/>
        <v>0.26483113504682165</v>
      </c>
      <c r="BH84" s="4">
        <f t="shared" si="40"/>
        <v>0.73503751102036852</v>
      </c>
      <c r="BI84" s="4">
        <f t="shared" si="41"/>
        <v>1.3135393280968801E-4</v>
      </c>
      <c r="BJ84" s="5">
        <f t="shared" si="42"/>
        <v>0.10702025274871185</v>
      </c>
    </row>
    <row r="85" spans="1:62" ht="20" customHeight="1" x14ac:dyDescent="0.2">
      <c r="A85" s="9">
        <v>16</v>
      </c>
      <c r="C85" s="9" t="s">
        <v>22</v>
      </c>
      <c r="E85" s="9">
        <v>51.088000000000001</v>
      </c>
      <c r="F85" s="9">
        <v>2E-3</v>
      </c>
      <c r="G85" s="9">
        <v>9.8439999999999994</v>
      </c>
      <c r="H85" s="9">
        <v>0</v>
      </c>
      <c r="I85" s="9">
        <v>13.416</v>
      </c>
      <c r="J85" s="9">
        <v>27.329000000000001</v>
      </c>
      <c r="K85" s="9">
        <v>0</v>
      </c>
      <c r="L85" s="9">
        <v>9.8000000000000004E-2</v>
      </c>
      <c r="M85" s="9">
        <v>0</v>
      </c>
      <c r="O85" s="5">
        <f t="shared" si="132"/>
        <v>101.777</v>
      </c>
      <c r="Q85" s="3">
        <f t="shared" si="1"/>
        <v>0.85027627987484189</v>
      </c>
      <c r="R85" s="3">
        <f t="shared" si="2"/>
        <v>2.5038183229424875E-5</v>
      </c>
      <c r="S85" s="3">
        <f t="shared" si="3"/>
        <v>9.6546718843479359E-2</v>
      </c>
      <c r="T85" s="3">
        <f t="shared" si="4"/>
        <v>0</v>
      </c>
      <c r="U85" s="3">
        <f t="shared" si="5"/>
        <v>0.18673273390307046</v>
      </c>
      <c r="V85" s="3">
        <f t="shared" si="6"/>
        <v>0.67807165541881698</v>
      </c>
      <c r="W85" s="3">
        <f t="shared" si="7"/>
        <v>0</v>
      </c>
      <c r="X85" s="3">
        <f t="shared" si="8"/>
        <v>1.7475970540506804E-3</v>
      </c>
      <c r="Y85" s="3">
        <f t="shared" si="9"/>
        <v>0</v>
      </c>
      <c r="Z85" s="3"/>
      <c r="AA85" s="3">
        <f t="shared" si="10"/>
        <v>1.7005525597496838</v>
      </c>
      <c r="AB85" s="3">
        <f t="shared" si="11"/>
        <v>5.0076366458849749E-5</v>
      </c>
      <c r="AC85" s="3">
        <f t="shared" si="12"/>
        <v>0.28964015653043806</v>
      </c>
      <c r="AD85" s="3">
        <f t="shared" si="13"/>
        <v>0</v>
      </c>
      <c r="AE85" s="3">
        <f t="shared" si="14"/>
        <v>0.18673273390307046</v>
      </c>
      <c r="AF85" s="3">
        <f t="shared" si="15"/>
        <v>0.67807165541881698</v>
      </c>
      <c r="AG85" s="3">
        <f t="shared" si="16"/>
        <v>0</v>
      </c>
      <c r="AH85" s="3">
        <f t="shared" si="17"/>
        <v>1.7475970540506804E-3</v>
      </c>
      <c r="AI85" s="3">
        <f t="shared" si="18"/>
        <v>0</v>
      </c>
      <c r="AJ85" s="3">
        <f t="shared" si="19"/>
        <v>2.8567947790225188</v>
      </c>
      <c r="AK85" s="3"/>
      <c r="AL85" s="3">
        <f t="shared" si="20"/>
        <v>3.5715954934604266</v>
      </c>
      <c r="AM85" s="3">
        <f t="shared" si="21"/>
        <v>1.0517318253287459E-4</v>
      </c>
      <c r="AN85" s="3">
        <f t="shared" si="22"/>
        <v>0.60831843853244805</v>
      </c>
      <c r="AO85" s="3">
        <f t="shared" si="23"/>
        <v>0</v>
      </c>
      <c r="AP85" s="3">
        <f t="shared" si="24"/>
        <v>0.39218652023782324</v>
      </c>
      <c r="AQ85" s="3">
        <f t="shared" si="25"/>
        <v>1.4241239736180686</v>
      </c>
      <c r="AR85" s="3">
        <f t="shared" si="26"/>
        <v>0</v>
      </c>
      <c r="AS85" s="3">
        <f t="shared" si="27"/>
        <v>3.6704009687009548E-3</v>
      </c>
      <c r="AT85" s="3">
        <f t="shared" si="28"/>
        <v>0</v>
      </c>
      <c r="AU85" s="3"/>
      <c r="AV85" s="4">
        <f t="shared" si="29"/>
        <v>1.7857977467302133</v>
      </c>
      <c r="AW85" s="4">
        <f t="shared" si="30"/>
        <v>5.2586591266437294E-5</v>
      </c>
      <c r="AX85" s="4">
        <f t="shared" si="31"/>
        <v>0.40554562568829872</v>
      </c>
      <c r="AY85" s="4">
        <f t="shared" si="32"/>
        <v>0</v>
      </c>
      <c r="AZ85" s="4">
        <f t="shared" si="33"/>
        <v>0.39218652023782324</v>
      </c>
      <c r="BA85" s="4">
        <f t="shared" si="34"/>
        <v>1.4241239736180686</v>
      </c>
      <c r="BB85" s="4">
        <f t="shared" si="35"/>
        <v>0</v>
      </c>
      <c r="BC85" s="4">
        <f t="shared" si="36"/>
        <v>3.6704009687009548E-3</v>
      </c>
      <c r="BD85" s="4">
        <f t="shared" si="37"/>
        <v>0</v>
      </c>
      <c r="BE85" s="4">
        <f t="shared" si="38"/>
        <v>4.0113768538343706</v>
      </c>
      <c r="BF85" s="3"/>
      <c r="BG85" s="4">
        <f t="shared" si="39"/>
        <v>0.21592482208547972</v>
      </c>
      <c r="BH85" s="4">
        <f t="shared" si="40"/>
        <v>0.7840751779145203</v>
      </c>
      <c r="BI85" s="4">
        <f t="shared" si="41"/>
        <v>0</v>
      </c>
      <c r="BJ85" s="5">
        <f t="shared" si="42"/>
        <v>0.10042815577310583</v>
      </c>
    </row>
    <row r="86" spans="1:62" ht="20" customHeight="1" x14ac:dyDescent="0.2">
      <c r="A86" s="9">
        <v>17</v>
      </c>
      <c r="C86" s="9" t="s">
        <v>23</v>
      </c>
      <c r="E86" s="9">
        <v>48.23</v>
      </c>
      <c r="F86" s="9">
        <v>3.7999999999999999E-2</v>
      </c>
      <c r="G86" s="9">
        <v>11.590999999999999</v>
      </c>
      <c r="H86" s="9">
        <v>0</v>
      </c>
      <c r="I86" s="9">
        <v>16.167000000000002</v>
      </c>
      <c r="J86" s="9">
        <v>24.721</v>
      </c>
      <c r="K86" s="9">
        <v>2.1000000000000001E-2</v>
      </c>
      <c r="L86" s="9">
        <v>7.0999999999999994E-2</v>
      </c>
      <c r="M86" s="9">
        <v>0</v>
      </c>
      <c r="O86" s="5">
        <f t="shared" si="132"/>
        <v>100.839</v>
      </c>
      <c r="Q86" s="3">
        <f t="shared" si="1"/>
        <v>0.80270953997736494</v>
      </c>
      <c r="R86" s="3">
        <f t="shared" si="2"/>
        <v>4.7572548135907259E-4</v>
      </c>
      <c r="S86" s="3">
        <f t="shared" si="3"/>
        <v>0.11368072106001313</v>
      </c>
      <c r="T86" s="3">
        <f t="shared" si="4"/>
        <v>0</v>
      </c>
      <c r="U86" s="3">
        <f t="shared" si="5"/>
        <v>0.22502296578793532</v>
      </c>
      <c r="V86" s="3">
        <f t="shared" si="6"/>
        <v>0.61336343787217151</v>
      </c>
      <c r="W86" s="3">
        <f t="shared" si="7"/>
        <v>2.9603732889747243E-4</v>
      </c>
      <c r="X86" s="3">
        <f t="shared" si="8"/>
        <v>1.2661162330367174E-3</v>
      </c>
      <c r="Y86" s="3">
        <f t="shared" si="9"/>
        <v>0</v>
      </c>
      <c r="Z86" s="3"/>
      <c r="AA86" s="3">
        <f t="shared" si="10"/>
        <v>1.6054190799547299</v>
      </c>
      <c r="AB86" s="3">
        <f t="shared" si="11"/>
        <v>9.5145096271814517E-4</v>
      </c>
      <c r="AC86" s="3">
        <f t="shared" si="12"/>
        <v>0.34104216318003938</v>
      </c>
      <c r="AD86" s="3">
        <f t="shared" si="13"/>
        <v>0</v>
      </c>
      <c r="AE86" s="3">
        <f t="shared" si="14"/>
        <v>0.22502296578793532</v>
      </c>
      <c r="AF86" s="3">
        <f t="shared" si="15"/>
        <v>0.61336343787217151</v>
      </c>
      <c r="AG86" s="3">
        <f t="shared" si="16"/>
        <v>2.9603732889747243E-4</v>
      </c>
      <c r="AH86" s="3">
        <f t="shared" si="17"/>
        <v>1.2661162330367174E-3</v>
      </c>
      <c r="AI86" s="3">
        <f t="shared" si="18"/>
        <v>0</v>
      </c>
      <c r="AJ86" s="3">
        <f t="shared" si="19"/>
        <v>2.7873612513195285</v>
      </c>
      <c r="AK86" s="3"/>
      <c r="AL86" s="3">
        <f t="shared" si="20"/>
        <v>3.4557825883417066</v>
      </c>
      <c r="AM86" s="3">
        <f t="shared" si="21"/>
        <v>2.048068141008413E-3</v>
      </c>
      <c r="AN86" s="3">
        <f t="shared" si="22"/>
        <v>0.73411832718545045</v>
      </c>
      <c r="AO86" s="3">
        <f t="shared" si="23"/>
        <v>0</v>
      </c>
      <c r="AP86" s="3">
        <f t="shared" si="24"/>
        <v>0.48437847591102901</v>
      </c>
      <c r="AQ86" s="3">
        <f t="shared" si="25"/>
        <v>1.3203098900405688</v>
      </c>
      <c r="AR86" s="3">
        <f t="shared" si="26"/>
        <v>6.3724211296399969E-4</v>
      </c>
      <c r="AS86" s="3">
        <f t="shared" si="27"/>
        <v>2.7254082672721557E-3</v>
      </c>
      <c r="AT86" s="3">
        <f t="shared" si="28"/>
        <v>0</v>
      </c>
      <c r="AU86" s="3"/>
      <c r="AV86" s="4">
        <f t="shared" si="29"/>
        <v>1.7278912941708533</v>
      </c>
      <c r="AW86" s="4">
        <f t="shared" si="30"/>
        <v>1.0240340705042065E-3</v>
      </c>
      <c r="AX86" s="4">
        <f t="shared" si="31"/>
        <v>0.48941221812363361</v>
      </c>
      <c r="AY86" s="4">
        <f t="shared" si="32"/>
        <v>0</v>
      </c>
      <c r="AZ86" s="4">
        <f t="shared" si="33"/>
        <v>0.48437847591102901</v>
      </c>
      <c r="BA86" s="4">
        <f t="shared" si="34"/>
        <v>1.3203098900405688</v>
      </c>
      <c r="BB86" s="4">
        <f t="shared" si="35"/>
        <v>6.3724211296399969E-4</v>
      </c>
      <c r="BC86" s="4">
        <f t="shared" si="36"/>
        <v>2.7254082672721557E-3</v>
      </c>
      <c r="BD86" s="4">
        <f t="shared" si="37"/>
        <v>0</v>
      </c>
      <c r="BE86" s="4">
        <f t="shared" si="38"/>
        <v>4.0263785626968254</v>
      </c>
      <c r="BF86" s="3"/>
      <c r="BG86" s="4">
        <f t="shared" si="39"/>
        <v>0.2683053260571191</v>
      </c>
      <c r="BH86" s="4">
        <f t="shared" si="40"/>
        <v>0.73134169489571221</v>
      </c>
      <c r="BI86" s="4">
        <f t="shared" si="41"/>
        <v>3.5297904716876467E-4</v>
      </c>
      <c r="BJ86" s="5">
        <f t="shared" si="42"/>
        <v>0.11940410303888178</v>
      </c>
    </row>
    <row r="87" spans="1:62" ht="20" customHeight="1" x14ac:dyDescent="0.2">
      <c r="A87" s="9">
        <v>18</v>
      </c>
      <c r="C87" s="9" t="s">
        <v>24</v>
      </c>
      <c r="E87" s="9">
        <v>48.91</v>
      </c>
      <c r="F87" s="9">
        <v>5.8999999999999997E-2</v>
      </c>
      <c r="G87" s="9">
        <v>11.106</v>
      </c>
      <c r="H87" s="9">
        <v>3.6999999999999998E-2</v>
      </c>
      <c r="I87" s="9">
        <v>16.321999999999999</v>
      </c>
      <c r="J87" s="9">
        <v>24.983000000000001</v>
      </c>
      <c r="K87" s="9">
        <v>4.2000000000000003E-2</v>
      </c>
      <c r="L87" s="9">
        <v>7.3999999999999996E-2</v>
      </c>
      <c r="M87" s="9">
        <v>0</v>
      </c>
      <c r="O87" s="5">
        <f t="shared" si="132"/>
        <v>101.533</v>
      </c>
      <c r="Q87" s="3">
        <f t="shared" si="1"/>
        <v>0.81402702882630973</v>
      </c>
      <c r="R87" s="3">
        <f t="shared" si="2"/>
        <v>7.3862640526803369E-4</v>
      </c>
      <c r="S87" s="3">
        <f t="shared" si="3"/>
        <v>0.10892400035307617</v>
      </c>
      <c r="T87" s="3">
        <f t="shared" si="4"/>
        <v>2.4343706822817289E-4</v>
      </c>
      <c r="U87" s="3">
        <f t="shared" si="5"/>
        <v>0.22718035798791858</v>
      </c>
      <c r="V87" s="3">
        <f t="shared" si="6"/>
        <v>0.61986403334656603</v>
      </c>
      <c r="W87" s="3">
        <f t="shared" si="7"/>
        <v>5.9207465779494487E-4</v>
      </c>
      <c r="X87" s="3">
        <f t="shared" si="8"/>
        <v>1.3196141020382689E-3</v>
      </c>
      <c r="Y87" s="3">
        <f t="shared" si="9"/>
        <v>0</v>
      </c>
      <c r="Z87" s="3"/>
      <c r="AA87" s="3">
        <f t="shared" si="10"/>
        <v>1.6280540576526195</v>
      </c>
      <c r="AB87" s="3">
        <f t="shared" si="11"/>
        <v>1.4772528105360674E-3</v>
      </c>
      <c r="AC87" s="3">
        <f t="shared" si="12"/>
        <v>0.32677200105922855</v>
      </c>
      <c r="AD87" s="3">
        <f t="shared" si="13"/>
        <v>7.3031120468451866E-4</v>
      </c>
      <c r="AE87" s="3">
        <f t="shared" si="14"/>
        <v>0.22718035798791858</v>
      </c>
      <c r="AF87" s="3">
        <f t="shared" si="15"/>
        <v>0.61986403334656603</v>
      </c>
      <c r="AG87" s="3">
        <f t="shared" si="16"/>
        <v>5.9207465779494487E-4</v>
      </c>
      <c r="AH87" s="3">
        <f t="shared" si="17"/>
        <v>1.3196141020382689E-3</v>
      </c>
      <c r="AI87" s="3">
        <f t="shared" si="18"/>
        <v>0</v>
      </c>
      <c r="AJ87" s="3">
        <f t="shared" si="19"/>
        <v>2.8059897028213863</v>
      </c>
      <c r="AK87" s="3"/>
      <c r="AL87" s="3">
        <f t="shared" si="20"/>
        <v>3.4812402683066845</v>
      </c>
      <c r="AM87" s="3">
        <f t="shared" si="21"/>
        <v>3.1587845295028179E-3</v>
      </c>
      <c r="AN87" s="3">
        <f t="shared" si="22"/>
        <v>0.69873100545735478</v>
      </c>
      <c r="AO87" s="3">
        <f t="shared" si="23"/>
        <v>1.5616120129383231E-3</v>
      </c>
      <c r="AP87" s="3">
        <f t="shared" si="24"/>
        <v>0.48577589096529827</v>
      </c>
      <c r="AQ87" s="3">
        <f t="shared" si="25"/>
        <v>1.3254447072060902</v>
      </c>
      <c r="AR87" s="3">
        <f t="shared" si="26"/>
        <v>1.2660231586729377E-3</v>
      </c>
      <c r="AS87" s="3">
        <f t="shared" si="27"/>
        <v>2.8217083634585272E-3</v>
      </c>
      <c r="AT87" s="3">
        <f t="shared" si="28"/>
        <v>0</v>
      </c>
      <c r="AU87" s="3"/>
      <c r="AV87" s="4">
        <f t="shared" si="29"/>
        <v>1.7406201341533423</v>
      </c>
      <c r="AW87" s="4">
        <f t="shared" si="30"/>
        <v>1.5793922647514089E-3</v>
      </c>
      <c r="AX87" s="4">
        <f t="shared" si="31"/>
        <v>0.46582067030490321</v>
      </c>
      <c r="AY87" s="4">
        <f t="shared" si="32"/>
        <v>1.0410746752922155E-3</v>
      </c>
      <c r="AZ87" s="4">
        <f t="shared" si="33"/>
        <v>0.48577589096529827</v>
      </c>
      <c r="BA87" s="4">
        <f t="shared" si="34"/>
        <v>1.3254447072060902</v>
      </c>
      <c r="BB87" s="4">
        <f t="shared" si="35"/>
        <v>1.2660231586729377E-3</v>
      </c>
      <c r="BC87" s="4">
        <f t="shared" si="36"/>
        <v>2.8217083634585272E-3</v>
      </c>
      <c r="BD87" s="4">
        <f t="shared" si="37"/>
        <v>0</v>
      </c>
      <c r="BE87" s="4">
        <f t="shared" si="38"/>
        <v>4.0243696010918084</v>
      </c>
      <c r="BF87" s="3"/>
      <c r="BG87" s="4">
        <f t="shared" si="39"/>
        <v>0.26801626298836906</v>
      </c>
      <c r="BH87" s="4">
        <f t="shared" si="40"/>
        <v>0.73128523631994369</v>
      </c>
      <c r="BI87" s="4">
        <f t="shared" si="41"/>
        <v>6.9850069168725165E-4</v>
      </c>
      <c r="BJ87" s="5">
        <f t="shared" si="42"/>
        <v>0.11394100610459915</v>
      </c>
    </row>
    <row r="88" spans="1:62" ht="20" customHeight="1" x14ac:dyDescent="0.2">
      <c r="A88" s="9">
        <v>19</v>
      </c>
      <c r="C88" s="9" t="s">
        <v>25</v>
      </c>
      <c r="E88" s="9">
        <v>49.173000000000002</v>
      </c>
      <c r="F88" s="9">
        <v>5.2999999999999999E-2</v>
      </c>
      <c r="G88" s="9">
        <v>10.611000000000001</v>
      </c>
      <c r="H88" s="9">
        <v>0</v>
      </c>
      <c r="I88" s="9">
        <v>16.483000000000001</v>
      </c>
      <c r="J88" s="9">
        <v>25.341000000000001</v>
      </c>
      <c r="K88" s="9">
        <v>4.3999999999999997E-2</v>
      </c>
      <c r="L88" s="9">
        <v>0.03</v>
      </c>
      <c r="M88" s="9">
        <v>1E-3</v>
      </c>
      <c r="O88" s="5">
        <f t="shared" si="132"/>
        <v>101.736</v>
      </c>
      <c r="Q88" s="3">
        <f t="shared" si="1"/>
        <v>0.81840423407229879</v>
      </c>
      <c r="R88" s="3">
        <f t="shared" si="2"/>
        <v>6.6351185557975915E-4</v>
      </c>
      <c r="S88" s="3">
        <f t="shared" si="3"/>
        <v>0.10406920293053228</v>
      </c>
      <c r="T88" s="3">
        <f t="shared" si="4"/>
        <v>0</v>
      </c>
      <c r="U88" s="3">
        <f t="shared" si="5"/>
        <v>0.22942126214403027</v>
      </c>
      <c r="V88" s="3">
        <f t="shared" si="6"/>
        <v>0.62874652639936479</v>
      </c>
      <c r="W88" s="3">
        <f t="shared" si="7"/>
        <v>6.2026868911851355E-4</v>
      </c>
      <c r="X88" s="3">
        <f t="shared" si="8"/>
        <v>5.3497869001551443E-4</v>
      </c>
      <c r="Y88" s="3">
        <f t="shared" si="9"/>
        <v>1.6134497168395748E-5</v>
      </c>
      <c r="Z88" s="3"/>
      <c r="AA88" s="3">
        <f t="shared" si="10"/>
        <v>1.6368084681445976</v>
      </c>
      <c r="AB88" s="3">
        <f t="shared" si="11"/>
        <v>1.3270237111595183E-3</v>
      </c>
      <c r="AC88" s="3">
        <f t="shared" si="12"/>
        <v>0.31220760879159681</v>
      </c>
      <c r="AD88" s="3">
        <f t="shared" si="13"/>
        <v>0</v>
      </c>
      <c r="AE88" s="3">
        <f t="shared" si="14"/>
        <v>0.22942126214403027</v>
      </c>
      <c r="AF88" s="3">
        <f t="shared" si="15"/>
        <v>0.62874652639936479</v>
      </c>
      <c r="AG88" s="3">
        <f t="shared" si="16"/>
        <v>6.2026868911851355E-4</v>
      </c>
      <c r="AH88" s="3">
        <f t="shared" si="17"/>
        <v>5.3497869001551443E-4</v>
      </c>
      <c r="AI88" s="3">
        <f t="shared" si="18"/>
        <v>1.6134497168395748E-5</v>
      </c>
      <c r="AJ88" s="3">
        <f t="shared" si="19"/>
        <v>2.8096822710670515</v>
      </c>
      <c r="AK88" s="3"/>
      <c r="AL88" s="3">
        <f t="shared" si="20"/>
        <v>3.4953599237887691</v>
      </c>
      <c r="AM88" s="3">
        <f t="shared" si="21"/>
        <v>2.8338230087252086E-3</v>
      </c>
      <c r="AN88" s="3">
        <f t="shared" si="22"/>
        <v>0.66671084913745993</v>
      </c>
      <c r="AO88" s="3">
        <f t="shared" si="23"/>
        <v>0</v>
      </c>
      <c r="AP88" s="3">
        <f t="shared" si="24"/>
        <v>0.48992285961978493</v>
      </c>
      <c r="AQ88" s="3">
        <f t="shared" si="25"/>
        <v>1.3426710903377304</v>
      </c>
      <c r="AR88" s="3">
        <f t="shared" si="26"/>
        <v>1.3245668996223192E-3</v>
      </c>
      <c r="AS88" s="3">
        <f t="shared" si="27"/>
        <v>1.1424324284446767E-3</v>
      </c>
      <c r="AT88" s="3">
        <f t="shared" si="28"/>
        <v>3.4454779462878362E-5</v>
      </c>
      <c r="AU88" s="3"/>
      <c r="AV88" s="4">
        <f t="shared" si="29"/>
        <v>1.7476799618943846</v>
      </c>
      <c r="AW88" s="4">
        <f t="shared" si="30"/>
        <v>1.4169115043626043E-3</v>
      </c>
      <c r="AX88" s="4">
        <f t="shared" si="31"/>
        <v>0.44447389942497328</v>
      </c>
      <c r="AY88" s="4">
        <f t="shared" si="32"/>
        <v>0</v>
      </c>
      <c r="AZ88" s="4">
        <f t="shared" si="33"/>
        <v>0.48992285961978493</v>
      </c>
      <c r="BA88" s="4">
        <f t="shared" si="34"/>
        <v>1.3426710903377304</v>
      </c>
      <c r="BB88" s="4">
        <f t="shared" si="35"/>
        <v>1.3245668996223192E-3</v>
      </c>
      <c r="BC88" s="4">
        <f t="shared" si="36"/>
        <v>1.1424324284446767E-3</v>
      </c>
      <c r="BD88" s="4">
        <f t="shared" si="37"/>
        <v>6.8909558925756725E-5</v>
      </c>
      <c r="BE88" s="4">
        <f t="shared" si="38"/>
        <v>4.0287006316682286</v>
      </c>
      <c r="BF88" s="3"/>
      <c r="BG88" s="4">
        <f t="shared" si="39"/>
        <v>0.26714538029714979</v>
      </c>
      <c r="BH88" s="4">
        <f t="shared" si="40"/>
        <v>0.73213235920575237</v>
      </c>
      <c r="BI88" s="4">
        <f t="shared" si="41"/>
        <v>7.222604970979216E-4</v>
      </c>
      <c r="BJ88" s="5">
        <f t="shared" si="42"/>
        <v>0.10815340072420414</v>
      </c>
    </row>
    <row r="89" spans="1:62" ht="20" customHeight="1" x14ac:dyDescent="0.2">
      <c r="A89" s="9">
        <v>20</v>
      </c>
      <c r="C89" s="9" t="s">
        <v>26</v>
      </c>
      <c r="E89" s="9">
        <v>48.972999999999999</v>
      </c>
      <c r="F89" s="9">
        <v>0</v>
      </c>
      <c r="G89" s="9">
        <v>10.491</v>
      </c>
      <c r="H89" s="9">
        <v>3.3000000000000002E-2</v>
      </c>
      <c r="I89" s="9">
        <v>16.257000000000001</v>
      </c>
      <c r="J89" s="9">
        <v>25.33</v>
      </c>
      <c r="K89" s="9">
        <v>0</v>
      </c>
      <c r="L89" s="9">
        <v>0.05</v>
      </c>
      <c r="M89" s="9">
        <v>0</v>
      </c>
      <c r="O89" s="5">
        <f t="shared" si="132"/>
        <v>101.134</v>
      </c>
      <c r="Q89" s="3">
        <f t="shared" ref="Q89:Q135" si="133">E89/60.084</f>
        <v>0.81507556088143263</v>
      </c>
      <c r="R89" s="3">
        <f t="shared" ref="R89:R135" si="134">F89/79.878</f>
        <v>0</v>
      </c>
      <c r="S89" s="3">
        <f t="shared" ref="S89:S135" si="135">G89/101.961</f>
        <v>0.10289228234324889</v>
      </c>
      <c r="T89" s="3">
        <f t="shared" ref="T89:T135" si="136">H89/151.99</f>
        <v>2.1711954733864068E-4</v>
      </c>
      <c r="U89" s="3">
        <f t="shared" ref="U89:U135" si="137">I89/71.846</f>
        <v>0.22627564512986109</v>
      </c>
      <c r="V89" s="3">
        <f t="shared" ref="V89:V135" si="138">J89/40.304</f>
        <v>0.62847360063517266</v>
      </c>
      <c r="W89" s="3">
        <f t="shared" ref="W89:W135" si="139">K89/70.937</f>
        <v>0</v>
      </c>
      <c r="X89" s="3">
        <f t="shared" ref="X89:X135" si="140">L89/56.077</f>
        <v>8.9163115002585734E-4</v>
      </c>
      <c r="Y89" s="3">
        <f t="shared" ref="Y89:Y135" si="141">M89/61.979</f>
        <v>0</v>
      </c>
      <c r="Z89" s="3"/>
      <c r="AA89" s="3">
        <f t="shared" ref="AA89:AA135" si="142">Q89*2</f>
        <v>1.6301511217628653</v>
      </c>
      <c r="AB89" s="3">
        <f t="shared" ref="AB89:AB135" si="143">R89*2</f>
        <v>0</v>
      </c>
      <c r="AC89" s="3">
        <f t="shared" ref="AC89:AC135" si="144">S89*3</f>
        <v>0.30867684702974668</v>
      </c>
      <c r="AD89" s="3">
        <f t="shared" ref="AD89:AD135" si="145">T89*3</f>
        <v>6.5135864201592208E-4</v>
      </c>
      <c r="AE89" s="3">
        <f t="shared" ref="AE89:AE135" si="146">U89*1</f>
        <v>0.22627564512986109</v>
      </c>
      <c r="AF89" s="3">
        <f t="shared" ref="AF89:AF135" si="147">V89*1</f>
        <v>0.62847360063517266</v>
      </c>
      <c r="AG89" s="3">
        <f t="shared" ref="AG89:AG135" si="148">W89*1</f>
        <v>0</v>
      </c>
      <c r="AH89" s="3">
        <f t="shared" ref="AH89:AH135" si="149">X89*1</f>
        <v>8.9163115002585734E-4</v>
      </c>
      <c r="AI89" s="3">
        <f t="shared" ref="AI89:AI135" si="150">Y89*1</f>
        <v>0</v>
      </c>
      <c r="AJ89" s="3">
        <f t="shared" ref="AJ89:AJ135" si="151">SUM(AA89:AI89)</f>
        <v>2.7951202043496877</v>
      </c>
      <c r="AK89" s="3"/>
      <c r="AL89" s="3">
        <f t="shared" ref="AL89:AL135" si="152">AA89*(6/AJ89)</f>
        <v>3.4992794640303551</v>
      </c>
      <c r="AM89" s="3">
        <f t="shared" ref="AM89:AM135" si="153">AB89*(6/AJ89)</f>
        <v>0</v>
      </c>
      <c r="AN89" s="3">
        <f t="shared" ref="AN89:AN135" si="154">AC89*(6/AJ89)</f>
        <v>0.6626051642774986</v>
      </c>
      <c r="AO89" s="3">
        <f t="shared" ref="AO89:AO135" si="155">AD89*(6/AJ89)</f>
        <v>1.3982052886361653E-3</v>
      </c>
      <c r="AP89" s="3">
        <f t="shared" ref="AP89:AP135" si="156">AE89*(6/AJ89)</f>
        <v>0.48572289258487839</v>
      </c>
      <c r="AQ89" s="3">
        <f t="shared" ref="AQ89:AQ135" si="157">AF89*(6/AJ89)</f>
        <v>1.3490802999967437</v>
      </c>
      <c r="AR89" s="3">
        <f t="shared" ref="AR89:AR135" si="158">AG89*(6/AJ89)</f>
        <v>0</v>
      </c>
      <c r="AS89" s="3">
        <f t="shared" ref="AS89:AS135" si="159">AH89*(6/AJ89)</f>
        <v>1.9139738218878588E-3</v>
      </c>
      <c r="AT89" s="3">
        <f t="shared" ref="AT89:AT135" si="160">AI89*(6/AJ89)</f>
        <v>0</v>
      </c>
      <c r="AU89" s="3"/>
      <c r="AV89" s="4">
        <f t="shared" ref="AV89:AV135" si="161">AL89/2</f>
        <v>1.7496397320151775</v>
      </c>
      <c r="AW89" s="4">
        <f t="shared" ref="AW89:AW135" si="162">AM89/2</f>
        <v>0</v>
      </c>
      <c r="AX89" s="4">
        <f t="shared" ref="AX89:AX135" si="163">(2*AN89)/3</f>
        <v>0.44173677618499907</v>
      </c>
      <c r="AY89" s="4">
        <f t="shared" ref="AY89:AY135" si="164">(2*AO89)/3</f>
        <v>9.3213685909077689E-4</v>
      </c>
      <c r="AZ89" s="4">
        <f t="shared" ref="AZ89:AZ135" si="165">AP89/1</f>
        <v>0.48572289258487839</v>
      </c>
      <c r="BA89" s="4">
        <f t="shared" ref="BA89:BA135" si="166">AQ89/1</f>
        <v>1.3490802999967437</v>
      </c>
      <c r="BB89" s="4">
        <f t="shared" ref="BB89:BB135" si="167">AR89/1</f>
        <v>0</v>
      </c>
      <c r="BC89" s="4">
        <f t="shared" ref="BC89:BC135" si="168">AS89/1</f>
        <v>1.9139738218878588E-3</v>
      </c>
      <c r="BD89" s="4">
        <f t="shared" ref="BD89:BD135" si="169">AT89*2</f>
        <v>0</v>
      </c>
      <c r="BE89" s="4">
        <f t="shared" ref="BE89:BE135" si="170">SUM(AV89:BD89)</f>
        <v>4.0290258114627777</v>
      </c>
      <c r="BF89" s="3"/>
      <c r="BG89" s="4">
        <f t="shared" ref="BG89:BG135" si="171">AZ89/(AZ89+BA89+BB89)</f>
        <v>0.26472751657983107</v>
      </c>
      <c r="BH89" s="4">
        <f t="shared" ref="BH89:BH135" si="172">BA89/(AZ89+BA89+BB89)</f>
        <v>0.73527248342016893</v>
      </c>
      <c r="BI89" s="4">
        <f t="shared" ref="BI89:BI135" si="173">BB89/(AZ89+BA89+BB89)</f>
        <v>0</v>
      </c>
      <c r="BJ89" s="5">
        <f t="shared" ref="BJ89:BJ135" si="174">(AX89/2)/((AX89/2)+AZ89+BA89)</f>
        <v>0.10744342149248841</v>
      </c>
    </row>
    <row r="90" spans="1:62" ht="20" customHeight="1" x14ac:dyDescent="0.2">
      <c r="A90" s="9">
        <v>21</v>
      </c>
      <c r="C90" s="9" t="s">
        <v>29</v>
      </c>
      <c r="E90" s="9">
        <v>49.901000000000003</v>
      </c>
      <c r="F90" s="9">
        <v>2.7E-2</v>
      </c>
      <c r="G90" s="9">
        <v>10.281000000000001</v>
      </c>
      <c r="H90" s="9">
        <v>0</v>
      </c>
      <c r="I90" s="9">
        <v>15.816000000000001</v>
      </c>
      <c r="J90" s="9">
        <v>26.016999999999999</v>
      </c>
      <c r="K90" s="9">
        <v>4.0000000000000001E-3</v>
      </c>
      <c r="L90" s="9">
        <v>2.5999999999999999E-2</v>
      </c>
      <c r="M90" s="9">
        <v>0</v>
      </c>
      <c r="O90" s="5">
        <f t="shared" si="132"/>
        <v>102.072</v>
      </c>
      <c r="Q90" s="3">
        <f t="shared" si="133"/>
        <v>0.83052060448705145</v>
      </c>
      <c r="R90" s="3">
        <f t="shared" si="134"/>
        <v>3.380154735972358E-4</v>
      </c>
      <c r="S90" s="3">
        <f t="shared" si="135"/>
        <v>0.100832671315503</v>
      </c>
      <c r="T90" s="3">
        <f t="shared" si="136"/>
        <v>0</v>
      </c>
      <c r="U90" s="3">
        <f t="shared" si="137"/>
        <v>0.22013751635442474</v>
      </c>
      <c r="V90" s="3">
        <f t="shared" si="138"/>
        <v>0.64551905518062713</v>
      </c>
      <c r="W90" s="3">
        <f t="shared" si="139"/>
        <v>5.6388062647137602E-5</v>
      </c>
      <c r="X90" s="3">
        <f t="shared" si="140"/>
        <v>4.636481980134458E-4</v>
      </c>
      <c r="Y90" s="3">
        <f t="shared" si="141"/>
        <v>0</v>
      </c>
      <c r="Z90" s="3"/>
      <c r="AA90" s="3">
        <f t="shared" si="142"/>
        <v>1.6610412089741029</v>
      </c>
      <c r="AB90" s="3">
        <f t="shared" si="143"/>
        <v>6.7603094719447161E-4</v>
      </c>
      <c r="AC90" s="3">
        <f t="shared" si="144"/>
        <v>0.30249801394650899</v>
      </c>
      <c r="AD90" s="3">
        <f t="shared" si="145"/>
        <v>0</v>
      </c>
      <c r="AE90" s="3">
        <f t="shared" si="146"/>
        <v>0.22013751635442474</v>
      </c>
      <c r="AF90" s="3">
        <f t="shared" si="147"/>
        <v>0.64551905518062713</v>
      </c>
      <c r="AG90" s="3">
        <f t="shared" si="148"/>
        <v>5.6388062647137602E-5</v>
      </c>
      <c r="AH90" s="3">
        <f t="shared" si="149"/>
        <v>4.636481980134458E-4</v>
      </c>
      <c r="AI90" s="3">
        <f t="shared" si="150"/>
        <v>0</v>
      </c>
      <c r="AJ90" s="3">
        <f t="shared" si="151"/>
        <v>2.8303918616635184</v>
      </c>
      <c r="AK90" s="3"/>
      <c r="AL90" s="3">
        <f t="shared" si="152"/>
        <v>3.52115457539053</v>
      </c>
      <c r="AM90" s="3">
        <f t="shared" si="153"/>
        <v>1.4330827254367775E-3</v>
      </c>
      <c r="AN90" s="3">
        <f t="shared" si="154"/>
        <v>0.64124975352788194</v>
      </c>
      <c r="AO90" s="3">
        <f t="shared" si="155"/>
        <v>0</v>
      </c>
      <c r="AP90" s="3">
        <f t="shared" si="156"/>
        <v>0.46665803276803314</v>
      </c>
      <c r="AQ90" s="3">
        <f t="shared" si="157"/>
        <v>1.3684021578578878</v>
      </c>
      <c r="AR90" s="3">
        <f t="shared" si="158"/>
        <v>1.195341113240689E-4</v>
      </c>
      <c r="AS90" s="3">
        <f t="shared" si="159"/>
        <v>9.8286361890740563E-4</v>
      </c>
      <c r="AT90" s="3">
        <f t="shared" si="160"/>
        <v>0</v>
      </c>
      <c r="AU90" s="3"/>
      <c r="AV90" s="4">
        <f t="shared" si="161"/>
        <v>1.760577287695265</v>
      </c>
      <c r="AW90" s="4">
        <f t="shared" si="162"/>
        <v>7.1654136271838875E-4</v>
      </c>
      <c r="AX90" s="4">
        <f t="shared" si="163"/>
        <v>0.42749983568525463</v>
      </c>
      <c r="AY90" s="4">
        <f t="shared" si="164"/>
        <v>0</v>
      </c>
      <c r="AZ90" s="4">
        <f t="shared" si="165"/>
        <v>0.46665803276803314</v>
      </c>
      <c r="BA90" s="4">
        <f t="shared" si="166"/>
        <v>1.3684021578578878</v>
      </c>
      <c r="BB90" s="4">
        <f t="shared" si="167"/>
        <v>1.195341113240689E-4</v>
      </c>
      <c r="BC90" s="4">
        <f t="shared" si="168"/>
        <v>9.8286361890740563E-4</v>
      </c>
      <c r="BD90" s="4">
        <f t="shared" si="169"/>
        <v>0</v>
      </c>
      <c r="BE90" s="4">
        <f t="shared" si="170"/>
        <v>4.0249562530993899</v>
      </c>
      <c r="BF90" s="3"/>
      <c r="BG90" s="4">
        <f t="shared" si="171"/>
        <v>0.25428464933310424</v>
      </c>
      <c r="BH90" s="4">
        <f t="shared" si="172"/>
        <v>0.74565021584129099</v>
      </c>
      <c r="BI90" s="4">
        <f t="shared" si="173"/>
        <v>6.5134825604714765E-5</v>
      </c>
      <c r="BJ90" s="5">
        <f t="shared" si="174"/>
        <v>0.10432880868710757</v>
      </c>
    </row>
    <row r="91" spans="1:62" ht="20" customHeight="1" x14ac:dyDescent="0.2">
      <c r="A91" s="9">
        <v>22</v>
      </c>
      <c r="C91" s="9" t="s">
        <v>30</v>
      </c>
      <c r="E91" s="9">
        <v>49.274999999999999</v>
      </c>
      <c r="F91" s="9">
        <v>7.0000000000000007E-2</v>
      </c>
      <c r="G91" s="9">
        <v>10.427</v>
      </c>
      <c r="H91" s="9">
        <v>0</v>
      </c>
      <c r="I91" s="9">
        <v>16.073</v>
      </c>
      <c r="J91" s="9">
        <v>25.52</v>
      </c>
      <c r="K91" s="9">
        <v>1.0999999999999999E-2</v>
      </c>
      <c r="L91" s="9">
        <v>3.6999999999999998E-2</v>
      </c>
      <c r="M91" s="9">
        <v>0</v>
      </c>
      <c r="O91" s="5">
        <f t="shared" si="132"/>
        <v>101.413</v>
      </c>
      <c r="Q91" s="3">
        <f t="shared" si="133"/>
        <v>0.82010185739964048</v>
      </c>
      <c r="R91" s="3">
        <f t="shared" si="134"/>
        <v>8.7633641302987063E-4</v>
      </c>
      <c r="S91" s="3">
        <f t="shared" si="135"/>
        <v>0.10226459136336442</v>
      </c>
      <c r="T91" s="3">
        <f t="shared" si="136"/>
        <v>0</v>
      </c>
      <c r="U91" s="3">
        <f t="shared" si="137"/>
        <v>0.22371461180859059</v>
      </c>
      <c r="V91" s="3">
        <f t="shared" si="138"/>
        <v>0.63318777292576411</v>
      </c>
      <c r="W91" s="3">
        <f t="shared" si="139"/>
        <v>1.5506717227962839E-4</v>
      </c>
      <c r="X91" s="3">
        <f t="shared" si="140"/>
        <v>6.5980705101913444E-4</v>
      </c>
      <c r="Y91" s="3">
        <f t="shared" si="141"/>
        <v>0</v>
      </c>
      <c r="Z91" s="3"/>
      <c r="AA91" s="3">
        <f t="shared" si="142"/>
        <v>1.640203714799281</v>
      </c>
      <c r="AB91" s="3">
        <f t="shared" si="143"/>
        <v>1.7526728260597413E-3</v>
      </c>
      <c r="AC91" s="3">
        <f t="shared" si="144"/>
        <v>0.30679377409009329</v>
      </c>
      <c r="AD91" s="3">
        <f t="shared" si="145"/>
        <v>0</v>
      </c>
      <c r="AE91" s="3">
        <f t="shared" si="146"/>
        <v>0.22371461180859059</v>
      </c>
      <c r="AF91" s="3">
        <f t="shared" si="147"/>
        <v>0.63318777292576411</v>
      </c>
      <c r="AG91" s="3">
        <f t="shared" si="148"/>
        <v>1.5506717227962839E-4</v>
      </c>
      <c r="AH91" s="3">
        <f t="shared" si="149"/>
        <v>6.5980705101913444E-4</v>
      </c>
      <c r="AI91" s="3">
        <f t="shared" si="150"/>
        <v>0</v>
      </c>
      <c r="AJ91" s="3">
        <f t="shared" si="151"/>
        <v>2.8064674206730875</v>
      </c>
      <c r="AK91" s="3"/>
      <c r="AL91" s="3">
        <f t="shared" si="152"/>
        <v>3.5066226731523655</v>
      </c>
      <c r="AM91" s="3">
        <f t="shared" si="153"/>
        <v>3.7470725221660831E-3</v>
      </c>
      <c r="AN91" s="3">
        <f t="shared" si="154"/>
        <v>0.65590023635445638</v>
      </c>
      <c r="AO91" s="3">
        <f t="shared" si="155"/>
        <v>0</v>
      </c>
      <c r="AP91" s="3">
        <f t="shared" si="156"/>
        <v>0.47828371744633219</v>
      </c>
      <c r="AQ91" s="3">
        <f t="shared" si="157"/>
        <v>1.3537041654463331</v>
      </c>
      <c r="AR91" s="3">
        <f t="shared" si="158"/>
        <v>3.3152105270284153E-4</v>
      </c>
      <c r="AS91" s="3">
        <f t="shared" si="159"/>
        <v>1.410614025644146E-3</v>
      </c>
      <c r="AT91" s="3">
        <f t="shared" si="160"/>
        <v>0</v>
      </c>
      <c r="AU91" s="3"/>
      <c r="AV91" s="4">
        <f t="shared" si="161"/>
        <v>1.7533113365761828</v>
      </c>
      <c r="AW91" s="4">
        <f t="shared" si="162"/>
        <v>1.8735362610830416E-3</v>
      </c>
      <c r="AX91" s="4">
        <f t="shared" si="163"/>
        <v>0.43726682423630425</v>
      </c>
      <c r="AY91" s="4">
        <f t="shared" si="164"/>
        <v>0</v>
      </c>
      <c r="AZ91" s="4">
        <f t="shared" si="165"/>
        <v>0.47828371744633219</v>
      </c>
      <c r="BA91" s="4">
        <f t="shared" si="166"/>
        <v>1.3537041654463331</v>
      </c>
      <c r="BB91" s="4">
        <f t="shared" si="167"/>
        <v>3.3152105270284153E-4</v>
      </c>
      <c r="BC91" s="4">
        <f t="shared" si="168"/>
        <v>1.410614025644146E-3</v>
      </c>
      <c r="BD91" s="4">
        <f t="shared" si="169"/>
        <v>0</v>
      </c>
      <c r="BE91" s="4">
        <f t="shared" si="170"/>
        <v>4.0261817150445829</v>
      </c>
      <c r="BF91" s="3"/>
      <c r="BG91" s="4">
        <f t="shared" si="171"/>
        <v>0.26102638896716751</v>
      </c>
      <c r="BH91" s="4">
        <f t="shared" si="172"/>
        <v>0.73879268130410236</v>
      </c>
      <c r="BI91" s="4">
        <f t="shared" si="173"/>
        <v>1.8092972873015871E-4</v>
      </c>
      <c r="BJ91" s="5">
        <f t="shared" si="174"/>
        <v>0.10661813209981262</v>
      </c>
    </row>
    <row r="92" spans="1:62" ht="20" customHeight="1" x14ac:dyDescent="0.2">
      <c r="A92" s="9">
        <v>23</v>
      </c>
      <c r="C92" s="9" t="s">
        <v>31</v>
      </c>
      <c r="E92" s="9">
        <v>48.695999999999998</v>
      </c>
      <c r="F92" s="9">
        <v>4.0000000000000001E-3</v>
      </c>
      <c r="G92" s="9">
        <v>10.444000000000001</v>
      </c>
      <c r="H92" s="9">
        <v>0</v>
      </c>
      <c r="I92" s="9">
        <v>17.21</v>
      </c>
      <c r="J92" s="9">
        <v>24.24</v>
      </c>
      <c r="K92" s="9">
        <v>0</v>
      </c>
      <c r="L92" s="9">
        <v>0.04</v>
      </c>
      <c r="M92" s="9">
        <v>0</v>
      </c>
      <c r="O92" s="5">
        <f t="shared" si="132"/>
        <v>100.634</v>
      </c>
      <c r="Q92" s="3">
        <f t="shared" si="133"/>
        <v>0.81046534851208296</v>
      </c>
      <c r="R92" s="3">
        <f t="shared" si="134"/>
        <v>5.0076366458849749E-5</v>
      </c>
      <c r="S92" s="3">
        <f t="shared" si="135"/>
        <v>0.10243132177989625</v>
      </c>
      <c r="T92" s="3">
        <f t="shared" si="136"/>
        <v>0</v>
      </c>
      <c r="U92" s="3">
        <f t="shared" si="137"/>
        <v>0.23954012749491968</v>
      </c>
      <c r="V92" s="3">
        <f t="shared" si="138"/>
        <v>0.60142913854704239</v>
      </c>
      <c r="W92" s="3">
        <f t="shared" si="139"/>
        <v>0</v>
      </c>
      <c r="X92" s="3">
        <f t="shared" si="140"/>
        <v>7.1330492002068583E-4</v>
      </c>
      <c r="Y92" s="3">
        <f t="shared" si="141"/>
        <v>0</v>
      </c>
      <c r="Z92" s="3"/>
      <c r="AA92" s="3">
        <f t="shared" si="142"/>
        <v>1.6209306970241659</v>
      </c>
      <c r="AB92" s="3">
        <f t="shared" si="143"/>
        <v>1.001527329176995E-4</v>
      </c>
      <c r="AC92" s="3">
        <f t="shared" si="144"/>
        <v>0.30729396533968878</v>
      </c>
      <c r="AD92" s="3">
        <f t="shared" si="145"/>
        <v>0</v>
      </c>
      <c r="AE92" s="3">
        <f t="shared" si="146"/>
        <v>0.23954012749491968</v>
      </c>
      <c r="AF92" s="3">
        <f t="shared" si="147"/>
        <v>0.60142913854704239</v>
      </c>
      <c r="AG92" s="3">
        <f t="shared" si="148"/>
        <v>0</v>
      </c>
      <c r="AH92" s="3">
        <f t="shared" si="149"/>
        <v>7.1330492002068583E-4</v>
      </c>
      <c r="AI92" s="3">
        <f t="shared" si="150"/>
        <v>0</v>
      </c>
      <c r="AJ92" s="3">
        <f t="shared" si="151"/>
        <v>2.7700073860587549</v>
      </c>
      <c r="AK92" s="3"/>
      <c r="AL92" s="3">
        <f t="shared" si="152"/>
        <v>3.5110318590098899</v>
      </c>
      <c r="AM92" s="3">
        <f t="shared" si="153"/>
        <v>2.1693674916917747E-4</v>
      </c>
      <c r="AN92" s="3">
        <f t="shared" si="154"/>
        <v>0.66561692265430827</v>
      </c>
      <c r="AO92" s="3">
        <f t="shared" si="155"/>
        <v>0</v>
      </c>
      <c r="AP92" s="3">
        <f t="shared" si="156"/>
        <v>0.51885809843072839</v>
      </c>
      <c r="AQ92" s="3">
        <f t="shared" si="157"/>
        <v>1.3027311224670188</v>
      </c>
      <c r="AR92" s="3">
        <f t="shared" si="158"/>
        <v>0</v>
      </c>
      <c r="AS92" s="3">
        <f t="shared" si="159"/>
        <v>1.5450606888863132E-3</v>
      </c>
      <c r="AT92" s="3">
        <f t="shared" si="160"/>
        <v>0</v>
      </c>
      <c r="AU92" s="3"/>
      <c r="AV92" s="4">
        <f t="shared" si="161"/>
        <v>1.7555159295049449</v>
      </c>
      <c r="AW92" s="4">
        <f t="shared" si="162"/>
        <v>1.0846837458458874E-4</v>
      </c>
      <c r="AX92" s="4">
        <f t="shared" si="163"/>
        <v>0.44374461510287216</v>
      </c>
      <c r="AY92" s="4">
        <f t="shared" si="164"/>
        <v>0</v>
      </c>
      <c r="AZ92" s="4">
        <f t="shared" si="165"/>
        <v>0.51885809843072839</v>
      </c>
      <c r="BA92" s="4">
        <f t="shared" si="166"/>
        <v>1.3027311224670188</v>
      </c>
      <c r="BB92" s="4">
        <f t="shared" si="167"/>
        <v>0</v>
      </c>
      <c r="BC92" s="4">
        <f t="shared" si="168"/>
        <v>1.5450606888863132E-3</v>
      </c>
      <c r="BD92" s="4">
        <f t="shared" si="169"/>
        <v>0</v>
      </c>
      <c r="BE92" s="4">
        <f t="shared" si="170"/>
        <v>4.0225032945690353</v>
      </c>
      <c r="BF92" s="3"/>
      <c r="BG92" s="4">
        <f t="shared" si="171"/>
        <v>0.28483814708511274</v>
      </c>
      <c r="BH92" s="4">
        <f t="shared" si="172"/>
        <v>0.71516185291488732</v>
      </c>
      <c r="BI92" s="4">
        <f t="shared" si="173"/>
        <v>0</v>
      </c>
      <c r="BJ92" s="5">
        <f t="shared" si="174"/>
        <v>0.10857669912671106</v>
      </c>
    </row>
    <row r="93" spans="1:62" ht="20" customHeight="1" x14ac:dyDescent="0.2">
      <c r="A93" s="9">
        <v>24</v>
      </c>
      <c r="C93" s="9" t="s">
        <v>32</v>
      </c>
      <c r="E93" s="9">
        <v>48.421999999999997</v>
      </c>
      <c r="F93" s="9">
        <v>0</v>
      </c>
      <c r="G93" s="9">
        <v>11.565</v>
      </c>
      <c r="H93" s="9">
        <v>2.9000000000000001E-2</v>
      </c>
      <c r="I93" s="9">
        <v>16.379000000000001</v>
      </c>
      <c r="J93" s="9">
        <v>24.523</v>
      </c>
      <c r="K93" s="9">
        <v>1E-3</v>
      </c>
      <c r="L93" s="9">
        <v>0.05</v>
      </c>
      <c r="M93" s="9">
        <v>3.0000000000000001E-3</v>
      </c>
      <c r="O93" s="5">
        <f t="shared" si="132"/>
        <v>100.97199999999999</v>
      </c>
      <c r="Q93" s="3">
        <f t="shared" si="133"/>
        <v>0.80590506624059643</v>
      </c>
      <c r="R93" s="3">
        <f t="shared" si="134"/>
        <v>0</v>
      </c>
      <c r="S93" s="3">
        <f t="shared" si="135"/>
        <v>0.11342572159943508</v>
      </c>
      <c r="T93" s="3">
        <f t="shared" si="136"/>
        <v>1.9080202644910848E-4</v>
      </c>
      <c r="U93" s="3">
        <f t="shared" si="137"/>
        <v>0.22797372157113827</v>
      </c>
      <c r="V93" s="3">
        <f t="shared" si="138"/>
        <v>0.60845077411671289</v>
      </c>
      <c r="W93" s="3">
        <f t="shared" si="139"/>
        <v>1.4097015661784401E-5</v>
      </c>
      <c r="X93" s="3">
        <f t="shared" si="140"/>
        <v>8.9163115002585734E-4</v>
      </c>
      <c r="Y93" s="3">
        <f t="shared" si="141"/>
        <v>4.8403491505187242E-5</v>
      </c>
      <c r="Z93" s="3"/>
      <c r="AA93" s="3">
        <f t="shared" si="142"/>
        <v>1.6118101324811929</v>
      </c>
      <c r="AB93" s="3">
        <f t="shared" si="143"/>
        <v>0</v>
      </c>
      <c r="AC93" s="3">
        <f t="shared" si="144"/>
        <v>0.34027716479830522</v>
      </c>
      <c r="AD93" s="3">
        <f t="shared" si="145"/>
        <v>5.724060793473255E-4</v>
      </c>
      <c r="AE93" s="3">
        <f t="shared" si="146"/>
        <v>0.22797372157113827</v>
      </c>
      <c r="AF93" s="3">
        <f t="shared" si="147"/>
        <v>0.60845077411671289</v>
      </c>
      <c r="AG93" s="3">
        <f t="shared" si="148"/>
        <v>1.4097015661784401E-5</v>
      </c>
      <c r="AH93" s="3">
        <f t="shared" si="149"/>
        <v>8.9163115002585734E-4</v>
      </c>
      <c r="AI93" s="3">
        <f t="shared" si="150"/>
        <v>4.8403491505187242E-5</v>
      </c>
      <c r="AJ93" s="3">
        <f t="shared" si="151"/>
        <v>2.7900383307038892</v>
      </c>
      <c r="AK93" s="3"/>
      <c r="AL93" s="3">
        <f t="shared" si="152"/>
        <v>3.4662107285269195</v>
      </c>
      <c r="AM93" s="3">
        <f t="shared" si="153"/>
        <v>0</v>
      </c>
      <c r="AN93" s="3">
        <f t="shared" si="154"/>
        <v>0.73176879554724517</v>
      </c>
      <c r="AO93" s="3">
        <f t="shared" si="155"/>
        <v>1.2309639040756445E-3</v>
      </c>
      <c r="AP93" s="3">
        <f t="shared" si="156"/>
        <v>0.49025933241631897</v>
      </c>
      <c r="AQ93" s="3">
        <f t="shared" si="157"/>
        <v>1.3084783117582668</v>
      </c>
      <c r="AR93" s="3">
        <f t="shared" si="158"/>
        <v>3.0315746217496405E-5</v>
      </c>
      <c r="AS93" s="3">
        <f t="shared" si="159"/>
        <v>1.9174600009188637E-3</v>
      </c>
      <c r="AT93" s="3">
        <f t="shared" si="160"/>
        <v>1.040921000385877E-4</v>
      </c>
      <c r="AU93" s="3"/>
      <c r="AV93" s="4">
        <f t="shared" si="161"/>
        <v>1.7331053642634597</v>
      </c>
      <c r="AW93" s="4">
        <f t="shared" si="162"/>
        <v>0</v>
      </c>
      <c r="AX93" s="4">
        <f t="shared" si="163"/>
        <v>0.48784586369816346</v>
      </c>
      <c r="AY93" s="4">
        <f t="shared" si="164"/>
        <v>8.2064260271709629E-4</v>
      </c>
      <c r="AZ93" s="4">
        <f t="shared" si="165"/>
        <v>0.49025933241631897</v>
      </c>
      <c r="BA93" s="4">
        <f t="shared" si="166"/>
        <v>1.3084783117582668</v>
      </c>
      <c r="BB93" s="4">
        <f t="shared" si="167"/>
        <v>3.0315746217496405E-5</v>
      </c>
      <c r="BC93" s="4">
        <f t="shared" si="168"/>
        <v>1.9174600009188637E-3</v>
      </c>
      <c r="BD93" s="4">
        <f t="shared" si="169"/>
        <v>2.0818420007717541E-4</v>
      </c>
      <c r="BE93" s="4">
        <f t="shared" si="170"/>
        <v>4.0226654746861392</v>
      </c>
      <c r="BF93" s="3"/>
      <c r="BG93" s="4">
        <f t="shared" si="171"/>
        <v>0.27255284913897637</v>
      </c>
      <c r="BH93" s="4">
        <f t="shared" si="172"/>
        <v>0.72743029724405195</v>
      </c>
      <c r="BI93" s="4">
        <f t="shared" si="173"/>
        <v>1.6853616971713881E-5</v>
      </c>
      <c r="BJ93" s="5">
        <f t="shared" si="174"/>
        <v>0.11941432400086401</v>
      </c>
    </row>
    <row r="94" spans="1:62" ht="20" customHeight="1" x14ac:dyDescent="0.2">
      <c r="A94" s="9">
        <v>25</v>
      </c>
      <c r="C94" s="9" t="s">
        <v>33</v>
      </c>
      <c r="E94" s="9">
        <v>49.372999999999998</v>
      </c>
      <c r="F94" s="9">
        <v>0</v>
      </c>
      <c r="G94" s="9">
        <v>10.188000000000001</v>
      </c>
      <c r="H94" s="9">
        <v>0</v>
      </c>
      <c r="I94" s="9">
        <v>16.582000000000001</v>
      </c>
      <c r="J94" s="9">
        <v>25.457000000000001</v>
      </c>
      <c r="K94" s="9">
        <v>1.6E-2</v>
      </c>
      <c r="L94" s="9">
        <v>5.1999999999999998E-2</v>
      </c>
      <c r="M94" s="9">
        <v>2E-3</v>
      </c>
      <c r="O94" s="5">
        <f t="shared" si="132"/>
        <v>101.67</v>
      </c>
      <c r="Q94" s="3">
        <f t="shared" si="133"/>
        <v>0.82173290726316484</v>
      </c>
      <c r="R94" s="3">
        <f t="shared" si="134"/>
        <v>0</v>
      </c>
      <c r="S94" s="3">
        <f t="shared" si="135"/>
        <v>9.9920557860358375E-2</v>
      </c>
      <c r="T94" s="3">
        <f t="shared" si="136"/>
        <v>0</v>
      </c>
      <c r="U94" s="3">
        <f t="shared" si="137"/>
        <v>0.23079920942014864</v>
      </c>
      <c r="V94" s="3">
        <f t="shared" si="138"/>
        <v>0.6316246526399365</v>
      </c>
      <c r="W94" s="3">
        <f t="shared" si="139"/>
        <v>2.2555225058855041E-4</v>
      </c>
      <c r="X94" s="3">
        <f t="shared" si="140"/>
        <v>9.272963960268916E-4</v>
      </c>
      <c r="Y94" s="3">
        <f t="shared" si="141"/>
        <v>3.2268994336791497E-5</v>
      </c>
      <c r="Z94" s="3"/>
      <c r="AA94" s="3">
        <f t="shared" si="142"/>
        <v>1.6434658145263297</v>
      </c>
      <c r="AB94" s="3">
        <f t="shared" si="143"/>
        <v>0</v>
      </c>
      <c r="AC94" s="3">
        <f t="shared" si="144"/>
        <v>0.29976167358107514</v>
      </c>
      <c r="AD94" s="3">
        <f t="shared" si="145"/>
        <v>0</v>
      </c>
      <c r="AE94" s="3">
        <f t="shared" si="146"/>
        <v>0.23079920942014864</v>
      </c>
      <c r="AF94" s="3">
        <f t="shared" si="147"/>
        <v>0.6316246526399365</v>
      </c>
      <c r="AG94" s="3">
        <f t="shared" si="148"/>
        <v>2.2555225058855041E-4</v>
      </c>
      <c r="AH94" s="3">
        <f t="shared" si="149"/>
        <v>9.272963960268916E-4</v>
      </c>
      <c r="AI94" s="3">
        <f t="shared" si="150"/>
        <v>3.2268994336791497E-5</v>
      </c>
      <c r="AJ94" s="3">
        <f t="shared" si="151"/>
        <v>2.8068364678084419</v>
      </c>
      <c r="AK94" s="3"/>
      <c r="AL94" s="3">
        <f t="shared" si="152"/>
        <v>3.5131348050558913</v>
      </c>
      <c r="AM94" s="3">
        <f t="shared" si="153"/>
        <v>0</v>
      </c>
      <c r="AN94" s="3">
        <f t="shared" si="154"/>
        <v>0.64078191305913934</v>
      </c>
      <c r="AO94" s="3">
        <f t="shared" si="155"/>
        <v>0</v>
      </c>
      <c r="AP94" s="3">
        <f t="shared" si="156"/>
        <v>0.49336513630312429</v>
      </c>
      <c r="AQ94" s="3">
        <f t="shared" si="157"/>
        <v>1.3501847932019451</v>
      </c>
      <c r="AR94" s="3">
        <f t="shared" si="158"/>
        <v>4.8214903826868116E-4</v>
      </c>
      <c r="AS94" s="3">
        <f t="shared" si="159"/>
        <v>1.9822239164882689E-3</v>
      </c>
      <c r="AT94" s="3">
        <f t="shared" si="160"/>
        <v>6.8979425143325646E-5</v>
      </c>
      <c r="AU94" s="3"/>
      <c r="AV94" s="4">
        <f t="shared" si="161"/>
        <v>1.7565674025279456</v>
      </c>
      <c r="AW94" s="4">
        <f t="shared" si="162"/>
        <v>0</v>
      </c>
      <c r="AX94" s="4">
        <f t="shared" si="163"/>
        <v>0.42718794203942623</v>
      </c>
      <c r="AY94" s="4">
        <f t="shared" si="164"/>
        <v>0</v>
      </c>
      <c r="AZ94" s="4">
        <f t="shared" si="165"/>
        <v>0.49336513630312429</v>
      </c>
      <c r="BA94" s="4">
        <f t="shared" si="166"/>
        <v>1.3501847932019451</v>
      </c>
      <c r="BB94" s="4">
        <f t="shared" si="167"/>
        <v>4.8214903826868116E-4</v>
      </c>
      <c r="BC94" s="4">
        <f t="shared" si="168"/>
        <v>1.9822239164882689E-3</v>
      </c>
      <c r="BD94" s="4">
        <f t="shared" si="169"/>
        <v>1.3795885028665129E-4</v>
      </c>
      <c r="BE94" s="4">
        <f t="shared" si="170"/>
        <v>4.0299076058774848</v>
      </c>
      <c r="BF94" s="3"/>
      <c r="BG94" s="4">
        <f t="shared" si="171"/>
        <v>0.26754693806240604</v>
      </c>
      <c r="BH94" s="4">
        <f t="shared" si="172"/>
        <v>0.73219159737638662</v>
      </c>
      <c r="BI94" s="4">
        <f t="shared" si="173"/>
        <v>2.6146456120738784E-4</v>
      </c>
      <c r="BJ94" s="5">
        <f t="shared" si="174"/>
        <v>0.10383034991632076</v>
      </c>
    </row>
    <row r="95" spans="1:62" ht="20" customHeight="1" x14ac:dyDescent="0.2">
      <c r="A95" s="9">
        <v>26</v>
      </c>
      <c r="C95" s="9" t="s">
        <v>34</v>
      </c>
      <c r="E95" s="9">
        <v>50.500999999999998</v>
      </c>
      <c r="F95" s="9">
        <v>0</v>
      </c>
      <c r="G95" s="9">
        <v>9.391</v>
      </c>
      <c r="H95" s="9">
        <v>4.9000000000000002E-2</v>
      </c>
      <c r="I95" s="9">
        <v>15.452</v>
      </c>
      <c r="J95" s="9">
        <v>26.462</v>
      </c>
      <c r="K95" s="9">
        <v>1.4999999999999999E-2</v>
      </c>
      <c r="L95" s="9">
        <v>5.2999999999999999E-2</v>
      </c>
      <c r="M95" s="9">
        <v>0</v>
      </c>
      <c r="O95" s="5">
        <f t="shared" si="132"/>
        <v>101.923</v>
      </c>
      <c r="Q95" s="3">
        <f t="shared" si="133"/>
        <v>0.84050662405964971</v>
      </c>
      <c r="R95" s="3">
        <f t="shared" si="134"/>
        <v>0</v>
      </c>
      <c r="S95" s="3">
        <f t="shared" si="135"/>
        <v>9.2103843626484633E-2</v>
      </c>
      <c r="T95" s="3">
        <f t="shared" si="136"/>
        <v>3.2238963089676953E-4</v>
      </c>
      <c r="U95" s="3">
        <f t="shared" si="137"/>
        <v>0.21507112434930267</v>
      </c>
      <c r="V95" s="3">
        <f t="shared" si="138"/>
        <v>0.65656014291385467</v>
      </c>
      <c r="W95" s="3">
        <f t="shared" si="139"/>
        <v>2.1145523492676602E-4</v>
      </c>
      <c r="X95" s="3">
        <f t="shared" si="140"/>
        <v>9.4512901902740873E-4</v>
      </c>
      <c r="Y95" s="3">
        <f t="shared" si="141"/>
        <v>0</v>
      </c>
      <c r="Z95" s="3"/>
      <c r="AA95" s="3">
        <f t="shared" si="142"/>
        <v>1.6810132481192994</v>
      </c>
      <c r="AB95" s="3">
        <f t="shared" si="143"/>
        <v>0</v>
      </c>
      <c r="AC95" s="3">
        <f t="shared" si="144"/>
        <v>0.27631153087945393</v>
      </c>
      <c r="AD95" s="3">
        <f t="shared" si="145"/>
        <v>9.6716889269030863E-4</v>
      </c>
      <c r="AE95" s="3">
        <f t="shared" si="146"/>
        <v>0.21507112434930267</v>
      </c>
      <c r="AF95" s="3">
        <f t="shared" si="147"/>
        <v>0.65656014291385467</v>
      </c>
      <c r="AG95" s="3">
        <f t="shared" si="148"/>
        <v>2.1145523492676602E-4</v>
      </c>
      <c r="AH95" s="3">
        <f t="shared" si="149"/>
        <v>9.4512901902740873E-4</v>
      </c>
      <c r="AI95" s="3">
        <f t="shared" si="150"/>
        <v>0</v>
      </c>
      <c r="AJ95" s="3">
        <f t="shared" si="151"/>
        <v>2.8310797994085553</v>
      </c>
      <c r="AK95" s="3"/>
      <c r="AL95" s="3">
        <f t="shared" si="152"/>
        <v>3.5626263487249257</v>
      </c>
      <c r="AM95" s="3">
        <f t="shared" si="153"/>
        <v>0</v>
      </c>
      <c r="AN95" s="3">
        <f t="shared" si="154"/>
        <v>0.58559606324875446</v>
      </c>
      <c r="AO95" s="3">
        <f t="shared" si="155"/>
        <v>2.0497526623425334E-3</v>
      </c>
      <c r="AP95" s="3">
        <f t="shared" si="156"/>
        <v>0.45580726702419366</v>
      </c>
      <c r="AQ95" s="3">
        <f t="shared" si="157"/>
        <v>1.3914693815081105</v>
      </c>
      <c r="AR95" s="3">
        <f t="shared" si="158"/>
        <v>4.4814399432529188E-4</v>
      </c>
      <c r="AS95" s="3">
        <f t="shared" si="159"/>
        <v>2.0030428373474817E-3</v>
      </c>
      <c r="AT95" s="3">
        <f t="shared" si="160"/>
        <v>0</v>
      </c>
      <c r="AU95" s="3"/>
      <c r="AV95" s="4">
        <f t="shared" si="161"/>
        <v>1.7813131743624628</v>
      </c>
      <c r="AW95" s="4">
        <f t="shared" si="162"/>
        <v>0</v>
      </c>
      <c r="AX95" s="4">
        <f t="shared" si="163"/>
        <v>0.39039737549916964</v>
      </c>
      <c r="AY95" s="4">
        <f t="shared" si="164"/>
        <v>1.3665017748950223E-3</v>
      </c>
      <c r="AZ95" s="4">
        <f t="shared" si="165"/>
        <v>0.45580726702419366</v>
      </c>
      <c r="BA95" s="4">
        <f t="shared" si="166"/>
        <v>1.3914693815081105</v>
      </c>
      <c r="BB95" s="4">
        <f t="shared" si="167"/>
        <v>4.4814399432529188E-4</v>
      </c>
      <c r="BC95" s="4">
        <f t="shared" si="168"/>
        <v>2.0030428373474817E-3</v>
      </c>
      <c r="BD95" s="4">
        <f t="shared" si="169"/>
        <v>0</v>
      </c>
      <c r="BE95" s="4">
        <f t="shared" si="170"/>
        <v>4.022804887000504</v>
      </c>
      <c r="BF95" s="3"/>
      <c r="BG95" s="4">
        <f t="shared" si="171"/>
        <v>0.24668569089280351</v>
      </c>
      <c r="BH95" s="4">
        <f t="shared" si="172"/>
        <v>0.75307177082652932</v>
      </c>
      <c r="BI95" s="4">
        <f t="shared" si="173"/>
        <v>2.4253828066705079E-4</v>
      </c>
      <c r="BJ95" s="5">
        <f t="shared" si="174"/>
        <v>9.5569667002649558E-2</v>
      </c>
    </row>
    <row r="96" spans="1:62" ht="20" customHeight="1" x14ac:dyDescent="0.2">
      <c r="A96" s="9">
        <v>27</v>
      </c>
      <c r="C96" s="9" t="s">
        <v>35</v>
      </c>
      <c r="E96" s="9">
        <v>49.654000000000003</v>
      </c>
      <c r="F96" s="9">
        <v>3.2000000000000001E-2</v>
      </c>
      <c r="G96" s="9">
        <v>12.105</v>
      </c>
      <c r="H96" s="9">
        <v>0</v>
      </c>
      <c r="I96" s="9">
        <v>16.417000000000002</v>
      </c>
      <c r="J96" s="9">
        <v>25.55</v>
      </c>
      <c r="K96" s="9">
        <v>1.7999999999999999E-2</v>
      </c>
      <c r="L96" s="9">
        <v>4.3999999999999997E-2</v>
      </c>
      <c r="M96" s="9">
        <v>8.0000000000000002E-3</v>
      </c>
      <c r="O96" s="5">
        <f t="shared" si="132"/>
        <v>103.82799999999999</v>
      </c>
      <c r="Q96" s="3">
        <f t="shared" si="133"/>
        <v>0.82640969309633183</v>
      </c>
      <c r="R96" s="3">
        <f t="shared" si="134"/>
        <v>4.0061093167079799E-4</v>
      </c>
      <c r="S96" s="3">
        <f t="shared" si="135"/>
        <v>0.11872186424221026</v>
      </c>
      <c r="T96" s="3">
        <f t="shared" si="136"/>
        <v>0</v>
      </c>
      <c r="U96" s="3">
        <f t="shared" si="137"/>
        <v>0.22850263062661805</v>
      </c>
      <c r="V96" s="3">
        <f t="shared" si="138"/>
        <v>0.63393211591901544</v>
      </c>
      <c r="W96" s="3">
        <f t="shared" si="139"/>
        <v>2.537462819121192E-4</v>
      </c>
      <c r="X96" s="3">
        <f t="shared" si="140"/>
        <v>7.8463541202275445E-4</v>
      </c>
      <c r="Y96" s="3">
        <f t="shared" si="141"/>
        <v>1.2907597734716599E-4</v>
      </c>
      <c r="Z96" s="3"/>
      <c r="AA96" s="3">
        <f t="shared" si="142"/>
        <v>1.6528193861926637</v>
      </c>
      <c r="AB96" s="3">
        <f t="shared" si="143"/>
        <v>8.0122186334159599E-4</v>
      </c>
      <c r="AC96" s="3">
        <f t="shared" si="144"/>
        <v>0.35616559272663079</v>
      </c>
      <c r="AD96" s="3">
        <f t="shared" si="145"/>
        <v>0</v>
      </c>
      <c r="AE96" s="3">
        <f t="shared" si="146"/>
        <v>0.22850263062661805</v>
      </c>
      <c r="AF96" s="3">
        <f t="shared" si="147"/>
        <v>0.63393211591901544</v>
      </c>
      <c r="AG96" s="3">
        <f t="shared" si="148"/>
        <v>2.537462819121192E-4</v>
      </c>
      <c r="AH96" s="3">
        <f t="shared" si="149"/>
        <v>7.8463541202275445E-4</v>
      </c>
      <c r="AI96" s="3">
        <f t="shared" si="150"/>
        <v>1.2907597734716599E-4</v>
      </c>
      <c r="AJ96" s="3">
        <f t="shared" si="151"/>
        <v>2.8733884049995519</v>
      </c>
      <c r="AK96" s="3"/>
      <c r="AL96" s="3">
        <f t="shared" si="152"/>
        <v>3.4512968382210505</v>
      </c>
      <c r="AM96" s="3">
        <f t="shared" si="153"/>
        <v>1.6730530309390335E-3</v>
      </c>
      <c r="AN96" s="3">
        <f t="shared" si="154"/>
        <v>0.74371900180341888</v>
      </c>
      <c r="AO96" s="3">
        <f t="shared" si="155"/>
        <v>0</v>
      </c>
      <c r="AP96" s="3">
        <f t="shared" si="156"/>
        <v>0.4771425197422699</v>
      </c>
      <c r="AQ96" s="3">
        <f t="shared" si="157"/>
        <v>1.3237307872809787</v>
      </c>
      <c r="AR96" s="3">
        <f t="shared" si="158"/>
        <v>5.2985447036108316E-4</v>
      </c>
      <c r="AS96" s="3">
        <f t="shared" si="159"/>
        <v>1.6384184135862622E-3</v>
      </c>
      <c r="AT96" s="3">
        <f t="shared" si="160"/>
        <v>2.6952703739441611E-4</v>
      </c>
      <c r="AU96" s="3"/>
      <c r="AV96" s="4">
        <f t="shared" si="161"/>
        <v>1.7256484191105252</v>
      </c>
      <c r="AW96" s="4">
        <f t="shared" si="162"/>
        <v>8.3652651546951677E-4</v>
      </c>
      <c r="AX96" s="4">
        <f t="shared" si="163"/>
        <v>0.4958126678689459</v>
      </c>
      <c r="AY96" s="4">
        <f t="shared" si="164"/>
        <v>0</v>
      </c>
      <c r="AZ96" s="4">
        <f t="shared" si="165"/>
        <v>0.4771425197422699</v>
      </c>
      <c r="BA96" s="4">
        <f t="shared" si="166"/>
        <v>1.3237307872809787</v>
      </c>
      <c r="BB96" s="4">
        <f t="shared" si="167"/>
        <v>5.2985447036108316E-4</v>
      </c>
      <c r="BC96" s="4">
        <f t="shared" si="168"/>
        <v>1.6384184135862622E-3</v>
      </c>
      <c r="BD96" s="4">
        <f t="shared" si="169"/>
        <v>5.3905407478883221E-4</v>
      </c>
      <c r="BE96" s="4">
        <f t="shared" si="170"/>
        <v>4.0258782474769257</v>
      </c>
      <c r="BF96" s="3"/>
      <c r="BG96" s="4">
        <f t="shared" si="171"/>
        <v>0.26487270031582127</v>
      </c>
      <c r="BH96" s="4">
        <f t="shared" si="172"/>
        <v>0.73483316537727439</v>
      </c>
      <c r="BI96" s="4">
        <f t="shared" si="173"/>
        <v>2.9413430690426972E-4</v>
      </c>
      <c r="BJ96" s="5">
        <f t="shared" si="174"/>
        <v>0.12100195110226045</v>
      </c>
    </row>
    <row r="97" spans="1:62" ht="20" customHeight="1" x14ac:dyDescent="0.2">
      <c r="A97" s="9">
        <v>28</v>
      </c>
      <c r="C97" s="9" t="s">
        <v>36</v>
      </c>
      <c r="E97" s="9">
        <v>49.250999999999998</v>
      </c>
      <c r="F97" s="9">
        <v>0</v>
      </c>
      <c r="G97" s="9">
        <v>10.82</v>
      </c>
      <c r="H97" s="9">
        <v>1.2E-2</v>
      </c>
      <c r="I97" s="9">
        <v>15.797000000000001</v>
      </c>
      <c r="J97" s="9">
        <v>25.242000000000001</v>
      </c>
      <c r="K97" s="9">
        <v>1.4E-2</v>
      </c>
      <c r="L97" s="9">
        <v>6.5000000000000002E-2</v>
      </c>
      <c r="M97" s="9">
        <v>0</v>
      </c>
      <c r="O97" s="5">
        <f t="shared" si="132"/>
        <v>101.20099999999999</v>
      </c>
      <c r="Q97" s="3">
        <f t="shared" si="133"/>
        <v>0.81970241661673648</v>
      </c>
      <c r="R97" s="3">
        <f t="shared" si="134"/>
        <v>0</v>
      </c>
      <c r="S97" s="3">
        <f t="shared" si="135"/>
        <v>0.10611900628671747</v>
      </c>
      <c r="T97" s="3">
        <f t="shared" si="136"/>
        <v>7.895256266859661E-5</v>
      </c>
      <c r="U97" s="3">
        <f t="shared" si="137"/>
        <v>0.21987306182668484</v>
      </c>
      <c r="V97" s="3">
        <f t="shared" si="138"/>
        <v>0.62629019452163559</v>
      </c>
      <c r="W97" s="3">
        <f t="shared" si="139"/>
        <v>1.9735821926498162E-4</v>
      </c>
      <c r="X97" s="3">
        <f t="shared" si="140"/>
        <v>1.1591204950336146E-3</v>
      </c>
      <c r="Y97" s="3">
        <f t="shared" si="141"/>
        <v>0</v>
      </c>
      <c r="Z97" s="3"/>
      <c r="AA97" s="3">
        <f t="shared" si="142"/>
        <v>1.639404833233473</v>
      </c>
      <c r="AB97" s="3">
        <f t="shared" si="143"/>
        <v>0</v>
      </c>
      <c r="AC97" s="3">
        <f t="shared" si="144"/>
        <v>0.31835701886015244</v>
      </c>
      <c r="AD97" s="3">
        <f t="shared" si="145"/>
        <v>2.3685768800578983E-4</v>
      </c>
      <c r="AE97" s="3">
        <f t="shared" si="146"/>
        <v>0.21987306182668484</v>
      </c>
      <c r="AF97" s="3">
        <f t="shared" si="147"/>
        <v>0.62629019452163559</v>
      </c>
      <c r="AG97" s="3">
        <f t="shared" si="148"/>
        <v>1.9735821926498162E-4</v>
      </c>
      <c r="AH97" s="3">
        <f t="shared" si="149"/>
        <v>1.1591204950336146E-3</v>
      </c>
      <c r="AI97" s="3">
        <f t="shared" si="150"/>
        <v>0</v>
      </c>
      <c r="AJ97" s="3">
        <f t="shared" si="151"/>
        <v>2.8055184448442501</v>
      </c>
      <c r="AK97" s="3"/>
      <c r="AL97" s="3">
        <f t="shared" si="152"/>
        <v>3.5061002779993893</v>
      </c>
      <c r="AM97" s="3">
        <f t="shared" si="153"/>
        <v>0</v>
      </c>
      <c r="AN97" s="3">
        <f t="shared" si="154"/>
        <v>0.68085173942492383</v>
      </c>
      <c r="AO97" s="3">
        <f t="shared" si="155"/>
        <v>5.0655383522657071E-4</v>
      </c>
      <c r="AP97" s="3">
        <f t="shared" si="156"/>
        <v>0.47022979777035379</v>
      </c>
      <c r="AQ97" s="3">
        <f t="shared" si="157"/>
        <v>1.3394106084155248</v>
      </c>
      <c r="AR97" s="3">
        <f t="shared" si="158"/>
        <v>4.2207860645722064E-4</v>
      </c>
      <c r="AS97" s="3">
        <f t="shared" si="159"/>
        <v>2.4789439481257033E-3</v>
      </c>
      <c r="AT97" s="3">
        <f t="shared" si="160"/>
        <v>0</v>
      </c>
      <c r="AU97" s="3"/>
      <c r="AV97" s="4">
        <f t="shared" si="161"/>
        <v>1.7530501389996946</v>
      </c>
      <c r="AW97" s="4">
        <f t="shared" si="162"/>
        <v>0</v>
      </c>
      <c r="AX97" s="4">
        <f t="shared" si="163"/>
        <v>0.45390115961661587</v>
      </c>
      <c r="AY97" s="4">
        <f t="shared" si="164"/>
        <v>3.3770255681771379E-4</v>
      </c>
      <c r="AZ97" s="4">
        <f t="shared" si="165"/>
        <v>0.47022979777035379</v>
      </c>
      <c r="BA97" s="4">
        <f t="shared" si="166"/>
        <v>1.3394106084155248</v>
      </c>
      <c r="BB97" s="4">
        <f t="shared" si="167"/>
        <v>4.2207860645722064E-4</v>
      </c>
      <c r="BC97" s="4">
        <f t="shared" si="168"/>
        <v>2.4789439481257033E-3</v>
      </c>
      <c r="BD97" s="4">
        <f t="shared" si="169"/>
        <v>0</v>
      </c>
      <c r="BE97" s="4">
        <f t="shared" si="170"/>
        <v>4.0198304299135899</v>
      </c>
      <c r="BF97" s="3"/>
      <c r="BG97" s="4">
        <f t="shared" si="171"/>
        <v>0.25978650003582726</v>
      </c>
      <c r="BH97" s="4">
        <f t="shared" si="172"/>
        <v>0.73998031541391351</v>
      </c>
      <c r="BI97" s="4">
        <f t="shared" si="173"/>
        <v>2.3318455025912805E-4</v>
      </c>
      <c r="BJ97" s="5">
        <f t="shared" si="174"/>
        <v>0.11143650412334476</v>
      </c>
    </row>
    <row r="98" spans="1:62" ht="20" customHeight="1" x14ac:dyDescent="0.2">
      <c r="A98" s="9">
        <v>29</v>
      </c>
      <c r="C98" s="9" t="s">
        <v>37</v>
      </c>
      <c r="E98" s="9">
        <v>49.02</v>
      </c>
      <c r="F98" s="9">
        <v>4.7E-2</v>
      </c>
      <c r="G98" s="9">
        <v>11.465999999999999</v>
      </c>
      <c r="H98" s="9">
        <v>0</v>
      </c>
      <c r="I98" s="9">
        <v>15.458</v>
      </c>
      <c r="J98" s="9">
        <v>25.635000000000002</v>
      </c>
      <c r="K98" s="9">
        <v>0</v>
      </c>
      <c r="L98" s="9">
        <v>7.0000000000000007E-2</v>
      </c>
      <c r="M98" s="9">
        <v>5.0000000000000001E-3</v>
      </c>
      <c r="O98" s="5">
        <f t="shared" si="132"/>
        <v>101.70099999999999</v>
      </c>
      <c r="Q98" s="3">
        <f t="shared" si="133"/>
        <v>0.81585779908128619</v>
      </c>
      <c r="R98" s="3">
        <f t="shared" si="134"/>
        <v>5.883973058914845E-4</v>
      </c>
      <c r="S98" s="3">
        <f t="shared" si="135"/>
        <v>0.11245476211492629</v>
      </c>
      <c r="T98" s="3">
        <f t="shared" si="136"/>
        <v>0</v>
      </c>
      <c r="U98" s="3">
        <f t="shared" si="137"/>
        <v>0.21515463630543105</v>
      </c>
      <c r="V98" s="3">
        <f t="shared" si="138"/>
        <v>0.63604108773322743</v>
      </c>
      <c r="W98" s="3">
        <f t="shared" si="139"/>
        <v>0</v>
      </c>
      <c r="X98" s="3">
        <f t="shared" si="140"/>
        <v>1.2482836100362004E-3</v>
      </c>
      <c r="Y98" s="3">
        <f t="shared" si="141"/>
        <v>8.0672485841978738E-5</v>
      </c>
      <c r="Z98" s="3"/>
      <c r="AA98" s="3">
        <f t="shared" si="142"/>
        <v>1.6317155981625724</v>
      </c>
      <c r="AB98" s="3">
        <f t="shared" si="143"/>
        <v>1.176794611782969E-3</v>
      </c>
      <c r="AC98" s="3">
        <f t="shared" si="144"/>
        <v>0.33736428634477889</v>
      </c>
      <c r="AD98" s="3">
        <f t="shared" si="145"/>
        <v>0</v>
      </c>
      <c r="AE98" s="3">
        <f t="shared" si="146"/>
        <v>0.21515463630543105</v>
      </c>
      <c r="AF98" s="3">
        <f t="shared" si="147"/>
        <v>0.63604108773322743</v>
      </c>
      <c r="AG98" s="3">
        <f t="shared" si="148"/>
        <v>0</v>
      </c>
      <c r="AH98" s="3">
        <f t="shared" si="149"/>
        <v>1.2482836100362004E-3</v>
      </c>
      <c r="AI98" s="3">
        <f t="shared" si="150"/>
        <v>8.0672485841978738E-5</v>
      </c>
      <c r="AJ98" s="3">
        <f t="shared" si="151"/>
        <v>2.8227813592536708</v>
      </c>
      <c r="AK98" s="3"/>
      <c r="AL98" s="3">
        <f t="shared" si="152"/>
        <v>3.468314524920888</v>
      </c>
      <c r="AM98" s="3">
        <f t="shared" si="153"/>
        <v>2.5013512461923887E-3</v>
      </c>
      <c r="AN98" s="3">
        <f t="shared" si="154"/>
        <v>0.71708909067043636</v>
      </c>
      <c r="AO98" s="3">
        <f t="shared" si="155"/>
        <v>0</v>
      </c>
      <c r="AP98" s="3">
        <f t="shared" si="156"/>
        <v>0.4573247636061693</v>
      </c>
      <c r="AQ98" s="3">
        <f t="shared" si="157"/>
        <v>1.3519454894687135</v>
      </c>
      <c r="AR98" s="3">
        <f t="shared" si="158"/>
        <v>0</v>
      </c>
      <c r="AS98" s="3">
        <f t="shared" si="159"/>
        <v>2.6533056255541665E-3</v>
      </c>
      <c r="AT98" s="3">
        <f t="shared" si="160"/>
        <v>1.7147446204613198E-4</v>
      </c>
      <c r="AU98" s="3"/>
      <c r="AV98" s="4">
        <f t="shared" si="161"/>
        <v>1.734157262460444</v>
      </c>
      <c r="AW98" s="4">
        <f t="shared" si="162"/>
        <v>1.2506756230961944E-3</v>
      </c>
      <c r="AX98" s="4">
        <f t="shared" si="163"/>
        <v>0.47805939378029089</v>
      </c>
      <c r="AY98" s="4">
        <f t="shared" si="164"/>
        <v>0</v>
      </c>
      <c r="AZ98" s="4">
        <f t="shared" si="165"/>
        <v>0.4573247636061693</v>
      </c>
      <c r="BA98" s="4">
        <f t="shared" si="166"/>
        <v>1.3519454894687135</v>
      </c>
      <c r="BB98" s="4">
        <f t="shared" si="167"/>
        <v>0</v>
      </c>
      <c r="BC98" s="4">
        <f t="shared" si="168"/>
        <v>2.6533056255541665E-3</v>
      </c>
      <c r="BD98" s="4">
        <f t="shared" si="169"/>
        <v>3.4294892409226396E-4</v>
      </c>
      <c r="BE98" s="4">
        <f t="shared" si="170"/>
        <v>4.0257338394883595</v>
      </c>
      <c r="BF98" s="3"/>
      <c r="BG98" s="4">
        <f t="shared" si="171"/>
        <v>0.25276752482330311</v>
      </c>
      <c r="BH98" s="4">
        <f t="shared" si="172"/>
        <v>0.74723247517669689</v>
      </c>
      <c r="BI98" s="4">
        <f t="shared" si="173"/>
        <v>0</v>
      </c>
      <c r="BJ98" s="5">
        <f t="shared" si="174"/>
        <v>0.11669662780308446</v>
      </c>
    </row>
    <row r="99" spans="1:62" ht="20" customHeight="1" x14ac:dyDescent="0.2">
      <c r="A99" s="9">
        <v>30</v>
      </c>
      <c r="C99" s="9" t="s">
        <v>38</v>
      </c>
      <c r="E99" s="10"/>
      <c r="F99" s="10"/>
      <c r="G99" s="10"/>
      <c r="H99" s="10"/>
      <c r="I99" s="10"/>
      <c r="J99" s="10"/>
      <c r="K99" s="10"/>
      <c r="L99" s="10"/>
      <c r="M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</row>
    <row r="100" spans="1:62" ht="20" customHeight="1" x14ac:dyDescent="0.2">
      <c r="O100" s="5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3"/>
      <c r="BG100" s="4"/>
      <c r="BH100" s="4"/>
      <c r="BI100" s="4"/>
      <c r="BJ100" s="5"/>
    </row>
    <row r="101" spans="1:62" ht="20" customHeight="1" x14ac:dyDescent="0.2">
      <c r="C101" s="9" t="s">
        <v>53</v>
      </c>
      <c r="E101" s="5">
        <f>AVERAGE(E70:E99)</f>
        <v>49.276799999999994</v>
      </c>
      <c r="F101" s="5">
        <f t="shared" ref="F101:M101" si="175">AVERAGE(F70:F99)</f>
        <v>2.3680000000000003E-2</v>
      </c>
      <c r="G101" s="5">
        <f t="shared" si="175"/>
        <v>10.705079999999999</v>
      </c>
      <c r="H101" s="5">
        <f t="shared" si="175"/>
        <v>1.6159999999999997E-2</v>
      </c>
      <c r="I101" s="5">
        <f t="shared" si="175"/>
        <v>16.045439999999999</v>
      </c>
      <c r="J101" s="5">
        <f t="shared" si="175"/>
        <v>25.433039999999995</v>
      </c>
      <c r="K101" s="5">
        <f t="shared" si="175"/>
        <v>1.4600000000000002E-2</v>
      </c>
      <c r="L101" s="5">
        <f t="shared" si="175"/>
        <v>5.2920000000000009E-2</v>
      </c>
      <c r="M101" s="5">
        <f t="shared" si="175"/>
        <v>3.5600000000000011E-3</v>
      </c>
      <c r="O101" s="5">
        <f t="shared" si="132"/>
        <v>101.57127999999997</v>
      </c>
      <c r="Q101" s="3">
        <f t="shared" ref="Q101" si="176">E101/60.084</f>
        <v>0.82013181545835812</v>
      </c>
      <c r="R101" s="3">
        <f t="shared" ref="R101" si="177">F101/79.878</f>
        <v>2.9645208943639053E-4</v>
      </c>
      <c r="S101" s="3">
        <f t="shared" ref="S101" si="178">G101/101.961</f>
        <v>0.10499190867096242</v>
      </c>
      <c r="T101" s="3">
        <f t="shared" ref="T101" si="179">H101/151.99</f>
        <v>1.0632278439371009E-4</v>
      </c>
      <c r="U101" s="3">
        <f t="shared" ref="U101" si="180">I101/71.846</f>
        <v>0.22333101355677418</v>
      </c>
      <c r="V101" s="3">
        <f t="shared" ref="V101" si="181">J101/40.304</f>
        <v>0.63103017070265965</v>
      </c>
      <c r="W101" s="3">
        <f t="shared" ref="W101" si="182">K101/70.937</f>
        <v>2.0581642866205227E-4</v>
      </c>
      <c r="X101" s="3">
        <f t="shared" ref="X101" si="183">L101/56.077</f>
        <v>9.4370240918736751E-4</v>
      </c>
      <c r="Y101" s="3">
        <f t="shared" ref="Y101" si="184">M101/61.979</f>
        <v>5.7438809919488878E-5</v>
      </c>
      <c r="Z101" s="3"/>
      <c r="AA101" s="3">
        <f t="shared" ref="AA101" si="185">Q101*2</f>
        <v>1.6402636309167162</v>
      </c>
      <c r="AB101" s="3">
        <f t="shared" ref="AB101" si="186">R101*2</f>
        <v>5.9290417887278106E-4</v>
      </c>
      <c r="AC101" s="3">
        <f t="shared" ref="AC101" si="187">S101*3</f>
        <v>0.31497572601288726</v>
      </c>
      <c r="AD101" s="3">
        <f t="shared" ref="AD101" si="188">T101*3</f>
        <v>3.1896835318113027E-4</v>
      </c>
      <c r="AE101" s="3">
        <f t="shared" ref="AE101" si="189">U101*1</f>
        <v>0.22333101355677418</v>
      </c>
      <c r="AF101" s="3">
        <f t="shared" ref="AF101" si="190">V101*1</f>
        <v>0.63103017070265965</v>
      </c>
      <c r="AG101" s="3">
        <f t="shared" ref="AG101" si="191">W101*1</f>
        <v>2.0581642866205227E-4</v>
      </c>
      <c r="AH101" s="3">
        <f t="shared" ref="AH101" si="192">X101*1</f>
        <v>9.4370240918736751E-4</v>
      </c>
      <c r="AI101" s="3">
        <f t="shared" ref="AI101" si="193">Y101*1</f>
        <v>5.7438809919488878E-5</v>
      </c>
      <c r="AJ101" s="3">
        <f t="shared" ref="AJ101" si="194">SUM(AA101:AI101)</f>
        <v>2.8117193713688602</v>
      </c>
      <c r="AK101" s="3"/>
      <c r="AL101" s="3">
        <f t="shared" ref="AL101" si="195">AA101*(6/AJ101)</f>
        <v>3.5002005839256332</v>
      </c>
      <c r="AM101" s="3">
        <f t="shared" ref="AM101" si="196">AB101*(6/AJ101)</f>
        <v>1.2652134169082408E-3</v>
      </c>
      <c r="AN101" s="3">
        <f t="shared" ref="AN101" si="197">AC101*(6/AJ101)</f>
        <v>0.67213477110173525</v>
      </c>
      <c r="AO101" s="3">
        <f t="shared" ref="AO101" si="198">AD101*(6/AJ101)</f>
        <v>6.8065474050316079E-4</v>
      </c>
      <c r="AP101" s="3">
        <f t="shared" ref="AP101" si="199">AE101*(6/AJ101)</f>
        <v>0.4765717713458314</v>
      </c>
      <c r="AQ101" s="3">
        <f t="shared" ref="AQ101" si="200">AF101*(6/AJ101)</f>
        <v>1.3465714476237685</v>
      </c>
      <c r="AR101" s="3">
        <f t="shared" ref="AR101" si="201">AG101*(6/AJ101)</f>
        <v>4.3919694993284998E-4</v>
      </c>
      <c r="AS101" s="3">
        <f t="shared" ref="AS101" si="202">AH101*(6/AJ101)</f>
        <v>2.013790747676077E-3</v>
      </c>
      <c r="AT101" s="3">
        <f t="shared" ref="AT101" si="203">AI101*(6/AJ101)</f>
        <v>1.2257014801201583E-4</v>
      </c>
      <c r="AU101" s="3"/>
      <c r="AV101" s="4">
        <f t="shared" ref="AV101" si="204">AL101/2</f>
        <v>1.7501002919628166</v>
      </c>
      <c r="AW101" s="4">
        <f t="shared" ref="AW101" si="205">AM101/2</f>
        <v>6.3260670845412042E-4</v>
      </c>
      <c r="AX101" s="4">
        <f t="shared" ref="AX101" si="206">(2*AN101)/3</f>
        <v>0.44808984740115682</v>
      </c>
      <c r="AY101" s="4">
        <f t="shared" ref="AY101" si="207">(2*AO101)/3</f>
        <v>4.5376982700210717E-4</v>
      </c>
      <c r="AZ101" s="4">
        <f t="shared" ref="AZ101" si="208">AP101/1</f>
        <v>0.4765717713458314</v>
      </c>
      <c r="BA101" s="4">
        <f t="shared" ref="BA101" si="209">AQ101/1</f>
        <v>1.3465714476237685</v>
      </c>
      <c r="BB101" s="4">
        <f t="shared" ref="BB101" si="210">AR101/1</f>
        <v>4.3919694993284998E-4</v>
      </c>
      <c r="BC101" s="4">
        <f t="shared" ref="BC101" si="211">AS101/1</f>
        <v>2.013790747676077E-3</v>
      </c>
      <c r="BD101" s="4">
        <f t="shared" ref="BD101" si="212">AT101*2</f>
        <v>2.4514029602403165E-4</v>
      </c>
      <c r="BE101" s="4">
        <f t="shared" ref="BE101" si="213">SUM(AV101:BD101)</f>
        <v>4.0251178628626629</v>
      </c>
      <c r="BF101" s="3"/>
      <c r="BG101" s="4">
        <f t="shared" ref="BG101" si="214">AZ101/(AZ101+BA101+BB101)</f>
        <v>0.26133821382869737</v>
      </c>
      <c r="BH101" s="4">
        <f t="shared" ref="BH101" si="215">BA101/(AZ101+BA101+BB101)</f>
        <v>0.73842094323154917</v>
      </c>
      <c r="BI101" s="4">
        <f t="shared" ref="BI101" si="216">BB101/(AZ101+BA101+BB101)</f>
        <v>2.4084293975349999E-4</v>
      </c>
      <c r="BJ101" s="5">
        <f t="shared" ref="BJ101" si="217">(AX101/2)/((AX101/2)+AZ101+BA101)</f>
        <v>0.10944031915325245</v>
      </c>
    </row>
    <row r="102" spans="1:62" ht="20" customHeight="1" x14ac:dyDescent="0.2">
      <c r="C102" s="9" t="s">
        <v>63</v>
      </c>
      <c r="E102" s="5">
        <f>_xlfn.STDEV.P(E70:E99)</f>
        <v>0.74949161436269651</v>
      </c>
      <c r="F102" s="5">
        <f t="shared" ref="F102:M102" si="218">_xlfn.STDEV.P(F70:F99)</f>
        <v>2.164942493462586E-2</v>
      </c>
      <c r="G102" s="5">
        <f t="shared" si="218"/>
        <v>0.67352018054398322</v>
      </c>
      <c r="H102" s="5">
        <f t="shared" si="218"/>
        <v>2.137602395208239E-2</v>
      </c>
      <c r="I102" s="5">
        <f t="shared" si="218"/>
        <v>0.71265857631828189</v>
      </c>
      <c r="J102" s="5">
        <f t="shared" si="218"/>
        <v>0.6667376983492086</v>
      </c>
      <c r="K102" s="5">
        <f t="shared" si="218"/>
        <v>1.4631472926537501E-2</v>
      </c>
      <c r="L102" s="5">
        <f t="shared" si="218"/>
        <v>2.0546376809549651E-2</v>
      </c>
      <c r="M102" s="5">
        <f t="shared" si="218"/>
        <v>6.0138506798888833E-3</v>
      </c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3"/>
      <c r="BG102" s="4"/>
      <c r="BH102" s="4"/>
      <c r="BI102" s="4"/>
      <c r="BJ102" s="5"/>
    </row>
    <row r="103" spans="1:62" ht="10" customHeight="1" x14ac:dyDescent="0.2">
      <c r="A103" s="19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5"/>
      <c r="O103" s="14"/>
      <c r="P103" s="14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6"/>
      <c r="BG103" s="7"/>
      <c r="BH103" s="7"/>
      <c r="BI103" s="7"/>
      <c r="BJ103" s="8"/>
    </row>
    <row r="104" spans="1:62" ht="10" customHeight="1" x14ac:dyDescent="0.2"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3"/>
      <c r="BG104" s="4"/>
      <c r="BH104" s="4"/>
      <c r="BI104" s="4"/>
      <c r="BJ104" s="5"/>
    </row>
    <row r="105" spans="1:62" ht="20" customHeight="1" x14ac:dyDescent="0.2">
      <c r="A105" s="18" t="s">
        <v>68</v>
      </c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</row>
    <row r="106" spans="1:62" ht="10" customHeight="1" x14ac:dyDescent="0.2">
      <c r="A106" s="19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5"/>
      <c r="O106" s="14"/>
      <c r="P106" s="14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</row>
    <row r="107" spans="1:62" ht="10" customHeight="1" x14ac:dyDescent="0.2"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</row>
    <row r="108" spans="1:62" ht="20" customHeight="1" x14ac:dyDescent="0.2">
      <c r="A108" s="9" t="s">
        <v>28</v>
      </c>
      <c r="C108" s="9" t="s">
        <v>6</v>
      </c>
      <c r="E108" s="9" t="s">
        <v>55</v>
      </c>
      <c r="F108" s="9" t="s">
        <v>61</v>
      </c>
      <c r="G108" s="9" t="s">
        <v>62</v>
      </c>
      <c r="H108" s="9" t="s">
        <v>64</v>
      </c>
      <c r="I108" s="9" t="s">
        <v>3</v>
      </c>
      <c r="J108" s="9" t="s">
        <v>2</v>
      </c>
      <c r="K108" s="9" t="s">
        <v>4</v>
      </c>
      <c r="L108" s="9" t="s">
        <v>1</v>
      </c>
      <c r="M108" s="9" t="s">
        <v>59</v>
      </c>
      <c r="O108" s="9" t="s">
        <v>5</v>
      </c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</row>
    <row r="109" spans="1:62" ht="20" customHeight="1" x14ac:dyDescent="0.2">
      <c r="A109" s="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</row>
    <row r="110" spans="1:62" ht="20" customHeight="1" x14ac:dyDescent="0.2">
      <c r="A110" s="9">
        <v>1</v>
      </c>
      <c r="C110" s="9" t="s">
        <v>7</v>
      </c>
      <c r="E110" s="9">
        <v>55.244</v>
      </c>
      <c r="F110" s="9">
        <v>1.2999999999999999E-2</v>
      </c>
      <c r="G110" s="9">
        <v>1.2709999999999999</v>
      </c>
      <c r="H110" s="9">
        <v>2.1000000000000001E-2</v>
      </c>
      <c r="I110" s="9">
        <v>16.821000000000002</v>
      </c>
      <c r="J110" s="9">
        <v>27.963999999999999</v>
      </c>
      <c r="K110" s="9">
        <v>0.126</v>
      </c>
      <c r="L110" s="9">
        <v>0.69099999999999995</v>
      </c>
      <c r="M110" s="9">
        <v>0</v>
      </c>
      <c r="O110" s="5">
        <f>SUM(E110:M110)</f>
        <v>102.15100000000001</v>
      </c>
      <c r="Q110" s="3">
        <f t="shared" si="133"/>
        <v>0.91944610878103983</v>
      </c>
      <c r="R110" s="3">
        <f t="shared" si="134"/>
        <v>1.6274819099126167E-4</v>
      </c>
      <c r="S110" s="3">
        <f t="shared" si="135"/>
        <v>1.2465550553643059E-2</v>
      </c>
      <c r="T110" s="3">
        <f t="shared" si="136"/>
        <v>1.3816698467004407E-4</v>
      </c>
      <c r="U110" s="3">
        <f t="shared" si="137"/>
        <v>0.23412576900592935</v>
      </c>
      <c r="V110" s="3">
        <f t="shared" si="138"/>
        <v>0.69382691544263586</v>
      </c>
      <c r="W110" s="3">
        <f t="shared" si="139"/>
        <v>1.7762239733848345E-3</v>
      </c>
      <c r="X110" s="3">
        <f t="shared" si="140"/>
        <v>1.2322342493357348E-2</v>
      </c>
      <c r="Y110" s="3">
        <f t="shared" si="141"/>
        <v>0</v>
      </c>
      <c r="Z110" s="3"/>
      <c r="AA110" s="3">
        <f t="shared" si="142"/>
        <v>1.8388922175620797</v>
      </c>
      <c r="AB110" s="3">
        <f t="shared" si="143"/>
        <v>3.2549638198252335E-4</v>
      </c>
      <c r="AC110" s="3">
        <f t="shared" si="144"/>
        <v>3.7396651660929175E-2</v>
      </c>
      <c r="AD110" s="3">
        <f t="shared" si="145"/>
        <v>4.1450095401013222E-4</v>
      </c>
      <c r="AE110" s="3">
        <f t="shared" si="146"/>
        <v>0.23412576900592935</v>
      </c>
      <c r="AF110" s="3">
        <f t="shared" si="147"/>
        <v>0.69382691544263586</v>
      </c>
      <c r="AG110" s="3">
        <f t="shared" si="148"/>
        <v>1.7762239733848345E-3</v>
      </c>
      <c r="AH110" s="3">
        <f t="shared" si="149"/>
        <v>1.2322342493357348E-2</v>
      </c>
      <c r="AI110" s="3">
        <f t="shared" si="150"/>
        <v>0</v>
      </c>
      <c r="AJ110" s="3">
        <f t="shared" si="151"/>
        <v>2.819080117474309</v>
      </c>
      <c r="AK110" s="3"/>
      <c r="AL110" s="3">
        <f t="shared" si="152"/>
        <v>3.9138133169686431</v>
      </c>
      <c r="AM110" s="3">
        <f t="shared" si="153"/>
        <v>6.9277147527288681E-4</v>
      </c>
      <c r="AN110" s="3">
        <f t="shared" si="154"/>
        <v>7.9593307254638493E-2</v>
      </c>
      <c r="AO110" s="3">
        <f t="shared" si="155"/>
        <v>8.8220469813712486E-4</v>
      </c>
      <c r="AP110" s="3">
        <f t="shared" si="156"/>
        <v>0.49830248006365074</v>
      </c>
      <c r="AQ110" s="3">
        <f t="shared" si="157"/>
        <v>1.4767091814281341</v>
      </c>
      <c r="AR110" s="3">
        <f t="shared" si="158"/>
        <v>3.7804331186788733E-3</v>
      </c>
      <c r="AS110" s="3">
        <f t="shared" si="159"/>
        <v>2.6226304992844129E-2</v>
      </c>
      <c r="AT110" s="3">
        <f t="shared" si="160"/>
        <v>0</v>
      </c>
      <c r="AU110" s="3"/>
      <c r="AV110" s="4">
        <f t="shared" si="161"/>
        <v>1.9569066584843215</v>
      </c>
      <c r="AW110" s="4">
        <f t="shared" si="162"/>
        <v>3.4638573763644341E-4</v>
      </c>
      <c r="AX110" s="4">
        <f t="shared" si="163"/>
        <v>5.306220483642566E-2</v>
      </c>
      <c r="AY110" s="4">
        <f t="shared" si="164"/>
        <v>5.8813646542474991E-4</v>
      </c>
      <c r="AZ110" s="4">
        <f t="shared" si="165"/>
        <v>0.49830248006365074</v>
      </c>
      <c r="BA110" s="4">
        <f t="shared" si="166"/>
        <v>1.4767091814281341</v>
      </c>
      <c r="BB110" s="4">
        <f t="shared" si="167"/>
        <v>3.7804331186788733E-3</v>
      </c>
      <c r="BC110" s="4">
        <f t="shared" si="168"/>
        <v>2.6226304992844129E-2</v>
      </c>
      <c r="BD110" s="4">
        <f t="shared" si="169"/>
        <v>0</v>
      </c>
      <c r="BE110" s="4">
        <f t="shared" si="170"/>
        <v>4.0159217851271167</v>
      </c>
      <c r="BF110" s="3"/>
      <c r="BG110" s="4">
        <f t="shared" si="171"/>
        <v>0.25182154376948046</v>
      </c>
      <c r="BH110" s="4">
        <f t="shared" si="172"/>
        <v>0.74626798108309234</v>
      </c>
      <c r="BI110" s="4">
        <f t="shared" si="173"/>
        <v>1.9104751474272859E-3</v>
      </c>
      <c r="BJ110" s="5">
        <f t="shared" si="174"/>
        <v>1.3255326289598997E-2</v>
      </c>
    </row>
    <row r="111" spans="1:62" ht="20" customHeight="1" x14ac:dyDescent="0.2">
      <c r="A111" s="9">
        <v>2</v>
      </c>
      <c r="C111" s="9" t="s">
        <v>8</v>
      </c>
      <c r="E111" s="9">
        <v>55.378999999999998</v>
      </c>
      <c r="F111" s="9">
        <v>0</v>
      </c>
      <c r="G111" s="9">
        <v>1.232</v>
      </c>
      <c r="H111" s="9">
        <v>0</v>
      </c>
      <c r="I111" s="9">
        <v>16.573</v>
      </c>
      <c r="J111" s="9">
        <v>28.324999999999999</v>
      </c>
      <c r="K111" s="9">
        <v>4.2000000000000003E-2</v>
      </c>
      <c r="L111" s="9">
        <v>0.85</v>
      </c>
      <c r="M111" s="9">
        <v>0.01</v>
      </c>
      <c r="O111" s="5">
        <f t="shared" ref="O111:O137" si="219">SUM(E111:M111)</f>
        <v>102.411</v>
      </c>
      <c r="Q111" s="3">
        <f t="shared" si="133"/>
        <v>0.92169296318487437</v>
      </c>
      <c r="R111" s="3">
        <f t="shared" si="134"/>
        <v>0</v>
      </c>
      <c r="S111" s="3">
        <f t="shared" si="135"/>
        <v>1.2083051362775963E-2</v>
      </c>
      <c r="T111" s="3">
        <f t="shared" si="136"/>
        <v>0</v>
      </c>
      <c r="U111" s="3">
        <f t="shared" si="137"/>
        <v>0.23067394148595607</v>
      </c>
      <c r="V111" s="3">
        <f t="shared" si="138"/>
        <v>0.70278384279475981</v>
      </c>
      <c r="W111" s="3">
        <f t="shared" si="139"/>
        <v>5.9207465779494487E-4</v>
      </c>
      <c r="X111" s="3">
        <f t="shared" si="140"/>
        <v>1.5157729550439574E-2</v>
      </c>
      <c r="Y111" s="3">
        <f t="shared" si="141"/>
        <v>1.6134497168395748E-4</v>
      </c>
      <c r="Z111" s="3"/>
      <c r="AA111" s="3">
        <f t="shared" si="142"/>
        <v>1.8433859263697487</v>
      </c>
      <c r="AB111" s="3">
        <f t="shared" si="143"/>
        <v>0</v>
      </c>
      <c r="AC111" s="3">
        <f t="shared" si="144"/>
        <v>3.6249154088327892E-2</v>
      </c>
      <c r="AD111" s="3">
        <f t="shared" si="145"/>
        <v>0</v>
      </c>
      <c r="AE111" s="3">
        <f t="shared" si="146"/>
        <v>0.23067394148595607</v>
      </c>
      <c r="AF111" s="3">
        <f t="shared" si="147"/>
        <v>0.70278384279475981</v>
      </c>
      <c r="AG111" s="3">
        <f t="shared" si="148"/>
        <v>5.9207465779494487E-4</v>
      </c>
      <c r="AH111" s="3">
        <f t="shared" si="149"/>
        <v>1.5157729550439574E-2</v>
      </c>
      <c r="AI111" s="3">
        <f t="shared" si="150"/>
        <v>1.6134497168395748E-4</v>
      </c>
      <c r="AJ111" s="3">
        <f t="shared" si="151"/>
        <v>2.8290040139187109</v>
      </c>
      <c r="AK111" s="3"/>
      <c r="AL111" s="3">
        <f t="shared" si="152"/>
        <v>3.9096146572439259</v>
      </c>
      <c r="AM111" s="3">
        <f t="shared" si="153"/>
        <v>0</v>
      </c>
      <c r="AN111" s="3">
        <f t="shared" si="154"/>
        <v>7.6880387394253055E-2</v>
      </c>
      <c r="AO111" s="3">
        <f t="shared" si="155"/>
        <v>0</v>
      </c>
      <c r="AP111" s="3">
        <f t="shared" si="156"/>
        <v>0.48923354018100934</v>
      </c>
      <c r="AQ111" s="3">
        <f t="shared" si="157"/>
        <v>1.4905256535594729</v>
      </c>
      <c r="AR111" s="3">
        <f t="shared" si="158"/>
        <v>1.2557238976302653E-3</v>
      </c>
      <c r="AS111" s="3">
        <f t="shared" si="159"/>
        <v>3.2147843147334154E-2</v>
      </c>
      <c r="AT111" s="3">
        <f t="shared" si="160"/>
        <v>3.4219457637417174E-4</v>
      </c>
      <c r="AU111" s="3"/>
      <c r="AV111" s="4">
        <f t="shared" si="161"/>
        <v>1.9548073286219629</v>
      </c>
      <c r="AW111" s="4">
        <f t="shared" si="162"/>
        <v>0</v>
      </c>
      <c r="AX111" s="4">
        <f t="shared" si="163"/>
        <v>5.1253591596168706E-2</v>
      </c>
      <c r="AY111" s="4">
        <f t="shared" si="164"/>
        <v>0</v>
      </c>
      <c r="AZ111" s="4">
        <f t="shared" si="165"/>
        <v>0.48923354018100934</v>
      </c>
      <c r="BA111" s="4">
        <f t="shared" si="166"/>
        <v>1.4905256535594729</v>
      </c>
      <c r="BB111" s="4">
        <f t="shared" si="167"/>
        <v>1.2557238976302653E-3</v>
      </c>
      <c r="BC111" s="4">
        <f t="shared" si="168"/>
        <v>3.2147843147334154E-2</v>
      </c>
      <c r="BD111" s="4">
        <f t="shared" si="169"/>
        <v>6.8438915274834347E-4</v>
      </c>
      <c r="BE111" s="4">
        <f t="shared" si="170"/>
        <v>4.0199080701563261</v>
      </c>
      <c r="BF111" s="3"/>
      <c r="BG111" s="4">
        <f t="shared" si="171"/>
        <v>0.24696105810465255</v>
      </c>
      <c r="BH111" s="4">
        <f t="shared" si="172"/>
        <v>0.75240506282333752</v>
      </c>
      <c r="BI111" s="4">
        <f t="shared" si="173"/>
        <v>6.3387907200992532E-4</v>
      </c>
      <c r="BJ111" s="5">
        <f t="shared" si="174"/>
        <v>1.2778984161538399E-2</v>
      </c>
    </row>
    <row r="112" spans="1:62" s="10" customFormat="1" ht="20" customHeight="1" x14ac:dyDescent="0.2">
      <c r="A112" s="10">
        <v>3</v>
      </c>
    </row>
    <row r="113" spans="1:62" s="10" customFormat="1" ht="20" customHeight="1" x14ac:dyDescent="0.2">
      <c r="A113" s="9">
        <v>4</v>
      </c>
    </row>
    <row r="114" spans="1:62" ht="20" customHeight="1" x14ac:dyDescent="0.2">
      <c r="A114" s="9">
        <v>5</v>
      </c>
      <c r="C114" s="9" t="s">
        <v>11</v>
      </c>
      <c r="E114" s="9">
        <v>54.264000000000003</v>
      </c>
      <c r="F114" s="9">
        <v>0</v>
      </c>
      <c r="G114" s="9">
        <v>1.337</v>
      </c>
      <c r="H114" s="9">
        <v>0</v>
      </c>
      <c r="I114" s="9">
        <v>22.21</v>
      </c>
      <c r="J114" s="9">
        <v>23.532</v>
      </c>
      <c r="K114" s="9">
        <v>8.9999999999999993E-3</v>
      </c>
      <c r="L114" s="9">
        <v>0.76900000000000002</v>
      </c>
      <c r="M114" s="9">
        <v>0</v>
      </c>
      <c r="O114" s="5">
        <f t="shared" si="219"/>
        <v>102.12100000000001</v>
      </c>
      <c r="Q114" s="3">
        <f t="shared" si="133"/>
        <v>0.90313561014579591</v>
      </c>
      <c r="R114" s="3">
        <f t="shared" si="134"/>
        <v>0</v>
      </c>
      <c r="S114" s="3">
        <f t="shared" si="135"/>
        <v>1.3112856876648914E-2</v>
      </c>
      <c r="T114" s="3">
        <f t="shared" si="136"/>
        <v>0</v>
      </c>
      <c r="U114" s="3">
        <f t="shared" si="137"/>
        <v>0.30913342426857443</v>
      </c>
      <c r="V114" s="3">
        <f t="shared" si="138"/>
        <v>0.58386264390631204</v>
      </c>
      <c r="W114" s="3">
        <f t="shared" si="139"/>
        <v>1.268731409560596E-4</v>
      </c>
      <c r="X114" s="3">
        <f t="shared" si="140"/>
        <v>1.3713287087397686E-2</v>
      </c>
      <c r="Y114" s="3">
        <f t="shared" si="141"/>
        <v>0</v>
      </c>
      <c r="Z114" s="3"/>
      <c r="AA114" s="3">
        <f t="shared" si="142"/>
        <v>1.8062712202915918</v>
      </c>
      <c r="AB114" s="3">
        <f t="shared" si="143"/>
        <v>0</v>
      </c>
      <c r="AC114" s="3">
        <f t="shared" si="144"/>
        <v>3.9338570629946744E-2</v>
      </c>
      <c r="AD114" s="3">
        <f t="shared" si="145"/>
        <v>0</v>
      </c>
      <c r="AE114" s="3">
        <f t="shared" si="146"/>
        <v>0.30913342426857443</v>
      </c>
      <c r="AF114" s="3">
        <f t="shared" si="147"/>
        <v>0.58386264390631204</v>
      </c>
      <c r="AG114" s="3">
        <f t="shared" si="148"/>
        <v>1.268731409560596E-4</v>
      </c>
      <c r="AH114" s="3">
        <f t="shared" si="149"/>
        <v>1.3713287087397686E-2</v>
      </c>
      <c r="AI114" s="3">
        <f t="shared" si="150"/>
        <v>0</v>
      </c>
      <c r="AJ114" s="3">
        <f t="shared" si="151"/>
        <v>2.7524460193247791</v>
      </c>
      <c r="AK114" s="3"/>
      <c r="AL114" s="3">
        <f t="shared" si="152"/>
        <v>3.9374531764325762</v>
      </c>
      <c r="AM114" s="3">
        <f t="shared" si="153"/>
        <v>0</v>
      </c>
      <c r="AN114" s="3">
        <f t="shared" si="154"/>
        <v>8.5753334351524504E-2</v>
      </c>
      <c r="AO114" s="3">
        <f t="shared" si="155"/>
        <v>0</v>
      </c>
      <c r="AP114" s="3">
        <f t="shared" si="156"/>
        <v>0.67387354105729569</v>
      </c>
      <c r="AQ114" s="3">
        <f t="shared" si="157"/>
        <v>1.2727500698804839</v>
      </c>
      <c r="AR114" s="3">
        <f t="shared" si="158"/>
        <v>2.7656812899934808E-4</v>
      </c>
      <c r="AS114" s="3">
        <f t="shared" si="159"/>
        <v>2.989331014911991E-2</v>
      </c>
      <c r="AT114" s="3">
        <f t="shared" si="160"/>
        <v>0</v>
      </c>
      <c r="AU114" s="3"/>
      <c r="AV114" s="4">
        <f t="shared" si="161"/>
        <v>1.9687265882162881</v>
      </c>
      <c r="AW114" s="4">
        <f t="shared" si="162"/>
        <v>0</v>
      </c>
      <c r="AX114" s="4">
        <f t="shared" si="163"/>
        <v>5.7168889567683005E-2</v>
      </c>
      <c r="AY114" s="4">
        <f t="shared" si="164"/>
        <v>0</v>
      </c>
      <c r="AZ114" s="4">
        <f t="shared" si="165"/>
        <v>0.67387354105729569</v>
      </c>
      <c r="BA114" s="4">
        <f t="shared" si="166"/>
        <v>1.2727500698804839</v>
      </c>
      <c r="BB114" s="4">
        <f t="shared" si="167"/>
        <v>2.7656812899934808E-4</v>
      </c>
      <c r="BC114" s="4">
        <f t="shared" si="168"/>
        <v>2.989331014911991E-2</v>
      </c>
      <c r="BD114" s="4">
        <f t="shared" si="169"/>
        <v>0</v>
      </c>
      <c r="BE114" s="4">
        <f t="shared" si="170"/>
        <v>4.0026889669998704</v>
      </c>
      <c r="BF114" s="3"/>
      <c r="BG114" s="4">
        <f t="shared" si="171"/>
        <v>0.34612639533492062</v>
      </c>
      <c r="BH114" s="4">
        <f t="shared" si="172"/>
        <v>0.65373154903635577</v>
      </c>
      <c r="BI114" s="4">
        <f t="shared" si="173"/>
        <v>1.4205562872356269E-4</v>
      </c>
      <c r="BJ114" s="5">
        <f t="shared" si="174"/>
        <v>1.4471612092225132E-2</v>
      </c>
    </row>
    <row r="115" spans="1:62" ht="20" customHeight="1" x14ac:dyDescent="0.2">
      <c r="A115" s="9">
        <v>6</v>
      </c>
      <c r="C115" s="9" t="s">
        <v>12</v>
      </c>
      <c r="E115" s="9">
        <v>55.341000000000001</v>
      </c>
      <c r="F115" s="9">
        <v>6.0000000000000001E-3</v>
      </c>
      <c r="G115" s="9">
        <v>1.5349999999999999</v>
      </c>
      <c r="H115" s="9">
        <v>0</v>
      </c>
      <c r="I115" s="9">
        <v>18.963999999999999</v>
      </c>
      <c r="J115" s="9">
        <v>25.048999999999999</v>
      </c>
      <c r="K115" s="9">
        <v>1E-3</v>
      </c>
      <c r="L115" s="9">
        <v>1.0329999999999999</v>
      </c>
      <c r="M115" s="9">
        <v>0.02</v>
      </c>
      <c r="O115" s="5">
        <f t="shared" si="219"/>
        <v>101.94900000000001</v>
      </c>
      <c r="Q115" s="3">
        <f t="shared" si="133"/>
        <v>0.92106051527860988</v>
      </c>
      <c r="R115" s="3">
        <f t="shared" si="134"/>
        <v>7.511454968827462E-5</v>
      </c>
      <c r="S115" s="3">
        <f t="shared" si="135"/>
        <v>1.5054775845666479E-2</v>
      </c>
      <c r="T115" s="3">
        <f t="shared" si="136"/>
        <v>0</v>
      </c>
      <c r="U115" s="3">
        <f t="shared" si="137"/>
        <v>0.26395345600311776</v>
      </c>
      <c r="V115" s="3">
        <f t="shared" si="138"/>
        <v>0.62150158793171895</v>
      </c>
      <c r="W115" s="3">
        <f t="shared" si="139"/>
        <v>1.4097015661784401E-5</v>
      </c>
      <c r="X115" s="3">
        <f t="shared" si="140"/>
        <v>1.842109955953421E-2</v>
      </c>
      <c r="Y115" s="3">
        <f t="shared" si="141"/>
        <v>3.2268994336791495E-4</v>
      </c>
      <c r="Z115" s="3"/>
      <c r="AA115" s="3">
        <f t="shared" si="142"/>
        <v>1.8421210305572198</v>
      </c>
      <c r="AB115" s="3">
        <f t="shared" si="143"/>
        <v>1.5022909937654924E-4</v>
      </c>
      <c r="AC115" s="3">
        <f t="shared" si="144"/>
        <v>4.5164327536999435E-2</v>
      </c>
      <c r="AD115" s="3">
        <f t="shared" si="145"/>
        <v>0</v>
      </c>
      <c r="AE115" s="3">
        <f t="shared" si="146"/>
        <v>0.26395345600311776</v>
      </c>
      <c r="AF115" s="3">
        <f t="shared" si="147"/>
        <v>0.62150158793171895</v>
      </c>
      <c r="AG115" s="3">
        <f t="shared" si="148"/>
        <v>1.4097015661784401E-5</v>
      </c>
      <c r="AH115" s="3">
        <f t="shared" si="149"/>
        <v>1.842109955953421E-2</v>
      </c>
      <c r="AI115" s="3">
        <f t="shared" si="150"/>
        <v>3.2268994336791495E-4</v>
      </c>
      <c r="AJ115" s="3">
        <f t="shared" si="151"/>
        <v>2.7916485176469967</v>
      </c>
      <c r="AK115" s="3"/>
      <c r="AL115" s="3">
        <f t="shared" si="152"/>
        <v>3.9592112379030282</v>
      </c>
      <c r="AM115" s="3">
        <f t="shared" si="153"/>
        <v>3.2288255149650404E-4</v>
      </c>
      <c r="AN115" s="3">
        <f t="shared" si="154"/>
        <v>9.7070230549798298E-2</v>
      </c>
      <c r="AO115" s="3">
        <f t="shared" si="155"/>
        <v>0</v>
      </c>
      <c r="AP115" s="3">
        <f t="shared" si="156"/>
        <v>0.56730663835631467</v>
      </c>
      <c r="AQ115" s="3">
        <f t="shared" si="157"/>
        <v>1.3357732909490314</v>
      </c>
      <c r="AR115" s="3">
        <f t="shared" si="158"/>
        <v>3.0298260485169642E-5</v>
      </c>
      <c r="AS115" s="3">
        <f t="shared" si="159"/>
        <v>3.9591874356147486E-2</v>
      </c>
      <c r="AT115" s="3">
        <f t="shared" si="160"/>
        <v>6.9354707369802E-4</v>
      </c>
      <c r="AU115" s="3"/>
      <c r="AV115" s="4">
        <f t="shared" si="161"/>
        <v>1.9796056189515141</v>
      </c>
      <c r="AW115" s="4">
        <f t="shared" si="162"/>
        <v>1.6144127574825202E-4</v>
      </c>
      <c r="AX115" s="4">
        <f t="shared" si="163"/>
        <v>6.471348703319886E-2</v>
      </c>
      <c r="AY115" s="4">
        <f t="shared" si="164"/>
        <v>0</v>
      </c>
      <c r="AZ115" s="4">
        <f t="shared" si="165"/>
        <v>0.56730663835631467</v>
      </c>
      <c r="BA115" s="4">
        <f t="shared" si="166"/>
        <v>1.3357732909490314</v>
      </c>
      <c r="BB115" s="4">
        <f t="shared" si="167"/>
        <v>3.0298260485169642E-5</v>
      </c>
      <c r="BC115" s="4">
        <f t="shared" si="168"/>
        <v>3.9591874356147486E-2</v>
      </c>
      <c r="BD115" s="4">
        <f t="shared" si="169"/>
        <v>1.38709414739604E-3</v>
      </c>
      <c r="BE115" s="4">
        <f t="shared" si="170"/>
        <v>3.9885697433298359</v>
      </c>
      <c r="BF115" s="3"/>
      <c r="BG115" s="4">
        <f t="shared" si="171"/>
        <v>0.2980944719539062</v>
      </c>
      <c r="BH115" s="4">
        <f t="shared" si="172"/>
        <v>0.70188960765428143</v>
      </c>
      <c r="BI115" s="4">
        <f t="shared" si="173"/>
        <v>1.5920391812471401E-5</v>
      </c>
      <c r="BJ115" s="5">
        <f t="shared" si="174"/>
        <v>1.6718058498613641E-2</v>
      </c>
    </row>
    <row r="116" spans="1:62" ht="20" customHeight="1" x14ac:dyDescent="0.2">
      <c r="A116" s="9">
        <v>7</v>
      </c>
      <c r="C116" s="9" t="s">
        <v>13</v>
      </c>
      <c r="E116" s="9">
        <v>55.067</v>
      </c>
      <c r="F116" s="9">
        <v>0</v>
      </c>
      <c r="G116" s="9">
        <v>1.292</v>
      </c>
      <c r="H116" s="9">
        <v>0</v>
      </c>
      <c r="I116" s="9">
        <v>17.277000000000001</v>
      </c>
      <c r="J116" s="9">
        <v>26.314</v>
      </c>
      <c r="K116" s="9">
        <v>0.11600000000000001</v>
      </c>
      <c r="L116" s="9">
        <v>1.081</v>
      </c>
      <c r="M116" s="9">
        <v>0</v>
      </c>
      <c r="O116" s="5">
        <f t="shared" si="219"/>
        <v>101.14699999999999</v>
      </c>
      <c r="Q116" s="3">
        <f t="shared" si="133"/>
        <v>0.91650023300712335</v>
      </c>
      <c r="R116" s="3">
        <f t="shared" si="134"/>
        <v>0</v>
      </c>
      <c r="S116" s="3">
        <f t="shared" si="135"/>
        <v>1.2671511656417651E-2</v>
      </c>
      <c r="T116" s="3">
        <f t="shared" si="136"/>
        <v>0</v>
      </c>
      <c r="U116" s="3">
        <f t="shared" si="137"/>
        <v>0.24047267767168667</v>
      </c>
      <c r="V116" s="3">
        <f t="shared" si="138"/>
        <v>0.65288805081381496</v>
      </c>
      <c r="W116" s="3">
        <f t="shared" si="139"/>
        <v>1.6352538167669906E-3</v>
      </c>
      <c r="X116" s="3">
        <f t="shared" si="140"/>
        <v>1.9277065463559034E-2</v>
      </c>
      <c r="Y116" s="3">
        <f t="shared" si="141"/>
        <v>0</v>
      </c>
      <c r="Z116" s="3"/>
      <c r="AA116" s="3">
        <f t="shared" si="142"/>
        <v>1.8330004660142467</v>
      </c>
      <c r="AB116" s="3">
        <f t="shared" si="143"/>
        <v>0</v>
      </c>
      <c r="AC116" s="3">
        <f t="shared" si="144"/>
        <v>3.8014534969252951E-2</v>
      </c>
      <c r="AD116" s="3">
        <f t="shared" si="145"/>
        <v>0</v>
      </c>
      <c r="AE116" s="3">
        <f t="shared" si="146"/>
        <v>0.24047267767168667</v>
      </c>
      <c r="AF116" s="3">
        <f t="shared" si="147"/>
        <v>0.65288805081381496</v>
      </c>
      <c r="AG116" s="3">
        <f t="shared" si="148"/>
        <v>1.6352538167669906E-3</v>
      </c>
      <c r="AH116" s="3">
        <f t="shared" si="149"/>
        <v>1.9277065463559034E-2</v>
      </c>
      <c r="AI116" s="3">
        <f t="shared" si="150"/>
        <v>0</v>
      </c>
      <c r="AJ116" s="3">
        <f t="shared" si="151"/>
        <v>2.7852880487493272</v>
      </c>
      <c r="AK116" s="3"/>
      <c r="AL116" s="3">
        <f t="shared" si="152"/>
        <v>3.9486051724610287</v>
      </c>
      <c r="AM116" s="3">
        <f t="shared" si="153"/>
        <v>0</v>
      </c>
      <c r="AN116" s="3">
        <f t="shared" si="154"/>
        <v>8.1889989768898511E-2</v>
      </c>
      <c r="AO116" s="3">
        <f t="shared" si="155"/>
        <v>0</v>
      </c>
      <c r="AP116" s="3">
        <f t="shared" si="156"/>
        <v>0.51802041324881776</v>
      </c>
      <c r="AQ116" s="3">
        <f t="shared" si="157"/>
        <v>1.4064356132364406</v>
      </c>
      <c r="AR116" s="3">
        <f t="shared" si="158"/>
        <v>3.5226241339769483E-3</v>
      </c>
      <c r="AS116" s="3">
        <f t="shared" si="159"/>
        <v>4.1526187150837009E-2</v>
      </c>
      <c r="AT116" s="3">
        <f t="shared" si="160"/>
        <v>0</v>
      </c>
      <c r="AU116" s="3"/>
      <c r="AV116" s="4">
        <f t="shared" si="161"/>
        <v>1.9743025862305144</v>
      </c>
      <c r="AW116" s="4">
        <f t="shared" si="162"/>
        <v>0</v>
      </c>
      <c r="AX116" s="4">
        <f t="shared" si="163"/>
        <v>5.4593326512599009E-2</v>
      </c>
      <c r="AY116" s="4">
        <f t="shared" si="164"/>
        <v>0</v>
      </c>
      <c r="AZ116" s="4">
        <f t="shared" si="165"/>
        <v>0.51802041324881776</v>
      </c>
      <c r="BA116" s="4">
        <f t="shared" si="166"/>
        <v>1.4064356132364406</v>
      </c>
      <c r="BB116" s="4">
        <f t="shared" si="167"/>
        <v>3.5226241339769483E-3</v>
      </c>
      <c r="BC116" s="4">
        <f t="shared" si="168"/>
        <v>4.1526187150837009E-2</v>
      </c>
      <c r="BD116" s="4">
        <f t="shared" si="169"/>
        <v>0</v>
      </c>
      <c r="BE116" s="4">
        <f t="shared" si="170"/>
        <v>3.998400750513186</v>
      </c>
      <c r="BF116" s="3"/>
      <c r="BG116" s="4">
        <f t="shared" si="171"/>
        <v>0.26868576220096524</v>
      </c>
      <c r="BH116" s="4">
        <f t="shared" si="172"/>
        <v>0.72948713036045099</v>
      </c>
      <c r="BI116" s="4">
        <f t="shared" si="173"/>
        <v>1.827107438583689E-3</v>
      </c>
      <c r="BJ116" s="5">
        <f t="shared" si="174"/>
        <v>1.3985718272489739E-2</v>
      </c>
    </row>
    <row r="117" spans="1:62" ht="20" customHeight="1" x14ac:dyDescent="0.2">
      <c r="A117" s="9">
        <v>8</v>
      </c>
      <c r="C117" s="9" t="s">
        <v>14</v>
      </c>
      <c r="E117" s="9">
        <v>55.35</v>
      </c>
      <c r="F117" s="9">
        <v>0.03</v>
      </c>
      <c r="G117" s="9">
        <v>1.2729999999999999</v>
      </c>
      <c r="H117" s="9">
        <v>4.9000000000000002E-2</v>
      </c>
      <c r="I117" s="9">
        <v>15.904999999999999</v>
      </c>
      <c r="J117" s="9">
        <v>28.73</v>
      </c>
      <c r="K117" s="9">
        <v>2.7E-2</v>
      </c>
      <c r="L117" s="9">
        <v>0.73499999999999999</v>
      </c>
      <c r="M117" s="9">
        <v>0</v>
      </c>
      <c r="O117" s="5">
        <f t="shared" si="219"/>
        <v>102.099</v>
      </c>
      <c r="Q117" s="3">
        <f t="shared" si="133"/>
        <v>0.92121030557219885</v>
      </c>
      <c r="R117" s="3">
        <f t="shared" si="134"/>
        <v>3.7557274844137307E-4</v>
      </c>
      <c r="S117" s="3">
        <f t="shared" si="135"/>
        <v>1.2485165896764449E-2</v>
      </c>
      <c r="T117" s="3">
        <f t="shared" si="136"/>
        <v>3.2238963089676953E-4</v>
      </c>
      <c r="U117" s="3">
        <f t="shared" si="137"/>
        <v>0.22137627703699578</v>
      </c>
      <c r="V117" s="3">
        <f t="shared" si="138"/>
        <v>0.71283247320365217</v>
      </c>
      <c r="W117" s="3">
        <f t="shared" si="139"/>
        <v>3.806194228681788E-4</v>
      </c>
      <c r="X117" s="3">
        <f t="shared" si="140"/>
        <v>1.3106977905380103E-2</v>
      </c>
      <c r="Y117" s="3">
        <f t="shared" si="141"/>
        <v>0</v>
      </c>
      <c r="Z117" s="3"/>
      <c r="AA117" s="3">
        <f t="shared" si="142"/>
        <v>1.8424206111443977</v>
      </c>
      <c r="AB117" s="3">
        <f t="shared" si="143"/>
        <v>7.5114549688274615E-4</v>
      </c>
      <c r="AC117" s="3">
        <f t="shared" si="144"/>
        <v>3.7455497690293348E-2</v>
      </c>
      <c r="AD117" s="3">
        <f t="shared" si="145"/>
        <v>9.6716889269030863E-4</v>
      </c>
      <c r="AE117" s="3">
        <f t="shared" si="146"/>
        <v>0.22137627703699578</v>
      </c>
      <c r="AF117" s="3">
        <f t="shared" si="147"/>
        <v>0.71283247320365217</v>
      </c>
      <c r="AG117" s="3">
        <f t="shared" si="148"/>
        <v>3.806194228681788E-4</v>
      </c>
      <c r="AH117" s="3">
        <f t="shared" si="149"/>
        <v>1.3106977905380103E-2</v>
      </c>
      <c r="AI117" s="3">
        <f t="shared" si="150"/>
        <v>0</v>
      </c>
      <c r="AJ117" s="3">
        <f t="shared" si="151"/>
        <v>2.8292907707931603</v>
      </c>
      <c r="AK117" s="3"/>
      <c r="AL117" s="3">
        <f t="shared" si="152"/>
        <v>3.9071712886432577</v>
      </c>
      <c r="AM117" s="3">
        <f t="shared" si="153"/>
        <v>1.5929338291493544E-3</v>
      </c>
      <c r="AN117" s="3">
        <f t="shared" si="154"/>
        <v>7.9430855414962781E-2</v>
      </c>
      <c r="AO117" s="3">
        <f t="shared" si="155"/>
        <v>2.0510487702594957E-3</v>
      </c>
      <c r="AP117" s="3">
        <f t="shared" si="156"/>
        <v>0.46946665077114447</v>
      </c>
      <c r="AQ117" s="3">
        <f t="shared" si="157"/>
        <v>1.5116844416888637</v>
      </c>
      <c r="AR117" s="3">
        <f t="shared" si="158"/>
        <v>8.0716925979610731E-4</v>
      </c>
      <c r="AS117" s="3">
        <f t="shared" si="159"/>
        <v>2.7795611622567253E-2</v>
      </c>
      <c r="AT117" s="3">
        <f t="shared" si="160"/>
        <v>0</v>
      </c>
      <c r="AU117" s="3"/>
      <c r="AV117" s="4">
        <f t="shared" si="161"/>
        <v>1.9535856443216288</v>
      </c>
      <c r="AW117" s="4">
        <f t="shared" si="162"/>
        <v>7.9646691457467718E-4</v>
      </c>
      <c r="AX117" s="4">
        <f t="shared" si="163"/>
        <v>5.2953903609975185E-2</v>
      </c>
      <c r="AY117" s="4">
        <f t="shared" si="164"/>
        <v>1.3673658468396639E-3</v>
      </c>
      <c r="AZ117" s="4">
        <f t="shared" si="165"/>
        <v>0.46946665077114447</v>
      </c>
      <c r="BA117" s="4">
        <f t="shared" si="166"/>
        <v>1.5116844416888637</v>
      </c>
      <c r="BB117" s="4">
        <f t="shared" si="167"/>
        <v>8.0716925979610731E-4</v>
      </c>
      <c r="BC117" s="4">
        <f t="shared" si="168"/>
        <v>2.7795611622567253E-2</v>
      </c>
      <c r="BD117" s="4">
        <f t="shared" si="169"/>
        <v>0</v>
      </c>
      <c r="BE117" s="4">
        <f t="shared" si="170"/>
        <v>4.0184572540353898</v>
      </c>
      <c r="BF117" s="3"/>
      <c r="BG117" s="4">
        <f t="shared" si="171"/>
        <v>0.23687009955687677</v>
      </c>
      <c r="BH117" s="4">
        <f t="shared" si="172"/>
        <v>0.76272264198799522</v>
      </c>
      <c r="BI117" s="4">
        <f t="shared" si="173"/>
        <v>4.0725845512796138E-4</v>
      </c>
      <c r="BJ117" s="5">
        <f t="shared" si="174"/>
        <v>1.3188175907694574E-2</v>
      </c>
    </row>
    <row r="118" spans="1:62" ht="20" customHeight="1" x14ac:dyDescent="0.2">
      <c r="A118" s="9">
        <v>9</v>
      </c>
      <c r="C118" s="9" t="s">
        <v>15</v>
      </c>
      <c r="E118" s="9">
        <v>54.073999999999998</v>
      </c>
      <c r="F118" s="9">
        <v>2.5000000000000001E-2</v>
      </c>
      <c r="G118" s="9">
        <v>0.89300000000000002</v>
      </c>
      <c r="H118" s="9">
        <v>0</v>
      </c>
      <c r="I118" s="9">
        <v>22.367000000000001</v>
      </c>
      <c r="J118" s="9">
        <v>23.545000000000002</v>
      </c>
      <c r="K118" s="9">
        <v>5.0000000000000001E-3</v>
      </c>
      <c r="L118" s="9">
        <v>1.0229999999999999</v>
      </c>
      <c r="M118" s="9">
        <v>3.2000000000000001E-2</v>
      </c>
      <c r="O118" s="5">
        <f t="shared" si="219"/>
        <v>101.96399999999998</v>
      </c>
      <c r="Q118" s="3">
        <f t="shared" si="133"/>
        <v>0.89997337061447302</v>
      </c>
      <c r="R118" s="3">
        <f t="shared" si="134"/>
        <v>3.1297729036781094E-4</v>
      </c>
      <c r="S118" s="3">
        <f t="shared" si="135"/>
        <v>8.7582507037004351E-3</v>
      </c>
      <c r="T118" s="3">
        <f t="shared" si="136"/>
        <v>0</v>
      </c>
      <c r="U118" s="3">
        <f t="shared" si="137"/>
        <v>0.3113186537872672</v>
      </c>
      <c r="V118" s="3">
        <f t="shared" si="138"/>
        <v>0.58418519253672097</v>
      </c>
      <c r="W118" s="3">
        <f t="shared" si="139"/>
        <v>7.048507830892201E-5</v>
      </c>
      <c r="X118" s="3">
        <f t="shared" si="140"/>
        <v>1.824277332952904E-2</v>
      </c>
      <c r="Y118" s="3">
        <f t="shared" si="141"/>
        <v>5.1630390938866395E-4</v>
      </c>
      <c r="Z118" s="3"/>
      <c r="AA118" s="3">
        <f t="shared" si="142"/>
        <v>1.799946741228946</v>
      </c>
      <c r="AB118" s="3">
        <f t="shared" si="143"/>
        <v>6.2595458073562188E-4</v>
      </c>
      <c r="AC118" s="3">
        <f t="shared" si="144"/>
        <v>2.6274752111101307E-2</v>
      </c>
      <c r="AD118" s="3">
        <f t="shared" si="145"/>
        <v>0</v>
      </c>
      <c r="AE118" s="3">
        <f t="shared" si="146"/>
        <v>0.3113186537872672</v>
      </c>
      <c r="AF118" s="3">
        <f t="shared" si="147"/>
        <v>0.58418519253672097</v>
      </c>
      <c r="AG118" s="3">
        <f t="shared" si="148"/>
        <v>7.048507830892201E-5</v>
      </c>
      <c r="AH118" s="3">
        <f t="shared" si="149"/>
        <v>1.824277332952904E-2</v>
      </c>
      <c r="AI118" s="3">
        <f t="shared" si="150"/>
        <v>5.1630390938866395E-4</v>
      </c>
      <c r="AJ118" s="3">
        <f t="shared" si="151"/>
        <v>2.7411808565619977</v>
      </c>
      <c r="AK118" s="3"/>
      <c r="AL118" s="3">
        <f t="shared" si="152"/>
        <v>3.9397912843002589</v>
      </c>
      <c r="AM118" s="3">
        <f t="shared" si="153"/>
        <v>1.3701129844909917E-3</v>
      </c>
      <c r="AN118" s="3">
        <f t="shared" si="154"/>
        <v>5.7511167965885832E-2</v>
      </c>
      <c r="AO118" s="3">
        <f t="shared" si="155"/>
        <v>0</v>
      </c>
      <c r="AP118" s="3">
        <f t="shared" si="156"/>
        <v>0.68142600596822622</v>
      </c>
      <c r="AQ118" s="3">
        <f t="shared" si="157"/>
        <v>1.2786865729160437</v>
      </c>
      <c r="AR118" s="3">
        <f t="shared" si="158"/>
        <v>1.5428039665501986E-4</v>
      </c>
      <c r="AS118" s="3">
        <f t="shared" si="159"/>
        <v>3.9930470007168845E-2</v>
      </c>
      <c r="AT118" s="3">
        <f t="shared" si="160"/>
        <v>1.1301054612709097E-3</v>
      </c>
      <c r="AU118" s="3"/>
      <c r="AV118" s="4">
        <f t="shared" si="161"/>
        <v>1.9698956421501295</v>
      </c>
      <c r="AW118" s="4">
        <f t="shared" si="162"/>
        <v>6.8505649224549585E-4</v>
      </c>
      <c r="AX118" s="4">
        <f t="shared" si="163"/>
        <v>3.8340778643923885E-2</v>
      </c>
      <c r="AY118" s="4">
        <f t="shared" si="164"/>
        <v>0</v>
      </c>
      <c r="AZ118" s="4">
        <f t="shared" si="165"/>
        <v>0.68142600596822622</v>
      </c>
      <c r="BA118" s="4">
        <f t="shared" si="166"/>
        <v>1.2786865729160437</v>
      </c>
      <c r="BB118" s="4">
        <f t="shared" si="167"/>
        <v>1.5428039665501986E-4</v>
      </c>
      <c r="BC118" s="4">
        <f t="shared" si="168"/>
        <v>3.9930470007168845E-2</v>
      </c>
      <c r="BD118" s="4">
        <f t="shared" si="169"/>
        <v>2.2602109225418193E-3</v>
      </c>
      <c r="BE118" s="4">
        <f t="shared" si="170"/>
        <v>4.0113790174969353</v>
      </c>
      <c r="BF118" s="3"/>
      <c r="BG118" s="4">
        <f t="shared" si="171"/>
        <v>0.34761900031212606</v>
      </c>
      <c r="BH118" s="4">
        <f t="shared" si="172"/>
        <v>0.65230229591551536</v>
      </c>
      <c r="BI118" s="4">
        <f t="shared" si="173"/>
        <v>7.870377235863375E-5</v>
      </c>
      <c r="BJ118" s="5">
        <f t="shared" si="174"/>
        <v>9.6855222976710217E-3</v>
      </c>
    </row>
    <row r="119" spans="1:62" ht="20" customHeight="1" x14ac:dyDescent="0.2">
      <c r="A119" s="9">
        <v>10</v>
      </c>
      <c r="C119" s="9" t="s">
        <v>16</v>
      </c>
      <c r="E119" s="9">
        <v>55.563000000000002</v>
      </c>
      <c r="F119" s="9">
        <v>4.0000000000000001E-3</v>
      </c>
      <c r="G119" s="9">
        <v>1.1739999999999999</v>
      </c>
      <c r="H119" s="9">
        <v>0</v>
      </c>
      <c r="I119" s="9">
        <v>18.100999999999999</v>
      </c>
      <c r="J119" s="9">
        <v>27.809000000000001</v>
      </c>
      <c r="K119" s="9">
        <v>8.9999999999999993E-3</v>
      </c>
      <c r="L119" s="9">
        <v>0.78700000000000003</v>
      </c>
      <c r="M119" s="9">
        <v>1.2999999999999999E-2</v>
      </c>
      <c r="O119" s="5">
        <f t="shared" si="219"/>
        <v>103.46000000000001</v>
      </c>
      <c r="Q119" s="3">
        <f t="shared" si="133"/>
        <v>0.92475534252047131</v>
      </c>
      <c r="R119" s="3">
        <f t="shared" si="134"/>
        <v>5.0076366458849749E-5</v>
      </c>
      <c r="S119" s="3">
        <f t="shared" si="135"/>
        <v>1.1514206412255666E-2</v>
      </c>
      <c r="T119" s="3">
        <f t="shared" si="136"/>
        <v>0</v>
      </c>
      <c r="U119" s="3">
        <f t="shared" si="137"/>
        <v>0.25194165297998494</v>
      </c>
      <c r="V119" s="3">
        <f t="shared" si="138"/>
        <v>0.6899811433108376</v>
      </c>
      <c r="W119" s="3">
        <f t="shared" si="139"/>
        <v>1.268731409560596E-4</v>
      </c>
      <c r="X119" s="3">
        <f t="shared" si="140"/>
        <v>1.4034274301406994E-2</v>
      </c>
      <c r="Y119" s="3">
        <f t="shared" si="141"/>
        <v>2.097484631891447E-4</v>
      </c>
      <c r="Z119" s="3"/>
      <c r="AA119" s="3">
        <f t="shared" si="142"/>
        <v>1.8495106850409426</v>
      </c>
      <c r="AB119" s="3">
        <f t="shared" si="143"/>
        <v>1.001527329176995E-4</v>
      </c>
      <c r="AC119" s="3">
        <f t="shared" si="144"/>
        <v>3.4542619236766998E-2</v>
      </c>
      <c r="AD119" s="3">
        <f t="shared" si="145"/>
        <v>0</v>
      </c>
      <c r="AE119" s="3">
        <f t="shared" si="146"/>
        <v>0.25194165297998494</v>
      </c>
      <c r="AF119" s="3">
        <f t="shared" si="147"/>
        <v>0.6899811433108376</v>
      </c>
      <c r="AG119" s="3">
        <f t="shared" si="148"/>
        <v>1.268731409560596E-4</v>
      </c>
      <c r="AH119" s="3">
        <f t="shared" si="149"/>
        <v>1.4034274301406994E-2</v>
      </c>
      <c r="AI119" s="3">
        <f t="shared" si="150"/>
        <v>2.097484631891447E-4</v>
      </c>
      <c r="AJ119" s="3">
        <f t="shared" si="151"/>
        <v>2.840447149207002</v>
      </c>
      <c r="AK119" s="3"/>
      <c r="AL119" s="3">
        <f t="shared" si="152"/>
        <v>3.9068018263757316</v>
      </c>
      <c r="AM119" s="3">
        <f t="shared" si="153"/>
        <v>2.115569718218349E-4</v>
      </c>
      <c r="AN119" s="3">
        <f t="shared" si="154"/>
        <v>7.2965876333401861E-2</v>
      </c>
      <c r="AO119" s="3">
        <f t="shared" si="155"/>
        <v>0</v>
      </c>
      <c r="AP119" s="3">
        <f t="shared" si="156"/>
        <v>0.53218730660133318</v>
      </c>
      <c r="AQ119" s="3">
        <f t="shared" si="157"/>
        <v>1.4574771655303644</v>
      </c>
      <c r="AR119" s="3">
        <f t="shared" si="158"/>
        <v>2.6799965137491846E-4</v>
      </c>
      <c r="AS119" s="3">
        <f t="shared" si="159"/>
        <v>2.9645207738489537E-2</v>
      </c>
      <c r="AT119" s="3">
        <f t="shared" si="160"/>
        <v>4.4306079748261272E-4</v>
      </c>
      <c r="AU119" s="3"/>
      <c r="AV119" s="4">
        <f t="shared" si="161"/>
        <v>1.9534009131878658</v>
      </c>
      <c r="AW119" s="4">
        <f t="shared" si="162"/>
        <v>1.0577848591091745E-4</v>
      </c>
      <c r="AX119" s="4">
        <f t="shared" si="163"/>
        <v>4.864391755560124E-2</v>
      </c>
      <c r="AY119" s="4">
        <f t="shared" si="164"/>
        <v>0</v>
      </c>
      <c r="AZ119" s="4">
        <f t="shared" si="165"/>
        <v>0.53218730660133318</v>
      </c>
      <c r="BA119" s="4">
        <f t="shared" si="166"/>
        <v>1.4574771655303644</v>
      </c>
      <c r="BB119" s="4">
        <f t="shared" si="167"/>
        <v>2.6799965137491846E-4</v>
      </c>
      <c r="BC119" s="4">
        <f t="shared" si="168"/>
        <v>2.9645207738489537E-2</v>
      </c>
      <c r="BD119" s="4">
        <f t="shared" si="169"/>
        <v>8.8612159496522544E-4</v>
      </c>
      <c r="BE119" s="4">
        <f t="shared" si="170"/>
        <v>4.0226144103459056</v>
      </c>
      <c r="BF119" s="3"/>
      <c r="BG119" s="4">
        <f t="shared" si="171"/>
        <v>0.26743988258278356</v>
      </c>
      <c r="BH119" s="4">
        <f t="shared" si="172"/>
        <v>0.73242543965544549</v>
      </c>
      <c r="BI119" s="4">
        <f t="shared" si="173"/>
        <v>1.3467776177086965E-4</v>
      </c>
      <c r="BJ119" s="5">
        <f t="shared" si="174"/>
        <v>1.2076525643133077E-2</v>
      </c>
    </row>
    <row r="120" spans="1:62" ht="20" customHeight="1" x14ac:dyDescent="0.2">
      <c r="A120" s="9">
        <v>11</v>
      </c>
    </row>
    <row r="121" spans="1:62" ht="20" customHeight="1" x14ac:dyDescent="0.2">
      <c r="A121" s="9">
        <v>12</v>
      </c>
      <c r="C121" s="9" t="s">
        <v>18</v>
      </c>
      <c r="E121" s="9">
        <v>55.654000000000003</v>
      </c>
      <c r="F121" s="9">
        <v>2.3E-2</v>
      </c>
      <c r="G121" s="9">
        <v>1.6140000000000001</v>
      </c>
      <c r="H121" s="9">
        <v>8.0000000000000002E-3</v>
      </c>
      <c r="I121" s="9">
        <v>14.779</v>
      </c>
      <c r="J121" s="9">
        <v>28.151</v>
      </c>
      <c r="K121" s="9">
        <v>0.10299999999999999</v>
      </c>
      <c r="L121" s="9">
        <v>0.89700000000000002</v>
      </c>
      <c r="M121" s="9">
        <v>4.0000000000000001E-3</v>
      </c>
      <c r="O121" s="5">
        <f t="shared" si="219"/>
        <v>101.233</v>
      </c>
      <c r="Q121" s="3">
        <f t="shared" si="133"/>
        <v>0.92626988882231542</v>
      </c>
      <c r="R121" s="3">
        <f t="shared" si="134"/>
        <v>2.8793910713838602E-4</v>
      </c>
      <c r="S121" s="3">
        <f t="shared" si="135"/>
        <v>1.5829581898961369E-2</v>
      </c>
      <c r="T121" s="3">
        <f t="shared" si="136"/>
        <v>5.2635041779064407E-5</v>
      </c>
      <c r="U121" s="3">
        <f t="shared" si="137"/>
        <v>0.20570386660356874</v>
      </c>
      <c r="V121" s="3">
        <f t="shared" si="138"/>
        <v>0.69846665343390235</v>
      </c>
      <c r="W121" s="3">
        <f t="shared" si="139"/>
        <v>1.4519926131637932E-3</v>
      </c>
      <c r="X121" s="3">
        <f t="shared" si="140"/>
        <v>1.599586283146388E-2</v>
      </c>
      <c r="Y121" s="3">
        <f t="shared" si="141"/>
        <v>6.4537988673582993E-5</v>
      </c>
      <c r="Z121" s="3"/>
      <c r="AA121" s="3">
        <f t="shared" si="142"/>
        <v>1.8525397776446308</v>
      </c>
      <c r="AB121" s="3">
        <f t="shared" si="143"/>
        <v>5.7587821427677204E-4</v>
      </c>
      <c r="AC121" s="3">
        <f t="shared" si="144"/>
        <v>4.7488745696884105E-2</v>
      </c>
      <c r="AD121" s="3">
        <f t="shared" si="145"/>
        <v>1.5790512533719322E-4</v>
      </c>
      <c r="AE121" s="3">
        <f t="shared" si="146"/>
        <v>0.20570386660356874</v>
      </c>
      <c r="AF121" s="3">
        <f t="shared" si="147"/>
        <v>0.69846665343390235</v>
      </c>
      <c r="AG121" s="3">
        <f t="shared" si="148"/>
        <v>1.4519926131637932E-3</v>
      </c>
      <c r="AH121" s="3">
        <f t="shared" si="149"/>
        <v>1.599586283146388E-2</v>
      </c>
      <c r="AI121" s="3">
        <f t="shared" si="150"/>
        <v>6.4537988673582993E-5</v>
      </c>
      <c r="AJ121" s="3">
        <f t="shared" si="151"/>
        <v>2.8224452201519012</v>
      </c>
      <c r="AK121" s="3"/>
      <c r="AL121" s="3">
        <f t="shared" si="152"/>
        <v>3.9381592197100548</v>
      </c>
      <c r="AM121" s="3">
        <f t="shared" si="153"/>
        <v>1.2242112835318989E-3</v>
      </c>
      <c r="AN121" s="3">
        <f t="shared" si="154"/>
        <v>0.10095234874601741</v>
      </c>
      <c r="AO121" s="3">
        <f t="shared" si="155"/>
        <v>3.3567728622636281E-4</v>
      </c>
      <c r="AP121" s="3">
        <f t="shared" si="156"/>
        <v>0.43728862860090789</v>
      </c>
      <c r="AQ121" s="3">
        <f t="shared" si="157"/>
        <v>1.4848117833011014</v>
      </c>
      <c r="AR121" s="3">
        <f t="shared" si="158"/>
        <v>3.0866695363227954E-3</v>
      </c>
      <c r="AS121" s="3">
        <f t="shared" si="159"/>
        <v>3.4004265628800399E-2</v>
      </c>
      <c r="AT121" s="3">
        <f t="shared" si="160"/>
        <v>1.3719590703718167E-4</v>
      </c>
      <c r="AU121" s="3"/>
      <c r="AV121" s="4">
        <f t="shared" si="161"/>
        <v>1.9690796098550274</v>
      </c>
      <c r="AW121" s="4">
        <f t="shared" si="162"/>
        <v>6.1210564176594946E-4</v>
      </c>
      <c r="AX121" s="4">
        <f t="shared" si="163"/>
        <v>6.730156583067827E-2</v>
      </c>
      <c r="AY121" s="4">
        <f t="shared" si="164"/>
        <v>2.2378485748424188E-4</v>
      </c>
      <c r="AZ121" s="4">
        <f t="shared" si="165"/>
        <v>0.43728862860090789</v>
      </c>
      <c r="BA121" s="4">
        <f t="shared" si="166"/>
        <v>1.4848117833011014</v>
      </c>
      <c r="BB121" s="4">
        <f t="shared" si="167"/>
        <v>3.0866695363227954E-3</v>
      </c>
      <c r="BC121" s="4">
        <f t="shared" si="168"/>
        <v>3.4004265628800399E-2</v>
      </c>
      <c r="BD121" s="4">
        <f t="shared" si="169"/>
        <v>2.7439181407436334E-4</v>
      </c>
      <c r="BE121" s="4">
        <f t="shared" si="170"/>
        <v>3.9966828050661629</v>
      </c>
      <c r="BF121" s="3"/>
      <c r="BG121" s="4">
        <f t="shared" si="171"/>
        <v>0.22714084922811964</v>
      </c>
      <c r="BH121" s="4">
        <f t="shared" si="172"/>
        <v>0.77125584189552088</v>
      </c>
      <c r="BI121" s="4">
        <f t="shared" si="173"/>
        <v>1.6033088763595406E-3</v>
      </c>
      <c r="BJ121" s="5">
        <f t="shared" si="174"/>
        <v>1.7206065375039614E-2</v>
      </c>
    </row>
    <row r="122" spans="1:62" s="10" customFormat="1" ht="20" customHeight="1" x14ac:dyDescent="0.2">
      <c r="A122" s="9">
        <v>13</v>
      </c>
    </row>
    <row r="123" spans="1:62" ht="20" customHeight="1" x14ac:dyDescent="0.2">
      <c r="A123" s="9">
        <v>14</v>
      </c>
      <c r="C123" s="9" t="s">
        <v>20</v>
      </c>
      <c r="E123" s="9">
        <v>56.554000000000002</v>
      </c>
      <c r="F123" s="9">
        <v>2.1000000000000001E-2</v>
      </c>
      <c r="G123" s="9">
        <v>1.3779999999999999</v>
      </c>
      <c r="H123" s="9">
        <v>4.0000000000000001E-3</v>
      </c>
      <c r="I123" s="9">
        <v>14.382999999999999</v>
      </c>
      <c r="J123" s="9">
        <v>29.088999999999999</v>
      </c>
      <c r="K123" s="9">
        <v>7.8E-2</v>
      </c>
      <c r="L123" s="9">
        <v>0.89400000000000002</v>
      </c>
      <c r="M123" s="9">
        <v>8.9999999999999993E-3</v>
      </c>
      <c r="O123" s="5">
        <f t="shared" si="219"/>
        <v>102.41000000000001</v>
      </c>
      <c r="Q123" s="3">
        <f t="shared" si="133"/>
        <v>0.94124891818121292</v>
      </c>
      <c r="R123" s="3">
        <f t="shared" si="134"/>
        <v>2.6290092390896116E-4</v>
      </c>
      <c r="S123" s="3">
        <f t="shared" si="135"/>
        <v>1.35149714106374E-2</v>
      </c>
      <c r="T123" s="3">
        <f t="shared" si="136"/>
        <v>2.6317520889532203E-5</v>
      </c>
      <c r="U123" s="3">
        <f t="shared" si="137"/>
        <v>0.20019207749909526</v>
      </c>
      <c r="V123" s="3">
        <f t="shared" si="138"/>
        <v>0.72173977768955933</v>
      </c>
      <c r="W123" s="3">
        <f t="shared" si="139"/>
        <v>1.0995672216191832E-3</v>
      </c>
      <c r="X123" s="3">
        <f t="shared" si="140"/>
        <v>1.5942364962462329E-2</v>
      </c>
      <c r="Y123" s="3">
        <f t="shared" si="141"/>
        <v>1.4521047451556172E-4</v>
      </c>
      <c r="Z123" s="3"/>
      <c r="AA123" s="3">
        <f t="shared" si="142"/>
        <v>1.8824978363624258</v>
      </c>
      <c r="AB123" s="3">
        <f t="shared" si="143"/>
        <v>5.2580184781792232E-4</v>
      </c>
      <c r="AC123" s="3">
        <f t="shared" si="144"/>
        <v>4.0544914231912199E-2</v>
      </c>
      <c r="AD123" s="3">
        <f t="shared" si="145"/>
        <v>7.895256266859661E-5</v>
      </c>
      <c r="AE123" s="3">
        <f t="shared" si="146"/>
        <v>0.20019207749909526</v>
      </c>
      <c r="AF123" s="3">
        <f t="shared" si="147"/>
        <v>0.72173977768955933</v>
      </c>
      <c r="AG123" s="3">
        <f t="shared" si="148"/>
        <v>1.0995672216191832E-3</v>
      </c>
      <c r="AH123" s="3">
        <f t="shared" si="149"/>
        <v>1.5942364962462329E-2</v>
      </c>
      <c r="AI123" s="3">
        <f t="shared" si="150"/>
        <v>1.4521047451556172E-4</v>
      </c>
      <c r="AJ123" s="3">
        <f t="shared" si="151"/>
        <v>2.8627665028520757</v>
      </c>
      <c r="AK123" s="3"/>
      <c r="AL123" s="3">
        <f t="shared" si="152"/>
        <v>3.9454796634380584</v>
      </c>
      <c r="AM123" s="3">
        <f t="shared" si="153"/>
        <v>1.1020148111152287E-3</v>
      </c>
      <c r="AN123" s="3">
        <f t="shared" si="154"/>
        <v>8.4977061576315141E-2</v>
      </c>
      <c r="AO123" s="3">
        <f t="shared" si="155"/>
        <v>1.6547468175963123E-4</v>
      </c>
      <c r="AP123" s="3">
        <f t="shared" si="156"/>
        <v>0.41957751838925905</v>
      </c>
      <c r="AQ123" s="3">
        <f t="shared" si="157"/>
        <v>1.5126761689516379</v>
      </c>
      <c r="AR123" s="3">
        <f t="shared" si="158"/>
        <v>2.3045551647828538E-3</v>
      </c>
      <c r="AS123" s="3">
        <f t="shared" si="159"/>
        <v>3.3413200021544548E-2</v>
      </c>
      <c r="AT123" s="3">
        <f t="shared" si="160"/>
        <v>3.0434296552840097E-4</v>
      </c>
      <c r="AU123" s="3"/>
      <c r="AV123" s="4">
        <f t="shared" si="161"/>
        <v>1.9727398317190292</v>
      </c>
      <c r="AW123" s="4">
        <f t="shared" si="162"/>
        <v>5.5100740555761435E-4</v>
      </c>
      <c r="AX123" s="4">
        <f t="shared" si="163"/>
        <v>5.6651374384210092E-2</v>
      </c>
      <c r="AY123" s="4">
        <f t="shared" si="164"/>
        <v>1.1031645450642083E-4</v>
      </c>
      <c r="AZ123" s="4">
        <f t="shared" si="165"/>
        <v>0.41957751838925905</v>
      </c>
      <c r="BA123" s="4">
        <f t="shared" si="166"/>
        <v>1.5126761689516379</v>
      </c>
      <c r="BB123" s="4">
        <f t="shared" si="167"/>
        <v>2.3045551647828538E-3</v>
      </c>
      <c r="BC123" s="4">
        <f t="shared" si="168"/>
        <v>3.3413200021544548E-2</v>
      </c>
      <c r="BD123" s="4">
        <f t="shared" si="169"/>
        <v>6.0868593105680195E-4</v>
      </c>
      <c r="BE123" s="4">
        <f t="shared" si="170"/>
        <v>3.9986326584215846</v>
      </c>
      <c r="BF123" s="3"/>
      <c r="BG123" s="4">
        <f t="shared" si="171"/>
        <v>0.21688544142553889</v>
      </c>
      <c r="BH123" s="4">
        <f t="shared" si="172"/>
        <v>0.78192330203115956</v>
      </c>
      <c r="BI123" s="4">
        <f t="shared" si="173"/>
        <v>1.1912565433015584E-3</v>
      </c>
      <c r="BJ123" s="5">
        <f t="shared" si="174"/>
        <v>1.4447610517606332E-2</v>
      </c>
    </row>
    <row r="124" spans="1:62" ht="20" customHeight="1" x14ac:dyDescent="0.2">
      <c r="A124" s="9">
        <v>15</v>
      </c>
      <c r="C124" s="9" t="s">
        <v>21</v>
      </c>
      <c r="E124" s="9">
        <v>56.088999999999999</v>
      </c>
      <c r="F124" s="9">
        <v>4.2000000000000003E-2</v>
      </c>
      <c r="G124" s="9">
        <v>1.052</v>
      </c>
      <c r="H124" s="9">
        <v>0</v>
      </c>
      <c r="I124" s="9">
        <v>15.035</v>
      </c>
      <c r="J124" s="9">
        <v>29.483000000000001</v>
      </c>
      <c r="K124" s="9">
        <v>4.2999999999999997E-2</v>
      </c>
      <c r="L124" s="9">
        <v>0.76800000000000002</v>
      </c>
      <c r="M124" s="9">
        <v>0</v>
      </c>
      <c r="O124" s="5">
        <f t="shared" si="219"/>
        <v>102.51200000000001</v>
      </c>
      <c r="Q124" s="3">
        <f t="shared" si="133"/>
        <v>0.93350975301244921</v>
      </c>
      <c r="R124" s="3">
        <f t="shared" si="134"/>
        <v>5.2580184781792232E-4</v>
      </c>
      <c r="S124" s="3">
        <f t="shared" si="135"/>
        <v>1.0317670481850904E-2</v>
      </c>
      <c r="T124" s="3">
        <f t="shared" si="136"/>
        <v>0</v>
      </c>
      <c r="U124" s="3">
        <f t="shared" si="137"/>
        <v>0.20926704339837987</v>
      </c>
      <c r="V124" s="3">
        <f t="shared" si="138"/>
        <v>0.73151548233425956</v>
      </c>
      <c r="W124" s="3">
        <f t="shared" si="139"/>
        <v>6.0617167345672915E-4</v>
      </c>
      <c r="X124" s="3">
        <f t="shared" si="140"/>
        <v>1.3695454464397169E-2</v>
      </c>
      <c r="Y124" s="3">
        <f t="shared" si="141"/>
        <v>0</v>
      </c>
      <c r="Z124" s="3"/>
      <c r="AA124" s="3">
        <f t="shared" si="142"/>
        <v>1.8670195060248984</v>
      </c>
      <c r="AB124" s="3">
        <f t="shared" si="143"/>
        <v>1.0516036956358446E-3</v>
      </c>
      <c r="AC124" s="3">
        <f t="shared" si="144"/>
        <v>3.0953011445552712E-2</v>
      </c>
      <c r="AD124" s="3">
        <f t="shared" si="145"/>
        <v>0</v>
      </c>
      <c r="AE124" s="3">
        <f t="shared" si="146"/>
        <v>0.20926704339837987</v>
      </c>
      <c r="AF124" s="3">
        <f t="shared" si="147"/>
        <v>0.73151548233425956</v>
      </c>
      <c r="AG124" s="3">
        <f t="shared" si="148"/>
        <v>6.0617167345672915E-4</v>
      </c>
      <c r="AH124" s="3">
        <f t="shared" si="149"/>
        <v>1.3695454464397169E-2</v>
      </c>
      <c r="AI124" s="3">
        <f t="shared" si="150"/>
        <v>0</v>
      </c>
      <c r="AJ124" s="3">
        <f t="shared" si="151"/>
        <v>2.8541082730365801</v>
      </c>
      <c r="AK124" s="3"/>
      <c r="AL124" s="3">
        <f t="shared" si="152"/>
        <v>3.9249096265822767</v>
      </c>
      <c r="AM124" s="3">
        <f t="shared" si="153"/>
        <v>2.2107157718659538E-3</v>
      </c>
      <c r="AN124" s="3">
        <f t="shared" si="154"/>
        <v>6.507043563407798E-2</v>
      </c>
      <c r="AO124" s="3">
        <f t="shared" si="155"/>
        <v>0</v>
      </c>
      <c r="AP124" s="3">
        <f t="shared" si="156"/>
        <v>0.43992804066063074</v>
      </c>
      <c r="AQ124" s="3">
        <f t="shared" si="157"/>
        <v>1.5378158339227461</v>
      </c>
      <c r="AR124" s="3">
        <f t="shared" si="158"/>
        <v>1.2743139687797541E-3</v>
      </c>
      <c r="AS124" s="3">
        <f t="shared" si="159"/>
        <v>2.8791033459623007E-2</v>
      </c>
      <c r="AT124" s="3">
        <f t="shared" si="160"/>
        <v>0</v>
      </c>
      <c r="AU124" s="3"/>
      <c r="AV124" s="4">
        <f t="shared" si="161"/>
        <v>1.9624548132911384</v>
      </c>
      <c r="AW124" s="4">
        <f t="shared" si="162"/>
        <v>1.1053578859329769E-3</v>
      </c>
      <c r="AX124" s="4">
        <f t="shared" si="163"/>
        <v>4.3380290422718654E-2</v>
      </c>
      <c r="AY124" s="4">
        <f t="shared" si="164"/>
        <v>0</v>
      </c>
      <c r="AZ124" s="4">
        <f t="shared" si="165"/>
        <v>0.43992804066063074</v>
      </c>
      <c r="BA124" s="4">
        <f t="shared" si="166"/>
        <v>1.5378158339227461</v>
      </c>
      <c r="BB124" s="4">
        <f t="shared" si="167"/>
        <v>1.2743139687797541E-3</v>
      </c>
      <c r="BC124" s="4">
        <f t="shared" si="168"/>
        <v>2.8791033459623007E-2</v>
      </c>
      <c r="BD124" s="4">
        <f t="shared" si="169"/>
        <v>0</v>
      </c>
      <c r="BE124" s="4">
        <f t="shared" si="170"/>
        <v>4.0147496836115701</v>
      </c>
      <c r="BF124" s="3"/>
      <c r="BG124" s="4">
        <f t="shared" si="171"/>
        <v>0.22229610784046439</v>
      </c>
      <c r="BH124" s="4">
        <f t="shared" si="172"/>
        <v>0.77705997995289133</v>
      </c>
      <c r="BI124" s="4">
        <f t="shared" si="173"/>
        <v>6.4391220664426437E-4</v>
      </c>
      <c r="BJ124" s="5">
        <f t="shared" si="174"/>
        <v>1.0848142522645512E-2</v>
      </c>
    </row>
    <row r="125" spans="1:62" ht="20" customHeight="1" x14ac:dyDescent="0.2">
      <c r="A125" s="9">
        <v>16</v>
      </c>
      <c r="C125" s="9" t="s">
        <v>22</v>
      </c>
      <c r="E125" s="9">
        <v>55.85</v>
      </c>
      <c r="F125" s="9">
        <v>0.04</v>
      </c>
      <c r="G125" s="9">
        <v>0.80900000000000005</v>
      </c>
      <c r="H125" s="9">
        <v>4.4999999999999998E-2</v>
      </c>
      <c r="I125" s="9">
        <v>15.659000000000001</v>
      </c>
      <c r="J125" s="9">
        <v>28.346</v>
      </c>
      <c r="K125" s="9">
        <v>0</v>
      </c>
      <c r="L125" s="9">
        <v>0.66400000000000003</v>
      </c>
      <c r="M125" s="9">
        <v>1.6E-2</v>
      </c>
      <c r="O125" s="5">
        <f t="shared" si="219"/>
        <v>101.42900000000002</v>
      </c>
      <c r="Q125" s="3">
        <f t="shared" si="133"/>
        <v>0.92953198854936425</v>
      </c>
      <c r="R125" s="3">
        <f t="shared" si="134"/>
        <v>5.007636645884975E-4</v>
      </c>
      <c r="S125" s="3">
        <f t="shared" si="135"/>
        <v>7.9344062926020743E-3</v>
      </c>
      <c r="T125" s="3">
        <f t="shared" si="136"/>
        <v>2.9607211000723729E-4</v>
      </c>
      <c r="U125" s="3">
        <f t="shared" si="137"/>
        <v>0.21795228683573198</v>
      </c>
      <c r="V125" s="3">
        <f t="shared" si="138"/>
        <v>0.70330488289003568</v>
      </c>
      <c r="W125" s="3">
        <f t="shared" si="139"/>
        <v>0</v>
      </c>
      <c r="X125" s="3">
        <f t="shared" si="140"/>
        <v>1.1840861672343385E-2</v>
      </c>
      <c r="Y125" s="3">
        <f t="shared" si="141"/>
        <v>2.5815195469433197E-4</v>
      </c>
      <c r="Z125" s="3"/>
      <c r="AA125" s="3">
        <f t="shared" si="142"/>
        <v>1.8590639770987285</v>
      </c>
      <c r="AB125" s="3">
        <f t="shared" si="143"/>
        <v>1.001527329176995E-3</v>
      </c>
      <c r="AC125" s="3">
        <f t="shared" si="144"/>
        <v>2.3803218877806225E-2</v>
      </c>
      <c r="AD125" s="3">
        <f t="shared" si="145"/>
        <v>8.8821633002171183E-4</v>
      </c>
      <c r="AE125" s="3">
        <f t="shared" si="146"/>
        <v>0.21795228683573198</v>
      </c>
      <c r="AF125" s="3">
        <f t="shared" si="147"/>
        <v>0.70330488289003568</v>
      </c>
      <c r="AG125" s="3">
        <f t="shared" si="148"/>
        <v>0</v>
      </c>
      <c r="AH125" s="3">
        <f t="shared" si="149"/>
        <v>1.1840861672343385E-2</v>
      </c>
      <c r="AI125" s="3">
        <f t="shared" si="150"/>
        <v>2.5815195469433197E-4</v>
      </c>
      <c r="AJ125" s="3">
        <f t="shared" si="151"/>
        <v>2.8181131229885392</v>
      </c>
      <c r="AK125" s="3"/>
      <c r="AL125" s="3">
        <f t="shared" si="152"/>
        <v>3.9581036586506588</v>
      </c>
      <c r="AM125" s="3">
        <f t="shared" si="153"/>
        <v>2.1323359683621929E-3</v>
      </c>
      <c r="AN125" s="3">
        <f t="shared" si="154"/>
        <v>5.0679056174785846E-2</v>
      </c>
      <c r="AO125" s="3">
        <f t="shared" si="155"/>
        <v>1.8910873153589671E-3</v>
      </c>
      <c r="AP125" s="3">
        <f t="shared" si="156"/>
        <v>0.46403876066819982</v>
      </c>
      <c r="AQ125" s="3">
        <f t="shared" si="157"/>
        <v>1.4973952830059531</v>
      </c>
      <c r="AR125" s="3">
        <f t="shared" si="158"/>
        <v>0</v>
      </c>
      <c r="AS125" s="3">
        <f t="shared" si="159"/>
        <v>2.5210190980097587E-2</v>
      </c>
      <c r="AT125" s="3">
        <f t="shared" si="160"/>
        <v>5.4962723658282724E-4</v>
      </c>
      <c r="AU125" s="3"/>
      <c r="AV125" s="4">
        <f t="shared" si="161"/>
        <v>1.9790518293253294</v>
      </c>
      <c r="AW125" s="4">
        <f t="shared" si="162"/>
        <v>1.0661679841810965E-3</v>
      </c>
      <c r="AX125" s="4">
        <f t="shared" si="163"/>
        <v>3.3786037449857233E-2</v>
      </c>
      <c r="AY125" s="4">
        <f t="shared" si="164"/>
        <v>1.2607248769059781E-3</v>
      </c>
      <c r="AZ125" s="4">
        <f t="shared" si="165"/>
        <v>0.46403876066819982</v>
      </c>
      <c r="BA125" s="4">
        <f t="shared" si="166"/>
        <v>1.4973952830059531</v>
      </c>
      <c r="BB125" s="4">
        <f t="shared" si="167"/>
        <v>0</v>
      </c>
      <c r="BC125" s="4">
        <f t="shared" si="168"/>
        <v>2.5210190980097587E-2</v>
      </c>
      <c r="BD125" s="4">
        <f t="shared" si="169"/>
        <v>1.0992544731656545E-3</v>
      </c>
      <c r="BE125" s="4">
        <f t="shared" si="170"/>
        <v>4.0029082487636902</v>
      </c>
      <c r="BF125" s="3"/>
      <c r="BG125" s="4">
        <f t="shared" si="171"/>
        <v>0.23658137379881697</v>
      </c>
      <c r="BH125" s="4">
        <f t="shared" si="172"/>
        <v>0.76341862620118306</v>
      </c>
      <c r="BI125" s="4">
        <f t="shared" si="173"/>
        <v>0</v>
      </c>
      <c r="BJ125" s="5">
        <f t="shared" si="174"/>
        <v>8.5390424293356002E-3</v>
      </c>
    </row>
    <row r="126" spans="1:62" ht="20" customHeight="1" x14ac:dyDescent="0.2">
      <c r="A126" s="9">
        <v>17</v>
      </c>
      <c r="C126" s="9" t="s">
        <v>23</v>
      </c>
      <c r="E126" s="9">
        <v>56.776000000000003</v>
      </c>
      <c r="F126" s="9">
        <v>0</v>
      </c>
      <c r="G126" s="9">
        <v>3.5529999999999999</v>
      </c>
      <c r="H126" s="9">
        <v>1.2999999999999999E-2</v>
      </c>
      <c r="I126" s="9">
        <v>11.182</v>
      </c>
      <c r="J126" s="9">
        <v>23.661999999999999</v>
      </c>
      <c r="K126" s="9">
        <v>0</v>
      </c>
      <c r="L126" s="9">
        <v>1.54</v>
      </c>
      <c r="M126" s="9">
        <v>2.7E-2</v>
      </c>
      <c r="O126" s="5">
        <f t="shared" si="219"/>
        <v>96.753000000000014</v>
      </c>
      <c r="Q126" s="3">
        <f t="shared" si="133"/>
        <v>0.94494374542307435</v>
      </c>
      <c r="R126" s="3">
        <f t="shared" si="134"/>
        <v>0</v>
      </c>
      <c r="S126" s="3">
        <f t="shared" si="135"/>
        <v>3.4846657055148535E-2</v>
      </c>
      <c r="T126" s="3">
        <f t="shared" si="136"/>
        <v>8.5531942890979654E-5</v>
      </c>
      <c r="U126" s="3">
        <f t="shared" si="137"/>
        <v>0.15563844890460152</v>
      </c>
      <c r="V126" s="3">
        <f t="shared" si="138"/>
        <v>0.58708813021040085</v>
      </c>
      <c r="W126" s="3">
        <f t="shared" si="139"/>
        <v>0</v>
      </c>
      <c r="X126" s="3">
        <f t="shared" si="140"/>
        <v>2.7462239420796408E-2</v>
      </c>
      <c r="Y126" s="3">
        <f t="shared" si="141"/>
        <v>4.3563142354668515E-4</v>
      </c>
      <c r="Z126" s="3"/>
      <c r="AA126" s="3">
        <f t="shared" si="142"/>
        <v>1.8898874908461487</v>
      </c>
      <c r="AB126" s="3">
        <f t="shared" si="143"/>
        <v>0</v>
      </c>
      <c r="AC126" s="3">
        <f t="shared" si="144"/>
        <v>0.10453997116544561</v>
      </c>
      <c r="AD126" s="3">
        <f t="shared" si="145"/>
        <v>2.5659582867293895E-4</v>
      </c>
      <c r="AE126" s="3">
        <f t="shared" si="146"/>
        <v>0.15563844890460152</v>
      </c>
      <c r="AF126" s="3">
        <f t="shared" si="147"/>
        <v>0.58708813021040085</v>
      </c>
      <c r="AG126" s="3">
        <f t="shared" si="148"/>
        <v>0</v>
      </c>
      <c r="AH126" s="3">
        <f t="shared" si="149"/>
        <v>2.7462239420796408E-2</v>
      </c>
      <c r="AI126" s="3">
        <f t="shared" si="150"/>
        <v>4.3563142354668515E-4</v>
      </c>
      <c r="AJ126" s="3">
        <f t="shared" si="151"/>
        <v>2.7653085077996127</v>
      </c>
      <c r="AK126" s="3"/>
      <c r="AL126" s="3">
        <f t="shared" si="152"/>
        <v>4.1005641551725889</v>
      </c>
      <c r="AM126" s="3">
        <f t="shared" si="153"/>
        <v>0</v>
      </c>
      <c r="AN126" s="3">
        <f t="shared" si="154"/>
        <v>0.22682453882578746</v>
      </c>
      <c r="AO126" s="3">
        <f t="shared" si="155"/>
        <v>5.5674618860616421E-4</v>
      </c>
      <c r="AP126" s="3">
        <f t="shared" si="156"/>
        <v>0.33769494101425546</v>
      </c>
      <c r="AQ126" s="3">
        <f t="shared" si="157"/>
        <v>1.2738284973727292</v>
      </c>
      <c r="AR126" s="3">
        <f t="shared" si="158"/>
        <v>0</v>
      </c>
      <c r="AS126" s="3">
        <f t="shared" si="159"/>
        <v>5.9585914576992541E-2</v>
      </c>
      <c r="AT126" s="3">
        <f t="shared" si="160"/>
        <v>9.4520684903975937E-4</v>
      </c>
      <c r="AU126" s="3"/>
      <c r="AV126" s="4">
        <f t="shared" si="161"/>
        <v>2.0502820775862944</v>
      </c>
      <c r="AW126" s="4">
        <f t="shared" si="162"/>
        <v>0</v>
      </c>
      <c r="AX126" s="4">
        <f t="shared" si="163"/>
        <v>0.15121635921719165</v>
      </c>
      <c r="AY126" s="4">
        <f t="shared" si="164"/>
        <v>3.7116412573744281E-4</v>
      </c>
      <c r="AZ126" s="4">
        <f t="shared" si="165"/>
        <v>0.33769494101425546</v>
      </c>
      <c r="BA126" s="4">
        <f t="shared" si="166"/>
        <v>1.2738284973727292</v>
      </c>
      <c r="BB126" s="4">
        <f t="shared" si="167"/>
        <v>0</v>
      </c>
      <c r="BC126" s="4">
        <f t="shared" si="168"/>
        <v>5.9585914576992541E-2</v>
      </c>
      <c r="BD126" s="4">
        <f t="shared" si="169"/>
        <v>1.8904136980795187E-3</v>
      </c>
      <c r="BE126" s="4">
        <f t="shared" si="170"/>
        <v>3.8748693675912804</v>
      </c>
      <c r="BF126" s="3"/>
      <c r="BG126" s="4">
        <f t="shared" si="171"/>
        <v>0.2095501268987208</v>
      </c>
      <c r="BH126" s="4">
        <f t="shared" si="172"/>
        <v>0.79044987310127923</v>
      </c>
      <c r="BI126" s="4">
        <f t="shared" si="173"/>
        <v>0</v>
      </c>
      <c r="BJ126" s="5">
        <f t="shared" si="174"/>
        <v>4.4814630229278229E-2</v>
      </c>
    </row>
    <row r="127" spans="1:62" s="10" customFormat="1" ht="20" customHeight="1" x14ac:dyDescent="0.2">
      <c r="A127" s="9">
        <v>18</v>
      </c>
    </row>
    <row r="128" spans="1:62" s="10" customFormat="1" ht="20" customHeight="1" x14ac:dyDescent="0.2">
      <c r="A128" s="9">
        <v>19</v>
      </c>
    </row>
    <row r="129" spans="1:62" s="10" customFormat="1" ht="20" customHeight="1" x14ac:dyDescent="0.2">
      <c r="A129" s="9">
        <v>20</v>
      </c>
    </row>
    <row r="130" spans="1:62" ht="20" customHeight="1" x14ac:dyDescent="0.2">
      <c r="A130" s="9">
        <v>21</v>
      </c>
      <c r="C130" s="9" t="s">
        <v>29</v>
      </c>
      <c r="E130" s="9">
        <v>55.308999999999997</v>
      </c>
      <c r="F130" s="9">
        <v>4.2000000000000003E-2</v>
      </c>
      <c r="G130" s="9">
        <v>1.321</v>
      </c>
      <c r="H130" s="9">
        <v>3.6999999999999998E-2</v>
      </c>
      <c r="I130" s="9">
        <v>16.876000000000001</v>
      </c>
      <c r="J130" s="9">
        <v>27.666</v>
      </c>
      <c r="K130" s="9">
        <v>1.6E-2</v>
      </c>
      <c r="L130" s="9">
        <v>0.78900000000000003</v>
      </c>
      <c r="M130" s="9">
        <v>1.7000000000000001E-2</v>
      </c>
      <c r="O130" s="5">
        <f t="shared" si="219"/>
        <v>102.07299999999999</v>
      </c>
      <c r="Q130" s="3">
        <f t="shared" si="133"/>
        <v>0.92052792756807122</v>
      </c>
      <c r="R130" s="3">
        <f t="shared" si="134"/>
        <v>5.2580184781792232E-4</v>
      </c>
      <c r="S130" s="3">
        <f t="shared" si="135"/>
        <v>1.2955934131677798E-2</v>
      </c>
      <c r="T130" s="3">
        <f t="shared" si="136"/>
        <v>2.4343706822817289E-4</v>
      </c>
      <c r="U130" s="3">
        <f t="shared" si="137"/>
        <v>0.23489129527043956</v>
      </c>
      <c r="V130" s="3">
        <f t="shared" si="138"/>
        <v>0.68643310837633975</v>
      </c>
      <c r="W130" s="3">
        <f t="shared" si="139"/>
        <v>2.2555225058855041E-4</v>
      </c>
      <c r="X130" s="3">
        <f t="shared" si="140"/>
        <v>1.4069939547408029E-2</v>
      </c>
      <c r="Y130" s="3">
        <f t="shared" si="141"/>
        <v>2.7428645186272773E-4</v>
      </c>
      <c r="Z130" s="3"/>
      <c r="AA130" s="3">
        <f t="shared" si="142"/>
        <v>1.8410558551361424</v>
      </c>
      <c r="AB130" s="3">
        <f t="shared" si="143"/>
        <v>1.0516036956358446E-3</v>
      </c>
      <c r="AC130" s="3">
        <f t="shared" si="144"/>
        <v>3.8867802395033395E-2</v>
      </c>
      <c r="AD130" s="3">
        <f t="shared" si="145"/>
        <v>7.3031120468451866E-4</v>
      </c>
      <c r="AE130" s="3">
        <f t="shared" si="146"/>
        <v>0.23489129527043956</v>
      </c>
      <c r="AF130" s="3">
        <f t="shared" si="147"/>
        <v>0.68643310837633975</v>
      </c>
      <c r="AG130" s="3">
        <f t="shared" si="148"/>
        <v>2.2555225058855041E-4</v>
      </c>
      <c r="AH130" s="3">
        <f t="shared" si="149"/>
        <v>1.4069939547408029E-2</v>
      </c>
      <c r="AI130" s="3">
        <f t="shared" si="150"/>
        <v>2.7428645186272773E-4</v>
      </c>
      <c r="AJ130" s="3">
        <f t="shared" si="151"/>
        <v>2.817599754328135</v>
      </c>
      <c r="AK130" s="3"/>
      <c r="AL130" s="3">
        <f t="shared" si="152"/>
        <v>3.9204770350538616</v>
      </c>
      <c r="AM130" s="3">
        <f t="shared" si="153"/>
        <v>2.2393607055518844E-3</v>
      </c>
      <c r="AN130" s="3">
        <f t="shared" si="154"/>
        <v>8.2767899880729953E-2</v>
      </c>
      <c r="AO130" s="3">
        <f t="shared" si="155"/>
        <v>1.555177317635727E-3</v>
      </c>
      <c r="AP130" s="3">
        <f t="shared" si="156"/>
        <v>0.50019445432507881</v>
      </c>
      <c r="AQ130" s="3">
        <f t="shared" si="157"/>
        <v>1.4617401367711755</v>
      </c>
      <c r="AR130" s="3">
        <f t="shared" si="158"/>
        <v>4.8030721945246767E-4</v>
      </c>
      <c r="AS130" s="3">
        <f t="shared" si="159"/>
        <v>2.9961543386270734E-2</v>
      </c>
      <c r="AT130" s="3">
        <f t="shared" si="160"/>
        <v>5.8408534024336368E-4</v>
      </c>
      <c r="AU130" s="3"/>
      <c r="AV130" s="4">
        <f t="shared" si="161"/>
        <v>1.9602385175269308</v>
      </c>
      <c r="AW130" s="4">
        <f t="shared" si="162"/>
        <v>1.1196803527759422E-3</v>
      </c>
      <c r="AX130" s="4">
        <f t="shared" si="163"/>
        <v>5.5178599920486633E-2</v>
      </c>
      <c r="AY130" s="4">
        <f t="shared" si="164"/>
        <v>1.0367848784238181E-3</v>
      </c>
      <c r="AZ130" s="4">
        <f t="shared" si="165"/>
        <v>0.50019445432507881</v>
      </c>
      <c r="BA130" s="4">
        <f t="shared" si="166"/>
        <v>1.4617401367711755</v>
      </c>
      <c r="BB130" s="4">
        <f t="shared" si="167"/>
        <v>4.8030721945246767E-4</v>
      </c>
      <c r="BC130" s="4">
        <f t="shared" si="168"/>
        <v>2.9961543386270734E-2</v>
      </c>
      <c r="BD130" s="4">
        <f t="shared" si="169"/>
        <v>1.1681706804867274E-3</v>
      </c>
      <c r="BE130" s="4">
        <f t="shared" si="170"/>
        <v>4.0111181950610808</v>
      </c>
      <c r="BF130" s="3"/>
      <c r="BG130" s="4">
        <f t="shared" si="171"/>
        <v>0.25488720797746878</v>
      </c>
      <c r="BH130" s="4">
        <f t="shared" si="172"/>
        <v>0.74486803887687136</v>
      </c>
      <c r="BI130" s="4">
        <f t="shared" si="173"/>
        <v>2.4475314565982134E-4</v>
      </c>
      <c r="BJ130" s="5">
        <f t="shared" si="174"/>
        <v>1.3867287587882426E-2</v>
      </c>
    </row>
    <row r="131" spans="1:62" ht="20" customHeight="1" x14ac:dyDescent="0.2">
      <c r="A131" s="9">
        <v>22</v>
      </c>
      <c r="C131" s="9" t="s">
        <v>30</v>
      </c>
      <c r="E131" s="9">
        <v>56.536000000000001</v>
      </c>
      <c r="F131" s="9">
        <v>0</v>
      </c>
      <c r="G131" s="9">
        <v>1.5489999999999999</v>
      </c>
      <c r="H131" s="9">
        <v>3.3000000000000002E-2</v>
      </c>
      <c r="I131" s="9">
        <v>12.443</v>
      </c>
      <c r="J131" s="9">
        <v>31.138000000000002</v>
      </c>
      <c r="K131" s="9">
        <v>3.5000000000000003E-2</v>
      </c>
      <c r="L131" s="9">
        <v>0.67800000000000005</v>
      </c>
      <c r="M131" s="9">
        <v>0</v>
      </c>
      <c r="O131" s="5">
        <f t="shared" si="219"/>
        <v>102.41200000000001</v>
      </c>
      <c r="Q131" s="3">
        <f t="shared" si="133"/>
        <v>0.94094933759403498</v>
      </c>
      <c r="R131" s="3">
        <f t="shared" si="134"/>
        <v>0</v>
      </c>
      <c r="S131" s="3">
        <f t="shared" si="135"/>
        <v>1.5192083247516208E-2</v>
      </c>
      <c r="T131" s="3">
        <f t="shared" si="136"/>
        <v>2.1711954733864068E-4</v>
      </c>
      <c r="U131" s="3">
        <f t="shared" si="137"/>
        <v>0.17318987835091723</v>
      </c>
      <c r="V131" s="3">
        <f t="shared" si="138"/>
        <v>0.77257840412862244</v>
      </c>
      <c r="W131" s="3">
        <f t="shared" si="139"/>
        <v>4.9339554816245411E-4</v>
      </c>
      <c r="X131" s="3">
        <f t="shared" si="140"/>
        <v>1.2090518394350627E-2</v>
      </c>
      <c r="Y131" s="3">
        <f t="shared" si="141"/>
        <v>0</v>
      </c>
      <c r="Z131" s="3"/>
      <c r="AA131" s="3">
        <f t="shared" si="142"/>
        <v>1.88189867518807</v>
      </c>
      <c r="AB131" s="3">
        <f t="shared" si="143"/>
        <v>0</v>
      </c>
      <c r="AC131" s="3">
        <f t="shared" si="144"/>
        <v>4.5576249742548619E-2</v>
      </c>
      <c r="AD131" s="3">
        <f t="shared" si="145"/>
        <v>6.5135864201592208E-4</v>
      </c>
      <c r="AE131" s="3">
        <f t="shared" si="146"/>
        <v>0.17318987835091723</v>
      </c>
      <c r="AF131" s="3">
        <f t="shared" si="147"/>
        <v>0.77257840412862244</v>
      </c>
      <c r="AG131" s="3">
        <f t="shared" si="148"/>
        <v>4.9339554816245411E-4</v>
      </c>
      <c r="AH131" s="3">
        <f t="shared" si="149"/>
        <v>1.2090518394350627E-2</v>
      </c>
      <c r="AI131" s="3">
        <f t="shared" si="150"/>
        <v>0</v>
      </c>
      <c r="AJ131" s="3">
        <f t="shared" si="151"/>
        <v>2.886478479994687</v>
      </c>
      <c r="AK131" s="3"/>
      <c r="AL131" s="3">
        <f t="shared" si="152"/>
        <v>3.9118227034726423</v>
      </c>
      <c r="AM131" s="3">
        <f t="shared" si="153"/>
        <v>0</v>
      </c>
      <c r="AN131" s="3">
        <f t="shared" si="154"/>
        <v>9.473741112242591E-2</v>
      </c>
      <c r="AO131" s="3">
        <f t="shared" si="155"/>
        <v>1.3539514945916818E-3</v>
      </c>
      <c r="AP131" s="3">
        <f t="shared" si="156"/>
        <v>0.36000243109639118</v>
      </c>
      <c r="AQ131" s="3">
        <f t="shared" si="157"/>
        <v>1.6059258563328236</v>
      </c>
      <c r="AR131" s="3">
        <f t="shared" si="158"/>
        <v>1.0256003325478365E-3</v>
      </c>
      <c r="AS131" s="3">
        <f t="shared" si="159"/>
        <v>2.5132046148578002E-2</v>
      </c>
      <c r="AT131" s="3">
        <f t="shared" si="160"/>
        <v>0</v>
      </c>
      <c r="AU131" s="3"/>
      <c r="AV131" s="4">
        <f t="shared" si="161"/>
        <v>1.9559113517363211</v>
      </c>
      <c r="AW131" s="4">
        <f t="shared" si="162"/>
        <v>0</v>
      </c>
      <c r="AX131" s="4">
        <f t="shared" si="163"/>
        <v>6.3158274081617269E-2</v>
      </c>
      <c r="AY131" s="4">
        <f t="shared" si="164"/>
        <v>9.0263432972778786E-4</v>
      </c>
      <c r="AZ131" s="4">
        <f t="shared" si="165"/>
        <v>0.36000243109639118</v>
      </c>
      <c r="BA131" s="4">
        <f t="shared" si="166"/>
        <v>1.6059258563328236</v>
      </c>
      <c r="BB131" s="4">
        <f t="shared" si="167"/>
        <v>1.0256003325478365E-3</v>
      </c>
      <c r="BC131" s="4">
        <f t="shared" si="168"/>
        <v>2.5132046148578002E-2</v>
      </c>
      <c r="BD131" s="4">
        <f t="shared" si="169"/>
        <v>0</v>
      </c>
      <c r="BE131" s="4">
        <f t="shared" si="170"/>
        <v>4.0120581940580067</v>
      </c>
      <c r="BF131" s="3"/>
      <c r="BG131" s="4">
        <f t="shared" si="171"/>
        <v>0.1830253537392508</v>
      </c>
      <c r="BH131" s="4">
        <f t="shared" si="172"/>
        <v>0.81645323071617093</v>
      </c>
      <c r="BI131" s="4">
        <f t="shared" si="173"/>
        <v>5.2141554457836743E-4</v>
      </c>
      <c r="BJ131" s="5">
        <f t="shared" si="174"/>
        <v>1.5809271421950873E-2</v>
      </c>
    </row>
    <row r="132" spans="1:62" ht="20" customHeight="1" x14ac:dyDescent="0.2">
      <c r="A132" s="9">
        <v>23</v>
      </c>
    </row>
    <row r="133" spans="1:62" ht="20" customHeight="1" x14ac:dyDescent="0.2">
      <c r="A133" s="9">
        <v>24</v>
      </c>
      <c r="C133" s="9" t="s">
        <v>32</v>
      </c>
      <c r="E133" s="9">
        <v>55.917000000000002</v>
      </c>
      <c r="F133" s="9">
        <v>1.4999999999999999E-2</v>
      </c>
      <c r="G133" s="9">
        <v>1.2450000000000001</v>
      </c>
      <c r="H133" s="9">
        <v>4.0000000000000001E-3</v>
      </c>
      <c r="I133" s="9">
        <v>14.593999999999999</v>
      </c>
      <c r="J133" s="9">
        <v>29.184000000000001</v>
      </c>
      <c r="K133" s="9">
        <v>2.7E-2</v>
      </c>
      <c r="L133" s="9">
        <v>0.63</v>
      </c>
      <c r="M133" s="9">
        <v>0</v>
      </c>
      <c r="O133" s="5">
        <f t="shared" si="219"/>
        <v>101.61599999999999</v>
      </c>
      <c r="Q133" s="3">
        <f t="shared" si="133"/>
        <v>0.93064709406830437</v>
      </c>
      <c r="R133" s="3">
        <f t="shared" si="134"/>
        <v>1.8778637422068654E-4</v>
      </c>
      <c r="S133" s="3">
        <f t="shared" si="135"/>
        <v>1.2210551093064997E-2</v>
      </c>
      <c r="T133" s="3">
        <f t="shared" si="136"/>
        <v>2.6317520889532203E-5</v>
      </c>
      <c r="U133" s="3">
        <f t="shared" si="137"/>
        <v>0.2031289146229435</v>
      </c>
      <c r="V133" s="3">
        <f t="shared" si="138"/>
        <v>0.72409686383485505</v>
      </c>
      <c r="W133" s="3">
        <f t="shared" si="139"/>
        <v>3.806194228681788E-4</v>
      </c>
      <c r="X133" s="3">
        <f t="shared" si="140"/>
        <v>1.1234552490325803E-2</v>
      </c>
      <c r="Y133" s="3">
        <f t="shared" si="141"/>
        <v>0</v>
      </c>
      <c r="Z133" s="3"/>
      <c r="AA133" s="3">
        <f t="shared" si="142"/>
        <v>1.8612941881366087</v>
      </c>
      <c r="AB133" s="3">
        <f t="shared" si="143"/>
        <v>3.7557274844137307E-4</v>
      </c>
      <c r="AC133" s="3">
        <f t="shared" si="144"/>
        <v>3.6631653279194987E-2</v>
      </c>
      <c r="AD133" s="3">
        <f t="shared" si="145"/>
        <v>7.895256266859661E-5</v>
      </c>
      <c r="AE133" s="3">
        <f t="shared" si="146"/>
        <v>0.2031289146229435</v>
      </c>
      <c r="AF133" s="3">
        <f t="shared" si="147"/>
        <v>0.72409686383485505</v>
      </c>
      <c r="AG133" s="3">
        <f t="shared" si="148"/>
        <v>3.806194228681788E-4</v>
      </c>
      <c r="AH133" s="3">
        <f t="shared" si="149"/>
        <v>1.1234552490325803E-2</v>
      </c>
      <c r="AI133" s="3">
        <f t="shared" si="150"/>
        <v>0</v>
      </c>
      <c r="AJ133" s="3">
        <f t="shared" si="151"/>
        <v>2.8372213170979066</v>
      </c>
      <c r="AK133" s="3"/>
      <c r="AL133" s="3">
        <f t="shared" si="152"/>
        <v>3.9361628440895697</v>
      </c>
      <c r="AM133" s="3">
        <f t="shared" si="153"/>
        <v>7.9424064561632395E-4</v>
      </c>
      <c r="AN133" s="3">
        <f t="shared" si="154"/>
        <v>7.7466610852897883E-2</v>
      </c>
      <c r="AO133" s="3">
        <f t="shared" si="155"/>
        <v>1.6696454843224086E-4</v>
      </c>
      <c r="AP133" s="3">
        <f t="shared" si="156"/>
        <v>0.42956588560539266</v>
      </c>
      <c r="AQ133" s="3">
        <f t="shared" si="157"/>
        <v>1.5312803258693433</v>
      </c>
      <c r="AR133" s="3">
        <f t="shared" si="158"/>
        <v>8.0491307584880454E-4</v>
      </c>
      <c r="AS133" s="3">
        <f t="shared" si="159"/>
        <v>2.375821531289754E-2</v>
      </c>
      <c r="AT133" s="3">
        <f t="shared" si="160"/>
        <v>0</v>
      </c>
      <c r="AU133" s="3"/>
      <c r="AV133" s="4">
        <f t="shared" si="161"/>
        <v>1.9680814220447849</v>
      </c>
      <c r="AW133" s="4">
        <f t="shared" si="162"/>
        <v>3.9712032280816198E-4</v>
      </c>
      <c r="AX133" s="4">
        <f t="shared" si="163"/>
        <v>5.1644407235265255E-2</v>
      </c>
      <c r="AY133" s="4">
        <f t="shared" si="164"/>
        <v>1.1130969895482724E-4</v>
      </c>
      <c r="AZ133" s="4">
        <f t="shared" si="165"/>
        <v>0.42956588560539266</v>
      </c>
      <c r="BA133" s="4">
        <f t="shared" si="166"/>
        <v>1.5312803258693433</v>
      </c>
      <c r="BB133" s="4">
        <f t="shared" si="167"/>
        <v>8.0491307584880454E-4</v>
      </c>
      <c r="BC133" s="4">
        <f t="shared" si="168"/>
        <v>2.375821531289754E-2</v>
      </c>
      <c r="BD133" s="4">
        <f t="shared" si="169"/>
        <v>0</v>
      </c>
      <c r="BE133" s="4">
        <f t="shared" si="170"/>
        <v>4.0056435991652952</v>
      </c>
      <c r="BF133" s="3"/>
      <c r="BG133" s="4">
        <f t="shared" si="171"/>
        <v>0.21898179560537626</v>
      </c>
      <c r="BH133" s="4">
        <f t="shared" si="172"/>
        <v>0.78060788011943782</v>
      </c>
      <c r="BI133" s="4">
        <f t="shared" si="173"/>
        <v>4.1032427518588991E-4</v>
      </c>
      <c r="BJ133" s="5">
        <f t="shared" si="174"/>
        <v>1.2997742059754871E-2</v>
      </c>
    </row>
    <row r="134" spans="1:62" s="10" customFormat="1" ht="20" customHeight="1" x14ac:dyDescent="0.2">
      <c r="A134" s="9">
        <v>25</v>
      </c>
    </row>
    <row r="135" spans="1:62" ht="20" customHeight="1" x14ac:dyDescent="0.2">
      <c r="A135" s="9">
        <v>26</v>
      </c>
      <c r="C135" s="9" t="s">
        <v>34</v>
      </c>
      <c r="E135" s="9">
        <v>55.622</v>
      </c>
      <c r="F135" s="9">
        <v>8.1000000000000003E-2</v>
      </c>
      <c r="G135" s="9">
        <v>1.149</v>
      </c>
      <c r="H135" s="9">
        <v>4.0000000000000001E-3</v>
      </c>
      <c r="I135" s="9">
        <v>13.44</v>
      </c>
      <c r="J135" s="9">
        <v>23.917000000000002</v>
      </c>
      <c r="K135" s="9">
        <v>0.20200000000000001</v>
      </c>
      <c r="L135" s="9">
        <v>7.0519999999999996</v>
      </c>
      <c r="M135" s="9">
        <v>0.06</v>
      </c>
      <c r="O135" s="5">
        <f t="shared" si="219"/>
        <v>101.52700000000002</v>
      </c>
      <c r="Q135" s="3">
        <f t="shared" si="133"/>
        <v>0.92573730111177677</v>
      </c>
      <c r="R135" s="3">
        <f t="shared" si="134"/>
        <v>1.0140464207917075E-3</v>
      </c>
      <c r="S135" s="3">
        <f t="shared" si="135"/>
        <v>1.1269014623238297E-2</v>
      </c>
      <c r="T135" s="3">
        <f t="shared" si="136"/>
        <v>2.6317520889532203E-5</v>
      </c>
      <c r="U135" s="3">
        <f t="shared" si="137"/>
        <v>0.18706678172758398</v>
      </c>
      <c r="V135" s="3">
        <f t="shared" si="138"/>
        <v>0.59341504565303693</v>
      </c>
      <c r="W135" s="3">
        <f t="shared" si="139"/>
        <v>2.8475971636804493E-3</v>
      </c>
      <c r="X135" s="3">
        <f t="shared" si="140"/>
        <v>0.12575565739964692</v>
      </c>
      <c r="Y135" s="3">
        <f t="shared" si="141"/>
        <v>9.6806983010374475E-4</v>
      </c>
      <c r="Z135" s="3"/>
      <c r="AA135" s="3">
        <f t="shared" si="142"/>
        <v>1.8514746022235535</v>
      </c>
      <c r="AB135" s="3">
        <f t="shared" si="143"/>
        <v>2.0280928415834149E-3</v>
      </c>
      <c r="AC135" s="3">
        <f t="shared" si="144"/>
        <v>3.3807043869714892E-2</v>
      </c>
      <c r="AD135" s="3">
        <f t="shared" si="145"/>
        <v>7.895256266859661E-5</v>
      </c>
      <c r="AE135" s="3">
        <f t="shared" si="146"/>
        <v>0.18706678172758398</v>
      </c>
      <c r="AF135" s="3">
        <f t="shared" si="147"/>
        <v>0.59341504565303693</v>
      </c>
      <c r="AG135" s="3">
        <f t="shared" si="148"/>
        <v>2.8475971636804493E-3</v>
      </c>
      <c r="AH135" s="3">
        <f t="shared" si="149"/>
        <v>0.12575565739964692</v>
      </c>
      <c r="AI135" s="3">
        <f t="shared" si="150"/>
        <v>9.6806983010374475E-4</v>
      </c>
      <c r="AJ135" s="3">
        <f t="shared" si="151"/>
        <v>2.7974418432715722</v>
      </c>
      <c r="AK135" s="3"/>
      <c r="AL135" s="3">
        <f t="shared" si="152"/>
        <v>3.9710736579065635</v>
      </c>
      <c r="AM135" s="3">
        <f t="shared" si="153"/>
        <v>4.3498874083006921E-3</v>
      </c>
      <c r="AN135" s="3">
        <f t="shared" si="154"/>
        <v>7.2509912478133223E-2</v>
      </c>
      <c r="AO135" s="3">
        <f t="shared" si="155"/>
        <v>1.6933877540688234E-4</v>
      </c>
      <c r="AP135" s="3">
        <f t="shared" si="156"/>
        <v>0.40122395861959037</v>
      </c>
      <c r="AQ135" s="3">
        <f t="shared" si="157"/>
        <v>1.2727665036118407</v>
      </c>
      <c r="AR135" s="3">
        <f t="shared" si="158"/>
        <v>6.1075739691164865E-3</v>
      </c>
      <c r="AS135" s="3">
        <f t="shared" si="159"/>
        <v>0.26972283488669913</v>
      </c>
      <c r="AT135" s="3">
        <f t="shared" si="160"/>
        <v>2.0763323443498643E-3</v>
      </c>
      <c r="AU135" s="3"/>
      <c r="AV135" s="4">
        <f t="shared" si="161"/>
        <v>1.9855368289532818</v>
      </c>
      <c r="AW135" s="4">
        <f t="shared" si="162"/>
        <v>2.174943704150346E-3</v>
      </c>
      <c r="AX135" s="4">
        <f t="shared" si="163"/>
        <v>4.8339941652088818E-2</v>
      </c>
      <c r="AY135" s="4">
        <f t="shared" si="164"/>
        <v>1.1289251693792156E-4</v>
      </c>
      <c r="AZ135" s="4">
        <f t="shared" si="165"/>
        <v>0.40122395861959037</v>
      </c>
      <c r="BA135" s="4">
        <f t="shared" si="166"/>
        <v>1.2727665036118407</v>
      </c>
      <c r="BB135" s="4">
        <f t="shared" si="167"/>
        <v>6.1075739691164865E-3</v>
      </c>
      <c r="BC135" s="4">
        <f t="shared" si="168"/>
        <v>0.26972283488669913</v>
      </c>
      <c r="BD135" s="4">
        <f t="shared" si="169"/>
        <v>4.1526646886997287E-3</v>
      </c>
      <c r="BE135" s="4">
        <f t="shared" si="170"/>
        <v>3.9901381426024045</v>
      </c>
      <c r="BF135" s="3"/>
      <c r="BG135" s="4">
        <f t="shared" si="171"/>
        <v>0.23880984917221676</v>
      </c>
      <c r="BH135" s="4">
        <f t="shared" si="172"/>
        <v>0.75755490226637867</v>
      </c>
      <c r="BI135" s="4">
        <f t="shared" si="173"/>
        <v>3.6352485614044522E-3</v>
      </c>
      <c r="BJ135" s="5">
        <f t="shared" si="174"/>
        <v>1.4233031435391098E-2</v>
      </c>
    </row>
    <row r="136" spans="1:62" s="10" customFormat="1" ht="20" customHeight="1" x14ac:dyDescent="0.2">
      <c r="A136" s="9">
        <v>27</v>
      </c>
    </row>
    <row r="137" spans="1:62" ht="20" customHeight="1" x14ac:dyDescent="0.2">
      <c r="A137" s="9">
        <v>28</v>
      </c>
      <c r="C137" s="9" t="s">
        <v>36</v>
      </c>
      <c r="E137" s="9">
        <v>55.853999999999999</v>
      </c>
      <c r="F137" s="9">
        <v>2.8000000000000001E-2</v>
      </c>
      <c r="G137" s="9">
        <v>1.38</v>
      </c>
      <c r="H137" s="9">
        <v>0</v>
      </c>
      <c r="I137" s="9">
        <v>15.622999999999999</v>
      </c>
      <c r="J137" s="9">
        <v>27.64</v>
      </c>
      <c r="K137" s="9">
        <v>0.03</v>
      </c>
      <c r="L137" s="9">
        <v>0.95499999999999996</v>
      </c>
      <c r="M137" s="9">
        <v>1.6E-2</v>
      </c>
      <c r="O137" s="5">
        <f t="shared" si="219"/>
        <v>101.52600000000001</v>
      </c>
      <c r="Q137" s="3">
        <f t="shared" ref="Q137:Q173" si="220">E137/60.084</f>
        <v>0.92959856201318147</v>
      </c>
      <c r="R137" s="3">
        <f t="shared" ref="R137:R173" si="221">F137/79.878</f>
        <v>3.5053456521194821E-4</v>
      </c>
      <c r="S137" s="3">
        <f t="shared" ref="S137:S173" si="222">G137/101.961</f>
        <v>1.3534586753758789E-2</v>
      </c>
      <c r="T137" s="3">
        <f t="shared" ref="T137:T173" si="223">H137/151.99</f>
        <v>0</v>
      </c>
      <c r="U137" s="3">
        <f t="shared" ref="U137:U173" si="224">I137/71.846</f>
        <v>0.21745121509896165</v>
      </c>
      <c r="V137" s="3">
        <f t="shared" ref="V137:V173" si="225">J137/40.304</f>
        <v>0.68578801111552201</v>
      </c>
      <c r="W137" s="3">
        <f t="shared" ref="W137:W173" si="226">K137/70.937</f>
        <v>4.2291046985353203E-4</v>
      </c>
      <c r="X137" s="3">
        <f t="shared" ref="X137:X173" si="227">L137/56.077</f>
        <v>1.7030154965493875E-2</v>
      </c>
      <c r="Y137" s="3">
        <f t="shared" ref="Y137:Y173" si="228">M137/61.979</f>
        <v>2.5815195469433197E-4</v>
      </c>
      <c r="Z137" s="3"/>
      <c r="AA137" s="3">
        <f t="shared" ref="AA137:AA173" si="229">Q137*2</f>
        <v>1.8591971240263629</v>
      </c>
      <c r="AB137" s="3">
        <f t="shared" ref="AB137:AB173" si="230">R137*2</f>
        <v>7.0106913042389642E-4</v>
      </c>
      <c r="AC137" s="3">
        <f t="shared" ref="AC137:AC173" si="231">S137*3</f>
        <v>4.0603760261276364E-2</v>
      </c>
      <c r="AD137" s="3">
        <f t="shared" ref="AD137:AD173" si="232">T137*3</f>
        <v>0</v>
      </c>
      <c r="AE137" s="3">
        <f t="shared" ref="AE137:AE173" si="233">U137*1</f>
        <v>0.21745121509896165</v>
      </c>
      <c r="AF137" s="3">
        <f t="shared" ref="AF137:AF173" si="234">V137*1</f>
        <v>0.68578801111552201</v>
      </c>
      <c r="AG137" s="3">
        <f t="shared" ref="AG137:AG173" si="235">W137*1</f>
        <v>4.2291046985353203E-4</v>
      </c>
      <c r="AH137" s="3">
        <f t="shared" ref="AH137:AH173" si="236">X137*1</f>
        <v>1.7030154965493875E-2</v>
      </c>
      <c r="AI137" s="3">
        <f t="shared" ref="AI137:AI173" si="237">Y137*1</f>
        <v>2.5815195469433197E-4</v>
      </c>
      <c r="AJ137" s="3">
        <f t="shared" ref="AJ137:AJ173" si="238">SUM(AA137:AI137)</f>
        <v>2.8214523970225884</v>
      </c>
      <c r="AK137" s="3"/>
      <c r="AL137" s="3">
        <f t="shared" ref="AL137:AL173" si="239">AA137*(6/AJ137)</f>
        <v>3.9537022690618406</v>
      </c>
      <c r="AM137" s="3">
        <f t="shared" ref="AM137:AM173" si="240">AB137*(6/AJ137)</f>
        <v>1.490868599088295E-3</v>
      </c>
      <c r="AN137" s="3">
        <f t="shared" ref="AN137:AN173" si="241">AC137*(6/AJ137)</f>
        <v>8.6346507856998489E-2</v>
      </c>
      <c r="AO137" s="3">
        <f t="shared" ref="AO137:AO173" si="242">AD137*(6/AJ137)</f>
        <v>0</v>
      </c>
      <c r="AP137" s="3">
        <f t="shared" ref="AP137:AP173" si="243">AE137*(6/AJ137)</f>
        <v>0.46242399551755553</v>
      </c>
      <c r="AQ137" s="3">
        <f t="shared" ref="AQ137:AQ173" si="244">AF137*(6/AJ137)</f>
        <v>1.4583723159870805</v>
      </c>
      <c r="AR137" s="3">
        <f t="shared" ref="AR137:AR173" si="245">AG137*(6/AJ137)</f>
        <v>8.9934631603174177E-4</v>
      </c>
      <c r="AS137" s="3">
        <f t="shared" ref="AS137:AS173" si="246">AH137*(6/AJ137)</f>
        <v>3.6215719925238629E-2</v>
      </c>
      <c r="AT137" s="3">
        <f t="shared" ref="AT137:AT173" si="247">AI137*(6/AJ137)</f>
        <v>5.4897673616628143E-4</v>
      </c>
      <c r="AU137" s="3"/>
      <c r="AV137" s="4">
        <f t="shared" ref="AV137:AV173" si="248">AL137/2</f>
        <v>1.9768511345309203</v>
      </c>
      <c r="AW137" s="4">
        <f t="shared" ref="AW137:AW173" si="249">AM137/2</f>
        <v>7.4543429954414752E-4</v>
      </c>
      <c r="AX137" s="4">
        <f t="shared" ref="AX137:AX173" si="250">(2*AN137)/3</f>
        <v>5.7564338571332328E-2</v>
      </c>
      <c r="AY137" s="4">
        <f t="shared" ref="AY137:AY173" si="251">(2*AO137)/3</f>
        <v>0</v>
      </c>
      <c r="AZ137" s="4">
        <f t="shared" ref="AZ137:AZ173" si="252">AP137/1</f>
        <v>0.46242399551755553</v>
      </c>
      <c r="BA137" s="4">
        <f t="shared" ref="BA137:BA173" si="253">AQ137/1</f>
        <v>1.4583723159870805</v>
      </c>
      <c r="BB137" s="4">
        <f t="shared" ref="BB137:BB173" si="254">AR137/1</f>
        <v>8.9934631603174177E-4</v>
      </c>
      <c r="BC137" s="4">
        <f t="shared" ref="BC137:BC173" si="255">AS137/1</f>
        <v>3.6215719925238629E-2</v>
      </c>
      <c r="BD137" s="4">
        <f t="shared" ref="BD137:BD173" si="256">AT137*2</f>
        <v>1.0979534723325629E-3</v>
      </c>
      <c r="BE137" s="4">
        <f t="shared" ref="BE137:BE173" si="257">SUM(AV137:BD137)</f>
        <v>3.9941702386200362</v>
      </c>
      <c r="BF137" s="3"/>
      <c r="BG137" s="4">
        <f t="shared" ref="BG137:BG173" si="258">AZ137/(AZ137+BA137+BB137)</f>
        <v>0.24063331445624198</v>
      </c>
      <c r="BH137" s="4">
        <f t="shared" ref="BH137:BH173" si="259">BA137/(AZ137+BA137+BB137)</f>
        <v>0.75889868931741922</v>
      </c>
      <c r="BI137" s="4">
        <f t="shared" ref="BI137:BI173" si="260">BB137/(AZ137+BA137+BB137)</f>
        <v>4.6799622633880592E-4</v>
      </c>
      <c r="BJ137" s="5">
        <f t="shared" ref="BJ137:BJ173" si="261">(AX137/2)/((AX137/2)+AZ137+BA137)</f>
        <v>1.4763278097939772E-2</v>
      </c>
    </row>
    <row r="138" spans="1:62" s="10" customFormat="1" ht="20" customHeight="1" x14ac:dyDescent="0.2">
      <c r="A138" s="20"/>
    </row>
    <row r="139" spans="1:62" ht="20" customHeight="1" x14ac:dyDescent="0.2">
      <c r="C139" s="9" t="s">
        <v>53</v>
      </c>
      <c r="E139" s="5">
        <f t="shared" ref="E139:M139" si="262">AVERAGE(E110:E138)</f>
        <v>55.580166666666663</v>
      </c>
      <c r="F139" s="5">
        <f t="shared" si="262"/>
        <v>2.055555555555556E-2</v>
      </c>
      <c r="G139" s="5">
        <f t="shared" si="262"/>
        <v>1.3920555555555556</v>
      </c>
      <c r="H139" s="5">
        <f t="shared" si="262"/>
        <v>1.2111111111111112E-2</v>
      </c>
      <c r="I139" s="5">
        <f t="shared" si="262"/>
        <v>16.235111111111113</v>
      </c>
      <c r="J139" s="5">
        <f t="shared" si="262"/>
        <v>27.196888888888889</v>
      </c>
      <c r="K139" s="5">
        <f t="shared" si="262"/>
        <v>4.8277777777777788E-2</v>
      </c>
      <c r="L139" s="5">
        <f t="shared" si="262"/>
        <v>1.213111111111111</v>
      </c>
      <c r="M139" s="5">
        <f t="shared" si="262"/>
        <v>1.2444444444444445E-2</v>
      </c>
      <c r="O139" s="5">
        <f>SUM(E139:M139)</f>
        <v>101.71072222222222</v>
      </c>
      <c r="Q139" s="3">
        <f t="shared" ref="Q139" si="263">E139/60.084</f>
        <v>0.92504105363602063</v>
      </c>
      <c r="R139" s="3">
        <f t="shared" ref="R139" si="264">F139/79.878</f>
        <v>2.5733688319131125E-4</v>
      </c>
      <c r="S139" s="3">
        <f t="shared" ref="S139" si="265">G139/101.961</f>
        <v>1.365282368312939E-2</v>
      </c>
      <c r="T139" s="3">
        <f t="shared" ref="T139" si="266">H139/151.99</f>
        <v>7.9683604915528072E-5</v>
      </c>
      <c r="U139" s="3">
        <f t="shared" ref="U139" si="267">I139/71.846</f>
        <v>0.22597098114176312</v>
      </c>
      <c r="V139" s="3">
        <f t="shared" ref="V139" si="268">J139/40.304</f>
        <v>0.67479378942261037</v>
      </c>
      <c r="W139" s="3">
        <f t="shared" ref="W139" si="269">K139/70.937</f>
        <v>6.8057258944948038E-4</v>
      </c>
      <c r="X139" s="3">
        <f t="shared" ref="X139" si="270">L139/56.077</f>
        <v>2.1632953102182911E-2</v>
      </c>
      <c r="Y139" s="3">
        <f t="shared" ref="Y139" si="271">M139/61.979</f>
        <v>2.0078485365114711E-4</v>
      </c>
      <c r="Z139" s="3"/>
      <c r="AA139" s="3">
        <f t="shared" ref="AA139" si="272">Q139*2</f>
        <v>1.8500821072720413</v>
      </c>
      <c r="AB139" s="3">
        <f t="shared" ref="AB139" si="273">R139*2</f>
        <v>5.1467376638262251E-4</v>
      </c>
      <c r="AC139" s="3">
        <f t="shared" ref="AC139" si="274">S139*3</f>
        <v>4.095847104938817E-2</v>
      </c>
      <c r="AD139" s="3">
        <f t="shared" ref="AD139" si="275">T139*3</f>
        <v>2.390508147465842E-4</v>
      </c>
      <c r="AE139" s="3">
        <f t="shared" ref="AE139" si="276">U139*1</f>
        <v>0.22597098114176312</v>
      </c>
      <c r="AF139" s="3">
        <f t="shared" ref="AF139" si="277">V139*1</f>
        <v>0.67479378942261037</v>
      </c>
      <c r="AG139" s="3">
        <f t="shared" ref="AG139" si="278">W139*1</f>
        <v>6.8057258944948038E-4</v>
      </c>
      <c r="AH139" s="3">
        <f t="shared" ref="AH139" si="279">X139*1</f>
        <v>2.1632953102182911E-2</v>
      </c>
      <c r="AI139" s="3">
        <f t="shared" ref="AI139" si="280">Y139*1</f>
        <v>2.0078485365114711E-4</v>
      </c>
      <c r="AJ139" s="3">
        <f t="shared" ref="AJ139" si="281">SUM(AA139:AI139)</f>
        <v>2.8150733840122153</v>
      </c>
      <c r="AK139" s="3"/>
      <c r="AL139" s="3">
        <f t="shared" ref="AL139" si="282">AA139*(6/AJ139)</f>
        <v>3.9432338448709086</v>
      </c>
      <c r="AM139" s="3">
        <f t="shared" ref="AM139" si="283">AB139*(6/AJ139)</f>
        <v>1.096966997675374E-3</v>
      </c>
      <c r="AN139" s="3">
        <f t="shared" ref="AN139" si="284">AC139*(6/AJ139)</f>
        <v>8.729819538347873E-2</v>
      </c>
      <c r="AO139" s="3">
        <f t="shared" ref="AO139" si="285">AD139*(6/AJ139)</f>
        <v>5.0950888052347888E-4</v>
      </c>
      <c r="AP139" s="3">
        <f t="shared" ref="AP139" si="286">AE139*(6/AJ139)</f>
        <v>0.481630743465086</v>
      </c>
      <c r="AQ139" s="3">
        <f t="shared" ref="AQ139" si="287">AF139*(6/AJ139)</f>
        <v>1.4382441180858729</v>
      </c>
      <c r="AR139" s="3">
        <f t="shared" ref="AR139" si="288">AG139*(6/AJ139)</f>
        <v>1.4505609551381995E-3</v>
      </c>
      <c r="AS139" s="3">
        <f t="shared" ref="AS139" si="289">AH139*(6/AJ139)</f>
        <v>4.6108111905808227E-2</v>
      </c>
      <c r="AT139" s="3">
        <f t="shared" ref="AT139" si="290">AI139*(6/AJ139)</f>
        <v>4.279494555093471E-4</v>
      </c>
      <c r="AU139" s="3"/>
      <c r="AV139" s="4">
        <f t="shared" ref="AV139" si="291">AL139/2</f>
        <v>1.9716169224354543</v>
      </c>
      <c r="AW139" s="4">
        <f t="shared" ref="AW139" si="292">AM139/2</f>
        <v>5.4848349883768698E-4</v>
      </c>
      <c r="AX139" s="4">
        <f t="shared" ref="AX139" si="293">(2*AN139)/3</f>
        <v>5.8198796922319156E-2</v>
      </c>
      <c r="AY139" s="4">
        <f t="shared" ref="AY139" si="294">(2*AO139)/3</f>
        <v>3.3967258701565257E-4</v>
      </c>
      <c r="AZ139" s="4">
        <f t="shared" ref="AZ139" si="295">AP139/1</f>
        <v>0.481630743465086</v>
      </c>
      <c r="BA139" s="4">
        <f t="shared" ref="BA139" si="296">AQ139/1</f>
        <v>1.4382441180858729</v>
      </c>
      <c r="BB139" s="4">
        <f t="shared" ref="BB139" si="297">AR139/1</f>
        <v>1.4505609551381995E-3</v>
      </c>
      <c r="BC139" s="4">
        <f t="shared" ref="BC139" si="298">AS139/1</f>
        <v>4.6108111905808227E-2</v>
      </c>
      <c r="BD139" s="4">
        <f t="shared" ref="BD139" si="299">AT139*2</f>
        <v>8.558989110186942E-4</v>
      </c>
      <c r="BE139" s="4">
        <f t="shared" ref="BE139" si="300">SUM(AV139:BD139)</f>
        <v>3.9989933087665506</v>
      </c>
      <c r="BF139" s="3"/>
      <c r="BG139" s="4">
        <f t="shared" ref="BG139" si="301">AZ139/(AZ139+BA139+BB139)</f>
        <v>0.25067629763461247</v>
      </c>
      <c r="BH139" s="4">
        <f t="shared" ref="BH139" si="302">BA139/(AZ139+BA139+BB139)</f>
        <v>0.74856872304842925</v>
      </c>
      <c r="BI139" s="4">
        <f t="shared" ref="BI139" si="303">BB139/(AZ139+BA139+BB139)</f>
        <v>7.5497931695826304E-4</v>
      </c>
      <c r="BJ139" s="5">
        <f t="shared" ref="BJ139" si="304">(AX139/2)/((AX139/2)+AZ139+BA139)</f>
        <v>1.4930622255102867E-2</v>
      </c>
    </row>
    <row r="140" spans="1:62" ht="20" customHeight="1" x14ac:dyDescent="0.2">
      <c r="C140" s="9" t="s">
        <v>63</v>
      </c>
      <c r="E140" s="5">
        <f t="shared" ref="E140:M140" si="305">_xlfn.STDEV.P(E110:E138)</f>
        <v>0.68398353212794749</v>
      </c>
      <c r="F140" s="5">
        <f t="shared" si="305"/>
        <v>2.0827925223982403E-2</v>
      </c>
      <c r="G140" s="5">
        <f t="shared" si="305"/>
        <v>0.56123786522117702</v>
      </c>
      <c r="H140" s="5">
        <f t="shared" si="305"/>
        <v>1.6609531697488539E-2</v>
      </c>
      <c r="I140" s="5">
        <f t="shared" si="305"/>
        <v>2.8324289711382242</v>
      </c>
      <c r="J140" s="5">
        <f t="shared" si="305"/>
        <v>2.2476467913721301</v>
      </c>
      <c r="K140" s="5">
        <f t="shared" si="305"/>
        <v>5.4014201379056624E-2</v>
      </c>
      <c r="L140" s="5">
        <f t="shared" si="305"/>
        <v>1.4312314002241757</v>
      </c>
      <c r="M140" s="5">
        <f t="shared" si="305"/>
        <v>1.5151905718871808E-2</v>
      </c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3"/>
      <c r="BG140" s="4"/>
      <c r="BH140" s="4"/>
      <c r="BI140" s="4"/>
      <c r="BJ140" s="5"/>
    </row>
    <row r="141" spans="1:62" ht="10" customHeight="1" x14ac:dyDescent="0.2">
      <c r="A141" s="19"/>
      <c r="B141" s="14"/>
      <c r="C141" s="14"/>
      <c r="D141" s="14"/>
      <c r="E141" s="8"/>
      <c r="F141" s="8"/>
      <c r="G141" s="8"/>
      <c r="H141" s="8"/>
      <c r="I141" s="8"/>
      <c r="J141" s="8"/>
      <c r="K141" s="8"/>
      <c r="L141" s="8"/>
      <c r="M141" s="8"/>
      <c r="N141" s="15"/>
      <c r="O141" s="14"/>
      <c r="P141" s="14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6"/>
      <c r="BG141" s="7"/>
      <c r="BH141" s="7"/>
      <c r="BI141" s="7"/>
      <c r="BJ141" s="8"/>
    </row>
    <row r="142" spans="1:62" ht="10" customHeight="1" x14ac:dyDescent="0.2">
      <c r="O142" s="5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3"/>
      <c r="BG142" s="4"/>
      <c r="BH142" s="4"/>
      <c r="BI142" s="4"/>
      <c r="BJ142" s="5"/>
    </row>
    <row r="143" spans="1:62" ht="20" customHeight="1" x14ac:dyDescent="0.2">
      <c r="A143" s="18" t="s">
        <v>69</v>
      </c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</row>
    <row r="144" spans="1:62" ht="10" customHeight="1" x14ac:dyDescent="0.2">
      <c r="A144" s="19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5"/>
      <c r="O144" s="14"/>
      <c r="P144" s="14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</row>
    <row r="145" spans="1:62" ht="10" customHeight="1" x14ac:dyDescent="0.2"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</row>
    <row r="146" spans="1:62" ht="20" customHeight="1" x14ac:dyDescent="0.2">
      <c r="A146" s="9" t="s">
        <v>27</v>
      </c>
      <c r="C146" s="9" t="s">
        <v>6</v>
      </c>
      <c r="E146" s="9" t="s">
        <v>60</v>
      </c>
      <c r="F146" s="9" t="s">
        <v>61</v>
      </c>
      <c r="G146" s="9" t="s">
        <v>62</v>
      </c>
      <c r="H146" s="9" t="s">
        <v>58</v>
      </c>
      <c r="I146" s="9" t="s">
        <v>3</v>
      </c>
      <c r="J146" s="9" t="s">
        <v>2</v>
      </c>
      <c r="K146" s="9" t="s">
        <v>4</v>
      </c>
      <c r="L146" s="9" t="s">
        <v>1</v>
      </c>
      <c r="M146" s="9" t="s">
        <v>59</v>
      </c>
      <c r="O146" s="9" t="s">
        <v>5</v>
      </c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</row>
    <row r="147" spans="1:62" ht="20" customHeight="1" x14ac:dyDescent="0.2">
      <c r="A147" s="9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</row>
    <row r="148" spans="1:62" ht="20" customHeight="1" x14ac:dyDescent="0.2">
      <c r="A148" s="9">
        <v>1</v>
      </c>
      <c r="C148" s="9" t="s">
        <v>7</v>
      </c>
      <c r="E148" s="9">
        <v>48.944000000000003</v>
      </c>
      <c r="F148" s="9">
        <v>2.3E-2</v>
      </c>
      <c r="G148" s="9">
        <v>10.169</v>
      </c>
      <c r="H148" s="9">
        <v>4.0000000000000001E-3</v>
      </c>
      <c r="I148" s="9">
        <v>17.483000000000001</v>
      </c>
      <c r="J148" s="9">
        <v>24.524000000000001</v>
      </c>
      <c r="K148" s="9">
        <v>0</v>
      </c>
      <c r="L148" s="9">
        <v>6.0000000000000001E-3</v>
      </c>
      <c r="M148" s="9">
        <v>0</v>
      </c>
      <c r="O148" s="9">
        <v>101.196</v>
      </c>
      <c r="Q148" s="3">
        <f t="shared" si="220"/>
        <v>0.81459290326875711</v>
      </c>
      <c r="R148" s="3">
        <f t="shared" si="221"/>
        <v>2.8793910713838602E-4</v>
      </c>
      <c r="S148" s="3">
        <f t="shared" si="222"/>
        <v>9.9734212100705183E-2</v>
      </c>
      <c r="T148" s="3">
        <f t="shared" si="223"/>
        <v>2.6317520889532203E-5</v>
      </c>
      <c r="U148" s="3">
        <f t="shared" si="224"/>
        <v>0.24333992149876124</v>
      </c>
      <c r="V148" s="3">
        <f t="shared" si="225"/>
        <v>0.6084755855498214</v>
      </c>
      <c r="W148" s="3">
        <f t="shared" si="226"/>
        <v>0</v>
      </c>
      <c r="X148" s="3">
        <f t="shared" si="227"/>
        <v>1.0699573800310289E-4</v>
      </c>
      <c r="Y148" s="3">
        <f t="shared" si="228"/>
        <v>0</v>
      </c>
      <c r="Z148" s="3"/>
      <c r="AA148" s="3">
        <f t="shared" si="229"/>
        <v>1.6291858065375142</v>
      </c>
      <c r="AB148" s="3">
        <f t="shared" si="230"/>
        <v>5.7587821427677204E-4</v>
      </c>
      <c r="AC148" s="3">
        <f t="shared" si="231"/>
        <v>0.29920263630211552</v>
      </c>
      <c r="AD148" s="3">
        <f t="shared" si="232"/>
        <v>7.895256266859661E-5</v>
      </c>
      <c r="AE148" s="3">
        <f t="shared" si="233"/>
        <v>0.24333992149876124</v>
      </c>
      <c r="AF148" s="3">
        <f t="shared" si="234"/>
        <v>0.6084755855498214</v>
      </c>
      <c r="AG148" s="3">
        <f t="shared" si="235"/>
        <v>0</v>
      </c>
      <c r="AH148" s="3">
        <f t="shared" si="236"/>
        <v>1.0699573800310289E-4</v>
      </c>
      <c r="AI148" s="3">
        <f t="shared" si="237"/>
        <v>0</v>
      </c>
      <c r="AJ148" s="3">
        <f t="shared" si="238"/>
        <v>2.780965776403161</v>
      </c>
      <c r="AK148" s="3"/>
      <c r="AL148" s="3">
        <f t="shared" si="239"/>
        <v>3.5150072403508683</v>
      </c>
      <c r="AM148" s="3">
        <f t="shared" si="240"/>
        <v>1.2424709843533565E-3</v>
      </c>
      <c r="AN148" s="3">
        <f t="shared" si="241"/>
        <v>0.64553682502867227</v>
      </c>
      <c r="AO148" s="3">
        <f t="shared" si="242"/>
        <v>1.7034203729909703E-4</v>
      </c>
      <c r="AP148" s="3">
        <f t="shared" si="243"/>
        <v>0.52501168528616338</v>
      </c>
      <c r="AQ148" s="3">
        <f t="shared" si="244"/>
        <v>1.3128005904556153</v>
      </c>
      <c r="AR148" s="3">
        <f t="shared" si="245"/>
        <v>0</v>
      </c>
      <c r="AS148" s="3">
        <f t="shared" si="246"/>
        <v>2.3084585702774546E-4</v>
      </c>
      <c r="AT148" s="3">
        <f t="shared" si="247"/>
        <v>0</v>
      </c>
      <c r="AU148" s="3"/>
      <c r="AV148" s="4">
        <f t="shared" si="248"/>
        <v>1.7575036201754342</v>
      </c>
      <c r="AW148" s="4">
        <f t="shared" si="249"/>
        <v>6.2123549217667825E-4</v>
      </c>
      <c r="AX148" s="4">
        <f t="shared" si="250"/>
        <v>0.43035788335244818</v>
      </c>
      <c r="AY148" s="4">
        <f t="shared" si="251"/>
        <v>1.1356135819939802E-4</v>
      </c>
      <c r="AZ148" s="4">
        <f t="shared" si="252"/>
        <v>0.52501168528616338</v>
      </c>
      <c r="BA148" s="4">
        <f t="shared" si="253"/>
        <v>1.3128005904556153</v>
      </c>
      <c r="BB148" s="4">
        <f t="shared" si="254"/>
        <v>0</v>
      </c>
      <c r="BC148" s="4">
        <f t="shared" si="255"/>
        <v>2.3084585702774546E-4</v>
      </c>
      <c r="BD148" s="4">
        <f t="shared" si="256"/>
        <v>0</v>
      </c>
      <c r="BE148" s="4">
        <f t="shared" si="257"/>
        <v>4.0266394219770651</v>
      </c>
      <c r="BF148" s="3"/>
      <c r="BG148" s="4">
        <f t="shared" si="258"/>
        <v>0.28567209622879347</v>
      </c>
      <c r="BH148" s="4">
        <f t="shared" si="259"/>
        <v>0.71432790377120647</v>
      </c>
      <c r="BI148" s="4">
        <f t="shared" si="260"/>
        <v>0</v>
      </c>
      <c r="BJ148" s="5">
        <f t="shared" si="261"/>
        <v>0.10481240243533503</v>
      </c>
    </row>
    <row r="149" spans="1:62" ht="20" customHeight="1" x14ac:dyDescent="0.2">
      <c r="A149" s="9">
        <v>2</v>
      </c>
      <c r="C149" s="9" t="s">
        <v>8</v>
      </c>
      <c r="E149" s="9">
        <v>48.984000000000002</v>
      </c>
      <c r="F149" s="9">
        <v>0</v>
      </c>
      <c r="G149" s="9">
        <v>10.34</v>
      </c>
      <c r="H149" s="9">
        <v>1.6E-2</v>
      </c>
      <c r="I149" s="9">
        <v>17.356999999999999</v>
      </c>
      <c r="J149" s="9">
        <v>24.077000000000002</v>
      </c>
      <c r="K149" s="9">
        <v>3.3000000000000002E-2</v>
      </c>
      <c r="L149" s="9">
        <v>0</v>
      </c>
      <c r="M149" s="9">
        <v>0</v>
      </c>
      <c r="O149" s="9">
        <v>100.813</v>
      </c>
      <c r="Q149" s="3">
        <f t="shared" si="220"/>
        <v>0.81525863790693032</v>
      </c>
      <c r="R149" s="3">
        <f t="shared" si="221"/>
        <v>0</v>
      </c>
      <c r="S149" s="3">
        <f t="shared" si="222"/>
        <v>0.10141132393758398</v>
      </c>
      <c r="T149" s="3">
        <f t="shared" si="223"/>
        <v>1.0527008355812881E-4</v>
      </c>
      <c r="U149" s="3">
        <f t="shared" si="224"/>
        <v>0.24158617042006511</v>
      </c>
      <c r="V149" s="3">
        <f t="shared" si="225"/>
        <v>0.59738487495037718</v>
      </c>
      <c r="W149" s="3">
        <f t="shared" si="226"/>
        <v>4.6520151683888527E-4</v>
      </c>
      <c r="X149" s="3">
        <f t="shared" si="227"/>
        <v>0</v>
      </c>
      <c r="Y149" s="3">
        <f t="shared" si="228"/>
        <v>0</v>
      </c>
      <c r="Z149" s="3"/>
      <c r="AA149" s="3">
        <f t="shared" si="229"/>
        <v>1.6305172758138606</v>
      </c>
      <c r="AB149" s="3">
        <f t="shared" si="230"/>
        <v>0</v>
      </c>
      <c r="AC149" s="3">
        <f t="shared" si="231"/>
        <v>0.30423397181275191</v>
      </c>
      <c r="AD149" s="3">
        <f t="shared" si="232"/>
        <v>3.1581025067438644E-4</v>
      </c>
      <c r="AE149" s="3">
        <f t="shared" si="233"/>
        <v>0.24158617042006511</v>
      </c>
      <c r="AF149" s="3">
        <f t="shared" si="234"/>
        <v>0.59738487495037718</v>
      </c>
      <c r="AG149" s="3">
        <f t="shared" si="235"/>
        <v>4.6520151683888527E-4</v>
      </c>
      <c r="AH149" s="3">
        <f t="shared" si="236"/>
        <v>0</v>
      </c>
      <c r="AI149" s="3">
        <f t="shared" si="237"/>
        <v>0</v>
      </c>
      <c r="AJ149" s="3">
        <f t="shared" si="238"/>
        <v>2.7745033047645684</v>
      </c>
      <c r="AK149" s="3"/>
      <c r="AL149" s="3">
        <f t="shared" si="239"/>
        <v>3.5260738879218283</v>
      </c>
      <c r="AM149" s="3">
        <f t="shared" si="240"/>
        <v>0</v>
      </c>
      <c r="AN149" s="3">
        <f t="shared" si="241"/>
        <v>0.6579209430898143</v>
      </c>
      <c r="AO149" s="3">
        <f t="shared" si="242"/>
        <v>6.8295521608942821E-4</v>
      </c>
      <c r="AP149" s="3">
        <f t="shared" si="243"/>
        <v>0.52244198809609632</v>
      </c>
      <c r="AQ149" s="3">
        <f t="shared" si="244"/>
        <v>1.2918742044916796</v>
      </c>
      <c r="AR149" s="3">
        <f t="shared" si="245"/>
        <v>1.0060211844909518E-3</v>
      </c>
      <c r="AS149" s="3">
        <f t="shared" si="246"/>
        <v>0</v>
      </c>
      <c r="AT149" s="3">
        <f t="shared" si="247"/>
        <v>0</v>
      </c>
      <c r="AU149" s="3"/>
      <c r="AV149" s="4">
        <f t="shared" si="248"/>
        <v>1.7630369439609141</v>
      </c>
      <c r="AW149" s="4">
        <f t="shared" si="249"/>
        <v>0</v>
      </c>
      <c r="AX149" s="4">
        <f t="shared" si="250"/>
        <v>0.43861396205987618</v>
      </c>
      <c r="AY149" s="4">
        <f t="shared" si="251"/>
        <v>4.5530347739295216E-4</v>
      </c>
      <c r="AZ149" s="4">
        <f t="shared" si="252"/>
        <v>0.52244198809609632</v>
      </c>
      <c r="BA149" s="4">
        <f t="shared" si="253"/>
        <v>1.2918742044916796</v>
      </c>
      <c r="BB149" s="4">
        <f t="shared" si="254"/>
        <v>1.0060211844909518E-3</v>
      </c>
      <c r="BC149" s="4">
        <f t="shared" si="255"/>
        <v>0</v>
      </c>
      <c r="BD149" s="4">
        <f t="shared" si="256"/>
        <v>0</v>
      </c>
      <c r="BE149" s="4">
        <f t="shared" si="257"/>
        <v>4.0174284232704505</v>
      </c>
      <c r="BF149" s="3"/>
      <c r="BG149" s="4">
        <f t="shared" si="258"/>
        <v>0.28779573352460336</v>
      </c>
      <c r="BH149" s="4">
        <f t="shared" si="259"/>
        <v>0.71165008321423318</v>
      </c>
      <c r="BI149" s="4">
        <f t="shared" si="260"/>
        <v>5.5418326116355105E-4</v>
      </c>
      <c r="BJ149" s="5">
        <f t="shared" si="261"/>
        <v>0.10784052024731895</v>
      </c>
    </row>
    <row r="150" spans="1:62" ht="20" customHeight="1" x14ac:dyDescent="0.2">
      <c r="A150" s="9">
        <v>3</v>
      </c>
    </row>
    <row r="151" spans="1:62" ht="20" customHeight="1" x14ac:dyDescent="0.2">
      <c r="A151" s="9">
        <v>4</v>
      </c>
    </row>
    <row r="152" spans="1:62" ht="20" customHeight="1" x14ac:dyDescent="0.2">
      <c r="A152" s="9">
        <v>5</v>
      </c>
      <c r="C152" s="9" t="s">
        <v>11</v>
      </c>
      <c r="E152" s="9">
        <v>49.715000000000003</v>
      </c>
      <c r="F152" s="9">
        <v>0.04</v>
      </c>
      <c r="G152" s="9">
        <v>9.1549999999999994</v>
      </c>
      <c r="H152" s="9">
        <v>0</v>
      </c>
      <c r="I152" s="9">
        <v>18.547999999999998</v>
      </c>
      <c r="J152" s="9">
        <v>24.123000000000001</v>
      </c>
      <c r="K152" s="9">
        <v>8.9999999999999993E-3</v>
      </c>
      <c r="L152" s="9">
        <v>0</v>
      </c>
      <c r="M152" s="9">
        <v>5.0000000000000001E-3</v>
      </c>
      <c r="O152" s="5">
        <f>SUM(E152:M152)</f>
        <v>101.595</v>
      </c>
      <c r="Q152" s="3">
        <f t="shared" si="220"/>
        <v>0.82742493841954601</v>
      </c>
      <c r="R152" s="3">
        <f t="shared" si="221"/>
        <v>5.007636645884975E-4</v>
      </c>
      <c r="S152" s="3">
        <f t="shared" si="222"/>
        <v>8.978923313816066E-2</v>
      </c>
      <c r="T152" s="3">
        <f t="shared" si="223"/>
        <v>0</v>
      </c>
      <c r="U152" s="3">
        <f t="shared" si="224"/>
        <v>0.25816329371154967</v>
      </c>
      <c r="V152" s="3">
        <f t="shared" si="225"/>
        <v>0.59852620087336239</v>
      </c>
      <c r="W152" s="3">
        <f t="shared" si="226"/>
        <v>1.268731409560596E-4</v>
      </c>
      <c r="X152" s="3">
        <f t="shared" si="227"/>
        <v>0</v>
      </c>
      <c r="Y152" s="3">
        <f t="shared" si="228"/>
        <v>8.0672485841978738E-5</v>
      </c>
      <c r="Z152" s="3"/>
      <c r="AA152" s="3">
        <f t="shared" si="229"/>
        <v>1.654849876839092</v>
      </c>
      <c r="AB152" s="3">
        <f t="shared" si="230"/>
        <v>1.001527329176995E-3</v>
      </c>
      <c r="AC152" s="3">
        <f t="shared" si="231"/>
        <v>0.26936769941448196</v>
      </c>
      <c r="AD152" s="3">
        <f t="shared" si="232"/>
        <v>0</v>
      </c>
      <c r="AE152" s="3">
        <f t="shared" si="233"/>
        <v>0.25816329371154967</v>
      </c>
      <c r="AF152" s="3">
        <f t="shared" si="234"/>
        <v>0.59852620087336239</v>
      </c>
      <c r="AG152" s="3">
        <f t="shared" si="235"/>
        <v>1.268731409560596E-4</v>
      </c>
      <c r="AH152" s="3">
        <f t="shared" si="236"/>
        <v>0</v>
      </c>
      <c r="AI152" s="3">
        <f t="shared" si="237"/>
        <v>8.0672485841978738E-5</v>
      </c>
      <c r="AJ152" s="3">
        <f t="shared" si="238"/>
        <v>2.782116143794461</v>
      </c>
      <c r="AK152" s="3"/>
      <c r="AL152" s="3">
        <f t="shared" si="239"/>
        <v>3.5689017811788739</v>
      </c>
      <c r="AM152" s="3">
        <f t="shared" si="240"/>
        <v>2.1599256337538147E-3</v>
      </c>
      <c r="AN152" s="3">
        <f t="shared" si="241"/>
        <v>0.58092693221735425</v>
      </c>
      <c r="AO152" s="3">
        <f t="shared" si="242"/>
        <v>0</v>
      </c>
      <c r="AP152" s="3">
        <f t="shared" si="243"/>
        <v>0.55676315517032371</v>
      </c>
      <c r="AQ152" s="3">
        <f t="shared" si="244"/>
        <v>1.2908006063119573</v>
      </c>
      <c r="AR152" s="3">
        <f t="shared" si="245"/>
        <v>2.7361864364804062E-4</v>
      </c>
      <c r="AS152" s="3">
        <f t="shared" si="246"/>
        <v>0</v>
      </c>
      <c r="AT152" s="3">
        <f t="shared" si="247"/>
        <v>1.7398084408931573E-4</v>
      </c>
      <c r="AU152" s="3"/>
      <c r="AV152" s="4">
        <f t="shared" si="248"/>
        <v>1.784450890589437</v>
      </c>
      <c r="AW152" s="4">
        <f t="shared" si="249"/>
        <v>1.0799628168769073E-3</v>
      </c>
      <c r="AX152" s="4">
        <f t="shared" si="250"/>
        <v>0.38728462147823617</v>
      </c>
      <c r="AY152" s="4">
        <f t="shared" si="251"/>
        <v>0</v>
      </c>
      <c r="AZ152" s="4">
        <f t="shared" si="252"/>
        <v>0.55676315517032371</v>
      </c>
      <c r="BA152" s="4">
        <f t="shared" si="253"/>
        <v>1.2908006063119573</v>
      </c>
      <c r="BB152" s="4">
        <f t="shared" si="254"/>
        <v>2.7361864364804062E-4</v>
      </c>
      <c r="BC152" s="4">
        <f t="shared" si="255"/>
        <v>0</v>
      </c>
      <c r="BD152" s="4">
        <f t="shared" si="256"/>
        <v>3.4796168817863147E-4</v>
      </c>
      <c r="BE152" s="4">
        <f t="shared" si="257"/>
        <v>4.0210008166986579</v>
      </c>
      <c r="BF152" s="3"/>
      <c r="BG152" s="4">
        <f t="shared" si="258"/>
        <v>0.30130527781204464</v>
      </c>
      <c r="BH152" s="4">
        <f t="shared" si="259"/>
        <v>0.69854664712107406</v>
      </c>
      <c r="BI152" s="4">
        <f t="shared" si="260"/>
        <v>1.4807506688136902E-4</v>
      </c>
      <c r="BJ152" s="5">
        <f t="shared" si="261"/>
        <v>9.4866615073499902E-2</v>
      </c>
    </row>
    <row r="153" spans="1:62" ht="20" customHeight="1" x14ac:dyDescent="0.2">
      <c r="A153" s="9">
        <v>6</v>
      </c>
      <c r="C153" s="9" t="s">
        <v>12</v>
      </c>
      <c r="E153" s="9">
        <v>49.213999999999999</v>
      </c>
      <c r="F153" s="9">
        <v>0</v>
      </c>
      <c r="G153" s="9">
        <v>9.9890000000000008</v>
      </c>
      <c r="H153" s="9">
        <v>0</v>
      </c>
      <c r="I153" s="9">
        <v>18.248999999999999</v>
      </c>
      <c r="J153" s="9">
        <v>24.027999999999999</v>
      </c>
      <c r="K153" s="9">
        <v>1.7999999999999999E-2</v>
      </c>
      <c r="L153" s="9">
        <v>0</v>
      </c>
      <c r="M153" s="9">
        <v>0</v>
      </c>
      <c r="O153" s="5">
        <f t="shared" ref="O153:O173" si="306">SUM(E153:M153)</f>
        <v>101.49799999999999</v>
      </c>
      <c r="Q153" s="3">
        <f t="shared" si="220"/>
        <v>0.8190866120764263</v>
      </c>
      <c r="R153" s="3">
        <f t="shared" si="221"/>
        <v>0</v>
      </c>
      <c r="S153" s="3">
        <f t="shared" si="222"/>
        <v>9.7968831219780117E-2</v>
      </c>
      <c r="T153" s="3">
        <f t="shared" si="223"/>
        <v>0</v>
      </c>
      <c r="U153" s="3">
        <f t="shared" si="224"/>
        <v>0.25400161456448511</v>
      </c>
      <c r="V153" s="3">
        <f t="shared" si="225"/>
        <v>0.59616911472806666</v>
      </c>
      <c r="W153" s="3">
        <f t="shared" si="226"/>
        <v>2.537462819121192E-4</v>
      </c>
      <c r="X153" s="3">
        <f t="shared" si="227"/>
        <v>0</v>
      </c>
      <c r="Y153" s="3">
        <f t="shared" si="228"/>
        <v>0</v>
      </c>
      <c r="Z153" s="3"/>
      <c r="AA153" s="3">
        <f t="shared" si="229"/>
        <v>1.6381732241528526</v>
      </c>
      <c r="AB153" s="3">
        <f t="shared" si="230"/>
        <v>0</v>
      </c>
      <c r="AC153" s="3">
        <f t="shared" si="231"/>
        <v>0.29390649365934035</v>
      </c>
      <c r="AD153" s="3">
        <f t="shared" si="232"/>
        <v>0</v>
      </c>
      <c r="AE153" s="3">
        <f t="shared" si="233"/>
        <v>0.25400161456448511</v>
      </c>
      <c r="AF153" s="3">
        <f t="shared" si="234"/>
        <v>0.59616911472806666</v>
      </c>
      <c r="AG153" s="3">
        <f t="shared" si="235"/>
        <v>2.537462819121192E-4</v>
      </c>
      <c r="AH153" s="3">
        <f t="shared" si="236"/>
        <v>0</v>
      </c>
      <c r="AI153" s="3">
        <f t="shared" si="237"/>
        <v>0</v>
      </c>
      <c r="AJ153" s="3">
        <f t="shared" si="238"/>
        <v>2.7825041933866568</v>
      </c>
      <c r="AK153" s="3"/>
      <c r="AL153" s="3">
        <f t="shared" si="239"/>
        <v>3.5324436772740104</v>
      </c>
      <c r="AM153" s="3">
        <f t="shared" si="240"/>
        <v>0</v>
      </c>
      <c r="AN153" s="3">
        <f t="shared" si="241"/>
        <v>0.63375967811560263</v>
      </c>
      <c r="AO153" s="3">
        <f t="shared" si="242"/>
        <v>0</v>
      </c>
      <c r="AP153" s="3">
        <f t="shared" si="243"/>
        <v>0.54771155098673896</v>
      </c>
      <c r="AQ153" s="3">
        <f t="shared" si="244"/>
        <v>1.2855379326543708</v>
      </c>
      <c r="AR153" s="3">
        <f t="shared" si="245"/>
        <v>5.4716096927770257E-4</v>
      </c>
      <c r="AS153" s="3">
        <f t="shared" si="246"/>
        <v>0</v>
      </c>
      <c r="AT153" s="3">
        <f t="shared" si="247"/>
        <v>0</v>
      </c>
      <c r="AU153" s="3"/>
      <c r="AV153" s="4">
        <f t="shared" si="248"/>
        <v>1.7662218386370052</v>
      </c>
      <c r="AW153" s="4">
        <f t="shared" si="249"/>
        <v>0</v>
      </c>
      <c r="AX153" s="4">
        <f t="shared" si="250"/>
        <v>0.42250645207706844</v>
      </c>
      <c r="AY153" s="4">
        <f t="shared" si="251"/>
        <v>0</v>
      </c>
      <c r="AZ153" s="4">
        <f t="shared" si="252"/>
        <v>0.54771155098673896</v>
      </c>
      <c r="BA153" s="4">
        <f t="shared" si="253"/>
        <v>1.2855379326543708</v>
      </c>
      <c r="BB153" s="4">
        <f t="shared" si="254"/>
        <v>5.4716096927770257E-4</v>
      </c>
      <c r="BC153" s="4">
        <f t="shared" si="255"/>
        <v>0</v>
      </c>
      <c r="BD153" s="4">
        <f t="shared" si="256"/>
        <v>0</v>
      </c>
      <c r="BE153" s="4">
        <f t="shared" si="257"/>
        <v>4.0225249353244612</v>
      </c>
      <c r="BF153" s="3"/>
      <c r="BG153" s="4">
        <f t="shared" si="258"/>
        <v>0.29867627503654143</v>
      </c>
      <c r="BH153" s="4">
        <f t="shared" si="259"/>
        <v>0.70102534892984225</v>
      </c>
      <c r="BI153" s="4">
        <f t="shared" si="260"/>
        <v>2.9837603361628661E-4</v>
      </c>
      <c r="BJ153" s="5">
        <f t="shared" si="261"/>
        <v>0.10332743754183421</v>
      </c>
    </row>
    <row r="154" spans="1:62" ht="20" customHeight="1" x14ac:dyDescent="0.2">
      <c r="A154" s="9">
        <v>7</v>
      </c>
      <c r="C154" s="9" t="s">
        <v>13</v>
      </c>
      <c r="E154" s="9">
        <v>49.493000000000002</v>
      </c>
      <c r="F154" s="9">
        <v>1.9E-2</v>
      </c>
      <c r="G154" s="9">
        <v>10.292999999999999</v>
      </c>
      <c r="H154" s="9">
        <v>6.6000000000000003E-2</v>
      </c>
      <c r="I154" s="9">
        <v>16.423999999999999</v>
      </c>
      <c r="J154" s="9">
        <v>25.195</v>
      </c>
      <c r="K154" s="9">
        <v>0.03</v>
      </c>
      <c r="L154" s="9">
        <v>0</v>
      </c>
      <c r="M154" s="9">
        <v>8.0000000000000002E-3</v>
      </c>
      <c r="O154" s="5">
        <f t="shared" si="306"/>
        <v>101.52800000000001</v>
      </c>
      <c r="Q154" s="3">
        <f t="shared" si="220"/>
        <v>0.82373011117768458</v>
      </c>
      <c r="R154" s="3">
        <f t="shared" si="221"/>
        <v>2.3786274067953629E-4</v>
      </c>
      <c r="S154" s="3">
        <f t="shared" si="222"/>
        <v>0.10095036337423131</v>
      </c>
      <c r="T154" s="3">
        <f t="shared" si="223"/>
        <v>4.3423909467728137E-4</v>
      </c>
      <c r="U154" s="3">
        <f t="shared" si="224"/>
        <v>0.22860006124210114</v>
      </c>
      <c r="V154" s="3">
        <f t="shared" si="225"/>
        <v>0.62512405716554187</v>
      </c>
      <c r="W154" s="3">
        <f t="shared" si="226"/>
        <v>4.2291046985353203E-4</v>
      </c>
      <c r="X154" s="3">
        <f t="shared" si="227"/>
        <v>0</v>
      </c>
      <c r="Y154" s="3">
        <f t="shared" si="228"/>
        <v>1.2907597734716599E-4</v>
      </c>
      <c r="Z154" s="3"/>
      <c r="AA154" s="3">
        <f t="shared" si="229"/>
        <v>1.6474602223553692</v>
      </c>
      <c r="AB154" s="3">
        <f t="shared" si="230"/>
        <v>4.7572548135907259E-4</v>
      </c>
      <c r="AC154" s="3">
        <f t="shared" si="231"/>
        <v>0.30285109012269396</v>
      </c>
      <c r="AD154" s="3">
        <f t="shared" si="232"/>
        <v>1.3027172840318442E-3</v>
      </c>
      <c r="AE154" s="3">
        <f t="shared" si="233"/>
        <v>0.22860006124210114</v>
      </c>
      <c r="AF154" s="3">
        <f t="shared" si="234"/>
        <v>0.62512405716554187</v>
      </c>
      <c r="AG154" s="3">
        <f t="shared" si="235"/>
        <v>4.2291046985353203E-4</v>
      </c>
      <c r="AH154" s="3">
        <f t="shared" si="236"/>
        <v>0</v>
      </c>
      <c r="AI154" s="3">
        <f t="shared" si="237"/>
        <v>1.2907597734716599E-4</v>
      </c>
      <c r="AJ154" s="3">
        <f t="shared" si="238"/>
        <v>2.8063658600982979</v>
      </c>
      <c r="AK154" s="3"/>
      <c r="AL154" s="3">
        <f t="shared" si="239"/>
        <v>3.5222639623281276</v>
      </c>
      <c r="AM154" s="3">
        <f t="shared" si="240"/>
        <v>1.0170993485697751E-3</v>
      </c>
      <c r="AN154" s="3">
        <f t="shared" si="241"/>
        <v>0.64749452898223203</v>
      </c>
      <c r="AO154" s="3">
        <f t="shared" si="242"/>
        <v>2.7852048142850785E-3</v>
      </c>
      <c r="AP154" s="3">
        <f t="shared" si="243"/>
        <v>0.48874609934307145</v>
      </c>
      <c r="AQ154" s="3">
        <f t="shared" si="244"/>
        <v>1.3365129601675936</v>
      </c>
      <c r="AR154" s="3">
        <f t="shared" si="245"/>
        <v>9.0418104609935393E-4</v>
      </c>
      <c r="AS154" s="3">
        <f t="shared" si="246"/>
        <v>0</v>
      </c>
      <c r="AT154" s="3">
        <f t="shared" si="247"/>
        <v>2.7596397002059781E-4</v>
      </c>
      <c r="AU154" s="3"/>
      <c r="AV154" s="4">
        <f t="shared" si="248"/>
        <v>1.7611319811640638</v>
      </c>
      <c r="AW154" s="4">
        <f t="shared" si="249"/>
        <v>5.0854967428488754E-4</v>
      </c>
      <c r="AX154" s="4">
        <f t="shared" si="250"/>
        <v>0.43166301932148804</v>
      </c>
      <c r="AY154" s="4">
        <f t="shared" si="251"/>
        <v>1.8568032095233856E-3</v>
      </c>
      <c r="AZ154" s="4">
        <f t="shared" si="252"/>
        <v>0.48874609934307145</v>
      </c>
      <c r="BA154" s="4">
        <f t="shared" si="253"/>
        <v>1.3365129601675936</v>
      </c>
      <c r="BB154" s="4">
        <f t="shared" si="254"/>
        <v>9.0418104609935393E-4</v>
      </c>
      <c r="BC154" s="4">
        <f t="shared" si="255"/>
        <v>0</v>
      </c>
      <c r="BD154" s="4">
        <f t="shared" si="256"/>
        <v>5.5192794004119562E-4</v>
      </c>
      <c r="BE154" s="4">
        <f t="shared" si="257"/>
        <v>4.021875521866165</v>
      </c>
      <c r="BF154" s="3"/>
      <c r="BG154" s="4">
        <f t="shared" si="258"/>
        <v>0.26763549308662105</v>
      </c>
      <c r="BH154" s="4">
        <f t="shared" si="259"/>
        <v>0.73186938083372799</v>
      </c>
      <c r="BI154" s="4">
        <f t="shared" si="260"/>
        <v>4.9512607965084509E-4</v>
      </c>
      <c r="BJ154" s="5">
        <f t="shared" si="261"/>
        <v>0.10574323007546005</v>
      </c>
    </row>
    <row r="155" spans="1:62" ht="20" customHeight="1" x14ac:dyDescent="0.2">
      <c r="A155" s="9">
        <v>8</v>
      </c>
      <c r="C155" s="9" t="s">
        <v>14</v>
      </c>
      <c r="E155" s="9">
        <v>51.866999999999997</v>
      </c>
      <c r="F155" s="9">
        <v>5.0999999999999997E-2</v>
      </c>
      <c r="G155" s="9">
        <v>7.15</v>
      </c>
      <c r="H155" s="9">
        <v>2.1000000000000001E-2</v>
      </c>
      <c r="I155" s="9">
        <v>16.289000000000001</v>
      </c>
      <c r="J155" s="9">
        <v>25.725999999999999</v>
      </c>
      <c r="K155" s="9">
        <v>5.6000000000000001E-2</v>
      </c>
      <c r="L155" s="9">
        <v>0.22600000000000001</v>
      </c>
      <c r="M155" s="9">
        <v>2E-3</v>
      </c>
      <c r="O155" s="5">
        <f t="shared" si="306"/>
        <v>101.38799999999999</v>
      </c>
      <c r="Q155" s="3">
        <f t="shared" si="220"/>
        <v>0.86324146195326534</v>
      </c>
      <c r="R155" s="3">
        <f t="shared" si="221"/>
        <v>6.3847367235033423E-4</v>
      </c>
      <c r="S155" s="3">
        <f t="shared" si="222"/>
        <v>7.0124851658967646E-2</v>
      </c>
      <c r="T155" s="3">
        <f t="shared" si="223"/>
        <v>1.3816698467004407E-4</v>
      </c>
      <c r="U155" s="3">
        <f t="shared" si="224"/>
        <v>0.22672104222921249</v>
      </c>
      <c r="V155" s="3">
        <f t="shared" si="225"/>
        <v>0.63829892814608968</v>
      </c>
      <c r="W155" s="3">
        <f t="shared" si="226"/>
        <v>7.8943287705992649E-4</v>
      </c>
      <c r="X155" s="3">
        <f t="shared" si="227"/>
        <v>4.0301727981168749E-3</v>
      </c>
      <c r="Y155" s="3">
        <f t="shared" si="228"/>
        <v>3.2268994336791497E-5</v>
      </c>
      <c r="Z155" s="3"/>
      <c r="AA155" s="3">
        <f t="shared" si="229"/>
        <v>1.7264829239065307</v>
      </c>
      <c r="AB155" s="3">
        <f t="shared" si="230"/>
        <v>1.2769473447006685E-3</v>
      </c>
      <c r="AC155" s="3">
        <f t="shared" si="231"/>
        <v>0.21037455497690294</v>
      </c>
      <c r="AD155" s="3">
        <f t="shared" si="232"/>
        <v>4.1450095401013222E-4</v>
      </c>
      <c r="AE155" s="3">
        <f t="shared" si="233"/>
        <v>0.22672104222921249</v>
      </c>
      <c r="AF155" s="3">
        <f t="shared" si="234"/>
        <v>0.63829892814608968</v>
      </c>
      <c r="AG155" s="3">
        <f t="shared" si="235"/>
        <v>7.8943287705992649E-4</v>
      </c>
      <c r="AH155" s="3">
        <f t="shared" si="236"/>
        <v>4.0301727981168749E-3</v>
      </c>
      <c r="AI155" s="3">
        <f t="shared" si="237"/>
        <v>3.2268994336791497E-5</v>
      </c>
      <c r="AJ155" s="3">
        <f t="shared" si="238"/>
        <v>2.8084207722269601</v>
      </c>
      <c r="AK155" s="3"/>
      <c r="AL155" s="3">
        <f t="shared" si="239"/>
        <v>3.6885133616302843</v>
      </c>
      <c r="AM155" s="3">
        <f t="shared" si="240"/>
        <v>2.7281111662368941E-3</v>
      </c>
      <c r="AN155" s="3">
        <f t="shared" si="241"/>
        <v>0.44945093069529901</v>
      </c>
      <c r="AO155" s="3">
        <f t="shared" si="242"/>
        <v>8.8555310110767407E-4</v>
      </c>
      <c r="AP155" s="3">
        <f t="shared" si="243"/>
        <v>0.48437408910652413</v>
      </c>
      <c r="AQ155" s="3">
        <f t="shared" si="244"/>
        <v>1.3636822540091356</v>
      </c>
      <c r="AR155" s="3">
        <f t="shared" si="245"/>
        <v>1.6865696583648452E-3</v>
      </c>
      <c r="AS155" s="3">
        <f t="shared" si="246"/>
        <v>8.6101901210218924E-3</v>
      </c>
      <c r="AT155" s="3">
        <f t="shared" si="247"/>
        <v>6.8940512025632546E-5</v>
      </c>
      <c r="AU155" s="3"/>
      <c r="AV155" s="4">
        <f t="shared" si="248"/>
        <v>1.8442566808151422</v>
      </c>
      <c r="AW155" s="4">
        <f t="shared" si="249"/>
        <v>1.3640555831184471E-3</v>
      </c>
      <c r="AX155" s="4">
        <f t="shared" si="250"/>
        <v>0.29963395379686603</v>
      </c>
      <c r="AY155" s="4">
        <f t="shared" si="251"/>
        <v>5.9036873407178271E-4</v>
      </c>
      <c r="AZ155" s="4">
        <f t="shared" si="252"/>
        <v>0.48437408910652413</v>
      </c>
      <c r="BA155" s="4">
        <f t="shared" si="253"/>
        <v>1.3636822540091356</v>
      </c>
      <c r="BB155" s="4">
        <f t="shared" si="254"/>
        <v>1.6865696583648452E-3</v>
      </c>
      <c r="BC155" s="4">
        <f t="shared" si="255"/>
        <v>8.6101901210218924E-3</v>
      </c>
      <c r="BD155" s="4">
        <f t="shared" si="256"/>
        <v>1.3788102405126509E-4</v>
      </c>
      <c r="BE155" s="4">
        <f t="shared" si="257"/>
        <v>4.0043360428482959</v>
      </c>
      <c r="BF155" s="3"/>
      <c r="BG155" s="4">
        <f t="shared" si="258"/>
        <v>0.26186022163486355</v>
      </c>
      <c r="BH155" s="4">
        <f t="shared" si="259"/>
        <v>0.73722799238303183</v>
      </c>
      <c r="BI155" s="4">
        <f t="shared" si="260"/>
        <v>9.1178598210468536E-4</v>
      </c>
      <c r="BJ155" s="5">
        <f t="shared" si="261"/>
        <v>7.4988226429379523E-2</v>
      </c>
    </row>
    <row r="156" spans="1:62" s="10" customFormat="1" ht="20" customHeight="1" x14ac:dyDescent="0.2">
      <c r="A156" s="21">
        <v>9</v>
      </c>
    </row>
    <row r="157" spans="1:62" ht="20" customHeight="1" x14ac:dyDescent="0.2">
      <c r="A157" s="9">
        <v>10</v>
      </c>
      <c r="C157" s="9" t="s">
        <v>16</v>
      </c>
      <c r="E157" s="9">
        <v>45.834000000000003</v>
      </c>
      <c r="F157" s="9">
        <v>6.7000000000000004E-2</v>
      </c>
      <c r="G157" s="9">
        <v>13.225</v>
      </c>
      <c r="H157" s="9">
        <v>0</v>
      </c>
      <c r="I157" s="9">
        <v>15.813000000000001</v>
      </c>
      <c r="J157" s="9">
        <v>23.61</v>
      </c>
      <c r="K157" s="9">
        <v>0</v>
      </c>
      <c r="L157" s="9">
        <v>0</v>
      </c>
      <c r="M157" s="9">
        <v>2.5000000000000001E-2</v>
      </c>
      <c r="O157" s="5">
        <f t="shared" si="306"/>
        <v>98.574000000000012</v>
      </c>
      <c r="Q157" s="3">
        <f t="shared" si="220"/>
        <v>0.7628320351507889</v>
      </c>
      <c r="R157" s="3">
        <f t="shared" si="221"/>
        <v>8.3877913818573326E-4</v>
      </c>
      <c r="S157" s="3">
        <f t="shared" si="222"/>
        <v>0.12970645639018841</v>
      </c>
      <c r="T157" s="3">
        <f t="shared" si="223"/>
        <v>0</v>
      </c>
      <c r="U157" s="3">
        <f t="shared" si="224"/>
        <v>0.22009576037636056</v>
      </c>
      <c r="V157" s="3">
        <f t="shared" si="225"/>
        <v>0.58579793568876537</v>
      </c>
      <c r="W157" s="3">
        <f t="shared" si="226"/>
        <v>0</v>
      </c>
      <c r="X157" s="3">
        <f t="shared" si="227"/>
        <v>0</v>
      </c>
      <c r="Y157" s="3">
        <f t="shared" si="228"/>
        <v>4.0336242920989369E-4</v>
      </c>
      <c r="Z157" s="3"/>
      <c r="AA157" s="3">
        <f t="shared" si="229"/>
        <v>1.5256640703015778</v>
      </c>
      <c r="AB157" s="3">
        <f t="shared" si="230"/>
        <v>1.6775582763714665E-3</v>
      </c>
      <c r="AC157" s="3">
        <f t="shared" si="231"/>
        <v>0.38911936917056522</v>
      </c>
      <c r="AD157" s="3">
        <f t="shared" si="232"/>
        <v>0</v>
      </c>
      <c r="AE157" s="3">
        <f t="shared" si="233"/>
        <v>0.22009576037636056</v>
      </c>
      <c r="AF157" s="3">
        <f t="shared" si="234"/>
        <v>0.58579793568876537</v>
      </c>
      <c r="AG157" s="3">
        <f t="shared" si="235"/>
        <v>0</v>
      </c>
      <c r="AH157" s="3">
        <f t="shared" si="236"/>
        <v>0</v>
      </c>
      <c r="AI157" s="3">
        <f t="shared" si="237"/>
        <v>4.0336242920989369E-4</v>
      </c>
      <c r="AJ157" s="3">
        <f t="shared" si="238"/>
        <v>2.7227580562428502</v>
      </c>
      <c r="AK157" s="3"/>
      <c r="AL157" s="3">
        <f t="shared" si="239"/>
        <v>3.3620263838062439</v>
      </c>
      <c r="AM157" s="3">
        <f t="shared" si="240"/>
        <v>3.6967477279703782E-3</v>
      </c>
      <c r="AN157" s="3">
        <f t="shared" si="241"/>
        <v>0.85748207031111678</v>
      </c>
      <c r="AO157" s="3">
        <f t="shared" si="242"/>
        <v>0</v>
      </c>
      <c r="AP157" s="3">
        <f t="shared" si="243"/>
        <v>0.48501355426358816</v>
      </c>
      <c r="AQ157" s="3">
        <f t="shared" si="244"/>
        <v>1.290892375131806</v>
      </c>
      <c r="AR157" s="3">
        <f t="shared" si="245"/>
        <v>0</v>
      </c>
      <c r="AS157" s="3">
        <f t="shared" si="246"/>
        <v>0</v>
      </c>
      <c r="AT157" s="3">
        <f t="shared" si="247"/>
        <v>8.8886875927528253E-4</v>
      </c>
      <c r="AU157" s="3"/>
      <c r="AV157" s="4">
        <f t="shared" si="248"/>
        <v>1.6810131919031219</v>
      </c>
      <c r="AW157" s="4">
        <f t="shared" si="249"/>
        <v>1.8483738639851891E-3</v>
      </c>
      <c r="AX157" s="4">
        <f t="shared" si="250"/>
        <v>0.57165471354074449</v>
      </c>
      <c r="AY157" s="4">
        <f t="shared" si="251"/>
        <v>0</v>
      </c>
      <c r="AZ157" s="4">
        <f t="shared" si="252"/>
        <v>0.48501355426358816</v>
      </c>
      <c r="BA157" s="4">
        <f t="shared" si="253"/>
        <v>1.290892375131806</v>
      </c>
      <c r="BB157" s="4">
        <f t="shared" si="254"/>
        <v>0</v>
      </c>
      <c r="BC157" s="4">
        <f t="shared" si="255"/>
        <v>0</v>
      </c>
      <c r="BD157" s="4">
        <f t="shared" si="256"/>
        <v>1.7777375185505651E-3</v>
      </c>
      <c r="BE157" s="4">
        <f t="shared" si="257"/>
        <v>4.0321999462217972</v>
      </c>
      <c r="BF157" s="3"/>
      <c r="BG157" s="4">
        <f t="shared" si="258"/>
        <v>0.27310768337189495</v>
      </c>
      <c r="BH157" s="4">
        <f t="shared" si="259"/>
        <v>0.72689231662810494</v>
      </c>
      <c r="BI157" s="4">
        <f t="shared" si="260"/>
        <v>0</v>
      </c>
      <c r="BJ157" s="5">
        <f t="shared" si="261"/>
        <v>0.13863449685188392</v>
      </c>
    </row>
    <row r="158" spans="1:62" ht="20" customHeight="1" x14ac:dyDescent="0.2">
      <c r="A158" s="9">
        <v>11</v>
      </c>
    </row>
    <row r="159" spans="1:62" ht="20" customHeight="1" x14ac:dyDescent="0.2">
      <c r="A159" s="9">
        <v>12</v>
      </c>
    </row>
    <row r="160" spans="1:62" ht="20" customHeight="1" x14ac:dyDescent="0.2">
      <c r="A160" s="9">
        <v>13</v>
      </c>
      <c r="C160" s="9" t="s">
        <v>19</v>
      </c>
      <c r="E160" s="9">
        <v>48.668999999999997</v>
      </c>
      <c r="F160" s="9">
        <v>0</v>
      </c>
      <c r="G160" s="9">
        <v>11.275</v>
      </c>
      <c r="H160" s="9">
        <v>0</v>
      </c>
      <c r="I160" s="9">
        <v>16.587</v>
      </c>
      <c r="J160" s="9">
        <v>24.074999999999999</v>
      </c>
      <c r="K160" s="9">
        <v>3.0000000000000001E-3</v>
      </c>
      <c r="L160" s="9">
        <v>0</v>
      </c>
      <c r="M160" s="9">
        <v>0.01</v>
      </c>
      <c r="O160" s="5">
        <f t="shared" si="306"/>
        <v>100.619</v>
      </c>
      <c r="Q160" s="3">
        <f t="shared" si="220"/>
        <v>0.81001597763131605</v>
      </c>
      <c r="R160" s="3">
        <f t="shared" si="221"/>
        <v>0</v>
      </c>
      <c r="S160" s="3">
        <f t="shared" si="222"/>
        <v>0.1105814968468336</v>
      </c>
      <c r="T160" s="3">
        <f t="shared" si="223"/>
        <v>0</v>
      </c>
      <c r="U160" s="3">
        <f t="shared" si="224"/>
        <v>0.23086880271692228</v>
      </c>
      <c r="V160" s="3">
        <f t="shared" si="225"/>
        <v>0.59733525208416038</v>
      </c>
      <c r="W160" s="3">
        <f t="shared" si="226"/>
        <v>4.2291046985353202E-5</v>
      </c>
      <c r="X160" s="3">
        <f t="shared" si="227"/>
        <v>0</v>
      </c>
      <c r="Y160" s="3">
        <f t="shared" si="228"/>
        <v>1.6134497168395748E-4</v>
      </c>
      <c r="Z160" s="3"/>
      <c r="AA160" s="3">
        <f t="shared" si="229"/>
        <v>1.6200319552626321</v>
      </c>
      <c r="AB160" s="3">
        <f t="shared" si="230"/>
        <v>0</v>
      </c>
      <c r="AC160" s="3">
        <f t="shared" si="231"/>
        <v>0.33174449054050081</v>
      </c>
      <c r="AD160" s="3">
        <f t="shared" si="232"/>
        <v>0</v>
      </c>
      <c r="AE160" s="3">
        <f t="shared" si="233"/>
        <v>0.23086880271692228</v>
      </c>
      <c r="AF160" s="3">
        <f t="shared" si="234"/>
        <v>0.59733525208416038</v>
      </c>
      <c r="AG160" s="3">
        <f t="shared" si="235"/>
        <v>4.2291046985353202E-5</v>
      </c>
      <c r="AH160" s="3">
        <f t="shared" si="236"/>
        <v>0</v>
      </c>
      <c r="AI160" s="3">
        <f t="shared" si="237"/>
        <v>1.6134497168395748E-4</v>
      </c>
      <c r="AJ160" s="3">
        <f t="shared" si="238"/>
        <v>2.7801841366228848</v>
      </c>
      <c r="AK160" s="3"/>
      <c r="AL160" s="3">
        <f t="shared" si="239"/>
        <v>3.4962402682374121</v>
      </c>
      <c r="AM160" s="3">
        <f t="shared" si="240"/>
        <v>0</v>
      </c>
      <c r="AN160" s="3">
        <f t="shared" si="241"/>
        <v>0.71594788166112022</v>
      </c>
      <c r="AO160" s="3">
        <f t="shared" si="242"/>
        <v>0</v>
      </c>
      <c r="AP160" s="3">
        <f t="shared" si="243"/>
        <v>0.49824498962294073</v>
      </c>
      <c r="AQ160" s="3">
        <f t="shared" si="244"/>
        <v>1.2891273873889857</v>
      </c>
      <c r="AR160" s="3">
        <f t="shared" si="245"/>
        <v>9.1269595624823304E-5</v>
      </c>
      <c r="AS160" s="3">
        <f t="shared" si="246"/>
        <v>0</v>
      </c>
      <c r="AT160" s="3">
        <f t="shared" si="247"/>
        <v>3.4820349391665405E-4</v>
      </c>
      <c r="AU160" s="3"/>
      <c r="AV160" s="4">
        <f t="shared" si="248"/>
        <v>1.748120134118706</v>
      </c>
      <c r="AW160" s="4">
        <f t="shared" si="249"/>
        <v>0</v>
      </c>
      <c r="AX160" s="4">
        <f t="shared" si="250"/>
        <v>0.47729858777408013</v>
      </c>
      <c r="AY160" s="4">
        <f t="shared" si="251"/>
        <v>0</v>
      </c>
      <c r="AZ160" s="4">
        <f t="shared" si="252"/>
        <v>0.49824498962294073</v>
      </c>
      <c r="BA160" s="4">
        <f t="shared" si="253"/>
        <v>1.2891273873889857</v>
      </c>
      <c r="BB160" s="4">
        <f t="shared" si="254"/>
        <v>9.1269595624823304E-5</v>
      </c>
      <c r="BC160" s="4">
        <f t="shared" si="255"/>
        <v>0</v>
      </c>
      <c r="BD160" s="4">
        <f t="shared" si="256"/>
        <v>6.964069878333081E-4</v>
      </c>
      <c r="BE160" s="4">
        <f t="shared" si="257"/>
        <v>4.0135787754881713</v>
      </c>
      <c r="BF160" s="3"/>
      <c r="BG160" s="4">
        <f t="shared" si="258"/>
        <v>0.27874412470909038</v>
      </c>
      <c r="BH160" s="4">
        <f t="shared" si="259"/>
        <v>0.721204814338818</v>
      </c>
      <c r="BI160" s="4">
        <f t="shared" si="260"/>
        <v>5.1060952091554402E-5</v>
      </c>
      <c r="BJ160" s="5">
        <f t="shared" si="261"/>
        <v>0.11779207365592931</v>
      </c>
    </row>
    <row r="161" spans="1:62" s="10" customFormat="1" ht="20" customHeight="1" x14ac:dyDescent="0.2">
      <c r="A161" s="21">
        <v>14</v>
      </c>
    </row>
    <row r="162" spans="1:62" ht="20" customHeight="1" x14ac:dyDescent="0.2">
      <c r="A162" s="9">
        <v>15</v>
      </c>
      <c r="C162" s="9" t="s">
        <v>21</v>
      </c>
      <c r="E162" s="9">
        <v>50.502000000000002</v>
      </c>
      <c r="F162" s="9">
        <v>5.2999999999999999E-2</v>
      </c>
      <c r="G162" s="9">
        <v>9.3309999999999995</v>
      </c>
      <c r="H162" s="9">
        <v>4.1000000000000002E-2</v>
      </c>
      <c r="I162" s="9">
        <v>15.835000000000001</v>
      </c>
      <c r="J162" s="9">
        <v>25.489000000000001</v>
      </c>
      <c r="K162" s="9">
        <v>2.8000000000000001E-2</v>
      </c>
      <c r="L162" s="9">
        <v>0</v>
      </c>
      <c r="M162" s="9">
        <v>0</v>
      </c>
      <c r="O162" s="5">
        <f t="shared" si="306"/>
        <v>101.27900000000001</v>
      </c>
      <c r="Q162" s="3">
        <f t="shared" si="220"/>
        <v>0.84052326742560413</v>
      </c>
      <c r="R162" s="3">
        <f t="shared" si="221"/>
        <v>6.6351185557975915E-4</v>
      </c>
      <c r="S162" s="3">
        <f t="shared" si="222"/>
        <v>9.1515383332842939E-2</v>
      </c>
      <c r="T162" s="3">
        <f t="shared" si="223"/>
        <v>2.6975458911770512E-4</v>
      </c>
      <c r="U162" s="3">
        <f t="shared" si="224"/>
        <v>0.22040197088216462</v>
      </c>
      <c r="V162" s="3">
        <f t="shared" si="225"/>
        <v>0.63241861849940451</v>
      </c>
      <c r="W162" s="3">
        <f t="shared" si="226"/>
        <v>3.9471643852996324E-4</v>
      </c>
      <c r="X162" s="3">
        <f t="shared" si="227"/>
        <v>0</v>
      </c>
      <c r="Y162" s="3">
        <f t="shared" si="228"/>
        <v>0</v>
      </c>
      <c r="Z162" s="3"/>
      <c r="AA162" s="3">
        <f t="shared" si="229"/>
        <v>1.6810465348512083</v>
      </c>
      <c r="AB162" s="3">
        <f t="shared" si="230"/>
        <v>1.3270237111595183E-3</v>
      </c>
      <c r="AC162" s="3">
        <f t="shared" si="231"/>
        <v>0.27454614999852883</v>
      </c>
      <c r="AD162" s="3">
        <f t="shared" si="232"/>
        <v>8.0926376735311536E-4</v>
      </c>
      <c r="AE162" s="3">
        <f t="shared" si="233"/>
        <v>0.22040197088216462</v>
      </c>
      <c r="AF162" s="3">
        <f t="shared" si="234"/>
        <v>0.63241861849940451</v>
      </c>
      <c r="AG162" s="3">
        <f t="shared" si="235"/>
        <v>3.9471643852996324E-4</v>
      </c>
      <c r="AH162" s="3">
        <f t="shared" si="236"/>
        <v>0</v>
      </c>
      <c r="AI162" s="3">
        <f t="shared" si="237"/>
        <v>0</v>
      </c>
      <c r="AJ162" s="3">
        <f t="shared" si="238"/>
        <v>2.8109442781483489</v>
      </c>
      <c r="AK162" s="3"/>
      <c r="AL162" s="3">
        <f t="shared" si="239"/>
        <v>3.5882174141678025</v>
      </c>
      <c r="AM162" s="3">
        <f t="shared" si="240"/>
        <v>2.8325507299639553E-3</v>
      </c>
      <c r="AN162" s="3">
        <f t="shared" si="241"/>
        <v>0.58602260912702342</v>
      </c>
      <c r="AO162" s="3">
        <f t="shared" si="242"/>
        <v>1.7273848656001128E-3</v>
      </c>
      <c r="AP162" s="3">
        <f t="shared" si="243"/>
        <v>0.47045109914597771</v>
      </c>
      <c r="AQ162" s="3">
        <f t="shared" si="244"/>
        <v>1.3499064141876134</v>
      </c>
      <c r="AR162" s="3">
        <f t="shared" si="245"/>
        <v>8.4252777601833036E-4</v>
      </c>
      <c r="AS162" s="3">
        <f t="shared" si="246"/>
        <v>0</v>
      </c>
      <c r="AT162" s="3">
        <f t="shared" si="247"/>
        <v>0</v>
      </c>
      <c r="AU162" s="3"/>
      <c r="AV162" s="4">
        <f t="shared" si="248"/>
        <v>1.7941087070839012</v>
      </c>
      <c r="AW162" s="4">
        <f t="shared" si="249"/>
        <v>1.4162753649819776E-3</v>
      </c>
      <c r="AX162" s="4">
        <f t="shared" si="250"/>
        <v>0.39068173941801559</v>
      </c>
      <c r="AY162" s="4">
        <f t="shared" si="251"/>
        <v>1.1515899104000752E-3</v>
      </c>
      <c r="AZ162" s="4">
        <f t="shared" si="252"/>
        <v>0.47045109914597771</v>
      </c>
      <c r="BA162" s="4">
        <f t="shared" si="253"/>
        <v>1.3499064141876134</v>
      </c>
      <c r="BB162" s="4">
        <f t="shared" si="254"/>
        <v>8.4252777601833036E-4</v>
      </c>
      <c r="BC162" s="4">
        <f t="shared" si="255"/>
        <v>0</v>
      </c>
      <c r="BD162" s="4">
        <f t="shared" si="256"/>
        <v>0</v>
      </c>
      <c r="BE162" s="4">
        <f t="shared" si="257"/>
        <v>4.0085583528869089</v>
      </c>
      <c r="BF162" s="3"/>
      <c r="BG162" s="4">
        <f t="shared" si="258"/>
        <v>0.25831928867042203</v>
      </c>
      <c r="BH162" s="4">
        <f t="shared" si="259"/>
        <v>0.74121808901626796</v>
      </c>
      <c r="BI162" s="4">
        <f t="shared" si="260"/>
        <v>4.6262231330996471E-4</v>
      </c>
      <c r="BJ162" s="5">
        <f t="shared" si="261"/>
        <v>9.6909771497732819E-2</v>
      </c>
    </row>
    <row r="163" spans="1:62" ht="20" customHeight="1" x14ac:dyDescent="0.2">
      <c r="A163" s="9">
        <v>16</v>
      </c>
    </row>
    <row r="164" spans="1:62" ht="20" customHeight="1" x14ac:dyDescent="0.2">
      <c r="A164" s="9">
        <v>17</v>
      </c>
    </row>
    <row r="165" spans="1:62" s="10" customFormat="1" ht="20" customHeight="1" x14ac:dyDescent="0.2">
      <c r="A165" s="21">
        <v>18</v>
      </c>
    </row>
    <row r="166" spans="1:62" s="10" customFormat="1" ht="20" customHeight="1" x14ac:dyDescent="0.2">
      <c r="A166" s="21">
        <v>19</v>
      </c>
    </row>
    <row r="167" spans="1:62" ht="20" customHeight="1" x14ac:dyDescent="0.2">
      <c r="A167" s="9">
        <v>20</v>
      </c>
      <c r="C167" s="9" t="s">
        <v>26</v>
      </c>
      <c r="E167" s="9">
        <v>50.819000000000003</v>
      </c>
      <c r="F167" s="9">
        <v>9.9000000000000005E-2</v>
      </c>
      <c r="G167" s="9">
        <v>10.488</v>
      </c>
      <c r="H167" s="9">
        <v>0</v>
      </c>
      <c r="I167" s="9">
        <v>16.617000000000001</v>
      </c>
      <c r="J167" s="9">
        <v>22.734000000000002</v>
      </c>
      <c r="K167" s="9">
        <v>2.4E-2</v>
      </c>
      <c r="L167" s="9">
        <v>4.2000000000000003E-2</v>
      </c>
      <c r="M167" s="9">
        <v>1.7999999999999999E-2</v>
      </c>
      <c r="O167" s="5">
        <f t="shared" si="306"/>
        <v>100.84100000000001</v>
      </c>
      <c r="Q167" s="3">
        <f t="shared" si="220"/>
        <v>0.845799214433127</v>
      </c>
      <c r="R167" s="3">
        <f t="shared" si="221"/>
        <v>1.2393900698565313E-3</v>
      </c>
      <c r="S167" s="3">
        <f t="shared" si="222"/>
        <v>0.1028628593285668</v>
      </c>
      <c r="T167" s="3">
        <f t="shared" si="223"/>
        <v>0</v>
      </c>
      <c r="U167" s="3">
        <f t="shared" si="224"/>
        <v>0.23128636249756424</v>
      </c>
      <c r="V167" s="3">
        <f t="shared" si="225"/>
        <v>0.56406312028582772</v>
      </c>
      <c r="W167" s="3">
        <f t="shared" si="226"/>
        <v>3.3832837588282561E-4</v>
      </c>
      <c r="X167" s="3">
        <f t="shared" si="227"/>
        <v>7.489701660217202E-4</v>
      </c>
      <c r="Y167" s="3">
        <f t="shared" si="228"/>
        <v>2.9042094903112344E-4</v>
      </c>
      <c r="Z167" s="3"/>
      <c r="AA167" s="3">
        <f t="shared" si="229"/>
        <v>1.691598428866254</v>
      </c>
      <c r="AB167" s="3">
        <f t="shared" si="230"/>
        <v>2.4787801397130626E-3</v>
      </c>
      <c r="AC167" s="3">
        <f t="shared" si="231"/>
        <v>0.30858857798570039</v>
      </c>
      <c r="AD167" s="3">
        <f t="shared" si="232"/>
        <v>0</v>
      </c>
      <c r="AE167" s="3">
        <f t="shared" si="233"/>
        <v>0.23128636249756424</v>
      </c>
      <c r="AF167" s="3">
        <f t="shared" si="234"/>
        <v>0.56406312028582772</v>
      </c>
      <c r="AG167" s="3">
        <f t="shared" si="235"/>
        <v>3.3832837588282561E-4</v>
      </c>
      <c r="AH167" s="3">
        <f t="shared" si="236"/>
        <v>7.489701660217202E-4</v>
      </c>
      <c r="AI167" s="3">
        <f t="shared" si="237"/>
        <v>2.9042094903112344E-4</v>
      </c>
      <c r="AJ167" s="3">
        <f t="shared" si="238"/>
        <v>2.7993929892659954</v>
      </c>
      <c r="AK167" s="3"/>
      <c r="AL167" s="3">
        <f t="shared" si="239"/>
        <v>3.6256397769499165</v>
      </c>
      <c r="AM167" s="3">
        <f t="shared" si="240"/>
        <v>5.3128234925593678E-3</v>
      </c>
      <c r="AN167" s="3">
        <f t="shared" si="241"/>
        <v>0.66140462415020773</v>
      </c>
      <c r="AO167" s="3">
        <f t="shared" si="242"/>
        <v>0</v>
      </c>
      <c r="AP167" s="3">
        <f t="shared" si="243"/>
        <v>0.49572110107671835</v>
      </c>
      <c r="AQ167" s="3">
        <f t="shared" si="244"/>
        <v>1.2089687781215579</v>
      </c>
      <c r="AR167" s="3">
        <f t="shared" si="245"/>
        <v>7.2514658109121527E-4</v>
      </c>
      <c r="AS167" s="3">
        <f t="shared" si="246"/>
        <v>1.6052840788561833E-3</v>
      </c>
      <c r="AT167" s="3">
        <f t="shared" si="247"/>
        <v>6.2246554909163826E-4</v>
      </c>
      <c r="AU167" s="3"/>
      <c r="AV167" s="4">
        <f t="shared" si="248"/>
        <v>1.8128198884749582</v>
      </c>
      <c r="AW167" s="4">
        <f t="shared" si="249"/>
        <v>2.6564117462796839E-3</v>
      </c>
      <c r="AX167" s="4">
        <f t="shared" si="250"/>
        <v>0.44093641610013851</v>
      </c>
      <c r="AY167" s="4">
        <f t="shared" si="251"/>
        <v>0</v>
      </c>
      <c r="AZ167" s="4">
        <f t="shared" si="252"/>
        <v>0.49572110107671835</v>
      </c>
      <c r="BA167" s="4">
        <f t="shared" si="253"/>
        <v>1.2089687781215579</v>
      </c>
      <c r="BB167" s="4">
        <f t="shared" si="254"/>
        <v>7.2514658109121527E-4</v>
      </c>
      <c r="BC167" s="4">
        <f t="shared" si="255"/>
        <v>1.6052840788561833E-3</v>
      </c>
      <c r="BD167" s="4">
        <f t="shared" si="256"/>
        <v>1.2449310981832765E-3</v>
      </c>
      <c r="BE167" s="4">
        <f t="shared" si="257"/>
        <v>3.9646779572777833</v>
      </c>
      <c r="BF167" s="3"/>
      <c r="BG167" s="4">
        <f t="shared" si="258"/>
        <v>0.2906747586853094</v>
      </c>
      <c r="BH167" s="4">
        <f t="shared" si="259"/>
        <v>0.7089000389034712</v>
      </c>
      <c r="BI167" s="4">
        <f t="shared" si="260"/>
        <v>4.2520241121941937E-4</v>
      </c>
      <c r="BJ167" s="5">
        <f t="shared" si="261"/>
        <v>0.11451953453089529</v>
      </c>
    </row>
    <row r="168" spans="1:62" s="10" customFormat="1" ht="20" customHeight="1" x14ac:dyDescent="0.2">
      <c r="A168" s="21">
        <v>21</v>
      </c>
    </row>
    <row r="169" spans="1:62" ht="20" customHeight="1" x14ac:dyDescent="0.2">
      <c r="A169" s="9">
        <v>22</v>
      </c>
      <c r="C169" s="9" t="s">
        <v>30</v>
      </c>
      <c r="E169" s="9">
        <v>52.686999999999998</v>
      </c>
      <c r="F169" s="9">
        <v>2.7E-2</v>
      </c>
      <c r="G169" s="9">
        <v>9.2550000000000008</v>
      </c>
      <c r="H169" s="9">
        <v>0</v>
      </c>
      <c r="I169" s="9">
        <v>16.535</v>
      </c>
      <c r="J169" s="9">
        <v>24.321000000000002</v>
      </c>
      <c r="K169" s="9">
        <v>4.7E-2</v>
      </c>
      <c r="L169" s="9">
        <v>2.8000000000000001E-2</v>
      </c>
      <c r="M169" s="9">
        <v>0.03</v>
      </c>
      <c r="O169" s="5">
        <f t="shared" si="306"/>
        <v>102.93</v>
      </c>
      <c r="Q169" s="3">
        <f t="shared" si="220"/>
        <v>0.87688902203581642</v>
      </c>
      <c r="R169" s="3">
        <f t="shared" si="221"/>
        <v>3.380154735972358E-4</v>
      </c>
      <c r="S169" s="3">
        <f t="shared" si="222"/>
        <v>9.0770000294230158E-2</v>
      </c>
      <c r="T169" s="3">
        <f t="shared" si="223"/>
        <v>0</v>
      </c>
      <c r="U169" s="3">
        <f t="shared" si="224"/>
        <v>0.23014503243047629</v>
      </c>
      <c r="V169" s="3">
        <f t="shared" si="225"/>
        <v>0.60343886462882101</v>
      </c>
      <c r="W169" s="3">
        <f t="shared" si="226"/>
        <v>6.6255973610386684E-4</v>
      </c>
      <c r="X169" s="3">
        <f t="shared" si="227"/>
        <v>4.9931344401448017E-4</v>
      </c>
      <c r="Y169" s="3">
        <f t="shared" si="228"/>
        <v>4.8403491505187238E-4</v>
      </c>
      <c r="Z169" s="3"/>
      <c r="AA169" s="3">
        <f t="shared" si="229"/>
        <v>1.7537780440716328</v>
      </c>
      <c r="AB169" s="3">
        <f t="shared" si="230"/>
        <v>6.7603094719447161E-4</v>
      </c>
      <c r="AC169" s="3">
        <f t="shared" si="231"/>
        <v>0.27231000088269047</v>
      </c>
      <c r="AD169" s="3">
        <f t="shared" si="232"/>
        <v>0</v>
      </c>
      <c r="AE169" s="3">
        <f t="shared" si="233"/>
        <v>0.23014503243047629</v>
      </c>
      <c r="AF169" s="3">
        <f t="shared" si="234"/>
        <v>0.60343886462882101</v>
      </c>
      <c r="AG169" s="3">
        <f t="shared" si="235"/>
        <v>6.6255973610386684E-4</v>
      </c>
      <c r="AH169" s="3">
        <f t="shared" si="236"/>
        <v>4.9931344401448017E-4</v>
      </c>
      <c r="AI169" s="3">
        <f t="shared" si="237"/>
        <v>4.8403491505187238E-4</v>
      </c>
      <c r="AJ169" s="3">
        <f t="shared" si="238"/>
        <v>2.8619938810559855</v>
      </c>
      <c r="AK169" s="3"/>
      <c r="AL169" s="3">
        <f t="shared" si="239"/>
        <v>3.6766913912992942</v>
      </c>
      <c r="AM169" s="3">
        <f t="shared" si="240"/>
        <v>1.4172586845888802E-3</v>
      </c>
      <c r="AN169" s="3">
        <f t="shared" si="241"/>
        <v>0.57088172553789673</v>
      </c>
      <c r="AO169" s="3">
        <f t="shared" si="242"/>
        <v>0</v>
      </c>
      <c r="AP169" s="3">
        <f t="shared" si="243"/>
        <v>0.48248537626969357</v>
      </c>
      <c r="AQ169" s="3">
        <f t="shared" si="244"/>
        <v>1.2650736997512471</v>
      </c>
      <c r="AR169" s="3">
        <f t="shared" si="245"/>
        <v>1.3890170915237664E-3</v>
      </c>
      <c r="AS169" s="3">
        <f t="shared" si="246"/>
        <v>1.046780946639025E-3</v>
      </c>
      <c r="AT169" s="3">
        <f t="shared" si="247"/>
        <v>1.0147504191167847E-3</v>
      </c>
      <c r="AU169" s="3"/>
      <c r="AV169" s="4">
        <f t="shared" si="248"/>
        <v>1.8383456956496471</v>
      </c>
      <c r="AW169" s="4">
        <f t="shared" si="249"/>
        <v>7.0862934229444009E-4</v>
      </c>
      <c r="AX169" s="4">
        <f t="shared" si="250"/>
        <v>0.38058781702526451</v>
      </c>
      <c r="AY169" s="4">
        <f t="shared" si="251"/>
        <v>0</v>
      </c>
      <c r="AZ169" s="4">
        <f t="shared" si="252"/>
        <v>0.48248537626969357</v>
      </c>
      <c r="BA169" s="4">
        <f t="shared" si="253"/>
        <v>1.2650736997512471</v>
      </c>
      <c r="BB169" s="4">
        <f t="shared" si="254"/>
        <v>1.3890170915237664E-3</v>
      </c>
      <c r="BC169" s="4">
        <f t="shared" si="255"/>
        <v>1.046780946639025E-3</v>
      </c>
      <c r="BD169" s="4">
        <f t="shared" si="256"/>
        <v>2.0295008382335694E-3</v>
      </c>
      <c r="BE169" s="4">
        <f t="shared" si="257"/>
        <v>3.9716665169145431</v>
      </c>
      <c r="BF169" s="3"/>
      <c r="BG169" s="4">
        <f t="shared" si="258"/>
        <v>0.27587175295240041</v>
      </c>
      <c r="BH169" s="4">
        <f t="shared" si="259"/>
        <v>0.72333404560903558</v>
      </c>
      <c r="BI169" s="4">
        <f t="shared" si="260"/>
        <v>7.9420143856404719E-4</v>
      </c>
      <c r="BJ169" s="5">
        <f t="shared" si="261"/>
        <v>9.8198320528651781E-2</v>
      </c>
    </row>
    <row r="170" spans="1:62" s="10" customFormat="1" ht="20" customHeight="1" x14ac:dyDescent="0.2">
      <c r="A170" s="21">
        <v>23</v>
      </c>
    </row>
    <row r="171" spans="1:62" ht="20" customHeight="1" x14ac:dyDescent="0.2">
      <c r="A171" s="9">
        <v>24</v>
      </c>
      <c r="C171" s="9" t="s">
        <v>32</v>
      </c>
      <c r="E171" s="9">
        <v>53.722999999999999</v>
      </c>
      <c r="F171" s="9">
        <v>4.2000000000000003E-2</v>
      </c>
      <c r="G171" s="9">
        <v>9.7929999999999993</v>
      </c>
      <c r="H171" s="9">
        <v>0</v>
      </c>
      <c r="I171" s="9">
        <v>14.337999999999999</v>
      </c>
      <c r="J171" s="9">
        <v>22.638000000000002</v>
      </c>
      <c r="K171" s="9">
        <v>1.2999999999999999E-2</v>
      </c>
      <c r="L171" s="9">
        <v>5.7000000000000002E-2</v>
      </c>
      <c r="M171" s="9">
        <v>1.0999999999999999E-2</v>
      </c>
      <c r="O171" s="5">
        <f t="shared" si="306"/>
        <v>100.61500000000001</v>
      </c>
      <c r="Q171" s="3">
        <f t="shared" si="220"/>
        <v>0.89413154916450299</v>
      </c>
      <c r="R171" s="3">
        <f t="shared" si="221"/>
        <v>5.2580184781792232E-4</v>
      </c>
      <c r="S171" s="3">
        <f t="shared" si="222"/>
        <v>9.6046527593883935E-2</v>
      </c>
      <c r="T171" s="3">
        <f t="shared" si="223"/>
        <v>0</v>
      </c>
      <c r="U171" s="3">
        <f t="shared" si="224"/>
        <v>0.19956573782813236</v>
      </c>
      <c r="V171" s="3">
        <f t="shared" si="225"/>
        <v>0.5616812227074236</v>
      </c>
      <c r="W171" s="3">
        <f t="shared" si="226"/>
        <v>1.832612036031972E-4</v>
      </c>
      <c r="X171" s="3">
        <f t="shared" si="227"/>
        <v>1.0164595110294774E-3</v>
      </c>
      <c r="Y171" s="3">
        <f t="shared" si="228"/>
        <v>1.7747946885235321E-4</v>
      </c>
      <c r="Z171" s="3"/>
      <c r="AA171" s="3">
        <f t="shared" si="229"/>
        <v>1.788263098329006</v>
      </c>
      <c r="AB171" s="3">
        <f t="shared" si="230"/>
        <v>1.0516036956358446E-3</v>
      </c>
      <c r="AC171" s="3">
        <f t="shared" si="231"/>
        <v>0.2881395827816518</v>
      </c>
      <c r="AD171" s="3">
        <f t="shared" si="232"/>
        <v>0</v>
      </c>
      <c r="AE171" s="3">
        <f t="shared" si="233"/>
        <v>0.19956573782813236</v>
      </c>
      <c r="AF171" s="3">
        <f t="shared" si="234"/>
        <v>0.5616812227074236</v>
      </c>
      <c r="AG171" s="3">
        <f t="shared" si="235"/>
        <v>1.832612036031972E-4</v>
      </c>
      <c r="AH171" s="3">
        <f t="shared" si="236"/>
        <v>1.0164595110294774E-3</v>
      </c>
      <c r="AI171" s="3">
        <f t="shared" si="237"/>
        <v>1.7747946885235321E-4</v>
      </c>
      <c r="AJ171" s="3">
        <f t="shared" si="238"/>
        <v>2.8400784455253349</v>
      </c>
      <c r="AK171" s="3"/>
      <c r="AL171" s="3">
        <f t="shared" si="239"/>
        <v>3.777916277939064</v>
      </c>
      <c r="AM171" s="3">
        <f t="shared" si="240"/>
        <v>2.221636583227533E-3</v>
      </c>
      <c r="AN171" s="3">
        <f t="shared" si="241"/>
        <v>0.608728783324196</v>
      </c>
      <c r="AO171" s="3">
        <f t="shared" si="242"/>
        <v>0</v>
      </c>
      <c r="AP171" s="3">
        <f t="shared" si="243"/>
        <v>0.42160611051266572</v>
      </c>
      <c r="AQ171" s="3">
        <f t="shared" si="244"/>
        <v>1.1866176941535747</v>
      </c>
      <c r="AR171" s="3">
        <f t="shared" si="245"/>
        <v>3.8716086288095262E-4</v>
      </c>
      <c r="AS171" s="3">
        <f t="shared" si="246"/>
        <v>2.1473903566944486E-3</v>
      </c>
      <c r="AT171" s="3">
        <f t="shared" si="247"/>
        <v>3.7494626769618924E-4</v>
      </c>
      <c r="AU171" s="3"/>
      <c r="AV171" s="4">
        <f t="shared" si="248"/>
        <v>1.888958138969532</v>
      </c>
      <c r="AW171" s="4">
        <f t="shared" si="249"/>
        <v>1.1108182916137665E-3</v>
      </c>
      <c r="AX171" s="4">
        <f t="shared" si="250"/>
        <v>0.40581918888279733</v>
      </c>
      <c r="AY171" s="4">
        <f t="shared" si="251"/>
        <v>0</v>
      </c>
      <c r="AZ171" s="4">
        <f t="shared" si="252"/>
        <v>0.42160611051266572</v>
      </c>
      <c r="BA171" s="4">
        <f t="shared" si="253"/>
        <v>1.1866176941535747</v>
      </c>
      <c r="BB171" s="4">
        <f t="shared" si="254"/>
        <v>3.8716086288095262E-4</v>
      </c>
      <c r="BC171" s="4">
        <f t="shared" si="255"/>
        <v>2.1473903566944486E-3</v>
      </c>
      <c r="BD171" s="4">
        <f t="shared" si="256"/>
        <v>7.4989253539237848E-4</v>
      </c>
      <c r="BE171" s="4">
        <f t="shared" si="257"/>
        <v>3.9073963945651515</v>
      </c>
      <c r="BF171" s="3"/>
      <c r="BG171" s="4">
        <f t="shared" si="258"/>
        <v>0.26209327149152345</v>
      </c>
      <c r="BH171" s="4">
        <f t="shared" si="259"/>
        <v>0.73766604827492255</v>
      </c>
      <c r="BI171" s="4">
        <f t="shared" si="260"/>
        <v>2.4068023355392431E-4</v>
      </c>
      <c r="BJ171" s="5">
        <f t="shared" si="261"/>
        <v>0.11203459366459366</v>
      </c>
    </row>
    <row r="172" spans="1:62" ht="20" customHeight="1" x14ac:dyDescent="0.2">
      <c r="A172" s="9">
        <v>25</v>
      </c>
      <c r="C172" s="9" t="s">
        <v>33</v>
      </c>
      <c r="E172" s="9">
        <v>50.158999999999999</v>
      </c>
      <c r="F172" s="9">
        <v>3.7999999999999999E-2</v>
      </c>
      <c r="G172" s="9">
        <v>9.5399999999999991</v>
      </c>
      <c r="H172" s="9">
        <v>2.9000000000000001E-2</v>
      </c>
      <c r="I172" s="9">
        <v>16.689</v>
      </c>
      <c r="J172" s="9">
        <v>25.646000000000001</v>
      </c>
      <c r="K172" s="9">
        <v>4.2000000000000003E-2</v>
      </c>
      <c r="L172" s="9">
        <v>0</v>
      </c>
      <c r="M172" s="9">
        <v>2E-3</v>
      </c>
      <c r="O172" s="5">
        <f t="shared" si="306"/>
        <v>102.145</v>
      </c>
      <c r="Q172" s="3">
        <f t="shared" si="220"/>
        <v>0.83481459290326865</v>
      </c>
      <c r="R172" s="3">
        <f t="shared" si="221"/>
        <v>4.7572548135907259E-4</v>
      </c>
      <c r="S172" s="3">
        <f t="shared" si="222"/>
        <v>9.3565186689028149E-2</v>
      </c>
      <c r="T172" s="3">
        <f t="shared" si="223"/>
        <v>1.9080202644910848E-4</v>
      </c>
      <c r="U172" s="3">
        <f t="shared" si="224"/>
        <v>0.23228850597110484</v>
      </c>
      <c r="V172" s="3">
        <f t="shared" si="225"/>
        <v>0.63631401349741956</v>
      </c>
      <c r="W172" s="3">
        <f t="shared" si="226"/>
        <v>5.9207465779494487E-4</v>
      </c>
      <c r="X172" s="3">
        <f t="shared" si="227"/>
        <v>0</v>
      </c>
      <c r="Y172" s="3">
        <f t="shared" si="228"/>
        <v>3.2268994336791497E-5</v>
      </c>
      <c r="Z172" s="3"/>
      <c r="AA172" s="3">
        <f t="shared" si="229"/>
        <v>1.6696291858065373</v>
      </c>
      <c r="AB172" s="3">
        <f t="shared" si="230"/>
        <v>9.5145096271814517E-4</v>
      </c>
      <c r="AC172" s="3">
        <f t="shared" si="231"/>
        <v>0.28069556006708446</v>
      </c>
      <c r="AD172" s="3">
        <f t="shared" si="232"/>
        <v>5.724060793473255E-4</v>
      </c>
      <c r="AE172" s="3">
        <f t="shared" si="233"/>
        <v>0.23228850597110484</v>
      </c>
      <c r="AF172" s="3">
        <f t="shared" si="234"/>
        <v>0.63631401349741956</v>
      </c>
      <c r="AG172" s="3">
        <f t="shared" si="235"/>
        <v>5.9207465779494487E-4</v>
      </c>
      <c r="AH172" s="3">
        <f t="shared" si="236"/>
        <v>0</v>
      </c>
      <c r="AI172" s="3">
        <f t="shared" si="237"/>
        <v>3.2268994336791497E-5</v>
      </c>
      <c r="AJ172" s="3">
        <f t="shared" si="238"/>
        <v>2.8210754660363428</v>
      </c>
      <c r="AK172" s="3"/>
      <c r="AL172" s="3">
        <f t="shared" si="239"/>
        <v>3.5510482563993091</v>
      </c>
      <c r="AM172" s="3">
        <f t="shared" si="240"/>
        <v>2.0235920112869916E-3</v>
      </c>
      <c r="AN172" s="3">
        <f t="shared" si="241"/>
        <v>0.59699691861444526</v>
      </c>
      <c r="AO172" s="3">
        <f t="shared" si="242"/>
        <v>1.2174209862274234E-3</v>
      </c>
      <c r="AP172" s="3">
        <f t="shared" si="243"/>
        <v>0.49404245033715594</v>
      </c>
      <c r="AQ172" s="3">
        <f t="shared" si="244"/>
        <v>1.3533434773188491</v>
      </c>
      <c r="AR172" s="3">
        <f t="shared" si="245"/>
        <v>1.259253071936043E-3</v>
      </c>
      <c r="AS172" s="3">
        <f t="shared" si="246"/>
        <v>0</v>
      </c>
      <c r="AT172" s="3">
        <f t="shared" si="247"/>
        <v>6.8631260791041418E-5</v>
      </c>
      <c r="AU172" s="3"/>
      <c r="AV172" s="4">
        <f t="shared" si="248"/>
        <v>1.7755241281996545</v>
      </c>
      <c r="AW172" s="4">
        <f t="shared" si="249"/>
        <v>1.0117960056434958E-3</v>
      </c>
      <c r="AX172" s="4">
        <f t="shared" si="250"/>
        <v>0.39799794574296349</v>
      </c>
      <c r="AY172" s="4">
        <f t="shared" si="251"/>
        <v>8.1161399081828222E-4</v>
      </c>
      <c r="AZ172" s="4">
        <f t="shared" si="252"/>
        <v>0.49404245033715594</v>
      </c>
      <c r="BA172" s="4">
        <f t="shared" si="253"/>
        <v>1.3533434773188491</v>
      </c>
      <c r="BB172" s="4">
        <f t="shared" si="254"/>
        <v>1.259253071936043E-3</v>
      </c>
      <c r="BC172" s="4">
        <f t="shared" si="255"/>
        <v>0</v>
      </c>
      <c r="BD172" s="4">
        <f t="shared" si="256"/>
        <v>1.3726252158208284E-4</v>
      </c>
      <c r="BE172" s="4">
        <f t="shared" si="257"/>
        <v>4.0241279271886032</v>
      </c>
      <c r="BF172" s="3"/>
      <c r="BG172" s="4">
        <f t="shared" si="258"/>
        <v>0.26724568645596819</v>
      </c>
      <c r="BH172" s="4">
        <f t="shared" si="259"/>
        <v>0.7320731373588647</v>
      </c>
      <c r="BI172" s="4">
        <f t="shared" si="260"/>
        <v>6.8117618516722988E-4</v>
      </c>
      <c r="BJ172" s="5">
        <f t="shared" si="261"/>
        <v>9.7244156180094327E-2</v>
      </c>
    </row>
    <row r="173" spans="1:62" ht="20" customHeight="1" x14ac:dyDescent="0.2">
      <c r="A173" s="9">
        <v>26</v>
      </c>
      <c r="C173" s="9" t="s">
        <v>34</v>
      </c>
      <c r="E173" s="9">
        <v>50.936999999999998</v>
      </c>
      <c r="F173" s="9">
        <v>1.2999999999999999E-2</v>
      </c>
      <c r="G173" s="9">
        <v>9.3390000000000004</v>
      </c>
      <c r="H173" s="9">
        <v>6.2E-2</v>
      </c>
      <c r="I173" s="9">
        <v>14.86</v>
      </c>
      <c r="J173" s="9">
        <v>26.350999999999999</v>
      </c>
      <c r="K173" s="9">
        <v>2.5000000000000001E-2</v>
      </c>
      <c r="L173" s="9">
        <v>1E-3</v>
      </c>
      <c r="M173" s="9">
        <v>7.0000000000000001E-3</v>
      </c>
      <c r="O173" s="5">
        <f t="shared" si="306"/>
        <v>101.595</v>
      </c>
      <c r="Q173" s="3">
        <f t="shared" si="220"/>
        <v>0.84776313161573791</v>
      </c>
      <c r="R173" s="3">
        <f t="shared" si="221"/>
        <v>1.6274819099126167E-4</v>
      </c>
      <c r="S173" s="3">
        <f t="shared" si="222"/>
        <v>9.1593844705328512E-2</v>
      </c>
      <c r="T173" s="3">
        <f t="shared" si="223"/>
        <v>4.0792157378774919E-4</v>
      </c>
      <c r="U173" s="3">
        <f t="shared" si="224"/>
        <v>0.20683127801130194</v>
      </c>
      <c r="V173" s="3">
        <f t="shared" si="225"/>
        <v>0.65380607383882483</v>
      </c>
      <c r="W173" s="3">
        <f t="shared" si="226"/>
        <v>3.5242539154461006E-4</v>
      </c>
      <c r="X173" s="3">
        <f t="shared" si="227"/>
        <v>1.7832623000517146E-5</v>
      </c>
      <c r="Y173" s="3">
        <f t="shared" si="228"/>
        <v>1.1294148017877023E-4</v>
      </c>
      <c r="Z173" s="3"/>
      <c r="AA173" s="3">
        <f t="shared" si="229"/>
        <v>1.6955262632314758</v>
      </c>
      <c r="AB173" s="3">
        <f t="shared" si="230"/>
        <v>3.2549638198252335E-4</v>
      </c>
      <c r="AC173" s="3">
        <f t="shared" si="231"/>
        <v>0.27478153411598555</v>
      </c>
      <c r="AD173" s="3">
        <f t="shared" si="232"/>
        <v>1.2237647213632476E-3</v>
      </c>
      <c r="AE173" s="3">
        <f t="shared" si="233"/>
        <v>0.20683127801130194</v>
      </c>
      <c r="AF173" s="3">
        <f t="shared" si="234"/>
        <v>0.65380607383882483</v>
      </c>
      <c r="AG173" s="3">
        <f t="shared" si="235"/>
        <v>3.5242539154461006E-4</v>
      </c>
      <c r="AH173" s="3">
        <f t="shared" si="236"/>
        <v>1.7832623000517146E-5</v>
      </c>
      <c r="AI173" s="3">
        <f t="shared" si="237"/>
        <v>1.1294148017877023E-4</v>
      </c>
      <c r="AJ173" s="3">
        <f t="shared" si="238"/>
        <v>2.8329776097956576</v>
      </c>
      <c r="AK173" s="3"/>
      <c r="AL173" s="3">
        <f t="shared" si="239"/>
        <v>3.5909770498054323</v>
      </c>
      <c r="AM173" s="3">
        <f t="shared" si="240"/>
        <v>6.8937300638814735E-4</v>
      </c>
      <c r="AN173" s="3">
        <f t="shared" si="241"/>
        <v>0.5819633727408221</v>
      </c>
      <c r="AO173" s="3">
        <f t="shared" si="242"/>
        <v>2.5918271654498202E-3</v>
      </c>
      <c r="AP173" s="3">
        <f t="shared" si="243"/>
        <v>0.43805064458568876</v>
      </c>
      <c r="AQ173" s="3">
        <f t="shared" si="244"/>
        <v>1.3847043582232559</v>
      </c>
      <c r="AR173" s="3">
        <f t="shared" si="245"/>
        <v>7.4640630478550903E-4</v>
      </c>
      <c r="AS173" s="3">
        <f t="shared" si="246"/>
        <v>3.7767943393954487E-5</v>
      </c>
      <c r="AT173" s="3">
        <f t="shared" si="247"/>
        <v>2.3920022478451575E-4</v>
      </c>
      <c r="AU173" s="3"/>
      <c r="AV173" s="4">
        <f t="shared" si="248"/>
        <v>1.7954885249027162</v>
      </c>
      <c r="AW173" s="4">
        <f t="shared" si="249"/>
        <v>3.4468650319407368E-4</v>
      </c>
      <c r="AX173" s="4">
        <f t="shared" si="250"/>
        <v>0.38797558182721475</v>
      </c>
      <c r="AY173" s="4">
        <f t="shared" si="251"/>
        <v>1.7278847769665467E-3</v>
      </c>
      <c r="AZ173" s="4">
        <f t="shared" si="252"/>
        <v>0.43805064458568876</v>
      </c>
      <c r="BA173" s="4">
        <f t="shared" si="253"/>
        <v>1.3847043582232559</v>
      </c>
      <c r="BB173" s="4">
        <f t="shared" si="254"/>
        <v>7.4640630478550903E-4</v>
      </c>
      <c r="BC173" s="4">
        <f t="shared" si="255"/>
        <v>3.7767943393954487E-5</v>
      </c>
      <c r="BD173" s="4">
        <f t="shared" si="256"/>
        <v>4.784004495690315E-4</v>
      </c>
      <c r="BE173" s="4">
        <f t="shared" si="257"/>
        <v>4.0095542555167851</v>
      </c>
      <c r="BF173" s="3"/>
      <c r="BG173" s="4">
        <f t="shared" si="258"/>
        <v>0.2402250101899252</v>
      </c>
      <c r="BH173" s="4">
        <f t="shared" si="259"/>
        <v>0.75936566393785176</v>
      </c>
      <c r="BI173" s="4">
        <f t="shared" si="260"/>
        <v>4.0932587222308877E-4</v>
      </c>
      <c r="BJ173" s="5">
        <f t="shared" si="261"/>
        <v>9.6188661993699298E-2</v>
      </c>
    </row>
    <row r="174" spans="1:62" s="10" customFormat="1" ht="19" customHeight="1" x14ac:dyDescent="0.2">
      <c r="A174" s="20"/>
    </row>
    <row r="175" spans="1:62" ht="20" customHeight="1" x14ac:dyDescent="0.2">
      <c r="C175" s="9" t="s">
        <v>53</v>
      </c>
      <c r="E175" s="5">
        <f t="shared" ref="E175:M175" si="307">AVERAGE(E148:E173)</f>
        <v>50.110499999999995</v>
      </c>
      <c r="F175" s="5">
        <f t="shared" si="307"/>
        <v>3.3714285714285711E-2</v>
      </c>
      <c r="G175" s="5">
        <f t="shared" si="307"/>
        <v>9.9529999999999994</v>
      </c>
      <c r="H175" s="5">
        <f t="shared" si="307"/>
        <v>1.7071428571428574E-2</v>
      </c>
      <c r="I175" s="5">
        <f t="shared" si="307"/>
        <v>16.544571428571427</v>
      </c>
      <c r="J175" s="5">
        <f t="shared" si="307"/>
        <v>24.466928571428575</v>
      </c>
      <c r="K175" s="5">
        <f t="shared" si="307"/>
        <v>2.3428571428571431E-2</v>
      </c>
      <c r="L175" s="5">
        <f t="shared" si="307"/>
        <v>2.5714285714285717E-2</v>
      </c>
      <c r="M175" s="5">
        <f t="shared" si="307"/>
        <v>8.4285714285714294E-3</v>
      </c>
      <c r="O175" s="5">
        <f>SUM(E175:M175)</f>
        <v>101.18335714285713</v>
      </c>
      <c r="Q175" s="3">
        <f t="shared" ref="Q175" si="308">E175/60.084</f>
        <v>0.83400738965448362</v>
      </c>
      <c r="R175" s="3">
        <f t="shared" ref="R175" si="309">F175/79.878</f>
        <v>4.2207223158173351E-4</v>
      </c>
      <c r="S175" s="3">
        <f t="shared" ref="S175" si="310">G175/101.961</f>
        <v>9.7615755043595098E-2</v>
      </c>
      <c r="T175" s="3">
        <f t="shared" ref="T175" si="311">H175/151.99</f>
        <v>1.123194195106821E-4</v>
      </c>
      <c r="U175" s="3">
        <f t="shared" ref="U175" si="312">I175/71.846</f>
        <v>0.23027825388430012</v>
      </c>
      <c r="V175" s="3">
        <f t="shared" ref="V175" si="313">J175/40.304</f>
        <v>0.60705956161742192</v>
      </c>
      <c r="W175" s="3">
        <f t="shared" ref="W175" si="314">K175/70.937</f>
        <v>3.3027293836180601E-4</v>
      </c>
      <c r="X175" s="3">
        <f t="shared" ref="X175" si="315">L175/56.077</f>
        <v>4.5855316287044098E-4</v>
      </c>
      <c r="Y175" s="3">
        <f t="shared" ref="Y175" si="316">M175/61.979</f>
        <v>1.3599076184790703E-4</v>
      </c>
      <c r="Z175" s="3"/>
      <c r="AA175" s="3">
        <f t="shared" ref="AA175" si="317">Q175*2</f>
        <v>1.6680147793089672</v>
      </c>
      <c r="AB175" s="3">
        <f t="shared" ref="AB175" si="318">R175*2</f>
        <v>8.4414446316346701E-4</v>
      </c>
      <c r="AC175" s="3">
        <f t="shared" ref="AC175" si="319">S175*3</f>
        <v>0.29284726513078529</v>
      </c>
      <c r="AD175" s="3">
        <f t="shared" ref="AD175" si="320">T175*3</f>
        <v>3.369582585320463E-4</v>
      </c>
      <c r="AE175" s="3">
        <f t="shared" ref="AE175" si="321">U175*1</f>
        <v>0.23027825388430012</v>
      </c>
      <c r="AF175" s="3">
        <f t="shared" ref="AF175" si="322">V175*1</f>
        <v>0.60705956161742192</v>
      </c>
      <c r="AG175" s="3">
        <f t="shared" ref="AG175" si="323">W175*1</f>
        <v>3.3027293836180601E-4</v>
      </c>
      <c r="AH175" s="3">
        <f t="shared" ref="AH175" si="324">X175*1</f>
        <v>4.5855316287044098E-4</v>
      </c>
      <c r="AI175" s="3">
        <f t="shared" ref="AI175" si="325">Y175*1</f>
        <v>1.3599076184790703E-4</v>
      </c>
      <c r="AJ175" s="3">
        <f t="shared" ref="AJ175" si="326">SUM(AA175:AI175)</f>
        <v>2.8003057795262496</v>
      </c>
      <c r="AK175" s="3"/>
      <c r="AL175" s="3">
        <f t="shared" ref="AL175" si="327">AA175*(6/AJ175)</f>
        <v>3.5739270864723043</v>
      </c>
      <c r="AM175" s="3">
        <f t="shared" ref="AM175" si="328">AB175*(6/AJ175)</f>
        <v>1.8086834716448954E-3</v>
      </c>
      <c r="AN175" s="3">
        <f t="shared" ref="AN175" si="329">AC175*(6/AJ175)</f>
        <v>0.62746133069866816</v>
      </c>
      <c r="AO175" s="3">
        <f t="shared" ref="AO175" si="330">AD175*(6/AJ175)</f>
        <v>7.2197456648263381E-4</v>
      </c>
      <c r="AP175" s="3">
        <f t="shared" ref="AP175" si="331">AE175*(6/AJ175)</f>
        <v>0.49339951851242081</v>
      </c>
      <c r="AQ175" s="3">
        <f t="shared" ref="AQ175" si="332">AF175*(6/AJ175)</f>
        <v>1.3006998722549288</v>
      </c>
      <c r="AR175" s="3">
        <f t="shared" ref="AR175" si="333">AG175*(6/AJ175)</f>
        <v>7.076504446975379E-4</v>
      </c>
      <c r="AS175" s="3">
        <f t="shared" ref="AS175" si="334">AH175*(6/AJ175)</f>
        <v>9.8250662386166585E-4</v>
      </c>
      <c r="AT175" s="3">
        <f t="shared" ref="AT175" si="335">AI175*(6/AJ175)</f>
        <v>2.9137695499292299E-4</v>
      </c>
      <c r="AU175" s="3"/>
      <c r="AV175" s="4">
        <f t="shared" ref="AV175" si="336">AL175/2</f>
        <v>1.7869635432361521</v>
      </c>
      <c r="AW175" s="4">
        <f t="shared" ref="AW175" si="337">AM175/2</f>
        <v>9.043417358224477E-4</v>
      </c>
      <c r="AX175" s="4">
        <f t="shared" ref="AX175" si="338">(2*AN175)/3</f>
        <v>0.41830755379911211</v>
      </c>
      <c r="AY175" s="4">
        <f t="shared" ref="AY175" si="339">(2*AO175)/3</f>
        <v>4.8131637765508919E-4</v>
      </c>
      <c r="AZ175" s="4">
        <f t="shared" ref="AZ175" si="340">AP175/1</f>
        <v>0.49339951851242081</v>
      </c>
      <c r="BA175" s="4">
        <f t="shared" ref="BA175" si="341">AQ175/1</f>
        <v>1.3006998722549288</v>
      </c>
      <c r="BB175" s="4">
        <f t="shared" ref="BB175" si="342">AR175/1</f>
        <v>7.076504446975379E-4</v>
      </c>
      <c r="BC175" s="4">
        <f t="shared" ref="BC175" si="343">AS175/1</f>
        <v>9.8250662386166585E-4</v>
      </c>
      <c r="BD175" s="4">
        <f t="shared" ref="BD175" si="344">AT175*2</f>
        <v>5.8275390998584599E-4</v>
      </c>
      <c r="BE175" s="4">
        <f t="shared" ref="BE175" si="345">SUM(AV175:BD175)</f>
        <v>4.0030290568946363</v>
      </c>
      <c r="BF175" s="3"/>
      <c r="BG175" s="4">
        <f t="shared" ref="BG175" si="346">AZ175/(AZ175+BA175+BB175)</f>
        <v>0.27490393517691142</v>
      </c>
      <c r="BH175" s="4">
        <f t="shared" ref="BH175" si="347">BA175/(AZ175+BA175+BB175)</f>
        <v>0.72470178820813858</v>
      </c>
      <c r="BI175" s="4">
        <f t="shared" ref="BI175" si="348">BB175/(AZ175+BA175+BB175)</f>
        <v>3.9427661495001495E-4</v>
      </c>
      <c r="BJ175" s="5">
        <f t="shared" ref="BJ175" si="349">(AX175/2)/((AX175/2)+AZ175+BA175)</f>
        <v>0.10440706161126283</v>
      </c>
    </row>
    <row r="176" spans="1:62" ht="20" customHeight="1" x14ac:dyDescent="0.2">
      <c r="C176" s="9" t="s">
        <v>63</v>
      </c>
      <c r="E176" s="5">
        <f t="shared" ref="E176:M176" si="350">_xlfn.STDEV.P(E148:E173)</f>
        <v>1.8603386308488483</v>
      </c>
      <c r="F176" s="5">
        <f t="shared" si="350"/>
        <v>2.7232933243799221E-2</v>
      </c>
      <c r="G176" s="5">
        <f t="shared" si="350"/>
        <v>1.2815749239565801</v>
      </c>
      <c r="H176" s="5">
        <f t="shared" si="350"/>
        <v>2.2920559347806645E-2</v>
      </c>
      <c r="I176" s="5">
        <f t="shared" si="350"/>
        <v>1.1120370442368823</v>
      </c>
      <c r="J176" s="5">
        <f t="shared" si="350"/>
        <v>1.0631291726573497</v>
      </c>
      <c r="K176" s="5">
        <f t="shared" si="350"/>
        <v>1.6863800138226286E-2</v>
      </c>
      <c r="L176" s="5">
        <f t="shared" si="350"/>
        <v>5.8341884698765792E-2</v>
      </c>
      <c r="M176" s="5">
        <f t="shared" si="350"/>
        <v>9.3404977361585869E-3</v>
      </c>
      <c r="O176" s="5"/>
    </row>
    <row r="177" spans="1:62" ht="10" customHeight="1" thickBot="1" x14ac:dyDescent="0.25">
      <c r="A177" s="22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4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</row>
    <row r="178" spans="1:62" ht="10" customHeight="1" x14ac:dyDescent="0.2"/>
  </sheetData>
  <phoneticPr fontId="2" type="noConversion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2022-04-25T16:18:13Z</dcterms:modified>
</cp:coreProperties>
</file>