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dash\Dropbox\Publications\15_In Review\Fraser Salinity\Figures\"/>
    </mc:Choice>
  </mc:AlternateContent>
  <xr:revisionPtr revIDLastSave="0" documentId="13_ncr:1_{95AD5D1C-3766-4A7F-82BD-3664692A11AE}" xr6:coauthVersionLast="47" xr6:coauthVersionMax="47" xr10:uidLastSave="{00000000-0000-0000-0000-000000000000}"/>
  <bookViews>
    <workbookView xWindow="540" yWindow="695" windowWidth="18220" windowHeight="8680" xr2:uid="{00000000-000D-0000-FFFF-FFFF00000000}"/>
  </bookViews>
  <sheets>
    <sheet name="Master Sheet" sheetId="2" r:id="rId1"/>
    <sheet name="Grain Siz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25" i="2" l="1"/>
  <c r="AJ124" i="2"/>
  <c r="AJ123" i="2"/>
  <c r="AJ118" i="2"/>
  <c r="AJ119" i="2"/>
  <c r="AJ120" i="2"/>
  <c r="AJ117" i="2"/>
  <c r="AJ114" i="2"/>
  <c r="AJ113" i="2"/>
  <c r="AJ106" i="2"/>
  <c r="AJ107" i="2"/>
  <c r="AJ108" i="2"/>
  <c r="AJ105" i="2"/>
  <c r="AJ94" i="2"/>
  <c r="AJ95" i="2"/>
  <c r="AJ96" i="2"/>
  <c r="AJ97" i="2"/>
  <c r="AJ98" i="2"/>
  <c r="AJ100" i="2"/>
  <c r="AJ101" i="2"/>
  <c r="AJ102" i="2"/>
  <c r="AJ86" i="2"/>
  <c r="AJ87" i="2"/>
  <c r="AJ88" i="2"/>
  <c r="AJ89" i="2"/>
  <c r="AJ90" i="2"/>
  <c r="AJ91" i="2"/>
  <c r="AJ92" i="2"/>
  <c r="AJ85" i="2"/>
  <c r="AJ71" i="2"/>
  <c r="AJ69" i="2"/>
  <c r="AJ64" i="2"/>
  <c r="AJ65" i="2"/>
  <c r="AJ66" i="2"/>
  <c r="AJ63" i="2"/>
  <c r="AJ4" i="2"/>
  <c r="AJ5" i="2"/>
  <c r="AJ6" i="2"/>
  <c r="AJ7" i="2"/>
  <c r="AJ8" i="2"/>
  <c r="AJ3" i="2"/>
  <c r="AJ93" i="2"/>
  <c r="BB124" i="2"/>
  <c r="BC114" i="2"/>
  <c r="BB114" i="2"/>
  <c r="BC110" i="2"/>
  <c r="BB110" i="2"/>
  <c r="BC109" i="2"/>
  <c r="BB109" i="2"/>
  <c r="BC104" i="2"/>
  <c r="BC103" i="2"/>
  <c r="BB106" i="2"/>
  <c r="BB104" i="2"/>
  <c r="BB103" i="2"/>
  <c r="BB101" i="2"/>
  <c r="BB99" i="2"/>
  <c r="BB97" i="2"/>
  <c r="BB90" i="2"/>
  <c r="BB88" i="2"/>
  <c r="BB84" i="2"/>
  <c r="BB81" i="2"/>
  <c r="BB82" i="2"/>
  <c r="BB80" i="2"/>
  <c r="BB75" i="2"/>
  <c r="BB72" i="2"/>
  <c r="BB73" i="2"/>
  <c r="BB71" i="2"/>
  <c r="BB70" i="2"/>
  <c r="BB69" i="2"/>
  <c r="BB68" i="2"/>
  <c r="BB66" i="2"/>
  <c r="BB63" i="2"/>
  <c r="BB62" i="2"/>
  <c r="BB60" i="2"/>
  <c r="BB57" i="2"/>
  <c r="BB56" i="2"/>
  <c r="BB41" i="2"/>
  <c r="BB39" i="2"/>
  <c r="BB38" i="2"/>
  <c r="BB34" i="2"/>
  <c r="BB35" i="2"/>
  <c r="BB33" i="2"/>
  <c r="BB32" i="2"/>
  <c r="BB26" i="2"/>
  <c r="BB25" i="2"/>
  <c r="BB24" i="2"/>
  <c r="BB23" i="2"/>
  <c r="BB16" i="2"/>
  <c r="BB6" i="2"/>
  <c r="BB9" i="2"/>
  <c r="BC99" i="2"/>
  <c r="BC81" i="2"/>
  <c r="BC75" i="2"/>
  <c r="BC68" i="2"/>
  <c r="BC26" i="2"/>
  <c r="BC23" i="2"/>
  <c r="BC6" i="2" l="1"/>
  <c r="BC124" i="2"/>
  <c r="BC69" i="2"/>
  <c r="BC71" i="2"/>
  <c r="BC63" i="2"/>
  <c r="BC66" i="2"/>
  <c r="BC90" i="2"/>
  <c r="BC88" i="2"/>
  <c r="BC97" i="2"/>
  <c r="BC101" i="2"/>
  <c r="BC106" i="2"/>
  <c r="AL124" i="2" l="1"/>
  <c r="AL125" i="2"/>
  <c r="AL123" i="2"/>
  <c r="AL118" i="2"/>
  <c r="AL119" i="2"/>
  <c r="AL120" i="2"/>
  <c r="AL117" i="2"/>
  <c r="AL114" i="2"/>
  <c r="AL113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100" i="2"/>
  <c r="AL101" i="2"/>
  <c r="AL102" i="2"/>
  <c r="AL105" i="2"/>
  <c r="AL106" i="2"/>
  <c r="AL107" i="2"/>
  <c r="AL108" i="2"/>
  <c r="AL85" i="2"/>
  <c r="AL71" i="2"/>
  <c r="AL69" i="2"/>
  <c r="AL64" i="2"/>
  <c r="AL65" i="2"/>
  <c r="AL66" i="2"/>
  <c r="AL63" i="2"/>
  <c r="AC119" i="2"/>
  <c r="AC120" i="2"/>
  <c r="AC110" i="2"/>
  <c r="AL4" i="2" l="1"/>
  <c r="AL5" i="2"/>
  <c r="AL6" i="2"/>
  <c r="AL7" i="2"/>
  <c r="AL8" i="2"/>
  <c r="AL3" i="2"/>
  <c r="AC57" i="2" l="1"/>
  <c r="AC102" i="2" l="1"/>
  <c r="AC103" i="2"/>
  <c r="AC104" i="2"/>
  <c r="AC105" i="2"/>
  <c r="AC106" i="2"/>
  <c r="AC107" i="2"/>
  <c r="AC108" i="2"/>
  <c r="AC109" i="2"/>
  <c r="AC113" i="2"/>
  <c r="AC114" i="2"/>
  <c r="AC117" i="2"/>
  <c r="AC118" i="2"/>
  <c r="AC123" i="2"/>
  <c r="AC124" i="2"/>
  <c r="AC125" i="2"/>
  <c r="AC99" i="2"/>
  <c r="AC100" i="2"/>
  <c r="AC101" i="2"/>
  <c r="AC85" i="2"/>
  <c r="AC86" i="2"/>
  <c r="AC87" i="2"/>
  <c r="AC88" i="2"/>
  <c r="AC89" i="2"/>
  <c r="AC90" i="2"/>
  <c r="AC91" i="2"/>
  <c r="AC92" i="2"/>
  <c r="AC93" i="2"/>
  <c r="AC94" i="2"/>
  <c r="AC95" i="2"/>
  <c r="AC96" i="2"/>
  <c r="AC97" i="2"/>
  <c r="AC98" i="2"/>
  <c r="AC9" i="2"/>
  <c r="AC10" i="2"/>
  <c r="AC11" i="2"/>
  <c r="AC12" i="2"/>
  <c r="AC13" i="2"/>
  <c r="AC16" i="2"/>
  <c r="AC17" i="2"/>
  <c r="AC18" i="2"/>
  <c r="AC21" i="2"/>
  <c r="AC22" i="2"/>
  <c r="AC23" i="2"/>
  <c r="AC24" i="2"/>
  <c r="AC25" i="2"/>
  <c r="AC26" i="2"/>
  <c r="AC27" i="2"/>
  <c r="AC32" i="2"/>
  <c r="AC33" i="2"/>
  <c r="AC34" i="2"/>
  <c r="AC35" i="2"/>
  <c r="AC36" i="2"/>
  <c r="AC37" i="2"/>
  <c r="AC38" i="2"/>
  <c r="AC39" i="2"/>
  <c r="AC40" i="2"/>
  <c r="AC41" i="2"/>
  <c r="AC42" i="2"/>
  <c r="AC49" i="2"/>
  <c r="AC50" i="2"/>
  <c r="AC51" i="2"/>
  <c r="AC54" i="2"/>
  <c r="AC55" i="2"/>
  <c r="AC56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3" i="2"/>
  <c r="AC74" i="2"/>
  <c r="AC75" i="2"/>
  <c r="AC78" i="2"/>
  <c r="AC79" i="2"/>
  <c r="AC80" i="2"/>
  <c r="AC81" i="2"/>
  <c r="AC82" i="2"/>
  <c r="AC83" i="2"/>
  <c r="AC84" i="2"/>
  <c r="AC8" i="2"/>
  <c r="AC3" i="2"/>
  <c r="AC4" i="2"/>
  <c r="AC5" i="2"/>
  <c r="AC6" i="2"/>
  <c r="AC7" i="2"/>
  <c r="F20" i="2" l="1"/>
  <c r="F15" i="2"/>
  <c r="F116" i="2"/>
  <c r="F122" i="2"/>
  <c r="F112" i="2"/>
  <c r="F77" i="2"/>
  <c r="F53" i="2"/>
  <c r="F59" i="2"/>
  <c r="F48" i="2"/>
  <c r="F46" i="2"/>
  <c r="F44" i="2"/>
  <c r="F29" i="2"/>
  <c r="F31" i="2"/>
  <c r="F127" i="2"/>
  <c r="F106" i="2"/>
  <c r="F107" i="2"/>
  <c r="F108" i="2"/>
  <c r="F100" i="2"/>
  <c r="F101" i="2"/>
  <c r="F102" i="2"/>
  <c r="F97" i="2"/>
  <c r="F98" i="2"/>
  <c r="F85" i="2"/>
  <c r="F86" i="2"/>
  <c r="F87" i="2"/>
  <c r="F88" i="2"/>
  <c r="F89" i="2"/>
  <c r="F90" i="2"/>
  <c r="F91" i="2"/>
  <c r="F92" i="2"/>
  <c r="F93" i="2"/>
  <c r="F94" i="2"/>
  <c r="F95" i="2"/>
  <c r="F96" i="2"/>
  <c r="F66" i="2"/>
  <c r="F65" i="2"/>
  <c r="F63" i="2"/>
  <c r="F64" i="2"/>
  <c r="F71" i="2"/>
  <c r="F69" i="2"/>
  <c r="F113" i="2"/>
  <c r="F114" i="2"/>
  <c r="F117" i="2"/>
  <c r="F118" i="2"/>
  <c r="F123" i="2"/>
  <c r="F124" i="2"/>
  <c r="F125" i="2"/>
  <c r="F119" i="2"/>
  <c r="F120" i="2"/>
  <c r="F7" i="2"/>
  <c r="F8" i="2"/>
  <c r="F5" i="2"/>
  <c r="F6" i="2"/>
  <c r="F126" i="2"/>
  <c r="F19" i="2"/>
  <c r="F14" i="2"/>
  <c r="F115" i="2"/>
  <c r="F121" i="2"/>
  <c r="F111" i="2"/>
  <c r="F76" i="2"/>
  <c r="F52" i="2"/>
  <c r="F58" i="2"/>
  <c r="F47" i="2"/>
  <c r="F45" i="2"/>
  <c r="F43" i="2"/>
  <c r="F28" i="2"/>
  <c r="F30" i="2"/>
  <c r="F13" i="2"/>
  <c r="F10" i="2"/>
  <c r="F50" i="2"/>
  <c r="F51" i="2"/>
  <c r="F49" i="2"/>
  <c r="F105" i="2"/>
  <c r="G110" i="2"/>
  <c r="G103" i="2"/>
  <c r="G104" i="2"/>
  <c r="G99" i="2"/>
  <c r="G109" i="2"/>
  <c r="G84" i="2"/>
  <c r="G81" i="2"/>
  <c r="G82" i="2"/>
  <c r="G83" i="2"/>
  <c r="G67" i="2"/>
  <c r="G68" i="2"/>
  <c r="G70" i="2"/>
  <c r="G72" i="2"/>
  <c r="G73" i="2"/>
  <c r="G74" i="2"/>
  <c r="G75" i="2"/>
  <c r="G78" i="2"/>
  <c r="G79" i="2"/>
  <c r="G80" i="2"/>
  <c r="G54" i="2"/>
  <c r="G61" i="2"/>
  <c r="G60" i="2"/>
  <c r="G57" i="2"/>
  <c r="G56" i="2"/>
  <c r="G62" i="2"/>
  <c r="G37" i="2"/>
  <c r="G38" i="2"/>
  <c r="G39" i="2"/>
  <c r="G40" i="2"/>
  <c r="G41" i="2"/>
  <c r="G42" i="2"/>
  <c r="G25" i="2"/>
  <c r="G26" i="2"/>
  <c r="G27" i="2"/>
  <c r="G36" i="2"/>
  <c r="G35" i="2"/>
  <c r="G34" i="2"/>
  <c r="G33" i="2"/>
  <c r="G32" i="2"/>
  <c r="G24" i="2"/>
  <c r="G18" i="2"/>
  <c r="G23" i="2"/>
  <c r="G22" i="2"/>
  <c r="G21" i="2"/>
  <c r="G4" i="2"/>
  <c r="G9" i="2"/>
  <c r="G11" i="2"/>
  <c r="G12" i="2"/>
  <c r="G16" i="2"/>
  <c r="G17" i="2"/>
  <c r="G3" i="2"/>
  <c r="AM30" i="2"/>
  <c r="AN30" i="2"/>
  <c r="AM28" i="2"/>
  <c r="AN28" i="2"/>
  <c r="AM43" i="2"/>
  <c r="AN43" i="2"/>
  <c r="AM45" i="2"/>
  <c r="AN45" i="2"/>
  <c r="AM47" i="2"/>
  <c r="AN47" i="2"/>
  <c r="AM58" i="2"/>
  <c r="AN58" i="2"/>
  <c r="AM52" i="2"/>
  <c r="AN52" i="2"/>
  <c r="AM76" i="2"/>
  <c r="AN76" i="2"/>
  <c r="AM111" i="2"/>
  <c r="AN111" i="2"/>
  <c r="AM121" i="2"/>
  <c r="AN121" i="2"/>
  <c r="AM115" i="2"/>
  <c r="AN115" i="2"/>
  <c r="AM14" i="2"/>
  <c r="AN14" i="2"/>
  <c r="AM19" i="2"/>
  <c r="AN19" i="2"/>
  <c r="AM126" i="2"/>
  <c r="AN126" i="2"/>
</calcChain>
</file>

<file path=xl/sharedStrings.xml><?xml version="1.0" encoding="utf-8"?>
<sst xmlns="http://schemas.openxmlformats.org/spreadsheetml/2006/main" count="1100" uniqueCount="473">
  <si>
    <t>PAR-91A18</t>
  </si>
  <si>
    <t>Sample Name</t>
  </si>
  <si>
    <t>Z1-A-1</t>
  </si>
  <si>
    <t>Species Richness (cysts)</t>
  </si>
  <si>
    <t>Z1-A-2</t>
  </si>
  <si>
    <t>PAR-91A07</t>
  </si>
  <si>
    <t>Z1-B-1</t>
  </si>
  <si>
    <t>Z1-B-2</t>
  </si>
  <si>
    <t>% Mud</t>
  </si>
  <si>
    <t>Z1-C</t>
  </si>
  <si>
    <t>PAR-91A16</t>
  </si>
  <si>
    <t>2006002PGC062</t>
  </si>
  <si>
    <t>06-C62-1</t>
  </si>
  <si>
    <t>06-C62-2</t>
  </si>
  <si>
    <t>06-C62-3</t>
  </si>
  <si>
    <t>06-C62-4</t>
  </si>
  <si>
    <t>2006002PGC063</t>
  </si>
  <si>
    <t>06-C63-1</t>
  </si>
  <si>
    <t>06-C63-2</t>
  </si>
  <si>
    <t>06-C63-3</t>
  </si>
  <si>
    <t>2006002PGC064</t>
  </si>
  <si>
    <t>06-C64-1</t>
  </si>
  <si>
    <t>06-C64-2</t>
  </si>
  <si>
    <t>2006002PGC065</t>
  </si>
  <si>
    <t>06-C65-1</t>
  </si>
  <si>
    <t>06-C65-2</t>
  </si>
  <si>
    <t>06-C65-3</t>
  </si>
  <si>
    <t>06-C65-4</t>
  </si>
  <si>
    <t>06-C65-5</t>
  </si>
  <si>
    <t>2011004PGC129</t>
  </si>
  <si>
    <t>11-C129-1</t>
  </si>
  <si>
    <t>11-C129-2</t>
  </si>
  <si>
    <t>11-C129-3</t>
  </si>
  <si>
    <t>11-C129-4</t>
  </si>
  <si>
    <t>11-C129-5</t>
  </si>
  <si>
    <t>11-C129-6</t>
  </si>
  <si>
    <t>11-C129-7</t>
  </si>
  <si>
    <t>PAR-91A02</t>
  </si>
  <si>
    <t>Z2-B-1</t>
  </si>
  <si>
    <t>Z2-B-2</t>
  </si>
  <si>
    <t>TUL-92A77</t>
  </si>
  <si>
    <t>Z2-A-1</t>
  </si>
  <si>
    <t>Z2-A-2</t>
  </si>
  <si>
    <t>Latitude (N)</t>
  </si>
  <si>
    <t>Longitude (W)</t>
  </si>
  <si>
    <t>Sampling Date</t>
  </si>
  <si>
    <t>Grain Size - Folk and Ward (Sorting)</t>
  </si>
  <si>
    <t>Z5-C-3</t>
  </si>
  <si>
    <t>Z5-C-2</t>
  </si>
  <si>
    <t>Poorly Sorted</t>
  </si>
  <si>
    <t>Z5-C-1</t>
  </si>
  <si>
    <t>Z5-B-2</t>
  </si>
  <si>
    <t>N/A</t>
  </si>
  <si>
    <t>Z5-B-3</t>
  </si>
  <si>
    <t>Z5-B-1</t>
  </si>
  <si>
    <t>Z5-A-1</t>
  </si>
  <si>
    <t>Z5-A-2</t>
  </si>
  <si>
    <t>Z5-A-3</t>
  </si>
  <si>
    <t>Z4-C-4</t>
  </si>
  <si>
    <t>Z4-C-3</t>
  </si>
  <si>
    <t>Z4-C-2</t>
  </si>
  <si>
    <t>Z4-C-1</t>
  </si>
  <si>
    <t>Z4-B-1</t>
  </si>
  <si>
    <t>Z4-B-2</t>
  </si>
  <si>
    <t>Z4-B-3</t>
  </si>
  <si>
    <t>Z4-B-4</t>
  </si>
  <si>
    <t>Z4-B-5</t>
  </si>
  <si>
    <t>Z4-A-5</t>
  </si>
  <si>
    <t>Z4-A-4</t>
  </si>
  <si>
    <t>Z4-A-3</t>
  </si>
  <si>
    <t>Z4-A-2</t>
  </si>
  <si>
    <t>Z4-A-1</t>
  </si>
  <si>
    <t>Z3-A-1</t>
  </si>
  <si>
    <t>Z3-A-2</t>
  </si>
  <si>
    <t>Z3-A-3</t>
  </si>
  <si>
    <t>Z3-A-4</t>
  </si>
  <si>
    <t>Z3-A-5</t>
  </si>
  <si>
    <t>Z3-A-6</t>
  </si>
  <si>
    <t>Z3-C-5</t>
  </si>
  <si>
    <t>Z3-C-4</t>
  </si>
  <si>
    <t>Z3-C-3</t>
  </si>
  <si>
    <t>Z3-C-2</t>
  </si>
  <si>
    <t>Z3-C-1</t>
  </si>
  <si>
    <t>Z3-B-5</t>
  </si>
  <si>
    <t>Z3-B-4</t>
  </si>
  <si>
    <t>Z3-B-3</t>
  </si>
  <si>
    <t>Z3-B-2</t>
  </si>
  <si>
    <t>Z3-B-1</t>
  </si>
  <si>
    <t>Core / Sample Acquisition Year</t>
  </si>
  <si>
    <t>Sample No.</t>
  </si>
  <si>
    <t>GP21-S1</t>
  </si>
  <si>
    <t>Scotch Pond - Gary Point Park</t>
  </si>
  <si>
    <t>GP21-S2</t>
  </si>
  <si>
    <t>Brunswick Point - Canoe Pass</t>
  </si>
  <si>
    <t>Brunswick Point - Roberts Bank</t>
  </si>
  <si>
    <t>BRP21-S3</t>
  </si>
  <si>
    <t>BRP21-S1</t>
  </si>
  <si>
    <t>BRP21-S2</t>
  </si>
  <si>
    <t>BRP21-S4</t>
  </si>
  <si>
    <t>Mud Bay Park</t>
  </si>
  <si>
    <t>Port Moody Inlet - Old Mill Site</t>
  </si>
  <si>
    <t>MB21-S1</t>
  </si>
  <si>
    <t>MB21-S2</t>
  </si>
  <si>
    <t>MB21-S3</t>
  </si>
  <si>
    <t>MB21-S4</t>
  </si>
  <si>
    <t>PoM21-S1</t>
  </si>
  <si>
    <t>PoM21-S2</t>
  </si>
  <si>
    <t>PoM21-S3</t>
  </si>
  <si>
    <t>Mud Bay Park - Serpentine PB</t>
  </si>
  <si>
    <t>Mud Bay Park - tidal creek PB</t>
  </si>
  <si>
    <t>Serpentine River</t>
  </si>
  <si>
    <t>X-U1-1</t>
  </si>
  <si>
    <t>X-C3-1</t>
  </si>
  <si>
    <t>Record number</t>
  </si>
  <si>
    <t>SOP Name</t>
  </si>
  <si>
    <t>Analysis date and time</t>
  </si>
  <si>
    <t>Obscuration</t>
  </si>
  <si>
    <t xml:space="preserve">D [3, 2] - Surface weighted mean </t>
  </si>
  <si>
    <t>D [4, 3] - Volume weighted mean</t>
  </si>
  <si>
    <t>d (0.1)</t>
  </si>
  <si>
    <t>d (0.2)</t>
  </si>
  <si>
    <t>d (0.5)</t>
  </si>
  <si>
    <t>d (0.8)</t>
  </si>
  <si>
    <t>d (0.9)</t>
  </si>
  <si>
    <t>Result Below User Sizes (Sizes in um)</t>
  </si>
  <si>
    <t>06-C65-5 - Average</t>
  </si>
  <si>
    <t>Shahin 2018-06 SOP</t>
  </si>
  <si>
    <t>Saturday, April 10, 2021 12:29:29 PM</t>
  </si>
  <si>
    <t>11-C129-4 - Average</t>
  </si>
  <si>
    <t>Saturday, April 10, 2021 12:57:36 PM</t>
  </si>
  <si>
    <t>06-C62-4 - Average</t>
  </si>
  <si>
    <t>Saturday, April 10, 2021 1:13:07 PM</t>
  </si>
  <si>
    <t>06-C65-4 - Average</t>
  </si>
  <si>
    <t>Saturday, April 10, 2021 1:26:38 PM</t>
  </si>
  <si>
    <t>06-C63-2 - Average</t>
  </si>
  <si>
    <t>Saturday, April 10, 2021 1:39:21 PM</t>
  </si>
  <si>
    <t>06-C63-3 - Average</t>
  </si>
  <si>
    <t>Saturday, April 10, 2021 1:52:26 PM</t>
  </si>
  <si>
    <t>11-C129-5 - Average</t>
  </si>
  <si>
    <t>Saturday, April 10, 2021 2:04:58 PM</t>
  </si>
  <si>
    <t>11-C129-1 - Average</t>
  </si>
  <si>
    <t>Saturday, April 10, 2021 2:18:06 PM</t>
  </si>
  <si>
    <t>11-C129-3 - Average</t>
  </si>
  <si>
    <t>Saturday, April 10, 2021 2:30:31 PM</t>
  </si>
  <si>
    <t>11-C129-2 - Average</t>
  </si>
  <si>
    <t>Saturday, April 10, 2021 2:43:15 PM</t>
  </si>
  <si>
    <t>11-C129-6 - Average</t>
  </si>
  <si>
    <t>Saturday, April 10, 2021 2:56:08 PM</t>
  </si>
  <si>
    <t>22 (18-25)</t>
  </si>
  <si>
    <t>Port Moody Inlet - Rocky Point</t>
  </si>
  <si>
    <t>S1-1</t>
  </si>
  <si>
    <t>Sr-HAc</t>
  </si>
  <si>
    <t>Ca-HAc</t>
  </si>
  <si>
    <t>Ba-HAc</t>
  </si>
  <si>
    <t>Ba-NH4Ac</t>
  </si>
  <si>
    <t>Ca-NH4Ac</t>
  </si>
  <si>
    <t>Sr-NH4Ac</t>
  </si>
  <si>
    <t>Sr/Ba-HAc</t>
  </si>
  <si>
    <t>Sr/Ba-NH4Ac</t>
  </si>
  <si>
    <t>Pitt Meadows - Ford Landing</t>
  </si>
  <si>
    <t>S1-2</t>
  </si>
  <si>
    <t>McMillan Island -Derby Reach</t>
  </si>
  <si>
    <t>S1-3</t>
  </si>
  <si>
    <t xml:space="preserve">Mud Bay Park </t>
  </si>
  <si>
    <t>S1-4</t>
  </si>
  <si>
    <t>White Rock - tidal creek</t>
  </si>
  <si>
    <t>S1-5</t>
  </si>
  <si>
    <t>Cenntenial Beach - Tsawwassen</t>
  </si>
  <si>
    <t>S1-6</t>
  </si>
  <si>
    <t>S1-7</t>
  </si>
  <si>
    <t>S2-1</t>
  </si>
  <si>
    <t>S2-2</t>
  </si>
  <si>
    <t>S2-3</t>
  </si>
  <si>
    <t>S2-4</t>
  </si>
  <si>
    <t>S2-5</t>
  </si>
  <si>
    <t>S2-6</t>
  </si>
  <si>
    <t>S2-7</t>
  </si>
  <si>
    <t>Middle Arm - Seaplane Terminal</t>
  </si>
  <si>
    <t>Mouth of Middle Arm</t>
  </si>
  <si>
    <t>Wellington Point - Canoe Pass</t>
  </si>
  <si>
    <t>Deas Slough</t>
  </si>
  <si>
    <t>Tillbury Island Bar</t>
  </si>
  <si>
    <t>Fraser - Anneville Slough</t>
  </si>
  <si>
    <t>Annacis Channel</t>
  </si>
  <si>
    <t>Result Between User Sizes (Sizes in um)</t>
  </si>
  <si>
    <t>FHB-12-T1-S1 - Average</t>
  </si>
  <si>
    <t>shahin test run</t>
  </si>
  <si>
    <t>Wednesday, July 18, 2012 9:24:17 AM</t>
  </si>
  <si>
    <t>FHB-12-T2-S2 - Average</t>
  </si>
  <si>
    <t>Wednesday, July 18, 2012 9:37:33 AM</t>
  </si>
  <si>
    <t>FHB-12-T3-S3 - Average</t>
  </si>
  <si>
    <t>Wednesday, July 18, 2012 9:49:35 AM</t>
  </si>
  <si>
    <t>MMI-12-T1-S1 - Average</t>
  </si>
  <si>
    <t>Wednesday, July 18, 2012 10:02:56 AM</t>
  </si>
  <si>
    <t>MMI-12-T2-S2 - Average</t>
  </si>
  <si>
    <t>Wednesday, July 18, 2012 10:15:05 AM</t>
  </si>
  <si>
    <t>Wednesday, July 18, 2012 10:28:14 AM</t>
  </si>
  <si>
    <t>MHB-12-T1-S1 - Average</t>
  </si>
  <si>
    <t>Wednesday, July 18, 2012 10:40:39 AM</t>
  </si>
  <si>
    <t>MHB-12-T2-S2 - Average</t>
  </si>
  <si>
    <t>Wednesday, July 18, 2012 10:57:05 AM</t>
  </si>
  <si>
    <t>MHB-12-T3-S3 - Average</t>
  </si>
  <si>
    <t>Wednesday, July 18, 2012 11:08:12 AM</t>
  </si>
  <si>
    <t>PBS-12-T1-S1 - Average</t>
  </si>
  <si>
    <t>Wednesday, July 18, 2012 11:18:52 AM</t>
  </si>
  <si>
    <t>PBS-12-T2-S2 - Average</t>
  </si>
  <si>
    <t>Wednesday, July 18, 2012 11:29:00 AM</t>
  </si>
  <si>
    <t>PBS-12-T3-S3 - Average</t>
  </si>
  <si>
    <t>Wednesday, July 18, 2012 11:39:02 AM</t>
  </si>
  <si>
    <t>PBS-12-T4-S4 - Average</t>
  </si>
  <si>
    <t>Wednesday, July 18, 2012 11:49:31 AM</t>
  </si>
  <si>
    <t>AFB-12-T1-S1 - Average</t>
  </si>
  <si>
    <t>Wednesday, July 18, 2012 11:59:34 AM</t>
  </si>
  <si>
    <t>AFB-12-T2-S2 - Average</t>
  </si>
  <si>
    <t>Wednesday, July 18, 2012 12:10:44 PM</t>
  </si>
  <si>
    <t>AFB-12-T3-S3 - Average</t>
  </si>
  <si>
    <t>Wednesday, July 18, 2012 12:58:38 PM</t>
  </si>
  <si>
    <t>AFB-12-T4-S4 - Average</t>
  </si>
  <si>
    <t>Wednesday, July 18, 2012 1:08:38 PM</t>
  </si>
  <si>
    <t>AFB-12-T5-S5 - Average</t>
  </si>
  <si>
    <t>Wednesday, July 18, 2012 1:18:41 PM</t>
  </si>
  <si>
    <t>WHI-12-T1-S1 - Average</t>
  </si>
  <si>
    <t>Wednesday, July 18, 2012 1:28:44 PM</t>
  </si>
  <si>
    <t>WHI-12-T2-S2 - Average</t>
  </si>
  <si>
    <t>Wednesday, July 18, 2012 1:39:14 PM</t>
  </si>
  <si>
    <t>WHI-12-T3-S3 - Average</t>
  </si>
  <si>
    <t>Wednesday, July 18, 2012 1:49:39 PM</t>
  </si>
  <si>
    <t>WHI-12-T4-S4 - Average</t>
  </si>
  <si>
    <t>Wednesday, July 18, 2012 1:59:44 PM</t>
  </si>
  <si>
    <t>WHI-12-T5-S5 - Average</t>
  </si>
  <si>
    <t>Wednesday, July 18, 2012 2:10:57 PM</t>
  </si>
  <si>
    <t>WHI-12-T6-S6 - Average</t>
  </si>
  <si>
    <t>Wednesday, July 18, 2012 2:20:58 PM</t>
  </si>
  <si>
    <t>WHI-12-T7-S7 - Average</t>
  </si>
  <si>
    <t>Wednesday, July 18, 2012 2:31:22 PM</t>
  </si>
  <si>
    <t>RRB-12-T1-S1 - Average</t>
  </si>
  <si>
    <t>Wednesday, July 18, 2012 2:42:47 PM</t>
  </si>
  <si>
    <t>RRB-12-T2-S2 - Average</t>
  </si>
  <si>
    <t>Wednesday, July 18, 2012 2:54:39 PM</t>
  </si>
  <si>
    <t>RRB-12-T3-S3 - Average</t>
  </si>
  <si>
    <t>Wednesday, July 18, 2012 3:05:42 PM</t>
  </si>
  <si>
    <t>RRB-12-T4-S4 - Average</t>
  </si>
  <si>
    <t>Wednesday, July 18, 2012 3:16:16 PM</t>
  </si>
  <si>
    <t>RRB-12-T5-S5 - Average</t>
  </si>
  <si>
    <t>Wednesday, July 18, 2012 3:26:21 PM</t>
  </si>
  <si>
    <t>RRB-12-T6-S6 - Average</t>
  </si>
  <si>
    <t>Thursday, July 19, 2012 10:18:31 AM</t>
  </si>
  <si>
    <t>DMA-12-T1-S1 - Average</t>
  </si>
  <si>
    <t>Thursday, July 19, 2012 10:32:32 AM</t>
  </si>
  <si>
    <t>DMA-12-T2-S2 - Average</t>
  </si>
  <si>
    <t>Thursday, July 19, 2012 10:43:00 AM</t>
  </si>
  <si>
    <t>DMA-12-T3-S3 - Average</t>
  </si>
  <si>
    <t>Thursday, July 19, 2012 10:53:41 AM</t>
  </si>
  <si>
    <t>DMA-12-T4-S4 - Average</t>
  </si>
  <si>
    <t>Thursday, July 19, 2012 11:14:35 AM</t>
  </si>
  <si>
    <t>DMA-12-T5-S5 - Average</t>
  </si>
  <si>
    <t>Thursday, July 19, 2012 11:25:28 AM</t>
  </si>
  <si>
    <t>SS1-12-T1-S1 - Average</t>
  </si>
  <si>
    <t>Thursday, July 19, 2012 11:35:50 AM</t>
  </si>
  <si>
    <t>SS1-12-T2-S2 - Average</t>
  </si>
  <si>
    <t>Thursday, July 19, 2012 11:45:56 AM</t>
  </si>
  <si>
    <t>SS1-12-T3-S3 - Average</t>
  </si>
  <si>
    <t>Thursday, July 19, 2012 11:56:57 AM</t>
  </si>
  <si>
    <t>SS1-12-T4-S4 - Average</t>
  </si>
  <si>
    <t>Thursday, July 19, 2012 12:06:53 PM</t>
  </si>
  <si>
    <t>SS1-12-T5-S5 - Average</t>
  </si>
  <si>
    <t>Thursday, July 19, 2012 12:16:52 PM</t>
  </si>
  <si>
    <t>Swish-Wash Is. (SSI-12-T5-S5)</t>
  </si>
  <si>
    <t>Swish-Wash Is. (SSI-12-T4-S4)</t>
  </si>
  <si>
    <t>Swish-Wash Is. (SSI-12-T3-S3)</t>
  </si>
  <si>
    <t>Swish-Wash Is. (SSI-12-T2-S2)</t>
  </si>
  <si>
    <t>Swish-Wash Is. (SSI-12-T1-S1)</t>
  </si>
  <si>
    <t>Dstl Middle Arm (DMA-12-T1-S1)</t>
  </si>
  <si>
    <t>Dstl Middle Arm (DMA-12-T2-S2)</t>
  </si>
  <si>
    <t>Dstl Middle Arm (DMA-12-T3-S3)</t>
  </si>
  <si>
    <t>Dstl Middle Arm (DMA-12-T4-S4)</t>
  </si>
  <si>
    <t>Dstl Middle Arm (DMA-12-T5-S5)</t>
  </si>
  <si>
    <t>Westham Is. (WHI-12-T1-S1)</t>
  </si>
  <si>
    <t>Westham Is. (WHI-12-T2-S2)</t>
  </si>
  <si>
    <t>Westham Is. (WHI-12-T3-S3)</t>
  </si>
  <si>
    <t>Westham Is. (WHI-12-T4-S4)</t>
  </si>
  <si>
    <t>Westham Is. (WHI-12-T5-S5)</t>
  </si>
  <si>
    <t>Westham Is. (WHI-12-T6-S6)</t>
  </si>
  <si>
    <t>River Road Bar (RRB-12-T6-S6)</t>
  </si>
  <si>
    <t>River Road Bar (RRB-12-T5-S5)</t>
  </si>
  <si>
    <t>River Road Bar (RRB-12-T4-S4)</t>
  </si>
  <si>
    <t>River Road Bar (RRB-12-T3-S3)</t>
  </si>
  <si>
    <t>River Road Bar (RRB-12-T2-S2)</t>
  </si>
  <si>
    <t>Z4-A</t>
  </si>
  <si>
    <t>River Road Bar (RRB-12-T1-S1)</t>
  </si>
  <si>
    <t>Z3-A</t>
  </si>
  <si>
    <t>Westham Is. (WHI-12-T7-S7)</t>
  </si>
  <si>
    <t>7-18 | 0.5-5</t>
  </si>
  <si>
    <t>0-7 | 0</t>
  </si>
  <si>
    <t>Annacis Channel (AFB-12-T1-S1)</t>
  </si>
  <si>
    <t>Annacis Channel (AFB-12-T2-S2)</t>
  </si>
  <si>
    <t>Annacis Channel (AFB-12-T3-S3)</t>
  </si>
  <si>
    <t>Annacis Channel (AFB-12-T4-S4)</t>
  </si>
  <si>
    <t>Annacis Channel (AFB-12-T5-S5)</t>
  </si>
  <si>
    <t>Tannery Park (PBS-12-T1-S1)</t>
  </si>
  <si>
    <t>Tannery Park (PBS-12-T4-S4)</t>
  </si>
  <si>
    <t>Tannery Park (PBS-12-T3-S3)</t>
  </si>
  <si>
    <t>Tannery Park (PBS-12-T2-S2)</t>
  </si>
  <si>
    <t>Coquitlam River (MHB-12-T1-S1)</t>
  </si>
  <si>
    <t>Coquitlam River (MHB-12-T2-S2)</t>
  </si>
  <si>
    <t>Coquitlam River (MHB-12-T3-S3)</t>
  </si>
  <si>
    <t>McMillan Is. (MMI-12-T1-S1)</t>
  </si>
  <si>
    <t>MMI-12-T3-S3 - Average</t>
  </si>
  <si>
    <t>Barnston Is. (FHB-12-T3-S3)</t>
  </si>
  <si>
    <t>Barnston Is. (FHB-12-T1-S1)</t>
  </si>
  <si>
    <t>Barnston Is. (FHB-12-T2-S2)</t>
  </si>
  <si>
    <t>McMillan Is. (MMI-12-T3-S3)</t>
  </si>
  <si>
    <t>McMillan Is. (MMI-12-T2-S2)</t>
  </si>
  <si>
    <t>Mission Bridge - Matsqui Trail</t>
  </si>
  <si>
    <t>FR21-S1-SS1</t>
  </si>
  <si>
    <t>FR21-S2-SS1</t>
  </si>
  <si>
    <t>Old Orchard Rd, Chilliwack</t>
  </si>
  <si>
    <t>FR21-S3-SS1</t>
  </si>
  <si>
    <t>FR21-S3-SS2</t>
  </si>
  <si>
    <t>Isl. 22 Regional Park, Chilliwack</t>
  </si>
  <si>
    <t>FR21-S4-SS1</t>
  </si>
  <si>
    <t>FR21-S4-SS2</t>
  </si>
  <si>
    <t>1 (fresh)</t>
  </si>
  <si>
    <t>1.5 (fresh)</t>
  </si>
  <si>
    <t>% Nitrogen</t>
  </si>
  <si>
    <t>BRP21-S2 - Average</t>
  </si>
  <si>
    <t>Wednesday, May 26, 2021 8:22:34 AM</t>
  </si>
  <si>
    <t>MB21-S3 - Average</t>
  </si>
  <si>
    <t>Wednesday, May 26, 2021 8:46:20 AM</t>
  </si>
  <si>
    <t>MB21-S2 - Average</t>
  </si>
  <si>
    <t>Wednesday, May 26, 2021 8:58:39 AM</t>
  </si>
  <si>
    <t>BRP21-S3 - Average</t>
  </si>
  <si>
    <t>Wednesday, May 26, 2021 9:11:07 AM</t>
  </si>
  <si>
    <t>FR21-S3-SS1 (surface) - Average</t>
  </si>
  <si>
    <t>Wednesday, May 26, 2021 9:24:36 AM</t>
  </si>
  <si>
    <t>MB21-S1 - Average</t>
  </si>
  <si>
    <t>Wednesday, May 26, 2021 9:36:59 AM</t>
  </si>
  <si>
    <t>FR21-S2-SS1 - Average</t>
  </si>
  <si>
    <t>Wednesday, May 26, 2021 9:49:40 AM</t>
  </si>
  <si>
    <t>PoM21-S3 - Average</t>
  </si>
  <si>
    <t>Wednesday, May 26, 2021 10:02:19 AM</t>
  </si>
  <si>
    <t>BRP21-S1 - Average</t>
  </si>
  <si>
    <t>Wednesday, May 26, 2021 10:15:06 AM</t>
  </si>
  <si>
    <t>PoM21-S1 - Average</t>
  </si>
  <si>
    <t>Wednesday, May 26, 2021 10:28:39 AM</t>
  </si>
  <si>
    <t>PoM21-S2 - Average</t>
  </si>
  <si>
    <t>Wednesday, May 26, 2021 10:41:24 AM</t>
  </si>
  <si>
    <t>GP21-S2 - Average</t>
  </si>
  <si>
    <t>Wednesday, May 26, 2021 10:53:44 AM</t>
  </si>
  <si>
    <t>GP21-S1 - Average</t>
  </si>
  <si>
    <t>Wednesday, May 26, 2021 11:06:46 AM</t>
  </si>
  <si>
    <t>MB21-S4 - Average</t>
  </si>
  <si>
    <t>Wednesday, May 26, 2021 11:22:22 AM</t>
  </si>
  <si>
    <t>BRP21-S4 - Average</t>
  </si>
  <si>
    <t>Wednesday, May 26, 2021 11:35:14 AM</t>
  </si>
  <si>
    <t>FR21-S3-SS2 (55 cm depth) - Average</t>
  </si>
  <si>
    <t>Wednesday, May 26, 2021 11:48:33 AM</t>
  </si>
  <si>
    <t>FR21-S1-SS1 - Average</t>
  </si>
  <si>
    <t>Wednesday, May 26, 2021 12:00:51 PM</t>
  </si>
  <si>
    <t>FR21-S4-SS1 (20 cm depth) - Average</t>
  </si>
  <si>
    <t>Wednesday, May 26, 2021 12:13:29 PM</t>
  </si>
  <si>
    <t>FR21-S4-SS2 (surface) - Average</t>
  </si>
  <si>
    <t>Wednesday, May 26, 2021 12:27:48 PM</t>
  </si>
  <si>
    <t>MMI-T2</t>
  </si>
  <si>
    <t>MMI-T4</t>
  </si>
  <si>
    <t>McMillan Island</t>
  </si>
  <si>
    <t>SAM-VC07</t>
  </si>
  <si>
    <t>South Arm Marshes</t>
  </si>
  <si>
    <t>Wellington Point Park</t>
  </si>
  <si>
    <t>SAM-VC03</t>
  </si>
  <si>
    <t>VC18</t>
  </si>
  <si>
    <t>5-17 | 0</t>
  </si>
  <si>
    <t>% Silt</t>
  </si>
  <si>
    <t>% Sand</t>
  </si>
  <si>
    <t>Longitude</t>
  </si>
  <si>
    <t>?</t>
  </si>
  <si>
    <t>Reordered samples Nos.</t>
  </si>
  <si>
    <t xml:space="preserve"> --</t>
  </si>
  <si>
    <t>Pitt Meadows - Ford Landing (2nd run)</t>
  </si>
  <si>
    <t>McMillan Island -Derby Reach (2nd run)</t>
  </si>
  <si>
    <t>Port Moody Inlet - Rocky Point (2nd run)</t>
  </si>
  <si>
    <t>Mud Bay Park  (2nd run)</t>
  </si>
  <si>
    <t>White Rock - tidal creek (2nd run)</t>
  </si>
  <si>
    <t>Cenntenial Beach - Tsawwassen (2nd run)</t>
  </si>
  <si>
    <t>Middle Arm - Seaplane Terminal (2nd run)</t>
  </si>
  <si>
    <t>Mouth of Middle Arm(2nd run)</t>
  </si>
  <si>
    <t>Wellington Point - Canoe Pass (2nd run)</t>
  </si>
  <si>
    <t>Deas Slough (2nd run)</t>
  </si>
  <si>
    <t>Tillbury Island Bar (2nd run)</t>
  </si>
  <si>
    <t>Annacis Channel (2nd run)</t>
  </si>
  <si>
    <t>Fraser - Anneville Slough (2nd run)</t>
  </si>
  <si>
    <t>Tsawassen Jetty (2nd run)*</t>
  </si>
  <si>
    <t>Tsawassen Jetty*</t>
  </si>
  <si>
    <t>poorly sorted</t>
  </si>
  <si>
    <t>v.c. silt</t>
  </si>
  <si>
    <t>v.f. skew</t>
  </si>
  <si>
    <t>Textural Group</t>
  </si>
  <si>
    <t>Muddy Sand</t>
  </si>
  <si>
    <t>f. sand</t>
  </si>
  <si>
    <t>Sandy mud</t>
  </si>
  <si>
    <t>c. silt</t>
  </si>
  <si>
    <t>f. skew</t>
  </si>
  <si>
    <t>Grain Size - Folk and Ward (Skewness)</t>
  </si>
  <si>
    <t xml:space="preserve">Mud </t>
  </si>
  <si>
    <t>m. silt</t>
  </si>
  <si>
    <t>v. poorly sorted</t>
  </si>
  <si>
    <t xml:space="preserve">v.f. skew </t>
  </si>
  <si>
    <t>mod. Sorted</t>
  </si>
  <si>
    <t>mod. sorted</t>
  </si>
  <si>
    <t>Muddy sand</t>
  </si>
  <si>
    <t xml:space="preserve">Sand </t>
  </si>
  <si>
    <t>m. sand</t>
  </si>
  <si>
    <t>v.f. sand</t>
  </si>
  <si>
    <t>symmetrical</t>
  </si>
  <si>
    <t>Mud</t>
  </si>
  <si>
    <t>f. silt</t>
  </si>
  <si>
    <t>v.c. skew</t>
  </si>
  <si>
    <t>c. skew</t>
  </si>
  <si>
    <t>Sand</t>
  </si>
  <si>
    <t>m. well sorted</t>
  </si>
  <si>
    <t>Total Carbon (%)</t>
  </si>
  <si>
    <t>Total Organic Carbon (%)</t>
  </si>
  <si>
    <r>
      <rPr>
        <i/>
        <sz val="11"/>
        <rFont val="Calibri"/>
        <family val="2"/>
        <scheme val="minor"/>
      </rPr>
      <t>Lycopodium</t>
    </r>
    <r>
      <rPr>
        <sz val="11"/>
        <rFont val="Calibri"/>
        <family val="2"/>
        <scheme val="minor"/>
      </rPr>
      <t xml:space="preserve"> added</t>
    </r>
  </si>
  <si>
    <r>
      <rPr>
        <i/>
        <sz val="11"/>
        <rFont val="Calibri"/>
        <family val="2"/>
        <scheme val="minor"/>
      </rPr>
      <t>Lycopodium</t>
    </r>
    <r>
      <rPr>
        <sz val="11"/>
        <rFont val="Calibri"/>
        <family val="2"/>
        <scheme val="minor"/>
      </rPr>
      <t xml:space="preserve"> (exotic spike)</t>
    </r>
  </si>
  <si>
    <t xml:space="preserve">Bioturbation Index Range (0 to 6) </t>
  </si>
  <si>
    <t>0-1</t>
  </si>
  <si>
    <t>0-3</t>
  </si>
  <si>
    <t>0-2</t>
  </si>
  <si>
    <t>Dry wieght (g)</t>
  </si>
  <si>
    <r>
      <t>Undifferentiated</t>
    </r>
    <r>
      <rPr>
        <b/>
        <sz val="11"/>
        <rFont val="Calibri"/>
        <family val="2"/>
        <scheme val="minor"/>
      </rPr>
      <t xml:space="preserve"> Tree Pollen</t>
    </r>
    <r>
      <rPr>
        <sz val="11"/>
        <rFont val="Calibri"/>
        <family val="2"/>
        <scheme val="minor"/>
      </rPr>
      <t xml:space="preserve"> (count)</t>
    </r>
  </si>
  <si>
    <r>
      <t xml:space="preserve">Undifferentiated </t>
    </r>
    <r>
      <rPr>
        <b/>
        <sz val="11"/>
        <rFont val="Calibri"/>
        <family val="2"/>
        <scheme val="minor"/>
      </rPr>
      <t>Herbs and Shrubs Pollen</t>
    </r>
    <r>
      <rPr>
        <sz val="11"/>
        <rFont val="Calibri"/>
        <family val="2"/>
        <scheme val="minor"/>
      </rPr>
      <t xml:space="preserve"> (count)</t>
    </r>
  </si>
  <si>
    <r>
      <t xml:space="preserve">Undifferentiated </t>
    </r>
    <r>
      <rPr>
        <b/>
        <sz val="11"/>
        <rFont val="Calibri"/>
        <family val="2"/>
        <scheme val="minor"/>
      </rPr>
      <t>Spores</t>
    </r>
    <r>
      <rPr>
        <sz val="11"/>
        <rFont val="Calibri"/>
        <family val="2"/>
        <scheme val="minor"/>
      </rPr>
      <t xml:space="preserve"> (count)</t>
    </r>
  </si>
  <si>
    <r>
      <t xml:space="preserve">Undifferentiated </t>
    </r>
    <r>
      <rPr>
        <b/>
        <sz val="11"/>
        <rFont val="Calibri"/>
        <family val="2"/>
        <scheme val="minor"/>
      </rPr>
      <t>Dinocysts</t>
    </r>
    <r>
      <rPr>
        <sz val="11"/>
        <rFont val="Calibri"/>
        <family val="2"/>
        <scheme val="minor"/>
      </rPr>
      <t xml:space="preserve"> (count)</t>
    </r>
  </si>
  <si>
    <t>Undifferentiated Other Palynomorphs (count)</t>
  </si>
  <si>
    <r>
      <t xml:space="preserve">Grain Size - Folk and Ward (Logarithmic MEAN - </t>
    </r>
    <r>
      <rPr>
        <sz val="11"/>
        <rFont val="Symbol"/>
        <family val="1"/>
        <charset val="2"/>
      </rPr>
      <t>f</t>
    </r>
    <r>
      <rPr>
        <sz val="11"/>
        <rFont val="Calibri"/>
        <family val="2"/>
        <scheme val="minor"/>
      </rPr>
      <t>)</t>
    </r>
  </si>
  <si>
    <r>
      <t>Grain Size - Folk and Ward (Sorting -</t>
    </r>
    <r>
      <rPr>
        <sz val="11"/>
        <rFont val="Symbol"/>
        <family val="1"/>
        <charset val="2"/>
      </rPr>
      <t xml:space="preserve"> f</t>
    </r>
    <r>
      <rPr>
        <sz val="11"/>
        <rFont val="Calibri"/>
        <family val="2"/>
        <scheme val="minor"/>
      </rPr>
      <t>)</t>
    </r>
  </si>
  <si>
    <r>
      <t xml:space="preserve">Grain Size - Folk and Ward (Skewness - </t>
    </r>
    <r>
      <rPr>
        <sz val="11"/>
        <rFont val="Symbol"/>
        <family val="1"/>
        <charset val="2"/>
      </rPr>
      <t>f</t>
    </r>
    <r>
      <rPr>
        <sz val="11"/>
        <rFont val="Calibri"/>
        <family val="2"/>
        <scheme val="minor"/>
      </rPr>
      <t>)</t>
    </r>
  </si>
  <si>
    <t>1-2</t>
  </si>
  <si>
    <t>5-6</t>
  </si>
  <si>
    <t>1-6</t>
  </si>
  <si>
    <t xml:space="preserve">Thickness-weigthed high Bioturbation Index (0 to 6) </t>
  </si>
  <si>
    <r>
      <rPr>
        <b/>
        <sz val="11"/>
        <rFont val="Symbol"/>
        <family val="1"/>
        <charset val="2"/>
      </rPr>
      <t>d</t>
    </r>
    <r>
      <rPr>
        <b/>
        <vertAlign val="superscript"/>
        <sz val="11"/>
        <rFont val="Calibri"/>
        <family val="2"/>
        <scheme val="minor"/>
      </rPr>
      <t>13</t>
    </r>
    <r>
      <rPr>
        <b/>
        <sz val="11"/>
        <rFont val="Calibri"/>
        <family val="2"/>
        <scheme val="minor"/>
      </rPr>
      <t>C Value (Avearge)</t>
    </r>
  </si>
  <si>
    <t>authotroph : heterotroph dinoflagellate cysts (A/H)</t>
  </si>
  <si>
    <t>Mean High Salinity (psu)</t>
  </si>
  <si>
    <t>Mean Sample Depth (m)</t>
  </si>
  <si>
    <r>
      <t>River Kilometers</t>
    </r>
    <r>
      <rPr>
        <b/>
        <vertAlign val="superscript"/>
        <sz val="11"/>
        <rFont val="Calibri"/>
        <family val="2"/>
        <scheme val="minor"/>
      </rPr>
      <t>a</t>
    </r>
  </si>
  <si>
    <r>
      <t>Water Depth (m)</t>
    </r>
    <r>
      <rPr>
        <vertAlign val="superscript"/>
        <sz val="11"/>
        <rFont val="Calibri"/>
        <family val="2"/>
        <scheme val="minor"/>
      </rPr>
      <t>c</t>
    </r>
  </si>
  <si>
    <t>Salinity Group</t>
  </si>
  <si>
    <r>
      <t>Measured Salinity range (psu) [baseflow | freshet]</t>
    </r>
    <r>
      <rPr>
        <vertAlign val="superscript"/>
        <sz val="11"/>
        <rFont val="Calibri"/>
        <family val="2"/>
        <scheme val="minor"/>
      </rPr>
      <t>b</t>
    </r>
  </si>
  <si>
    <t>Grain Size class - Folk and Ward (MEAN)</t>
  </si>
  <si>
    <r>
      <t xml:space="preserve">Grain Size - Folk and Ward (Geometric MEAN - </t>
    </r>
    <r>
      <rPr>
        <b/>
        <sz val="11"/>
        <rFont val="Symbol"/>
        <family val="1"/>
        <charset val="2"/>
      </rPr>
      <t>m</t>
    </r>
    <r>
      <rPr>
        <b/>
        <sz val="11"/>
        <rFont val="Calibri"/>
        <family val="2"/>
        <scheme val="minor"/>
      </rPr>
      <t>m)</t>
    </r>
  </si>
  <si>
    <r>
      <t xml:space="preserve">Grain Size - Folk and Ward (Sorting - </t>
    </r>
    <r>
      <rPr>
        <sz val="11"/>
        <rFont val="Symbol"/>
        <family val="1"/>
        <charset val="2"/>
      </rPr>
      <t>m</t>
    </r>
    <r>
      <rPr>
        <sz val="11"/>
        <rFont val="Calibri"/>
        <family val="2"/>
        <scheme val="minor"/>
      </rPr>
      <t>m)</t>
    </r>
  </si>
  <si>
    <r>
      <t xml:space="preserve">Grain Size - Mthd. Moments (Arithmetic MEAN - </t>
    </r>
    <r>
      <rPr>
        <sz val="11"/>
        <rFont val="Symbol"/>
        <family val="1"/>
        <charset val="2"/>
      </rPr>
      <t>m</t>
    </r>
    <r>
      <rPr>
        <sz val="11"/>
        <rFont val="Calibri"/>
        <family val="2"/>
        <scheme val="minor"/>
      </rPr>
      <t>m)</t>
    </r>
  </si>
  <si>
    <r>
      <t xml:space="preserve">Grain Size - Folk and Ward (Skewness - </t>
    </r>
    <r>
      <rPr>
        <sz val="11"/>
        <rFont val="Symbol"/>
        <family val="1"/>
        <charset val="2"/>
      </rPr>
      <t>m</t>
    </r>
    <r>
      <rPr>
        <sz val="11"/>
        <rFont val="Calibri"/>
        <family val="2"/>
        <scheme val="minor"/>
      </rPr>
      <t>m)</t>
    </r>
  </si>
  <si>
    <r>
      <t xml:space="preserve">% Clay (&lt;3.906 </t>
    </r>
    <r>
      <rPr>
        <sz val="11"/>
        <rFont val="Symbol"/>
        <family val="1"/>
        <charset val="2"/>
      </rPr>
      <t>m</t>
    </r>
    <r>
      <rPr>
        <sz val="11"/>
        <rFont val="Calibri"/>
        <family val="2"/>
        <scheme val="minor"/>
      </rPr>
      <t>m)</t>
    </r>
  </si>
  <si>
    <t>Dinoflagellate cyst counts taken from Czarnecki et al. (2014) [n = 45] and samples analyzed at U. Minnesota [n=12]</t>
  </si>
  <si>
    <r>
      <rPr>
        <vertAlign val="superscript"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River km in Strait of Georgia taken relative to dyke at 8.4 River km. River km values of "--" indicate sample not directly connected to Fraser River</t>
    </r>
  </si>
  <si>
    <r>
      <rPr>
        <vertAlign val="superscript"/>
        <sz val="11"/>
        <rFont val="Calibri"/>
        <family val="2"/>
        <scheme val="minor"/>
      </rPr>
      <t>b</t>
    </r>
    <r>
      <rPr>
        <sz val="11"/>
        <rFont val="Calibri"/>
        <family val="2"/>
        <scheme val="minor"/>
      </rPr>
      <t>salinity measurements taken at time of sampling or from literature. Ranges are approximate</t>
    </r>
  </si>
  <si>
    <r>
      <rPr>
        <vertAlign val="superscript"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0 m water depth = intertidal or bar top sample \ water depths for cored intervals indicate top of core</t>
    </r>
  </si>
  <si>
    <t xml:space="preserve"> Bioturbation index values are non-linear (0 to 6) and are estimates based off field observations and x-radiographs (n = 56)</t>
  </si>
  <si>
    <r>
      <rPr>
        <sz val="11"/>
        <rFont val="Symbol"/>
        <family val="1"/>
        <charset val="2"/>
      </rPr>
      <t>d</t>
    </r>
    <r>
      <rPr>
        <vertAlign val="super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 xml:space="preserve">C only analyses done at Pacific Centre for Isotopic and Geochemical Research at the U. British Columbia, (n=48). </t>
    </r>
    <r>
      <rPr>
        <sz val="11"/>
        <rFont val="Symbol"/>
        <family val="1"/>
        <charset val="2"/>
      </rPr>
      <t>d</t>
    </r>
    <r>
      <rPr>
        <vertAlign val="super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C and Carbon + Nitrogen analyses were completed at National Taiwan U. (n=42)</t>
    </r>
  </si>
  <si>
    <t>Relative Abundance of autrophs (as a % of all dinflagellate cysts)</t>
  </si>
  <si>
    <t>Analyses completed at the State Key Laboratory of Estuarine and Coastal Research, East China Normal University, China (n = 75)</t>
  </si>
  <si>
    <t>Sample Location / Name</t>
  </si>
  <si>
    <t>Concentration of terrestrial palynoflora (pollen and spores / g)</t>
  </si>
  <si>
    <t xml:space="preserve"> Relative Abundance of dinoflagellate cysts (%)</t>
  </si>
  <si>
    <t>Concentration of dinoflagellate cysts (cysts / g)</t>
  </si>
  <si>
    <t>Autotrophic dinoflagellate cysts (count)</t>
  </si>
  <si>
    <t>Heterotrophic dinoflagellate cysts (count)</t>
  </si>
  <si>
    <t>Conncetration of palynomorphs (total palynomorphs / g)</t>
  </si>
  <si>
    <t>Total Inorganic Carbon (%)</t>
  </si>
  <si>
    <t>C/N (organic) ratio</t>
  </si>
  <si>
    <t>Grain size measurements acquired using a Malvern Mastersizer 2000 at Simon Fraser University and analyzed in GRADISTATv9.1 (n = 97)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</si>
</sst>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%"/>
    <numFmt numFmtId="166" formatCode="0.000"/>
    <numFmt numFmtId="167" formatCode="0.0"/>
    <numFmt numFmtId="168" formatCode="0.00\ "/>
    <numFmt numFmtId="169" formatCode="0_ 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ymbol"/>
      <family val="1"/>
      <charset val="2"/>
    </font>
    <font>
      <vertAlign val="superscript"/>
      <sz val="11"/>
      <name val="Calibri"/>
      <family val="2"/>
      <scheme val="minor"/>
    </font>
    <font>
      <b/>
      <sz val="11"/>
      <name val="Calibri"/>
      <family val="1"/>
      <charset val="2"/>
      <scheme val="minor"/>
    </font>
    <font>
      <b/>
      <sz val="11"/>
      <name val="Symbol"/>
      <family val="1"/>
      <charset val="2"/>
    </font>
    <font>
      <b/>
      <vertAlign val="superscript"/>
      <sz val="11"/>
      <name val="Calibri"/>
      <family val="2"/>
      <scheme val="minor"/>
    </font>
    <font>
      <sz val="11"/>
      <name val="Calibri"/>
      <family val="1"/>
      <charset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9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Fill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16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7" fillId="5" borderId="1" xfId="0" applyFont="1" applyFill="1" applyBorder="1" applyAlignment="1">
      <alignment horizontal="center"/>
    </xf>
    <xf numFmtId="167" fontId="7" fillId="5" borderId="1" xfId="0" applyNumberFormat="1" applyFont="1" applyFill="1" applyBorder="1" applyAlignment="1">
      <alignment horizontal="center"/>
    </xf>
    <xf numFmtId="14" fontId="3" fillId="6" borderId="1" xfId="0" applyNumberFormat="1" applyFont="1" applyFill="1" applyBorder="1" applyAlignment="1">
      <alignment horizontal="center"/>
    </xf>
    <xf numFmtId="167" fontId="3" fillId="6" borderId="1" xfId="0" applyNumberFormat="1" applyFont="1" applyFill="1" applyBorder="1" applyAlignment="1">
      <alignment horizontal="center"/>
    </xf>
    <xf numFmtId="167" fontId="7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166" fontId="3" fillId="6" borderId="1" xfId="0" applyNumberFormat="1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1" fontId="3" fillId="7" borderId="1" xfId="0" applyNumberFormat="1" applyFont="1" applyFill="1" applyBorder="1" applyAlignment="1">
      <alignment horizontal="center"/>
    </xf>
    <xf numFmtId="1" fontId="7" fillId="7" borderId="1" xfId="0" applyNumberFormat="1" applyFont="1" applyFill="1" applyBorder="1" applyAlignment="1">
      <alignment horizontal="center"/>
    </xf>
    <xf numFmtId="167" fontId="3" fillId="7" borderId="1" xfId="0" applyNumberFormat="1" applyFont="1" applyFill="1" applyBorder="1" applyAlignment="1">
      <alignment horizontal="center"/>
    </xf>
    <xf numFmtId="167" fontId="7" fillId="7" borderId="1" xfId="0" applyNumberFormat="1" applyFont="1" applyFill="1" applyBorder="1" applyAlignment="1">
      <alignment horizontal="center"/>
    </xf>
    <xf numFmtId="167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167" fontId="3" fillId="4" borderId="1" xfId="0" applyNumberFormat="1" applyFont="1" applyFill="1" applyBorder="1" applyAlignment="1">
      <alignment horizontal="center"/>
    </xf>
    <xf numFmtId="167" fontId="3" fillId="4" borderId="2" xfId="0" applyNumberFormat="1" applyFont="1" applyFill="1" applyBorder="1" applyAlignment="1">
      <alignment horizontal="center"/>
    </xf>
    <xf numFmtId="1" fontId="3" fillId="4" borderId="2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67" fontId="0" fillId="4" borderId="1" xfId="0" applyNumberFormat="1" applyFill="1" applyBorder="1" applyAlignment="1">
      <alignment horizontal="center"/>
    </xf>
    <xf numFmtId="49" fontId="0" fillId="4" borderId="7" xfId="0" applyNumberFormat="1" applyFill="1" applyBorder="1" applyAlignment="1">
      <alignment horizontal="center"/>
    </xf>
    <xf numFmtId="1" fontId="0" fillId="4" borderId="7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" fontId="3" fillId="4" borderId="3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 vertical="center"/>
    </xf>
    <xf numFmtId="2" fontId="3" fillId="8" borderId="1" xfId="0" applyNumberFormat="1" applyFont="1" applyFill="1" applyBorder="1" applyAlignment="1">
      <alignment horizontal="center"/>
    </xf>
    <xf numFmtId="167" fontId="4" fillId="8" borderId="1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/>
    </xf>
    <xf numFmtId="2" fontId="3" fillId="8" borderId="7" xfId="0" applyNumberFormat="1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9" borderId="3" xfId="0" applyFont="1" applyFill="1" applyBorder="1" applyAlignment="1">
      <alignment vertical="center" textRotation="90" wrapText="1"/>
    </xf>
    <xf numFmtId="1" fontId="3" fillId="9" borderId="1" xfId="0" applyNumberFormat="1" applyFont="1" applyFill="1" applyBorder="1" applyAlignment="1">
      <alignment horizontal="center"/>
    </xf>
    <xf numFmtId="168" fontId="3" fillId="10" borderId="1" xfId="0" applyNumberFormat="1" applyFont="1" applyFill="1" applyBorder="1" applyAlignment="1">
      <alignment horizontal="center"/>
    </xf>
    <xf numFmtId="167" fontId="3" fillId="10" borderId="1" xfId="0" applyNumberFormat="1" applyFont="1" applyFill="1" applyBorder="1" applyAlignment="1">
      <alignment horizontal="center"/>
    </xf>
    <xf numFmtId="168" fontId="3" fillId="10" borderId="1" xfId="0" applyNumberFormat="1" applyFont="1" applyFill="1" applyBorder="1" applyAlignment="1">
      <alignment horizontal="center" vertical="center"/>
    </xf>
    <xf numFmtId="167" fontId="3" fillId="10" borderId="1" xfId="0" applyNumberFormat="1" applyFont="1" applyFill="1" applyBorder="1" applyAlignment="1">
      <alignment horizontal="center" vertical="center"/>
    </xf>
    <xf numFmtId="169" fontId="3" fillId="10" borderId="1" xfId="0" applyNumberFormat="1" applyFont="1" applyFill="1" applyBorder="1" applyAlignment="1">
      <alignment horizontal="center" vertical="center"/>
    </xf>
    <xf numFmtId="169" fontId="3" fillId="10" borderId="1" xfId="0" applyNumberFormat="1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2" fontId="3" fillId="10" borderId="1" xfId="0" applyNumberFormat="1" applyFont="1" applyFill="1" applyBorder="1" applyAlignment="1">
      <alignment horizontal="center"/>
    </xf>
    <xf numFmtId="2" fontId="3" fillId="10" borderId="1" xfId="0" applyNumberFormat="1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/>
    </xf>
    <xf numFmtId="1" fontId="7" fillId="9" borderId="1" xfId="0" applyNumberFormat="1" applyFont="1" applyFill="1" applyBorder="1" applyAlignment="1">
      <alignment horizontal="center"/>
    </xf>
    <xf numFmtId="2" fontId="7" fillId="9" borderId="1" xfId="0" applyNumberFormat="1" applyFont="1" applyFill="1" applyBorder="1" applyAlignment="1">
      <alignment horizontal="center"/>
    </xf>
    <xf numFmtId="2" fontId="3" fillId="9" borderId="1" xfId="0" applyNumberFormat="1" applyFont="1" applyFill="1" applyBorder="1" applyAlignment="1">
      <alignment horizontal="center"/>
    </xf>
    <xf numFmtId="167" fontId="3" fillId="9" borderId="1" xfId="0" applyNumberFormat="1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textRotation="90" wrapText="1"/>
    </xf>
    <xf numFmtId="0" fontId="3" fillId="9" borderId="3" xfId="0" applyFont="1" applyFill="1" applyBorder="1" applyAlignment="1">
      <alignment horizontal="center" textRotation="90" wrapText="1"/>
    </xf>
    <xf numFmtId="1" fontId="3" fillId="9" borderId="2" xfId="0" applyNumberFormat="1" applyFont="1" applyFill="1" applyBorder="1" applyAlignment="1">
      <alignment horizontal="center" textRotation="90" wrapText="1"/>
    </xf>
    <xf numFmtId="1" fontId="3" fillId="9" borderId="3" xfId="0" applyNumberFormat="1" applyFont="1" applyFill="1" applyBorder="1" applyAlignment="1">
      <alignment horizontal="center" textRotation="90" wrapText="1"/>
    </xf>
    <xf numFmtId="0" fontId="3" fillId="4" borderId="2" xfId="0" applyFont="1" applyFill="1" applyBorder="1" applyAlignment="1">
      <alignment horizontal="center" textRotation="90" wrapText="1"/>
    </xf>
    <xf numFmtId="0" fontId="3" fillId="4" borderId="3" xfId="0" applyFont="1" applyFill="1" applyBorder="1" applyAlignment="1">
      <alignment horizontal="center" textRotation="90" wrapText="1"/>
    </xf>
    <xf numFmtId="0" fontId="7" fillId="9" borderId="1" xfId="0" applyFont="1" applyFill="1" applyBorder="1" applyAlignment="1">
      <alignment horizontal="center" textRotation="90" wrapText="1"/>
    </xf>
    <xf numFmtId="1" fontId="3" fillId="9" borderId="1" xfId="0" applyNumberFormat="1" applyFont="1" applyFill="1" applyBorder="1" applyAlignment="1">
      <alignment horizontal="center" textRotation="90" wrapText="1"/>
    </xf>
    <xf numFmtId="1" fontId="7" fillId="9" borderId="1" xfId="0" applyNumberFormat="1" applyFont="1" applyFill="1" applyBorder="1" applyAlignment="1">
      <alignment horizontal="center" textRotation="90" wrapText="1"/>
    </xf>
    <xf numFmtId="0" fontId="7" fillId="8" borderId="2" xfId="0" applyFont="1" applyFill="1" applyBorder="1" applyAlignment="1">
      <alignment horizontal="center" textRotation="90" wrapText="1"/>
    </xf>
    <xf numFmtId="0" fontId="7" fillId="8" borderId="3" xfId="0" applyFont="1" applyFill="1" applyBorder="1" applyAlignment="1">
      <alignment horizontal="center" textRotation="90" wrapText="1"/>
    </xf>
    <xf numFmtId="0" fontId="3" fillId="6" borderId="1" xfId="0" applyFont="1" applyFill="1" applyBorder="1" applyAlignment="1">
      <alignment horizontal="center" textRotation="90" wrapText="1"/>
    </xf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0" fontId="3" fillId="0" borderId="3" xfId="0" applyFont="1" applyBorder="1" applyAlignment="1">
      <alignment horizontal="center" textRotation="90"/>
    </xf>
    <xf numFmtId="0" fontId="10" fillId="8" borderId="1" xfId="0" applyFont="1" applyFill="1" applyBorder="1" applyAlignment="1">
      <alignment horizontal="center" textRotation="90" wrapText="1"/>
    </xf>
    <xf numFmtId="0" fontId="7" fillId="8" borderId="1" xfId="0" applyFont="1" applyFill="1" applyBorder="1" applyAlignment="1">
      <alignment horizontal="center" textRotation="90" wrapText="1"/>
    </xf>
    <xf numFmtId="0" fontId="3" fillId="6" borderId="2" xfId="0" applyFont="1" applyFill="1" applyBorder="1" applyAlignment="1">
      <alignment horizontal="center" textRotation="90" wrapText="1"/>
    </xf>
    <xf numFmtId="0" fontId="3" fillId="6" borderId="3" xfId="0" applyFont="1" applyFill="1" applyBorder="1" applyAlignment="1">
      <alignment horizontal="center" textRotation="90" wrapText="1"/>
    </xf>
    <xf numFmtId="165" fontId="3" fillId="6" borderId="1" xfId="0" applyNumberFormat="1" applyFont="1" applyFill="1" applyBorder="1" applyAlignment="1">
      <alignment horizontal="center" textRotation="90" wrapText="1"/>
    </xf>
    <xf numFmtId="2" fontId="3" fillId="0" borderId="1" xfId="0" applyNumberFormat="1" applyFont="1" applyBorder="1" applyAlignment="1">
      <alignment horizontal="center" textRotation="90" wrapText="1"/>
    </xf>
    <xf numFmtId="2" fontId="7" fillId="3" borderId="2" xfId="0" applyNumberFormat="1" applyFont="1" applyFill="1" applyBorder="1" applyAlignment="1">
      <alignment horizontal="center" textRotation="90" wrapText="1"/>
    </xf>
    <xf numFmtId="2" fontId="7" fillId="3" borderId="3" xfId="0" applyNumberFormat="1" applyFont="1" applyFill="1" applyBorder="1" applyAlignment="1">
      <alignment horizontal="center" textRotation="90" wrapText="1"/>
    </xf>
    <xf numFmtId="2" fontId="7" fillId="7" borderId="2" xfId="0" applyNumberFormat="1" applyFont="1" applyFill="1" applyBorder="1" applyAlignment="1">
      <alignment horizontal="center" textRotation="90" wrapText="1"/>
    </xf>
    <xf numFmtId="2" fontId="7" fillId="7" borderId="3" xfId="0" applyNumberFormat="1" applyFont="1" applyFill="1" applyBorder="1" applyAlignment="1">
      <alignment horizontal="center" textRotation="90" wrapText="1"/>
    </xf>
    <xf numFmtId="2" fontId="3" fillId="0" borderId="2" xfId="0" applyNumberFormat="1" applyFont="1" applyBorder="1" applyAlignment="1">
      <alignment horizontal="center" textRotation="90" wrapText="1"/>
    </xf>
    <xf numFmtId="2" fontId="3" fillId="0" borderId="3" xfId="0" applyNumberFormat="1" applyFont="1" applyBorder="1" applyAlignment="1">
      <alignment horizontal="center" textRotation="90" wrapText="1"/>
    </xf>
    <xf numFmtId="2" fontId="7" fillId="5" borderId="1" xfId="0" applyNumberFormat="1" applyFont="1" applyFill="1" applyBorder="1" applyAlignment="1">
      <alignment horizontal="center" textRotation="90" wrapText="1"/>
    </xf>
    <xf numFmtId="164" fontId="3" fillId="0" borderId="2" xfId="0" applyNumberFormat="1" applyFont="1" applyBorder="1" applyAlignment="1">
      <alignment horizontal="center" textRotation="90" wrapText="1"/>
    </xf>
    <xf numFmtId="164" fontId="3" fillId="0" borderId="3" xfId="0" applyNumberFormat="1" applyFont="1" applyBorder="1" applyAlignment="1">
      <alignment horizontal="center" textRotation="90" wrapText="1"/>
    </xf>
    <xf numFmtId="2" fontId="3" fillId="7" borderId="1" xfId="0" applyNumberFormat="1" applyFont="1" applyFill="1" applyBorder="1" applyAlignment="1">
      <alignment horizontal="center" textRotation="90" wrapText="1"/>
    </xf>
    <xf numFmtId="0" fontId="3" fillId="0" borderId="1" xfId="0" applyFont="1" applyBorder="1" applyAlignment="1">
      <alignment horizontal="center" textRotation="90" wrapText="1"/>
    </xf>
    <xf numFmtId="164" fontId="3" fillId="0" borderId="1" xfId="0" applyNumberFormat="1" applyFont="1" applyBorder="1" applyAlignment="1">
      <alignment horizontal="center" textRotation="90" wrapText="1"/>
    </xf>
    <xf numFmtId="0" fontId="7" fillId="10" borderId="2" xfId="0" applyFont="1" applyFill="1" applyBorder="1" applyAlignment="1">
      <alignment horizontal="center" textRotation="90"/>
    </xf>
    <xf numFmtId="0" fontId="7" fillId="10" borderId="3" xfId="0" applyFont="1" applyFill="1" applyBorder="1" applyAlignment="1">
      <alignment horizontal="center" textRotation="90"/>
    </xf>
    <xf numFmtId="0" fontId="3" fillId="10" borderId="2" xfId="0" applyFont="1" applyFill="1" applyBorder="1" applyAlignment="1">
      <alignment horizontal="center" textRotation="90"/>
    </xf>
    <xf numFmtId="0" fontId="3" fillId="10" borderId="3" xfId="0" applyFont="1" applyFill="1" applyBorder="1" applyAlignment="1">
      <alignment horizontal="center" textRotation="90"/>
    </xf>
    <xf numFmtId="0" fontId="3" fillId="10" borderId="2" xfId="0" applyFont="1" applyFill="1" applyBorder="1" applyAlignment="1">
      <alignment horizontal="center" textRotation="90" wrapText="1"/>
    </xf>
    <xf numFmtId="0" fontId="3" fillId="10" borderId="3" xfId="0" applyFont="1" applyFill="1" applyBorder="1" applyAlignment="1">
      <alignment horizontal="center" textRotation="90" wrapText="1"/>
    </xf>
    <xf numFmtId="0" fontId="7" fillId="6" borderId="1" xfId="0" applyFont="1" applyFill="1" applyBorder="1" applyAlignment="1">
      <alignment horizontal="center" textRotation="90" wrapText="1"/>
    </xf>
    <xf numFmtId="0" fontId="1" fillId="0" borderId="0" xfId="0" applyFont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left" vertical="center" wrapText="1"/>
    </xf>
    <xf numFmtId="0" fontId="3" fillId="5" borderId="13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3" fillId="7" borderId="6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0" fontId="3" fillId="10" borderId="6" xfId="0" applyFont="1" applyFill="1" applyBorder="1" applyAlignment="1">
      <alignment horizontal="left" vertical="center" wrapText="1"/>
    </xf>
    <xf numFmtId="0" fontId="3" fillId="10" borderId="5" xfId="0" applyFont="1" applyFill="1" applyBorder="1" applyAlignment="1">
      <alignment horizontal="left" vertical="center" wrapText="1"/>
    </xf>
    <xf numFmtId="0" fontId="13" fillId="8" borderId="10" xfId="0" applyFont="1" applyFill="1" applyBorder="1" applyAlignment="1">
      <alignment horizontal="left" vertical="center" wrapText="1"/>
    </xf>
    <xf numFmtId="0" fontId="3" fillId="8" borderId="11" xfId="0" applyFont="1" applyFill="1" applyBorder="1" applyAlignment="1">
      <alignment horizontal="left" vertical="center" wrapText="1"/>
    </xf>
    <xf numFmtId="0" fontId="3" fillId="8" borderId="8" xfId="0" applyFont="1" applyFill="1" applyBorder="1" applyAlignment="1">
      <alignment horizontal="left" vertical="center" wrapText="1"/>
    </xf>
    <xf numFmtId="0" fontId="3" fillId="8" borderId="12" xfId="0" applyFont="1" applyFill="1" applyBorder="1" applyAlignment="1">
      <alignment horizontal="left" vertical="center" wrapText="1"/>
    </xf>
    <xf numFmtId="0" fontId="3" fillId="8" borderId="13" xfId="0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3" fillId="9" borderId="6" xfId="0" applyFont="1" applyFill="1" applyBorder="1" applyAlignment="1">
      <alignment horizontal="left" vertical="center" wrapText="1"/>
    </xf>
    <xf numFmtId="0" fontId="3" fillId="9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CA90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627B6-19C7-40AC-9E5B-E695158B9B4E}">
  <dimension ref="A1:BK193"/>
  <sheetViews>
    <sheetView tabSelected="1" topLeftCell="C124" zoomScale="90" zoomScaleNormal="90" workbookViewId="0">
      <selection activeCell="E142" sqref="E142"/>
    </sheetView>
  </sheetViews>
  <sheetFormatPr defaultColWidth="11.81640625" defaultRowHeight="14.75"/>
  <cols>
    <col min="1" max="2" width="5.26953125" style="11" hidden="1" customWidth="1"/>
    <col min="3" max="3" width="35.36328125" style="12" customWidth="1"/>
    <col min="4" max="4" width="11.04296875" style="13" customWidth="1"/>
    <col min="5" max="5" width="10.1328125" style="11" bestFit="1" customWidth="1"/>
    <col min="6" max="6" width="11.2265625" style="11" hidden="1" customWidth="1"/>
    <col min="7" max="7" width="11.2265625" style="11" customWidth="1"/>
    <col min="8" max="8" width="6.86328125" style="26" customWidth="1"/>
    <col min="9" max="9" width="11.86328125" style="35" customWidth="1"/>
    <col min="10" max="11" width="4.90625" style="36" customWidth="1"/>
    <col min="12" max="12" width="4.76953125" style="11" customWidth="1"/>
    <col min="13" max="13" width="6.6796875" style="42" customWidth="1"/>
    <col min="14" max="14" width="6.31640625" style="11" customWidth="1"/>
    <col min="15" max="15" width="11.81640625" style="11" customWidth="1"/>
    <col min="16" max="16" width="11.40625" style="31" customWidth="1"/>
    <col min="17" max="17" width="6.36328125" style="31" customWidth="1"/>
    <col min="18" max="18" width="6.90625" style="34" customWidth="1"/>
    <col min="19" max="19" width="6.36328125" style="31" customWidth="1"/>
    <col min="20" max="20" width="9.453125" style="31" customWidth="1"/>
    <col min="21" max="21" width="6.31640625" style="31" customWidth="1"/>
    <col min="22" max="22" width="7.1796875" style="31" customWidth="1"/>
    <col min="23" max="23" width="14.1796875" style="31" customWidth="1"/>
    <col min="24" max="24" width="6.81640625" style="31" customWidth="1"/>
    <col min="25" max="25" width="6.6796875" style="31" customWidth="1"/>
    <col min="26" max="26" width="11.1796875" style="31" customWidth="1"/>
    <col min="27" max="27" width="6.08984375" style="31" customWidth="1"/>
    <col min="28" max="28" width="5.31640625" style="31" customWidth="1"/>
    <col min="29" max="29" width="6.40625" style="31" customWidth="1"/>
    <col min="30" max="30" width="5.7265625" style="31" customWidth="1"/>
    <col min="31" max="32" width="5.7265625" style="45" customWidth="1"/>
    <col min="33" max="33" width="8.1328125" style="58" customWidth="1"/>
    <col min="34" max="34" width="5.6796875" style="67" customWidth="1"/>
    <col min="35" max="36" width="6.6328125" style="67" customWidth="1"/>
    <col min="37" max="37" width="5.6796875" style="67" customWidth="1"/>
    <col min="38" max="38" width="6.6328125" style="67" customWidth="1"/>
    <col min="39" max="39" width="6.6328125" style="77" customWidth="1"/>
    <col min="40" max="40" width="6.76953125" style="77" customWidth="1"/>
    <col min="41" max="41" width="7.58984375" style="77" customWidth="1"/>
    <col min="42" max="42" width="7.31640625" style="77" customWidth="1"/>
    <col min="43" max="43" width="6.2265625" style="77" customWidth="1"/>
    <col min="44" max="44" width="6.76953125" style="77" customWidth="1"/>
    <col min="45" max="45" width="8.1328125" style="77" customWidth="1"/>
    <col min="46" max="46" width="7.7265625" style="77" customWidth="1"/>
    <col min="47" max="47" width="8.1328125" style="68" customWidth="1"/>
    <col min="48" max="48" width="6.40625" style="68" customWidth="1"/>
    <col min="49" max="49" width="4.2265625" style="68" customWidth="1"/>
    <col min="50" max="50" width="6.54296875" style="80" customWidth="1"/>
    <col min="51" max="51" width="6.6328125" style="80" customWidth="1"/>
    <col min="52" max="55" width="6.6328125" style="68" customWidth="1"/>
    <col min="56" max="56" width="8.1328125" style="68" customWidth="1"/>
    <col min="57" max="57" width="8.26953125" style="68" customWidth="1"/>
    <col min="58" max="63" width="6" style="68" customWidth="1"/>
    <col min="64" max="16384" width="11.81640625" style="11"/>
  </cols>
  <sheetData>
    <row r="1" spans="1:63" ht="27.5" customHeight="1">
      <c r="A1" s="97" t="s">
        <v>89</v>
      </c>
      <c r="B1" s="98" t="s">
        <v>376</v>
      </c>
      <c r="C1" s="97" t="s">
        <v>463</v>
      </c>
      <c r="D1" s="116" t="s">
        <v>1</v>
      </c>
      <c r="E1" s="117" t="s">
        <v>43</v>
      </c>
      <c r="F1" s="117" t="s">
        <v>44</v>
      </c>
      <c r="G1" s="113" t="s">
        <v>374</v>
      </c>
      <c r="H1" s="112" t="s">
        <v>445</v>
      </c>
      <c r="I1" s="115" t="s">
        <v>448</v>
      </c>
      <c r="J1" s="108" t="s">
        <v>443</v>
      </c>
      <c r="K1" s="108" t="s">
        <v>447</v>
      </c>
      <c r="L1" s="110" t="s">
        <v>446</v>
      </c>
      <c r="M1" s="106" t="s">
        <v>444</v>
      </c>
      <c r="N1" s="105" t="s">
        <v>88</v>
      </c>
      <c r="O1" s="116" t="s">
        <v>45</v>
      </c>
      <c r="P1" s="102" t="s">
        <v>396</v>
      </c>
      <c r="Q1" s="102" t="s">
        <v>452</v>
      </c>
      <c r="R1" s="124" t="s">
        <v>450</v>
      </c>
      <c r="S1" s="96" t="s">
        <v>434</v>
      </c>
      <c r="T1" s="96" t="s">
        <v>449</v>
      </c>
      <c r="U1" s="96" t="s">
        <v>451</v>
      </c>
      <c r="V1" s="96" t="s">
        <v>435</v>
      </c>
      <c r="W1" s="96" t="s">
        <v>46</v>
      </c>
      <c r="X1" s="96" t="s">
        <v>453</v>
      </c>
      <c r="Y1" s="96" t="s">
        <v>436</v>
      </c>
      <c r="Z1" s="102" t="s">
        <v>402</v>
      </c>
      <c r="AA1" s="104" t="s">
        <v>8</v>
      </c>
      <c r="AB1" s="102" t="s">
        <v>454</v>
      </c>
      <c r="AC1" s="102" t="s">
        <v>372</v>
      </c>
      <c r="AD1" s="102" t="s">
        <v>373</v>
      </c>
      <c r="AE1" s="89" t="s">
        <v>424</v>
      </c>
      <c r="AF1" s="89" t="s">
        <v>440</v>
      </c>
      <c r="AG1" s="100" t="s">
        <v>441</v>
      </c>
      <c r="AH1" s="94" t="s">
        <v>420</v>
      </c>
      <c r="AI1" s="94" t="s">
        <v>421</v>
      </c>
      <c r="AJ1" s="94" t="s">
        <v>470</v>
      </c>
      <c r="AK1" s="94" t="s">
        <v>324</v>
      </c>
      <c r="AL1" s="94" t="s">
        <v>471</v>
      </c>
      <c r="AM1" s="118" t="s">
        <v>158</v>
      </c>
      <c r="AN1" s="118" t="s">
        <v>157</v>
      </c>
      <c r="AO1" s="120" t="s">
        <v>154</v>
      </c>
      <c r="AP1" s="122" t="s">
        <v>153</v>
      </c>
      <c r="AQ1" s="120" t="s">
        <v>156</v>
      </c>
      <c r="AR1" s="122" t="s">
        <v>151</v>
      </c>
      <c r="AS1" s="120" t="s">
        <v>155</v>
      </c>
      <c r="AT1" s="122" t="s">
        <v>152</v>
      </c>
      <c r="AU1" s="92" t="s">
        <v>422</v>
      </c>
      <c r="AV1" s="87" t="s">
        <v>428</v>
      </c>
      <c r="AW1" s="92" t="s">
        <v>3</v>
      </c>
      <c r="AX1" s="91" t="s">
        <v>465</v>
      </c>
      <c r="AY1" s="93" t="s">
        <v>466</v>
      </c>
      <c r="AZ1" s="87" t="s">
        <v>467</v>
      </c>
      <c r="BA1" s="87" t="s">
        <v>468</v>
      </c>
      <c r="BB1" s="87" t="s">
        <v>461</v>
      </c>
      <c r="BC1" s="87" t="s">
        <v>442</v>
      </c>
      <c r="BD1" s="92" t="s">
        <v>464</v>
      </c>
      <c r="BE1" s="92" t="s">
        <v>469</v>
      </c>
      <c r="BF1" s="85" t="s">
        <v>423</v>
      </c>
      <c r="BG1" s="85" t="s">
        <v>429</v>
      </c>
      <c r="BH1" s="85" t="s">
        <v>430</v>
      </c>
      <c r="BI1" s="85" t="s">
        <v>431</v>
      </c>
      <c r="BJ1" s="85" t="s">
        <v>432</v>
      </c>
      <c r="BK1" s="85" t="s">
        <v>433</v>
      </c>
    </row>
    <row r="2" spans="1:63" s="25" customFormat="1" ht="117" customHeight="1">
      <c r="A2" s="97"/>
      <c r="B2" s="99"/>
      <c r="C2" s="97"/>
      <c r="D2" s="116"/>
      <c r="E2" s="117"/>
      <c r="F2" s="117"/>
      <c r="G2" s="114"/>
      <c r="H2" s="112"/>
      <c r="I2" s="115"/>
      <c r="J2" s="109"/>
      <c r="K2" s="109"/>
      <c r="L2" s="111"/>
      <c r="M2" s="107"/>
      <c r="N2" s="105"/>
      <c r="O2" s="116"/>
      <c r="P2" s="103"/>
      <c r="Q2" s="103"/>
      <c r="R2" s="124"/>
      <c r="S2" s="96"/>
      <c r="T2" s="96"/>
      <c r="U2" s="96"/>
      <c r="V2" s="96"/>
      <c r="W2" s="96"/>
      <c r="X2" s="96"/>
      <c r="Y2" s="96"/>
      <c r="Z2" s="103"/>
      <c r="AA2" s="104"/>
      <c r="AB2" s="103"/>
      <c r="AC2" s="103"/>
      <c r="AD2" s="103"/>
      <c r="AE2" s="90"/>
      <c r="AF2" s="90"/>
      <c r="AG2" s="101"/>
      <c r="AH2" s="95"/>
      <c r="AI2" s="95"/>
      <c r="AJ2" s="95"/>
      <c r="AK2" s="95"/>
      <c r="AL2" s="95"/>
      <c r="AM2" s="119"/>
      <c r="AN2" s="119"/>
      <c r="AO2" s="121"/>
      <c r="AP2" s="123"/>
      <c r="AQ2" s="121"/>
      <c r="AR2" s="123"/>
      <c r="AS2" s="121"/>
      <c r="AT2" s="123"/>
      <c r="AU2" s="92"/>
      <c r="AV2" s="88"/>
      <c r="AW2" s="92"/>
      <c r="AX2" s="91"/>
      <c r="AY2" s="93"/>
      <c r="AZ2" s="88"/>
      <c r="BA2" s="88"/>
      <c r="BB2" s="88"/>
      <c r="BC2" s="88"/>
      <c r="BD2" s="92"/>
      <c r="BE2" s="92"/>
      <c r="BF2" s="86"/>
      <c r="BG2" s="86"/>
      <c r="BH2" s="86"/>
      <c r="BI2" s="86"/>
      <c r="BJ2" s="86"/>
      <c r="BK2" s="86"/>
    </row>
    <row r="3" spans="1:63" ht="16">
      <c r="A3" s="10">
        <v>91</v>
      </c>
      <c r="B3" s="10">
        <v>1</v>
      </c>
      <c r="C3" s="18" t="s">
        <v>319</v>
      </c>
      <c r="D3" s="19" t="s">
        <v>320</v>
      </c>
      <c r="E3" s="10">
        <v>49.184690000000003</v>
      </c>
      <c r="F3" s="10">
        <v>121.99328</v>
      </c>
      <c r="G3" s="10">
        <f>-F3</f>
        <v>-121.99328</v>
      </c>
      <c r="H3" s="26">
        <v>110.6</v>
      </c>
      <c r="I3" s="35" t="s">
        <v>323</v>
      </c>
      <c r="J3" s="36">
        <v>1.5</v>
      </c>
      <c r="K3" s="35">
        <v>1</v>
      </c>
      <c r="L3" s="10">
        <v>0</v>
      </c>
      <c r="M3" s="41">
        <v>0.2</v>
      </c>
      <c r="N3" s="10">
        <v>2021</v>
      </c>
      <c r="O3" s="21">
        <v>44325</v>
      </c>
      <c r="P3" s="28" t="s">
        <v>397</v>
      </c>
      <c r="Q3" s="29">
        <v>219.3</v>
      </c>
      <c r="R3" s="30">
        <v>141.1</v>
      </c>
      <c r="S3" s="29">
        <v>2.8250000000000002</v>
      </c>
      <c r="T3" s="31" t="s">
        <v>398</v>
      </c>
      <c r="U3" s="29">
        <v>3.5350000000000001</v>
      </c>
      <c r="V3" s="29">
        <v>1.8220000000000001</v>
      </c>
      <c r="W3" s="31" t="s">
        <v>393</v>
      </c>
      <c r="X3" s="32">
        <v>-0.48299999999999998</v>
      </c>
      <c r="Y3" s="32">
        <v>0.48299999999999998</v>
      </c>
      <c r="Z3" s="31" t="s">
        <v>395</v>
      </c>
      <c r="AA3" s="31">
        <v>21.9</v>
      </c>
      <c r="AB3" s="31">
        <v>3.5</v>
      </c>
      <c r="AC3" s="29">
        <f t="shared" ref="AC3:AC6" si="0">AA3-AB3</f>
        <v>18.399999999999999</v>
      </c>
      <c r="AD3" s="31">
        <v>78.099999999999994</v>
      </c>
      <c r="AE3" s="45">
        <v>0</v>
      </c>
      <c r="AF3" s="46">
        <v>0</v>
      </c>
      <c r="AG3" s="59">
        <v>-27.988</v>
      </c>
      <c r="AH3" s="59">
        <v>0.63549999999999995</v>
      </c>
      <c r="AI3" s="59">
        <v>0.52323916039740381</v>
      </c>
      <c r="AJ3" s="59">
        <f>AH3-AI3</f>
        <v>0.11226083960259614</v>
      </c>
      <c r="AK3" s="59">
        <v>4.65E-2</v>
      </c>
      <c r="AL3" s="60">
        <f>AH3/AK3</f>
        <v>13.666666666666666</v>
      </c>
      <c r="AM3" s="71">
        <v>0.23656452366646638</v>
      </c>
      <c r="AN3" s="71">
        <v>0.33865632036524157</v>
      </c>
      <c r="AO3" s="72">
        <v>32.953800000000001</v>
      </c>
      <c r="AP3" s="72">
        <v>48.274900000000002</v>
      </c>
      <c r="AQ3" s="73">
        <v>7.7957000000000001</v>
      </c>
      <c r="AR3" s="74">
        <v>16.348600000000001</v>
      </c>
      <c r="AS3" s="75">
        <v>1550</v>
      </c>
      <c r="AT3" s="75">
        <v>2540</v>
      </c>
      <c r="BK3" s="69"/>
    </row>
    <row r="4" spans="1:63" ht="16">
      <c r="A4" s="10">
        <v>92</v>
      </c>
      <c r="B4" s="10">
        <v>2</v>
      </c>
      <c r="C4" s="18" t="s">
        <v>319</v>
      </c>
      <c r="D4" s="15" t="s">
        <v>321</v>
      </c>
      <c r="E4" s="10">
        <v>49.184690000000003</v>
      </c>
      <c r="F4" s="10">
        <v>121.99328</v>
      </c>
      <c r="G4" s="10">
        <f t="shared" ref="G4:G82" si="1">-F4</f>
        <v>-121.99328</v>
      </c>
      <c r="H4" s="26">
        <v>110.6</v>
      </c>
      <c r="I4" s="35" t="s">
        <v>323</v>
      </c>
      <c r="J4" s="36">
        <v>1.5</v>
      </c>
      <c r="K4" s="35">
        <v>1</v>
      </c>
      <c r="L4" s="10">
        <v>0</v>
      </c>
      <c r="M4" s="42">
        <v>2.5000000000000001E-2</v>
      </c>
      <c r="N4" s="10">
        <v>2021</v>
      </c>
      <c r="O4" s="21">
        <v>44325</v>
      </c>
      <c r="P4" s="28" t="s">
        <v>397</v>
      </c>
      <c r="Q4" s="29">
        <v>88.97</v>
      </c>
      <c r="R4" s="30">
        <v>52.49</v>
      </c>
      <c r="S4" s="29">
        <v>4.2519999999999998</v>
      </c>
      <c r="T4" s="31" t="s">
        <v>394</v>
      </c>
      <c r="U4" s="29">
        <v>3.581</v>
      </c>
      <c r="V4" s="29">
        <v>1.841</v>
      </c>
      <c r="W4" s="31" t="s">
        <v>393</v>
      </c>
      <c r="X4" s="32">
        <v>-0.30299999999999999</v>
      </c>
      <c r="Y4" s="32">
        <v>0.30299999999999999</v>
      </c>
      <c r="Z4" s="31" t="s">
        <v>395</v>
      </c>
      <c r="AA4" s="29">
        <v>49.776083999999997</v>
      </c>
      <c r="AB4" s="29">
        <v>6.8</v>
      </c>
      <c r="AC4" s="29">
        <f t="shared" si="0"/>
        <v>42.976084</v>
      </c>
      <c r="AD4" s="29">
        <v>50.2</v>
      </c>
      <c r="AE4" s="46">
        <v>0</v>
      </c>
      <c r="AF4" s="46">
        <v>0</v>
      </c>
      <c r="AG4" s="59">
        <v>-26.259</v>
      </c>
      <c r="AH4" s="59">
        <v>0.51449999999999996</v>
      </c>
      <c r="AI4" s="59">
        <v>0.23480411474386836</v>
      </c>
      <c r="AJ4" s="59">
        <f t="shared" ref="AJ4:AJ8" si="2">AH4-AI4</f>
        <v>0.27969588525613159</v>
      </c>
      <c r="AK4" s="59">
        <v>1.95E-2</v>
      </c>
      <c r="AL4" s="60">
        <f t="shared" ref="AL4:AL8" si="3">AH4/AK4</f>
        <v>26.384615384615383</v>
      </c>
      <c r="AM4" s="71">
        <v>0.37857795565220403</v>
      </c>
      <c r="AN4" s="71">
        <v>0.52881067105417789</v>
      </c>
      <c r="AO4" s="72">
        <v>43.226500000000001</v>
      </c>
      <c r="AP4" s="72">
        <v>51.054000000000002</v>
      </c>
      <c r="AQ4" s="74">
        <v>16.364599999999999</v>
      </c>
      <c r="AR4" s="74">
        <v>26.997900000000001</v>
      </c>
      <c r="AS4" s="75">
        <v>5030</v>
      </c>
      <c r="AT4" s="75">
        <v>6390</v>
      </c>
      <c r="BB4" s="84"/>
      <c r="BC4" s="84"/>
    </row>
    <row r="5" spans="1:63" ht="16">
      <c r="A5" s="10">
        <v>89</v>
      </c>
      <c r="B5" s="10">
        <v>3</v>
      </c>
      <c r="C5" s="18" t="s">
        <v>316</v>
      </c>
      <c r="D5" s="19" t="s">
        <v>317</v>
      </c>
      <c r="E5" s="10">
        <v>49.148429999999998</v>
      </c>
      <c r="F5" s="10">
        <f>-G5</f>
        <v>122.05176</v>
      </c>
      <c r="G5" s="10">
        <v>-122.05176</v>
      </c>
      <c r="H5" s="26">
        <v>104.5</v>
      </c>
      <c r="I5" s="35" t="s">
        <v>323</v>
      </c>
      <c r="J5" s="36">
        <v>1.5</v>
      </c>
      <c r="K5" s="35">
        <v>1</v>
      </c>
      <c r="L5" s="10">
        <v>0</v>
      </c>
      <c r="M5" s="42">
        <v>2.5000000000000001E-2</v>
      </c>
      <c r="N5" s="10">
        <v>2021</v>
      </c>
      <c r="O5" s="21">
        <v>44325</v>
      </c>
      <c r="P5" s="28" t="s">
        <v>399</v>
      </c>
      <c r="Q5" s="29">
        <v>51.47</v>
      </c>
      <c r="R5" s="30">
        <v>37.26</v>
      </c>
      <c r="S5" s="29">
        <v>4.7460000000000004</v>
      </c>
      <c r="T5" s="31" t="s">
        <v>394</v>
      </c>
      <c r="U5" s="29">
        <v>2.8730000000000002</v>
      </c>
      <c r="V5" s="29">
        <v>1.5229999999999999</v>
      </c>
      <c r="W5" s="31" t="s">
        <v>393</v>
      </c>
      <c r="X5" s="32">
        <v>-0.40300000000000002</v>
      </c>
      <c r="Y5" s="32">
        <v>0.40300000000000002</v>
      </c>
      <c r="Z5" s="31" t="s">
        <v>395</v>
      </c>
      <c r="AA5" s="29">
        <v>68</v>
      </c>
      <c r="AB5" s="29">
        <v>7</v>
      </c>
      <c r="AC5" s="29">
        <f t="shared" si="0"/>
        <v>61</v>
      </c>
      <c r="AD5" s="29">
        <v>32</v>
      </c>
      <c r="AE5" s="46">
        <v>0</v>
      </c>
      <c r="AF5" s="46">
        <v>0</v>
      </c>
      <c r="AG5" s="59">
        <v>-26.483999999999998</v>
      </c>
      <c r="AH5" s="59">
        <v>0.60199999999999998</v>
      </c>
      <c r="AI5" s="59">
        <v>0.22443323645067548</v>
      </c>
      <c r="AJ5" s="59">
        <f t="shared" si="2"/>
        <v>0.3775667635493245</v>
      </c>
      <c r="AK5" s="59">
        <v>1.7999999999999999E-2</v>
      </c>
      <c r="AL5" s="60">
        <f t="shared" si="3"/>
        <v>33.444444444444443</v>
      </c>
      <c r="AM5" s="71">
        <v>0.42265724326182708</v>
      </c>
      <c r="AN5" s="71">
        <v>0.59007486212823501</v>
      </c>
      <c r="AO5" s="72">
        <v>43.338900000000002</v>
      </c>
      <c r="AP5" s="72">
        <v>49.1036</v>
      </c>
      <c r="AQ5" s="72">
        <v>18.317499999999999</v>
      </c>
      <c r="AR5" s="74">
        <v>28.974799999999998</v>
      </c>
      <c r="AS5" s="76">
        <v>5980</v>
      </c>
      <c r="AT5" s="75">
        <v>8050</v>
      </c>
      <c r="BB5" s="84"/>
      <c r="BC5" s="84"/>
    </row>
    <row r="6" spans="1:63" s="16" customFormat="1" ht="16">
      <c r="A6" s="10">
        <v>90</v>
      </c>
      <c r="B6" s="10">
        <v>4</v>
      </c>
      <c r="C6" s="18" t="s">
        <v>316</v>
      </c>
      <c r="D6" s="19" t="s">
        <v>318</v>
      </c>
      <c r="E6" s="10">
        <v>49.148429999999998</v>
      </c>
      <c r="F6" s="10">
        <f>-G6</f>
        <v>122.05176</v>
      </c>
      <c r="G6" s="10">
        <v>-122.05176</v>
      </c>
      <c r="H6" s="26">
        <v>104.5</v>
      </c>
      <c r="I6" s="35" t="s">
        <v>323</v>
      </c>
      <c r="J6" s="36">
        <v>1.5</v>
      </c>
      <c r="K6" s="35">
        <v>1</v>
      </c>
      <c r="L6" s="10">
        <v>0</v>
      </c>
      <c r="M6" s="42">
        <v>0.54</v>
      </c>
      <c r="N6" s="10">
        <v>2021</v>
      </c>
      <c r="O6" s="21">
        <v>44325</v>
      </c>
      <c r="P6" s="28" t="s">
        <v>399</v>
      </c>
      <c r="Q6" s="29">
        <v>64.37</v>
      </c>
      <c r="R6" s="30">
        <v>33.53</v>
      </c>
      <c r="S6" s="29">
        <v>4.8979999999999997</v>
      </c>
      <c r="T6" s="31" t="s">
        <v>394</v>
      </c>
      <c r="U6" s="29">
        <v>3.4649999999999999</v>
      </c>
      <c r="V6" s="29">
        <v>1.7929999999999999</v>
      </c>
      <c r="W6" s="31" t="s">
        <v>393</v>
      </c>
      <c r="X6" s="32">
        <v>-0.377</v>
      </c>
      <c r="Y6" s="32">
        <v>0.377</v>
      </c>
      <c r="Z6" s="31" t="s">
        <v>395</v>
      </c>
      <c r="AA6" s="29">
        <v>66.5</v>
      </c>
      <c r="AB6" s="29">
        <v>8.9</v>
      </c>
      <c r="AC6" s="29">
        <f t="shared" si="0"/>
        <v>57.6</v>
      </c>
      <c r="AD6" s="29">
        <v>33.5</v>
      </c>
      <c r="AE6" s="46">
        <v>0</v>
      </c>
      <c r="AF6" s="46">
        <v>0</v>
      </c>
      <c r="AG6" s="59">
        <v>-26.82</v>
      </c>
      <c r="AH6" s="59">
        <v>0.77800000000000002</v>
      </c>
      <c r="AI6" s="59">
        <v>0.44117196944340553</v>
      </c>
      <c r="AJ6" s="59">
        <f t="shared" si="2"/>
        <v>0.33682803055659449</v>
      </c>
      <c r="AK6" s="59">
        <v>3.1E-2</v>
      </c>
      <c r="AL6" s="60">
        <f t="shared" si="3"/>
        <v>25.096774193548388</v>
      </c>
      <c r="AM6" s="71">
        <v>0.37998911580697015</v>
      </c>
      <c r="AN6" s="71">
        <v>0.55657925728957602</v>
      </c>
      <c r="AO6" s="72">
        <v>47.408200000000001</v>
      </c>
      <c r="AP6" s="72">
        <v>51.371299999999998</v>
      </c>
      <c r="AQ6" s="74">
        <v>18.014600000000002</v>
      </c>
      <c r="AR6" s="74">
        <v>28.592199999999998</v>
      </c>
      <c r="AS6" s="75">
        <v>5640</v>
      </c>
      <c r="AT6" s="75">
        <v>7170</v>
      </c>
      <c r="AU6" s="68">
        <v>39170</v>
      </c>
      <c r="AV6" s="68">
        <v>4.2380000000000004</v>
      </c>
      <c r="AW6" s="68"/>
      <c r="AX6" s="82">
        <v>0.5</v>
      </c>
      <c r="AY6" s="80">
        <v>35</v>
      </c>
      <c r="AZ6" s="68">
        <v>0</v>
      </c>
      <c r="BA6" s="68">
        <v>2</v>
      </c>
      <c r="BB6" s="70">
        <f>AZ6/(AZ6+BA6)*100</f>
        <v>0</v>
      </c>
      <c r="BC6" s="70">
        <f>AZ6/BA6</f>
        <v>0</v>
      </c>
      <c r="BD6" s="68">
        <v>6435</v>
      </c>
      <c r="BE6" s="68">
        <v>6471</v>
      </c>
      <c r="BF6" s="68">
        <v>520</v>
      </c>
      <c r="BG6" s="68">
        <v>283</v>
      </c>
      <c r="BH6" s="68">
        <v>47</v>
      </c>
      <c r="BI6" s="68">
        <v>34</v>
      </c>
      <c r="BJ6" s="68">
        <v>2</v>
      </c>
      <c r="BK6" s="68"/>
    </row>
    <row r="7" spans="1:63" ht="16">
      <c r="A7" s="10">
        <v>87</v>
      </c>
      <c r="B7" s="10">
        <v>5</v>
      </c>
      <c r="C7" s="18" t="s">
        <v>313</v>
      </c>
      <c r="D7" s="19" t="s">
        <v>314</v>
      </c>
      <c r="E7" s="10">
        <v>49.117870000000003</v>
      </c>
      <c r="F7" s="10">
        <f>-G7</f>
        <v>122.30749</v>
      </c>
      <c r="G7" s="10">
        <v>-122.30749</v>
      </c>
      <c r="H7" s="26">
        <v>84.4</v>
      </c>
      <c r="I7" s="35" t="s">
        <v>322</v>
      </c>
      <c r="J7" s="36">
        <v>1</v>
      </c>
      <c r="K7" s="35">
        <v>1</v>
      </c>
      <c r="L7" s="10">
        <v>0</v>
      </c>
      <c r="M7" s="42">
        <v>2.5000000000000001E-2</v>
      </c>
      <c r="N7" s="10">
        <v>2021</v>
      </c>
      <c r="O7" s="21">
        <v>44325</v>
      </c>
      <c r="P7" s="28" t="s">
        <v>399</v>
      </c>
      <c r="Q7" s="29">
        <v>56.79</v>
      </c>
      <c r="R7" s="30">
        <v>34.72</v>
      </c>
      <c r="S7" s="29">
        <v>4.8479999999999999</v>
      </c>
      <c r="T7" s="31" t="s">
        <v>394</v>
      </c>
      <c r="U7" s="29">
        <v>3.5329999999999999</v>
      </c>
      <c r="V7" s="29">
        <v>1.821</v>
      </c>
      <c r="W7" s="31" t="s">
        <v>393</v>
      </c>
      <c r="X7" s="32">
        <v>-0.373</v>
      </c>
      <c r="Y7" s="32">
        <v>0.373</v>
      </c>
      <c r="Z7" s="31" t="s">
        <v>395</v>
      </c>
      <c r="AA7" s="29">
        <v>63.4</v>
      </c>
      <c r="AB7" s="29">
        <v>8.8000000000000007</v>
      </c>
      <c r="AC7" s="29">
        <f>AA7-AB7</f>
        <v>54.599999999999994</v>
      </c>
      <c r="AD7" s="29">
        <v>36.6</v>
      </c>
      <c r="AE7" s="46">
        <v>0</v>
      </c>
      <c r="AF7" s="46">
        <v>0</v>
      </c>
      <c r="AG7" s="59">
        <v>-27.010999999999999</v>
      </c>
      <c r="AH7" s="59">
        <v>0.93100000000000005</v>
      </c>
      <c r="AI7" s="59">
        <v>0.59348789858960749</v>
      </c>
      <c r="AJ7" s="59">
        <f t="shared" si="2"/>
        <v>0.33751210141039256</v>
      </c>
      <c r="AK7" s="59">
        <v>4.4499999999999998E-2</v>
      </c>
      <c r="AL7" s="60">
        <f t="shared" si="3"/>
        <v>20.921348314606742</v>
      </c>
      <c r="AM7" s="71">
        <v>0.40963696253368792</v>
      </c>
      <c r="AN7" s="71">
        <v>0.53678616011671099</v>
      </c>
      <c r="AO7" s="72">
        <v>45.416800000000002</v>
      </c>
      <c r="AP7" s="72">
        <v>53.191200000000002</v>
      </c>
      <c r="AQ7" s="72">
        <v>18.604399999999998</v>
      </c>
      <c r="AR7" s="74">
        <v>28.552299999999999</v>
      </c>
      <c r="AS7" s="76">
        <v>5640</v>
      </c>
      <c r="AT7" s="75">
        <v>6940</v>
      </c>
      <c r="BB7" s="84"/>
      <c r="BC7" s="84"/>
    </row>
    <row r="8" spans="1:63" ht="16">
      <c r="A8" s="10">
        <v>88</v>
      </c>
      <c r="B8" s="10">
        <v>6</v>
      </c>
      <c r="C8" s="18" t="s">
        <v>313</v>
      </c>
      <c r="D8" s="19" t="s">
        <v>315</v>
      </c>
      <c r="E8" s="10">
        <v>49.11345</v>
      </c>
      <c r="F8" s="10">
        <f>-G8</f>
        <v>122.3165</v>
      </c>
      <c r="G8" s="10">
        <v>-122.3165</v>
      </c>
      <c r="H8" s="26">
        <v>83.6</v>
      </c>
      <c r="I8" s="35" t="s">
        <v>322</v>
      </c>
      <c r="J8" s="36">
        <v>1</v>
      </c>
      <c r="K8" s="35">
        <v>1</v>
      </c>
      <c r="L8" s="10">
        <v>0</v>
      </c>
      <c r="M8" s="42">
        <v>2.5000000000000001E-2</v>
      </c>
      <c r="N8" s="10">
        <v>2021</v>
      </c>
      <c r="O8" s="21">
        <v>44325</v>
      </c>
      <c r="P8" s="28" t="s">
        <v>399</v>
      </c>
      <c r="Q8" s="29">
        <v>57.83</v>
      </c>
      <c r="R8" s="30">
        <v>29.31</v>
      </c>
      <c r="S8" s="29">
        <v>5.093</v>
      </c>
      <c r="T8" s="31" t="s">
        <v>400</v>
      </c>
      <c r="U8" s="29">
        <v>3.8220000000000001</v>
      </c>
      <c r="V8" s="29">
        <v>1.9339999999999999</v>
      </c>
      <c r="W8" s="31" t="s">
        <v>393</v>
      </c>
      <c r="X8" s="32">
        <v>-0.35099999999999998</v>
      </c>
      <c r="Y8" s="32">
        <v>0.35099999999999998</v>
      </c>
      <c r="Z8" s="31" t="s">
        <v>395</v>
      </c>
      <c r="AA8" s="29">
        <v>68.900000000000006</v>
      </c>
      <c r="AB8" s="29">
        <v>10.7</v>
      </c>
      <c r="AC8" s="29">
        <f>AA8-AB8</f>
        <v>58.2</v>
      </c>
      <c r="AD8" s="29">
        <v>31.1</v>
      </c>
      <c r="AE8" s="46">
        <v>0</v>
      </c>
      <c r="AF8" s="46">
        <v>0</v>
      </c>
      <c r="AG8" s="59">
        <v>-28.012</v>
      </c>
      <c r="AH8" s="59">
        <v>1.3784999999999998</v>
      </c>
      <c r="AI8" s="59">
        <v>1.0397532658335411</v>
      </c>
      <c r="AJ8" s="59">
        <f t="shared" si="2"/>
        <v>0.33874673416645873</v>
      </c>
      <c r="AK8" s="59">
        <v>6.3500000000000001E-2</v>
      </c>
      <c r="AL8" s="60">
        <f t="shared" si="3"/>
        <v>21.708661417322833</v>
      </c>
      <c r="AM8" s="71">
        <v>0.38896527219922139</v>
      </c>
      <c r="AN8" s="71">
        <v>0.48201022102647945</v>
      </c>
      <c r="AO8" s="72">
        <v>51.785600000000002</v>
      </c>
      <c r="AP8" s="72">
        <v>62.1464</v>
      </c>
      <c r="AQ8" s="72">
        <v>20.142800000000001</v>
      </c>
      <c r="AR8" s="74">
        <v>29.955200000000001</v>
      </c>
      <c r="AS8" s="76">
        <v>5770</v>
      </c>
      <c r="AT8" s="75">
        <v>7170</v>
      </c>
      <c r="BB8" s="84"/>
      <c r="BC8" s="84"/>
    </row>
    <row r="9" spans="1:63" s="16" customFormat="1">
      <c r="A9" s="10">
        <v>1</v>
      </c>
      <c r="B9" s="10">
        <v>7</v>
      </c>
      <c r="C9" s="18" t="s">
        <v>306</v>
      </c>
      <c r="D9" s="19" t="s">
        <v>47</v>
      </c>
      <c r="E9" s="20">
        <v>49.172809999999998</v>
      </c>
      <c r="F9" s="20">
        <v>122.57632</v>
      </c>
      <c r="G9" s="10">
        <f t="shared" si="1"/>
        <v>-122.57632</v>
      </c>
      <c r="H9" s="27">
        <v>64.998000000000005</v>
      </c>
      <c r="I9" s="37">
        <v>0</v>
      </c>
      <c r="J9" s="38">
        <v>0</v>
      </c>
      <c r="K9" s="35">
        <v>1</v>
      </c>
      <c r="L9" s="17">
        <v>0</v>
      </c>
      <c r="M9" s="43">
        <v>0</v>
      </c>
      <c r="N9" s="17">
        <v>2012</v>
      </c>
      <c r="O9" s="21">
        <v>41033</v>
      </c>
      <c r="P9" s="28" t="s">
        <v>418</v>
      </c>
      <c r="Q9" s="29">
        <v>185.2</v>
      </c>
      <c r="R9" s="30">
        <v>170.5</v>
      </c>
      <c r="S9" s="29">
        <v>2.552</v>
      </c>
      <c r="T9" s="33" t="s">
        <v>398</v>
      </c>
      <c r="U9" s="29">
        <v>7.7859999999999996</v>
      </c>
      <c r="V9" s="29">
        <v>0.83699999999999997</v>
      </c>
      <c r="W9" s="33" t="s">
        <v>408</v>
      </c>
      <c r="X9" s="32">
        <v>-0.216</v>
      </c>
      <c r="Y9" s="32">
        <v>0.216</v>
      </c>
      <c r="Z9" s="33" t="s">
        <v>401</v>
      </c>
      <c r="AA9" s="29">
        <v>6.07</v>
      </c>
      <c r="AB9" s="29">
        <v>0.56999999999999995</v>
      </c>
      <c r="AC9" s="29">
        <f t="shared" ref="AC9:AC72" si="4">AA9-AB9</f>
        <v>5.5</v>
      </c>
      <c r="AD9" s="29">
        <v>93.93</v>
      </c>
      <c r="AE9" s="46">
        <v>0</v>
      </c>
      <c r="AF9" s="46">
        <v>0</v>
      </c>
      <c r="AG9" s="60">
        <v>-25.271315000000001</v>
      </c>
      <c r="AH9" s="60"/>
      <c r="AI9" s="60"/>
      <c r="AJ9" s="60"/>
      <c r="AK9" s="60"/>
      <c r="AL9" s="60"/>
      <c r="AM9" s="77"/>
      <c r="AN9" s="77"/>
      <c r="AO9" s="77"/>
      <c r="AP9" s="77"/>
      <c r="AQ9" s="77"/>
      <c r="AR9" s="77"/>
      <c r="AS9" s="77"/>
      <c r="AT9" s="77"/>
      <c r="AU9" s="70">
        <v>37168</v>
      </c>
      <c r="AV9" s="70"/>
      <c r="AW9" s="70">
        <v>1</v>
      </c>
      <c r="AX9" s="82">
        <v>0.64516129032258063</v>
      </c>
      <c r="AY9" s="81">
        <v>7.9520753102267863</v>
      </c>
      <c r="AZ9" s="68">
        <v>2</v>
      </c>
      <c r="BA9" s="68">
        <v>0</v>
      </c>
      <c r="BB9" s="70">
        <f>AZ9/(AZ9+BA9)*100</f>
        <v>100</v>
      </c>
      <c r="BC9" s="84"/>
      <c r="BD9" s="70">
        <v>1224.6195977749251</v>
      </c>
      <c r="BE9" s="70">
        <v>1232.5716730851518</v>
      </c>
      <c r="BF9" s="68">
        <v>1230</v>
      </c>
      <c r="BG9" s="68">
        <v>275</v>
      </c>
      <c r="BH9" s="68">
        <v>15</v>
      </c>
      <c r="BI9" s="68">
        <v>18</v>
      </c>
      <c r="BJ9" s="68">
        <v>2</v>
      </c>
      <c r="BK9" s="68"/>
    </row>
    <row r="10" spans="1:63">
      <c r="A10" s="10">
        <v>108</v>
      </c>
      <c r="B10" s="10">
        <v>8</v>
      </c>
      <c r="C10" s="18" t="s">
        <v>365</v>
      </c>
      <c r="D10" s="19" t="s">
        <v>363</v>
      </c>
      <c r="E10" s="20">
        <v>49.178440000000002</v>
      </c>
      <c r="F10" s="10">
        <f>-G10</f>
        <v>122.56233</v>
      </c>
      <c r="G10" s="20">
        <v>-122.56233</v>
      </c>
      <c r="H10" s="26">
        <v>64.900000000000006</v>
      </c>
      <c r="I10" s="35">
        <v>0</v>
      </c>
      <c r="J10" s="36">
        <v>0</v>
      </c>
      <c r="K10" s="35">
        <v>1</v>
      </c>
      <c r="L10" s="17">
        <v>0</v>
      </c>
      <c r="M10" s="42">
        <v>1.6</v>
      </c>
      <c r="N10" s="10">
        <v>2012</v>
      </c>
      <c r="O10" s="21">
        <v>44301</v>
      </c>
      <c r="P10" s="28" t="s">
        <v>399</v>
      </c>
      <c r="Q10" s="29">
        <v>39.39</v>
      </c>
      <c r="R10" s="30">
        <v>17.84</v>
      </c>
      <c r="S10" s="29">
        <v>5.8090000000000002</v>
      </c>
      <c r="T10" s="31" t="s">
        <v>400</v>
      </c>
      <c r="U10" s="29">
        <v>3.8839999999999999</v>
      </c>
      <c r="V10" s="29">
        <v>1.958</v>
      </c>
      <c r="W10" s="31" t="s">
        <v>393</v>
      </c>
      <c r="X10" s="32">
        <v>-0.34200000000000003</v>
      </c>
      <c r="Y10" s="32">
        <v>0.34200000000000003</v>
      </c>
      <c r="Z10" s="31" t="s">
        <v>395</v>
      </c>
      <c r="AA10" s="29">
        <v>85.3</v>
      </c>
      <c r="AB10" s="29">
        <v>15.8</v>
      </c>
      <c r="AC10" s="29">
        <f t="shared" si="4"/>
        <v>69.5</v>
      </c>
      <c r="AD10" s="29">
        <v>14.7</v>
      </c>
      <c r="AE10" s="47" t="s">
        <v>427</v>
      </c>
      <c r="AF10" s="46">
        <v>2</v>
      </c>
      <c r="AH10" s="60"/>
      <c r="AI10" s="60"/>
      <c r="AJ10" s="60"/>
      <c r="AK10" s="60"/>
      <c r="AL10" s="60"/>
      <c r="AM10" s="71">
        <v>0.36822729663223369</v>
      </c>
      <c r="AN10" s="71">
        <v>0.44989378776773581</v>
      </c>
      <c r="AO10" s="72">
        <v>61.607599999999998</v>
      </c>
      <c r="AP10" s="72">
        <v>69.718900000000005</v>
      </c>
      <c r="AQ10" s="74">
        <v>22.685600000000001</v>
      </c>
      <c r="AR10" s="74">
        <v>31.366099999999999</v>
      </c>
      <c r="AS10" s="75">
        <v>6320</v>
      </c>
      <c r="AT10" s="75">
        <v>7200</v>
      </c>
      <c r="BB10" s="84"/>
      <c r="BC10" s="84"/>
    </row>
    <row r="11" spans="1:63" s="16" customFormat="1">
      <c r="A11" s="10">
        <v>2</v>
      </c>
      <c r="B11" s="10">
        <v>9</v>
      </c>
      <c r="C11" s="18" t="s">
        <v>312</v>
      </c>
      <c r="D11" s="19" t="s">
        <v>48</v>
      </c>
      <c r="E11" s="20">
        <v>49.17342</v>
      </c>
      <c r="F11" s="20">
        <v>122.57726</v>
      </c>
      <c r="G11" s="10">
        <f t="shared" si="1"/>
        <v>-122.57726</v>
      </c>
      <c r="H11" s="27">
        <v>64.897000000000006</v>
      </c>
      <c r="I11" s="37">
        <v>0</v>
      </c>
      <c r="J11" s="38">
        <v>0</v>
      </c>
      <c r="K11" s="35">
        <v>1</v>
      </c>
      <c r="L11" s="17">
        <v>0</v>
      </c>
      <c r="M11" s="43">
        <v>0</v>
      </c>
      <c r="N11" s="17">
        <v>2012</v>
      </c>
      <c r="O11" s="21">
        <v>41033</v>
      </c>
      <c r="P11" s="28" t="s">
        <v>399</v>
      </c>
      <c r="Q11" s="29">
        <v>80.709999999999994</v>
      </c>
      <c r="R11" s="30">
        <v>45.35</v>
      </c>
      <c r="S11" s="29">
        <v>4.4630000000000001</v>
      </c>
      <c r="T11" s="29" t="s">
        <v>394</v>
      </c>
      <c r="U11" s="29">
        <v>3.6429999999999998</v>
      </c>
      <c r="V11" s="29">
        <v>1.865</v>
      </c>
      <c r="W11" s="29" t="s">
        <v>49</v>
      </c>
      <c r="X11" s="32">
        <v>-0.17299999999999999</v>
      </c>
      <c r="Y11" s="32">
        <v>0.17299999999999999</v>
      </c>
      <c r="Z11" s="29" t="s">
        <v>401</v>
      </c>
      <c r="AA11" s="29">
        <v>58.65</v>
      </c>
      <c r="AB11" s="29">
        <v>6.11</v>
      </c>
      <c r="AC11" s="29">
        <f t="shared" si="4"/>
        <v>52.54</v>
      </c>
      <c r="AD11" s="29">
        <v>41.35</v>
      </c>
      <c r="AE11" s="47" t="s">
        <v>427</v>
      </c>
      <c r="AF11" s="46">
        <v>2</v>
      </c>
      <c r="AG11" s="60">
        <v>-25.98433</v>
      </c>
      <c r="AH11" s="60"/>
      <c r="AI11" s="60"/>
      <c r="AJ11" s="60"/>
      <c r="AK11" s="60"/>
      <c r="AL11" s="60"/>
      <c r="AM11" s="77"/>
      <c r="AN11" s="77"/>
      <c r="AO11" s="77"/>
      <c r="AP11" s="77"/>
      <c r="AQ11" s="77"/>
      <c r="AR11" s="77"/>
      <c r="AS11" s="77"/>
      <c r="AT11" s="77"/>
      <c r="AU11" s="70">
        <v>37168</v>
      </c>
      <c r="AV11" s="70"/>
      <c r="AW11" s="70">
        <v>0</v>
      </c>
      <c r="AX11" s="81">
        <v>0</v>
      </c>
      <c r="AY11" s="81">
        <v>0</v>
      </c>
      <c r="AZ11" s="68">
        <v>0</v>
      </c>
      <c r="BA11" s="68">
        <v>0</v>
      </c>
      <c r="BB11" s="84"/>
      <c r="BC11" s="84"/>
      <c r="BD11" s="70">
        <v>11607.840558865833</v>
      </c>
      <c r="BE11" s="70">
        <v>11607.840558865833</v>
      </c>
      <c r="BF11" s="68">
        <v>157</v>
      </c>
      <c r="BG11" s="68">
        <v>276</v>
      </c>
      <c r="BH11" s="68">
        <v>12</v>
      </c>
      <c r="BI11" s="68">
        <v>16</v>
      </c>
      <c r="BJ11" s="68">
        <v>0</v>
      </c>
      <c r="BK11" s="68"/>
    </row>
    <row r="12" spans="1:63" s="16" customFormat="1">
      <c r="A12" s="10">
        <v>3</v>
      </c>
      <c r="B12" s="10">
        <v>10</v>
      </c>
      <c r="C12" s="18" t="s">
        <v>311</v>
      </c>
      <c r="D12" s="19" t="s">
        <v>50</v>
      </c>
      <c r="E12" s="20">
        <v>49.174669999999999</v>
      </c>
      <c r="F12" s="20">
        <v>122.57951</v>
      </c>
      <c r="G12" s="10">
        <f t="shared" si="1"/>
        <v>-122.57951</v>
      </c>
      <c r="H12" s="27">
        <v>64.67</v>
      </c>
      <c r="I12" s="37">
        <v>0</v>
      </c>
      <c r="J12" s="38">
        <v>0</v>
      </c>
      <c r="K12" s="35">
        <v>1</v>
      </c>
      <c r="L12" s="17">
        <v>0</v>
      </c>
      <c r="M12" s="43">
        <v>0</v>
      </c>
      <c r="N12" s="17">
        <v>2012</v>
      </c>
      <c r="O12" s="21">
        <v>41033</v>
      </c>
      <c r="P12" s="28" t="s">
        <v>409</v>
      </c>
      <c r="Q12" s="29">
        <v>131.30000000000001</v>
      </c>
      <c r="R12" s="30">
        <v>71.28</v>
      </c>
      <c r="S12" s="29">
        <v>3.81</v>
      </c>
      <c r="T12" s="29" t="s">
        <v>412</v>
      </c>
      <c r="U12" s="29">
        <v>4.0599999999999996</v>
      </c>
      <c r="V12" s="29">
        <v>2.0219999999999998</v>
      </c>
      <c r="W12" s="29" t="s">
        <v>405</v>
      </c>
      <c r="X12" s="32">
        <v>-0.28799999999999998</v>
      </c>
      <c r="Y12" s="32">
        <v>0.28799999999999998</v>
      </c>
      <c r="Z12" s="29" t="s">
        <v>401</v>
      </c>
      <c r="AA12" s="29">
        <v>41.25</v>
      </c>
      <c r="AB12" s="29">
        <v>5.04</v>
      </c>
      <c r="AC12" s="29">
        <f t="shared" si="4"/>
        <v>36.21</v>
      </c>
      <c r="AD12" s="29">
        <v>58.75</v>
      </c>
      <c r="AE12" s="46">
        <v>0</v>
      </c>
      <c r="AF12" s="46">
        <v>0</v>
      </c>
      <c r="AG12" s="60">
        <v>-25.877330000000001</v>
      </c>
      <c r="AH12" s="60"/>
      <c r="AI12" s="60"/>
      <c r="AJ12" s="60"/>
      <c r="AK12" s="60"/>
      <c r="AL12" s="60"/>
      <c r="AM12" s="77"/>
      <c r="AN12" s="77"/>
      <c r="AO12" s="77"/>
      <c r="AP12" s="77"/>
      <c r="AQ12" s="77"/>
      <c r="AR12" s="77"/>
      <c r="AS12" s="77"/>
      <c r="AT12" s="77"/>
      <c r="AU12" s="70">
        <v>37168</v>
      </c>
      <c r="AV12" s="70"/>
      <c r="AW12" s="70">
        <v>0</v>
      </c>
      <c r="AX12" s="81">
        <v>0</v>
      </c>
      <c r="AY12" s="81">
        <v>0</v>
      </c>
      <c r="AZ12" s="68">
        <v>0</v>
      </c>
      <c r="BA12" s="68">
        <v>0</v>
      </c>
      <c r="BB12" s="84"/>
      <c r="BC12" s="84"/>
      <c r="BD12" s="70">
        <v>15587.886710239654</v>
      </c>
      <c r="BE12" s="70">
        <v>15587.886710239654</v>
      </c>
      <c r="BF12" s="68">
        <v>108</v>
      </c>
      <c r="BG12" s="68">
        <v>292</v>
      </c>
      <c r="BH12" s="68">
        <v>5</v>
      </c>
      <c r="BI12" s="68">
        <v>11</v>
      </c>
      <c r="BJ12" s="68">
        <v>0</v>
      </c>
      <c r="BK12" s="68"/>
    </row>
    <row r="13" spans="1:63">
      <c r="A13" s="10">
        <v>107</v>
      </c>
      <c r="B13" s="10">
        <v>11</v>
      </c>
      <c r="C13" s="18" t="s">
        <v>365</v>
      </c>
      <c r="D13" s="19" t="s">
        <v>364</v>
      </c>
      <c r="E13" s="10">
        <v>49.181820000000002</v>
      </c>
      <c r="F13" s="10">
        <f>-G13</f>
        <v>122.57507</v>
      </c>
      <c r="G13" s="10">
        <v>-122.57507</v>
      </c>
      <c r="H13" s="26">
        <v>64.599999999999994</v>
      </c>
      <c r="I13" s="35">
        <v>0</v>
      </c>
      <c r="J13" s="36">
        <v>0</v>
      </c>
      <c r="K13" s="35">
        <v>1</v>
      </c>
      <c r="L13" s="17">
        <v>0</v>
      </c>
      <c r="M13" s="42">
        <v>0.6</v>
      </c>
      <c r="N13" s="10">
        <v>2012</v>
      </c>
      <c r="O13" s="21">
        <v>44301</v>
      </c>
      <c r="P13" s="28" t="s">
        <v>399</v>
      </c>
      <c r="Q13" s="29">
        <v>44.06</v>
      </c>
      <c r="R13" s="30">
        <v>22.19</v>
      </c>
      <c r="S13" s="29">
        <v>5.4939999999999998</v>
      </c>
      <c r="T13" s="31" t="s">
        <v>400</v>
      </c>
      <c r="U13" s="29">
        <v>3.9079999999999999</v>
      </c>
      <c r="V13" s="29">
        <v>1.966</v>
      </c>
      <c r="W13" s="31" t="s">
        <v>393</v>
      </c>
      <c r="X13" s="32">
        <v>-0.32400000000000001</v>
      </c>
      <c r="Y13" s="32">
        <v>0.32400000000000001</v>
      </c>
      <c r="Z13" s="31" t="s">
        <v>395</v>
      </c>
      <c r="AA13" s="29">
        <v>78.5</v>
      </c>
      <c r="AB13" s="29">
        <v>13.1</v>
      </c>
      <c r="AC13" s="29">
        <f t="shared" si="4"/>
        <v>65.400000000000006</v>
      </c>
      <c r="AD13" s="29">
        <v>21.5</v>
      </c>
      <c r="AE13" s="47"/>
      <c r="AF13" s="46"/>
      <c r="AH13" s="60"/>
      <c r="AI13" s="60"/>
      <c r="AJ13" s="60"/>
      <c r="AK13" s="60"/>
      <c r="AL13" s="60"/>
      <c r="AM13" s="71">
        <v>0.31248597507062809</v>
      </c>
      <c r="AN13" s="71">
        <v>0.41296402182256997</v>
      </c>
      <c r="AO13" s="72">
        <v>52.139299999999999</v>
      </c>
      <c r="AP13" s="72">
        <v>63.310600000000001</v>
      </c>
      <c r="AQ13" s="74">
        <v>16.2928</v>
      </c>
      <c r="AR13" s="74">
        <v>26.145</v>
      </c>
      <c r="AS13" s="75">
        <v>4480</v>
      </c>
      <c r="AT13" s="75">
        <v>6260</v>
      </c>
      <c r="BB13" s="84"/>
      <c r="BC13" s="84"/>
    </row>
    <row r="14" spans="1:63">
      <c r="A14" s="10">
        <v>95</v>
      </c>
      <c r="B14" s="10">
        <v>12</v>
      </c>
      <c r="C14" s="18" t="s">
        <v>161</v>
      </c>
      <c r="D14" s="19" t="s">
        <v>162</v>
      </c>
      <c r="E14" s="10">
        <v>49.180014</v>
      </c>
      <c r="F14" s="10">
        <f>-G14</f>
        <v>122.58693100000001</v>
      </c>
      <c r="G14" s="10">
        <v>-122.58693100000001</v>
      </c>
      <c r="H14" s="26">
        <v>62</v>
      </c>
      <c r="I14" s="35" t="s">
        <v>322</v>
      </c>
      <c r="J14" s="36">
        <v>1</v>
      </c>
      <c r="K14" s="35">
        <v>1</v>
      </c>
      <c r="L14" s="17">
        <v>0</v>
      </c>
      <c r="M14" s="42">
        <v>2.5000000000000001E-2</v>
      </c>
      <c r="N14" s="10">
        <v>2019</v>
      </c>
      <c r="O14" s="21">
        <v>43774</v>
      </c>
      <c r="P14" s="28"/>
      <c r="Q14" s="29"/>
      <c r="R14" s="30"/>
      <c r="S14" s="29"/>
      <c r="U14" s="29"/>
      <c r="V14" s="29"/>
      <c r="X14" s="32"/>
      <c r="Y14" s="32"/>
      <c r="AA14" s="29"/>
      <c r="AB14" s="29"/>
      <c r="AC14" s="29"/>
      <c r="AD14" s="29"/>
      <c r="AE14" s="47"/>
      <c r="AF14" s="46"/>
      <c r="AH14" s="60"/>
      <c r="AI14" s="60"/>
      <c r="AJ14" s="60"/>
      <c r="AK14" s="60"/>
      <c r="AL14" s="60"/>
      <c r="AM14" s="78">
        <f>AQ14/AO14</f>
        <v>0.32670608639751425</v>
      </c>
      <c r="AN14" s="78">
        <f>AR14/AP14</f>
        <v>0.3707521169188116</v>
      </c>
      <c r="AO14" s="72">
        <v>74.666499999999999</v>
      </c>
      <c r="AP14" s="74">
        <v>79.207099999999997</v>
      </c>
      <c r="AQ14" s="74">
        <v>24.393999999999998</v>
      </c>
      <c r="AR14" s="74">
        <v>29.366199999999999</v>
      </c>
      <c r="AS14" s="72">
        <v>3686.8575000000001</v>
      </c>
      <c r="AT14" s="74">
        <v>5152.6098000000002</v>
      </c>
      <c r="BB14" s="84"/>
      <c r="BC14" s="84"/>
    </row>
    <row r="15" spans="1:63">
      <c r="A15" s="10">
        <v>114</v>
      </c>
      <c r="B15" s="10">
        <v>13</v>
      </c>
      <c r="C15" s="18" t="s">
        <v>379</v>
      </c>
      <c r="D15" s="19" t="s">
        <v>162</v>
      </c>
      <c r="E15" s="10">
        <v>49.180014</v>
      </c>
      <c r="F15" s="10">
        <f>-G15</f>
        <v>122.58693100000001</v>
      </c>
      <c r="G15" s="10">
        <v>-122.58693100000001</v>
      </c>
      <c r="H15" s="26">
        <v>62</v>
      </c>
      <c r="I15" s="35" t="s">
        <v>322</v>
      </c>
      <c r="J15" s="36">
        <v>1</v>
      </c>
      <c r="K15" s="35">
        <v>1</v>
      </c>
      <c r="L15" s="17">
        <v>0</v>
      </c>
      <c r="M15" s="42">
        <v>2.5000000000000001E-2</v>
      </c>
      <c r="N15" s="10">
        <v>2019</v>
      </c>
      <c r="O15" s="21">
        <v>43774</v>
      </c>
      <c r="P15" s="28"/>
      <c r="Q15" s="29"/>
      <c r="R15" s="30"/>
      <c r="S15" s="29"/>
      <c r="U15" s="29"/>
      <c r="V15" s="29"/>
      <c r="X15" s="32"/>
      <c r="Y15" s="32"/>
      <c r="AA15" s="29"/>
      <c r="AB15" s="29"/>
      <c r="AC15" s="29"/>
      <c r="AD15" s="29"/>
      <c r="AE15" s="47"/>
      <c r="AF15" s="46"/>
      <c r="AH15" s="60"/>
      <c r="AI15" s="60"/>
      <c r="AJ15" s="60"/>
      <c r="AK15" s="60"/>
      <c r="AL15" s="60"/>
      <c r="AM15" s="71">
        <v>0.28178187243657438</v>
      </c>
      <c r="AN15" s="71">
        <v>0.34230874822745944</v>
      </c>
      <c r="AO15" s="72">
        <v>65.147199999999998</v>
      </c>
      <c r="AP15" s="72">
        <v>79.405799999999999</v>
      </c>
      <c r="AQ15" s="74">
        <v>18.357299999999999</v>
      </c>
      <c r="AR15" s="74">
        <v>27.1813</v>
      </c>
      <c r="AS15" s="75">
        <v>3890</v>
      </c>
      <c r="AT15" s="75">
        <v>5120</v>
      </c>
      <c r="BB15" s="84"/>
      <c r="BC15" s="84"/>
    </row>
    <row r="16" spans="1:63" s="16" customFormat="1">
      <c r="A16" s="10">
        <v>5</v>
      </c>
      <c r="B16" s="10">
        <v>14</v>
      </c>
      <c r="C16" s="18" t="s">
        <v>310</v>
      </c>
      <c r="D16" s="19" t="s">
        <v>53</v>
      </c>
      <c r="E16" s="20">
        <v>49.190710000000003</v>
      </c>
      <c r="F16" s="20">
        <v>122.7225</v>
      </c>
      <c r="G16" s="10">
        <f t="shared" si="1"/>
        <v>-122.7225</v>
      </c>
      <c r="H16" s="27">
        <v>52.39</v>
      </c>
      <c r="I16" s="37">
        <v>0</v>
      </c>
      <c r="J16" s="38">
        <v>0</v>
      </c>
      <c r="K16" s="35">
        <v>1</v>
      </c>
      <c r="L16" s="17">
        <v>0</v>
      </c>
      <c r="M16" s="43">
        <v>0</v>
      </c>
      <c r="N16" s="17">
        <v>2012</v>
      </c>
      <c r="O16" s="21">
        <v>41033</v>
      </c>
      <c r="P16" s="28" t="s">
        <v>399</v>
      </c>
      <c r="Q16" s="29">
        <v>43.51</v>
      </c>
      <c r="R16" s="30">
        <v>23.81</v>
      </c>
      <c r="S16" s="29">
        <v>5.3920000000000003</v>
      </c>
      <c r="T16" s="29" t="s">
        <v>400</v>
      </c>
      <c r="U16" s="29">
        <v>3.3650000000000002</v>
      </c>
      <c r="V16" s="29">
        <v>1.7509999999999999</v>
      </c>
      <c r="W16" s="29" t="s">
        <v>49</v>
      </c>
      <c r="X16" s="32">
        <v>-0.26900000000000002</v>
      </c>
      <c r="Y16" s="32">
        <v>0.26900000000000002</v>
      </c>
      <c r="Z16" s="29" t="s">
        <v>401</v>
      </c>
      <c r="AA16" s="29">
        <v>80.709999999999994</v>
      </c>
      <c r="AB16" s="29">
        <v>10.029999999999999</v>
      </c>
      <c r="AC16" s="29">
        <f t="shared" si="4"/>
        <v>70.679999999999993</v>
      </c>
      <c r="AD16" s="29">
        <v>19.29</v>
      </c>
      <c r="AE16" s="47" t="s">
        <v>427</v>
      </c>
      <c r="AF16" s="46">
        <v>2</v>
      </c>
      <c r="AG16" s="60">
        <v>-25.898330000000001</v>
      </c>
      <c r="AH16" s="60"/>
      <c r="AI16" s="60"/>
      <c r="AJ16" s="60"/>
      <c r="AK16" s="60"/>
      <c r="AL16" s="60"/>
      <c r="AM16" s="77"/>
      <c r="AN16" s="77"/>
      <c r="AO16" s="77"/>
      <c r="AP16" s="77"/>
      <c r="AQ16" s="77"/>
      <c r="AR16" s="77"/>
      <c r="AS16" s="77"/>
      <c r="AT16" s="77"/>
      <c r="AU16" s="70">
        <v>37168</v>
      </c>
      <c r="AV16" s="70"/>
      <c r="AW16" s="70">
        <v>1</v>
      </c>
      <c r="AX16" s="82">
        <v>0.32679738562091504</v>
      </c>
      <c r="AY16" s="81">
        <v>57.269645608628657</v>
      </c>
      <c r="AZ16" s="68">
        <v>1</v>
      </c>
      <c r="BA16" s="68">
        <v>0</v>
      </c>
      <c r="BB16" s="70">
        <f>AZ16/(AZ16+BA16)*100</f>
        <v>100</v>
      </c>
      <c r="BC16" s="84"/>
      <c r="BD16" s="70">
        <v>17467.241910631743</v>
      </c>
      <c r="BE16" s="70">
        <v>17524.51155624037</v>
      </c>
      <c r="BF16" s="68">
        <v>110</v>
      </c>
      <c r="BG16" s="68">
        <v>287</v>
      </c>
      <c r="BH16" s="68">
        <v>11</v>
      </c>
      <c r="BI16" s="68">
        <v>7</v>
      </c>
      <c r="BJ16" s="68">
        <v>1</v>
      </c>
      <c r="BK16" s="68"/>
    </row>
    <row r="17" spans="1:63">
      <c r="A17" s="10">
        <v>4</v>
      </c>
      <c r="B17" s="10">
        <v>15</v>
      </c>
      <c r="C17" s="18" t="s">
        <v>309</v>
      </c>
      <c r="D17" s="19" t="s">
        <v>51</v>
      </c>
      <c r="E17" s="20">
        <v>49.191540000000003</v>
      </c>
      <c r="F17" s="20">
        <v>122.72301</v>
      </c>
      <c r="G17" s="10">
        <f t="shared" si="1"/>
        <v>-122.72301</v>
      </c>
      <c r="H17" s="27">
        <v>52.296999999999997</v>
      </c>
      <c r="I17" s="37">
        <v>0</v>
      </c>
      <c r="J17" s="38">
        <v>0</v>
      </c>
      <c r="K17" s="35">
        <v>1</v>
      </c>
      <c r="L17" s="17">
        <v>0</v>
      </c>
      <c r="M17" s="43">
        <v>0</v>
      </c>
      <c r="N17" s="17">
        <v>2012</v>
      </c>
      <c r="O17" s="21">
        <v>41033</v>
      </c>
      <c r="P17" s="28" t="s">
        <v>418</v>
      </c>
      <c r="Q17" s="29">
        <v>165.6</v>
      </c>
      <c r="R17" s="30">
        <v>154.19999999999999</v>
      </c>
      <c r="S17" s="29">
        <v>2.6970000000000001</v>
      </c>
      <c r="T17" s="29" t="s">
        <v>398</v>
      </c>
      <c r="U17" s="29">
        <v>1.5469999999999999</v>
      </c>
      <c r="V17" s="29">
        <v>0.63</v>
      </c>
      <c r="W17" s="29" t="s">
        <v>419</v>
      </c>
      <c r="X17" s="32">
        <v>-7.8E-2</v>
      </c>
      <c r="Y17" s="32">
        <v>7.8E-2</v>
      </c>
      <c r="Z17" s="29" t="s">
        <v>413</v>
      </c>
      <c r="AA17" s="29">
        <v>3.85</v>
      </c>
      <c r="AB17" s="29">
        <v>0.43</v>
      </c>
      <c r="AC17" s="29">
        <f t="shared" si="4"/>
        <v>3.42</v>
      </c>
      <c r="AD17" s="29">
        <v>96.15</v>
      </c>
      <c r="AE17" s="47" t="s">
        <v>425</v>
      </c>
      <c r="AF17" s="46">
        <v>0</v>
      </c>
      <c r="AG17" s="60">
        <v>-24.283643333333334</v>
      </c>
      <c r="AH17" s="60"/>
      <c r="AI17" s="60"/>
      <c r="AJ17" s="60"/>
      <c r="AK17" s="60"/>
      <c r="AL17" s="60"/>
      <c r="AU17" s="70"/>
      <c r="AV17" s="70"/>
      <c r="AX17" s="82"/>
      <c r="AY17" s="81"/>
      <c r="BB17" s="84"/>
      <c r="BC17" s="84"/>
      <c r="BD17" s="70"/>
      <c r="BE17" s="70"/>
    </row>
    <row r="18" spans="1:63">
      <c r="A18" s="10">
        <v>6</v>
      </c>
      <c r="B18" s="10">
        <v>16</v>
      </c>
      <c r="C18" s="18" t="s">
        <v>308</v>
      </c>
      <c r="D18" s="19" t="s">
        <v>54</v>
      </c>
      <c r="E18" s="20">
        <v>49.192830000000001</v>
      </c>
      <c r="F18" s="20">
        <v>122.72354</v>
      </c>
      <c r="G18" s="10">
        <f>-F18</f>
        <v>-122.72354</v>
      </c>
      <c r="H18" s="27">
        <v>52.143000000000001</v>
      </c>
      <c r="I18" s="37">
        <v>0</v>
      </c>
      <c r="J18" s="38">
        <v>0</v>
      </c>
      <c r="K18" s="35">
        <v>1</v>
      </c>
      <c r="L18" s="17">
        <v>0</v>
      </c>
      <c r="M18" s="43">
        <v>0</v>
      </c>
      <c r="N18" s="17">
        <v>2012</v>
      </c>
      <c r="O18" s="21">
        <v>41033</v>
      </c>
      <c r="P18" s="28" t="s">
        <v>418</v>
      </c>
      <c r="Q18" s="29">
        <v>167.1</v>
      </c>
      <c r="R18" s="30">
        <v>154.30000000000001</v>
      </c>
      <c r="S18" s="29">
        <v>2.6970000000000001</v>
      </c>
      <c r="T18" s="29" t="s">
        <v>398</v>
      </c>
      <c r="U18" s="29">
        <v>1.571</v>
      </c>
      <c r="V18" s="29">
        <v>0.65200000000000002</v>
      </c>
      <c r="W18" s="29" t="s">
        <v>419</v>
      </c>
      <c r="X18" s="32">
        <v>-7.3999999999999996E-2</v>
      </c>
      <c r="Y18" s="32">
        <v>7.3999999999999996E-2</v>
      </c>
      <c r="Z18" s="29" t="s">
        <v>413</v>
      </c>
      <c r="AA18" s="29">
        <v>3.96</v>
      </c>
      <c r="AB18" s="29">
        <v>0.41</v>
      </c>
      <c r="AC18" s="29">
        <f t="shared" si="4"/>
        <v>3.55</v>
      </c>
      <c r="AD18" s="29">
        <v>96.04</v>
      </c>
      <c r="AE18" s="47" t="s">
        <v>425</v>
      </c>
      <c r="AF18" s="46">
        <v>0</v>
      </c>
      <c r="AG18" s="60">
        <v>-24.739315000000001</v>
      </c>
      <c r="AH18" s="60"/>
      <c r="AI18" s="60"/>
      <c r="AJ18" s="60"/>
      <c r="AK18" s="60"/>
      <c r="AL18" s="60"/>
      <c r="AU18" s="70"/>
      <c r="AV18" s="70"/>
      <c r="AX18" s="82"/>
      <c r="AY18" s="81"/>
      <c r="BB18" s="84"/>
      <c r="BC18" s="84"/>
      <c r="BD18" s="70"/>
      <c r="BE18" s="70"/>
    </row>
    <row r="19" spans="1:63">
      <c r="A19" s="10">
        <v>94</v>
      </c>
      <c r="B19" s="10">
        <v>17</v>
      </c>
      <c r="C19" s="18" t="s">
        <v>159</v>
      </c>
      <c r="D19" s="19" t="s">
        <v>160</v>
      </c>
      <c r="E19" s="10">
        <v>49.220965999999997</v>
      </c>
      <c r="F19" s="10">
        <f>-G19</f>
        <v>122.75496800000001</v>
      </c>
      <c r="G19" s="10">
        <v>-122.75496800000001</v>
      </c>
      <c r="H19" s="26">
        <v>46.4</v>
      </c>
      <c r="I19" s="35" t="s">
        <v>322</v>
      </c>
      <c r="J19" s="36">
        <v>1</v>
      </c>
      <c r="K19" s="35">
        <v>1</v>
      </c>
      <c r="L19" s="17">
        <v>0</v>
      </c>
      <c r="M19" s="42">
        <v>2.5000000000000001E-2</v>
      </c>
      <c r="N19" s="10">
        <v>2019</v>
      </c>
      <c r="O19" s="21">
        <v>43774</v>
      </c>
      <c r="P19" s="28"/>
      <c r="Q19" s="29"/>
      <c r="R19" s="30"/>
      <c r="S19" s="29"/>
      <c r="U19" s="29"/>
      <c r="V19" s="29"/>
      <c r="X19" s="32"/>
      <c r="Y19" s="32"/>
      <c r="AA19" s="29"/>
      <c r="AB19" s="29"/>
      <c r="AC19" s="29"/>
      <c r="AD19" s="29"/>
      <c r="AE19" s="47"/>
      <c r="AF19" s="46"/>
      <c r="AH19" s="60"/>
      <c r="AI19" s="60"/>
      <c r="AJ19" s="60"/>
      <c r="AK19" s="60"/>
      <c r="AL19" s="60"/>
      <c r="AM19" s="78">
        <f>AQ19/AO19</f>
        <v>0.32355943887122718</v>
      </c>
      <c r="AN19" s="78">
        <f>AR19/AP19</f>
        <v>0.38962449431551882</v>
      </c>
      <c r="AO19" s="72">
        <v>68.761399999999995</v>
      </c>
      <c r="AP19" s="74">
        <v>70.622100000000003</v>
      </c>
      <c r="AQ19" s="74">
        <v>22.2484</v>
      </c>
      <c r="AR19" s="74">
        <v>27.516100000000002</v>
      </c>
      <c r="AS19" s="72">
        <v>3651.4171000000001</v>
      </c>
      <c r="AT19" s="74">
        <v>5399.9261999999999</v>
      </c>
      <c r="BB19" s="84"/>
      <c r="BC19" s="84"/>
    </row>
    <row r="20" spans="1:63">
      <c r="A20" s="10">
        <v>113</v>
      </c>
      <c r="B20" s="10">
        <v>18</v>
      </c>
      <c r="C20" s="18" t="s">
        <v>378</v>
      </c>
      <c r="D20" s="19" t="s">
        <v>160</v>
      </c>
      <c r="E20" s="10">
        <v>49.220965999999997</v>
      </c>
      <c r="F20" s="10">
        <f>-G20</f>
        <v>122.75496800000001</v>
      </c>
      <c r="G20" s="10">
        <v>-122.75496800000001</v>
      </c>
      <c r="H20" s="26">
        <v>46.4</v>
      </c>
      <c r="I20" s="35" t="s">
        <v>322</v>
      </c>
      <c r="J20" s="36">
        <v>1</v>
      </c>
      <c r="K20" s="35">
        <v>1</v>
      </c>
      <c r="L20" s="17">
        <v>0</v>
      </c>
      <c r="M20" s="42">
        <v>2.5000000000000001E-2</v>
      </c>
      <c r="N20" s="10">
        <v>2019</v>
      </c>
      <c r="O20" s="21">
        <v>43774</v>
      </c>
      <c r="P20" s="28"/>
      <c r="Q20" s="29"/>
      <c r="R20" s="30"/>
      <c r="S20" s="29"/>
      <c r="U20" s="29"/>
      <c r="V20" s="29"/>
      <c r="X20" s="32"/>
      <c r="Y20" s="32"/>
      <c r="AA20" s="29"/>
      <c r="AB20" s="29"/>
      <c r="AC20" s="29"/>
      <c r="AD20" s="29"/>
      <c r="AE20" s="47"/>
      <c r="AF20" s="46"/>
      <c r="AH20" s="60"/>
      <c r="AI20" s="60"/>
      <c r="AJ20" s="60"/>
      <c r="AK20" s="60"/>
      <c r="AL20" s="60"/>
      <c r="AM20" s="71">
        <v>0.29469508250870502</v>
      </c>
      <c r="AN20" s="71">
        <v>0.36556687184906139</v>
      </c>
      <c r="AO20" s="72">
        <v>58.127200000000002</v>
      </c>
      <c r="AP20" s="72">
        <v>69.840299999999999</v>
      </c>
      <c r="AQ20" s="74">
        <v>17.129799999999999</v>
      </c>
      <c r="AR20" s="74">
        <v>25.531300000000002</v>
      </c>
      <c r="AS20" s="75">
        <v>3800</v>
      </c>
      <c r="AT20" s="75">
        <v>5110</v>
      </c>
      <c r="BB20" s="84"/>
      <c r="BC20" s="84"/>
    </row>
    <row r="21" spans="1:63" s="16" customFormat="1">
      <c r="A21" s="10">
        <v>9</v>
      </c>
      <c r="B21" s="10">
        <v>19</v>
      </c>
      <c r="C21" s="18" t="s">
        <v>305</v>
      </c>
      <c r="D21" s="19" t="s">
        <v>57</v>
      </c>
      <c r="E21" s="20">
        <v>49.225090000000002</v>
      </c>
      <c r="F21" s="20">
        <v>122.80749</v>
      </c>
      <c r="G21" s="10">
        <f t="shared" si="1"/>
        <v>-122.80749</v>
      </c>
      <c r="H21" s="27">
        <v>44.302999999999997</v>
      </c>
      <c r="I21" s="37">
        <v>0</v>
      </c>
      <c r="J21" s="38">
        <v>0</v>
      </c>
      <c r="K21" s="35">
        <v>1</v>
      </c>
      <c r="L21" s="17">
        <v>0</v>
      </c>
      <c r="M21" s="43">
        <v>0</v>
      </c>
      <c r="N21" s="17">
        <v>2012</v>
      </c>
      <c r="O21" s="21">
        <v>41034</v>
      </c>
      <c r="P21" s="28" t="s">
        <v>399</v>
      </c>
      <c r="Q21" s="29">
        <v>64.290000000000006</v>
      </c>
      <c r="R21" s="30">
        <v>30.72</v>
      </c>
      <c r="S21" s="29">
        <v>5.024</v>
      </c>
      <c r="T21" s="29" t="s">
        <v>400</v>
      </c>
      <c r="U21" s="29">
        <v>3.597</v>
      </c>
      <c r="V21" s="29">
        <v>1.847</v>
      </c>
      <c r="W21" s="29" t="s">
        <v>49</v>
      </c>
      <c r="X21" s="32">
        <v>-0.25</v>
      </c>
      <c r="Y21" s="32">
        <v>0.25</v>
      </c>
      <c r="Z21" s="29" t="s">
        <v>401</v>
      </c>
      <c r="AA21" s="29">
        <v>68.88</v>
      </c>
      <c r="AB21" s="29">
        <v>8.3699999999999992</v>
      </c>
      <c r="AC21" s="29">
        <f t="shared" si="4"/>
        <v>60.51</v>
      </c>
      <c r="AD21" s="29">
        <v>31.12</v>
      </c>
      <c r="AE21" s="47"/>
      <c r="AF21" s="46"/>
      <c r="AG21" s="60">
        <v>-26.405329999999999</v>
      </c>
      <c r="AH21" s="60"/>
      <c r="AI21" s="60"/>
      <c r="AJ21" s="60"/>
      <c r="AK21" s="60"/>
      <c r="AL21" s="60"/>
      <c r="AM21" s="77"/>
      <c r="AN21" s="77"/>
      <c r="AO21" s="77"/>
      <c r="AP21" s="77"/>
      <c r="AQ21" s="77"/>
      <c r="AR21" s="77"/>
      <c r="AS21" s="77"/>
      <c r="AT21" s="77"/>
      <c r="AU21" s="70">
        <v>37168</v>
      </c>
      <c r="AV21" s="70"/>
      <c r="AW21" s="70">
        <v>0</v>
      </c>
      <c r="AX21" s="81">
        <v>0</v>
      </c>
      <c r="AY21" s="81">
        <v>0</v>
      </c>
      <c r="AZ21" s="68">
        <v>0</v>
      </c>
      <c r="BA21" s="68">
        <v>0</v>
      </c>
      <c r="BB21" s="84"/>
      <c r="BC21" s="84"/>
      <c r="BD21" s="70">
        <v>47163.939393939392</v>
      </c>
      <c r="BE21" s="70">
        <v>47163.939393939392</v>
      </c>
      <c r="BF21" s="68">
        <v>48</v>
      </c>
      <c r="BG21" s="68">
        <v>320</v>
      </c>
      <c r="BH21" s="68">
        <v>5</v>
      </c>
      <c r="BI21" s="68">
        <v>10</v>
      </c>
      <c r="BJ21" s="68">
        <v>0</v>
      </c>
      <c r="BK21" s="68"/>
    </row>
    <row r="22" spans="1:63" s="16" customFormat="1">
      <c r="A22" s="10">
        <v>8</v>
      </c>
      <c r="B22" s="10">
        <v>20</v>
      </c>
      <c r="C22" s="18" t="s">
        <v>304</v>
      </c>
      <c r="D22" s="19" t="s">
        <v>56</v>
      </c>
      <c r="E22" s="20">
        <v>49.224919999999997</v>
      </c>
      <c r="F22" s="20">
        <v>122.80914</v>
      </c>
      <c r="G22" s="10">
        <f>-F22</f>
        <v>-122.80914</v>
      </c>
      <c r="H22" s="27">
        <v>44.180999999999997</v>
      </c>
      <c r="I22" s="37">
        <v>0</v>
      </c>
      <c r="J22" s="38">
        <v>0</v>
      </c>
      <c r="K22" s="35">
        <v>1</v>
      </c>
      <c r="L22" s="17">
        <v>0</v>
      </c>
      <c r="M22" s="43">
        <v>0</v>
      </c>
      <c r="N22" s="17">
        <v>2012</v>
      </c>
      <c r="O22" s="21">
        <v>41034</v>
      </c>
      <c r="P22" s="28" t="s">
        <v>399</v>
      </c>
      <c r="Q22" s="29">
        <v>96.74</v>
      </c>
      <c r="R22" s="30">
        <v>43.9</v>
      </c>
      <c r="S22" s="29">
        <v>4.51</v>
      </c>
      <c r="T22" s="29" t="s">
        <v>394</v>
      </c>
      <c r="U22" s="29">
        <v>4.1890000000000001</v>
      </c>
      <c r="V22" s="29">
        <v>2.0670000000000002</v>
      </c>
      <c r="W22" s="29" t="s">
        <v>405</v>
      </c>
      <c r="X22" s="32">
        <v>-0.19</v>
      </c>
      <c r="Y22" s="32">
        <v>0.19</v>
      </c>
      <c r="Z22" s="29" t="s">
        <v>401</v>
      </c>
      <c r="AA22" s="29">
        <v>56.01</v>
      </c>
      <c r="AB22" s="29">
        <v>6.86</v>
      </c>
      <c r="AC22" s="29">
        <f t="shared" si="4"/>
        <v>49.15</v>
      </c>
      <c r="AD22" s="29">
        <v>43.99</v>
      </c>
      <c r="AE22" s="47"/>
      <c r="AF22" s="46"/>
      <c r="AG22" s="60">
        <v>-26.284330000000001</v>
      </c>
      <c r="AH22" s="60"/>
      <c r="AI22" s="60"/>
      <c r="AJ22" s="60"/>
      <c r="AK22" s="60"/>
      <c r="AL22" s="60"/>
      <c r="AM22" s="77"/>
      <c r="AN22" s="77"/>
      <c r="AO22" s="77"/>
      <c r="AP22" s="77"/>
      <c r="AQ22" s="77"/>
      <c r="AR22" s="77"/>
      <c r="AS22" s="77"/>
      <c r="AT22" s="77"/>
      <c r="AU22" s="70">
        <v>37168</v>
      </c>
      <c r="AV22" s="70"/>
      <c r="AW22" s="70">
        <v>0</v>
      </c>
      <c r="AX22" s="81">
        <v>0</v>
      </c>
      <c r="AY22" s="81">
        <v>0</v>
      </c>
      <c r="AZ22" s="68">
        <v>0</v>
      </c>
      <c r="BA22" s="68">
        <v>0</v>
      </c>
      <c r="BB22" s="84"/>
      <c r="BC22" s="84"/>
      <c r="BD22" s="70">
        <v>29498.412698412703</v>
      </c>
      <c r="BE22" s="70">
        <v>29498.412698412703</v>
      </c>
      <c r="BF22" s="68">
        <v>63</v>
      </c>
      <c r="BG22" s="68">
        <v>300</v>
      </c>
      <c r="BH22" s="68">
        <v>3</v>
      </c>
      <c r="BI22" s="68">
        <v>12</v>
      </c>
      <c r="BJ22" s="68">
        <v>0</v>
      </c>
      <c r="BK22" s="68"/>
    </row>
    <row r="23" spans="1:63" s="16" customFormat="1">
      <c r="A23" s="10">
        <v>7</v>
      </c>
      <c r="B23" s="10">
        <v>21</v>
      </c>
      <c r="C23" s="18" t="s">
        <v>303</v>
      </c>
      <c r="D23" s="19" t="s">
        <v>55</v>
      </c>
      <c r="E23" s="20">
        <v>49.22475</v>
      </c>
      <c r="F23" s="20">
        <v>122.81115</v>
      </c>
      <c r="G23" s="10">
        <f>-F23</f>
        <v>-122.81115</v>
      </c>
      <c r="H23" s="27">
        <v>44.033000000000001</v>
      </c>
      <c r="I23" s="37">
        <v>0</v>
      </c>
      <c r="J23" s="38">
        <v>0</v>
      </c>
      <c r="K23" s="35">
        <v>1</v>
      </c>
      <c r="L23" s="17">
        <v>0</v>
      </c>
      <c r="M23" s="43">
        <v>0</v>
      </c>
      <c r="N23" s="17">
        <v>2012</v>
      </c>
      <c r="O23" s="21">
        <v>41034</v>
      </c>
      <c r="P23" s="28" t="s">
        <v>399</v>
      </c>
      <c r="Q23" s="29">
        <v>47.43</v>
      </c>
      <c r="R23" s="30">
        <v>20.65</v>
      </c>
      <c r="S23" s="29">
        <v>5.5979999999999999</v>
      </c>
      <c r="T23" s="33" t="s">
        <v>400</v>
      </c>
      <c r="U23" s="29">
        <v>3.7530000000000001</v>
      </c>
      <c r="V23" s="29">
        <v>1.9079999999999999</v>
      </c>
      <c r="W23" s="33" t="s">
        <v>49</v>
      </c>
      <c r="X23" s="32">
        <v>-0.183</v>
      </c>
      <c r="Y23" s="32">
        <v>0.183</v>
      </c>
      <c r="Z23" s="33" t="s">
        <v>401</v>
      </c>
      <c r="AA23" s="29">
        <v>81.33</v>
      </c>
      <c r="AB23" s="29">
        <v>12.07</v>
      </c>
      <c r="AC23" s="29">
        <f t="shared" si="4"/>
        <v>69.259999999999991</v>
      </c>
      <c r="AD23" s="29">
        <v>18.670000000000002</v>
      </c>
      <c r="AE23" s="47"/>
      <c r="AF23" s="46"/>
      <c r="AG23" s="60">
        <v>-26.549330000000001</v>
      </c>
      <c r="AH23" s="60"/>
      <c r="AI23" s="60"/>
      <c r="AJ23" s="60"/>
      <c r="AK23" s="60"/>
      <c r="AL23" s="60"/>
      <c r="AM23" s="77"/>
      <c r="AN23" s="77"/>
      <c r="AO23" s="77"/>
      <c r="AP23" s="77"/>
      <c r="AQ23" s="77"/>
      <c r="AR23" s="77"/>
      <c r="AS23" s="77"/>
      <c r="AT23" s="77"/>
      <c r="AU23" s="70">
        <v>37168</v>
      </c>
      <c r="AV23" s="70"/>
      <c r="AW23" s="70">
        <v>2</v>
      </c>
      <c r="AX23" s="82">
        <v>0.97719869706840379</v>
      </c>
      <c r="AY23" s="81">
        <v>448.88888888888891</v>
      </c>
      <c r="AZ23" s="68">
        <v>2</v>
      </c>
      <c r="BA23" s="68">
        <v>1</v>
      </c>
      <c r="BB23" s="84">
        <f>AZ23/(AZ23+BA23)*100</f>
        <v>66.666666666666657</v>
      </c>
      <c r="BC23" s="70">
        <f>AZ23/BA23</f>
        <v>2</v>
      </c>
      <c r="BD23" s="70">
        <v>45487.407407407409</v>
      </c>
      <c r="BE23" s="70">
        <v>45936.296296296299</v>
      </c>
      <c r="BF23" s="68">
        <v>54</v>
      </c>
      <c r="BG23" s="68">
        <v>289</v>
      </c>
      <c r="BH23" s="68">
        <v>2</v>
      </c>
      <c r="BI23" s="68">
        <v>13</v>
      </c>
      <c r="BJ23" s="68">
        <v>3</v>
      </c>
      <c r="BK23" s="68"/>
    </row>
    <row r="24" spans="1:63" s="16" customFormat="1">
      <c r="A24" s="10">
        <v>10</v>
      </c>
      <c r="B24" s="10">
        <v>22</v>
      </c>
      <c r="C24" s="18" t="s">
        <v>299</v>
      </c>
      <c r="D24" s="19" t="s">
        <v>58</v>
      </c>
      <c r="E24" s="20">
        <v>49.200159999999997</v>
      </c>
      <c r="F24" s="20">
        <v>122.89973000000001</v>
      </c>
      <c r="G24" s="10">
        <f t="shared" si="1"/>
        <v>-122.89973000000001</v>
      </c>
      <c r="H24" s="27">
        <v>36.624000000000002</v>
      </c>
      <c r="I24" s="39" t="s">
        <v>293</v>
      </c>
      <c r="J24" s="40">
        <v>3.5</v>
      </c>
      <c r="K24" s="35">
        <v>1</v>
      </c>
      <c r="L24" s="17">
        <v>0</v>
      </c>
      <c r="M24" s="43">
        <v>0</v>
      </c>
      <c r="N24" s="17">
        <v>2012</v>
      </c>
      <c r="O24" s="21">
        <v>41034</v>
      </c>
      <c r="P24" s="28" t="s">
        <v>399</v>
      </c>
      <c r="Q24" s="29">
        <v>64.14</v>
      </c>
      <c r="R24" s="30">
        <v>38.340000000000003</v>
      </c>
      <c r="S24" s="29">
        <v>4.7050000000000001</v>
      </c>
      <c r="T24" s="29" t="s">
        <v>394</v>
      </c>
      <c r="U24" s="29">
        <v>3.4009999999999998</v>
      </c>
      <c r="V24" s="29">
        <v>1.766</v>
      </c>
      <c r="W24" s="29" t="s">
        <v>49</v>
      </c>
      <c r="X24" s="32">
        <v>-0.34</v>
      </c>
      <c r="Y24" s="32">
        <v>0.34</v>
      </c>
      <c r="Z24" s="29" t="s">
        <v>395</v>
      </c>
      <c r="AA24" s="29">
        <v>60.67</v>
      </c>
      <c r="AB24" s="29">
        <v>7.06</v>
      </c>
      <c r="AC24" s="29">
        <f t="shared" si="4"/>
        <v>53.61</v>
      </c>
      <c r="AD24" s="29">
        <v>39.33</v>
      </c>
      <c r="AE24" s="47"/>
      <c r="AF24" s="46"/>
      <c r="AG24" s="60">
        <v>-26.026330000000002</v>
      </c>
      <c r="AH24" s="60"/>
      <c r="AI24" s="60"/>
      <c r="AJ24" s="60"/>
      <c r="AK24" s="60"/>
      <c r="AL24" s="60"/>
      <c r="AM24" s="77"/>
      <c r="AN24" s="77"/>
      <c r="AO24" s="77"/>
      <c r="AP24" s="77"/>
      <c r="AQ24" s="77"/>
      <c r="AR24" s="77"/>
      <c r="AS24" s="77"/>
      <c r="AT24" s="77"/>
      <c r="AU24" s="70">
        <v>37168</v>
      </c>
      <c r="AV24" s="70"/>
      <c r="AW24" s="70">
        <v>1</v>
      </c>
      <c r="AX24" s="82">
        <v>0.94043887147335425</v>
      </c>
      <c r="AY24" s="81">
        <v>73.624298448332809</v>
      </c>
      <c r="AZ24" s="68">
        <v>3</v>
      </c>
      <c r="BA24" s="68">
        <v>0</v>
      </c>
      <c r="BB24" s="70">
        <f>AZ24/(AZ24+BA24)*100</f>
        <v>100</v>
      </c>
      <c r="BC24" s="84"/>
      <c r="BD24" s="70">
        <v>7755.0927698910555</v>
      </c>
      <c r="BE24" s="70">
        <v>7828.7170683393879</v>
      </c>
      <c r="BF24" s="68">
        <v>233</v>
      </c>
      <c r="BG24" s="68">
        <v>286</v>
      </c>
      <c r="BH24" s="68">
        <v>22</v>
      </c>
      <c r="BI24" s="68">
        <v>8</v>
      </c>
      <c r="BJ24" s="68">
        <v>3</v>
      </c>
      <c r="BK24" s="68"/>
    </row>
    <row r="25" spans="1:63" s="16" customFormat="1">
      <c r="A25" s="10">
        <v>11</v>
      </c>
      <c r="B25" s="10">
        <v>23</v>
      </c>
      <c r="C25" s="18" t="s">
        <v>302</v>
      </c>
      <c r="D25" s="19" t="s">
        <v>59</v>
      </c>
      <c r="E25" s="20">
        <v>49.19997</v>
      </c>
      <c r="F25" s="20">
        <v>122.90067000000001</v>
      </c>
      <c r="G25" s="10">
        <f t="shared" si="1"/>
        <v>-122.90067000000001</v>
      </c>
      <c r="H25" s="27">
        <v>36.552</v>
      </c>
      <c r="I25" s="39" t="s">
        <v>293</v>
      </c>
      <c r="J25" s="40">
        <v>3.5</v>
      </c>
      <c r="K25" s="35">
        <v>1</v>
      </c>
      <c r="L25" s="17">
        <v>0</v>
      </c>
      <c r="M25" s="43">
        <v>0</v>
      </c>
      <c r="N25" s="17">
        <v>2012</v>
      </c>
      <c r="O25" s="21">
        <v>41034</v>
      </c>
      <c r="P25" s="28" t="s">
        <v>399</v>
      </c>
      <c r="Q25" s="29">
        <v>67.8</v>
      </c>
      <c r="R25" s="30">
        <v>39.4</v>
      </c>
      <c r="S25" s="29">
        <v>4.6660000000000004</v>
      </c>
      <c r="T25" s="29" t="s">
        <v>394</v>
      </c>
      <c r="U25" s="29">
        <v>3.6219999999999999</v>
      </c>
      <c r="V25" s="29">
        <v>1.857</v>
      </c>
      <c r="W25" s="29" t="s">
        <v>393</v>
      </c>
      <c r="X25" s="32">
        <v>-0.36399999999999999</v>
      </c>
      <c r="Y25" s="32">
        <v>0.36399999999999999</v>
      </c>
      <c r="Z25" s="29" t="s">
        <v>395</v>
      </c>
      <c r="AA25" s="29">
        <v>56.93</v>
      </c>
      <c r="AB25" s="29">
        <v>7.42</v>
      </c>
      <c r="AC25" s="29">
        <f t="shared" si="4"/>
        <v>49.51</v>
      </c>
      <c r="AD25" s="29">
        <v>43.07</v>
      </c>
      <c r="AE25" s="47"/>
      <c r="AF25" s="46"/>
      <c r="AG25" s="60">
        <v>-26.12433</v>
      </c>
      <c r="AH25" s="60"/>
      <c r="AI25" s="60"/>
      <c r="AJ25" s="60"/>
      <c r="AK25" s="60"/>
      <c r="AL25" s="60"/>
      <c r="AM25" s="77"/>
      <c r="AN25" s="77"/>
      <c r="AO25" s="77"/>
      <c r="AP25" s="77"/>
      <c r="AQ25" s="77"/>
      <c r="AR25" s="77"/>
      <c r="AS25" s="77"/>
      <c r="AT25" s="77"/>
      <c r="AU25" s="70">
        <v>37168</v>
      </c>
      <c r="AV25" s="70"/>
      <c r="AW25" s="70">
        <v>1</v>
      </c>
      <c r="AX25" s="82">
        <v>1.3157894736842104</v>
      </c>
      <c r="AY25" s="81">
        <v>199.98923863330646</v>
      </c>
      <c r="AZ25" s="68">
        <v>4</v>
      </c>
      <c r="BA25" s="68">
        <v>0</v>
      </c>
      <c r="BB25" s="70">
        <f>AZ25/(AZ25+BA25)*100</f>
        <v>100</v>
      </c>
      <c r="BC25" s="84"/>
      <c r="BD25" s="70">
        <v>14999.192897497986</v>
      </c>
      <c r="BE25" s="70">
        <v>15199.182136131292</v>
      </c>
      <c r="BF25" s="68">
        <v>126</v>
      </c>
      <c r="BG25" s="68">
        <v>272</v>
      </c>
      <c r="BH25" s="68">
        <v>8</v>
      </c>
      <c r="BI25" s="68">
        <v>20</v>
      </c>
      <c r="BJ25" s="68">
        <v>4</v>
      </c>
      <c r="BK25" s="68">
        <v>1</v>
      </c>
    </row>
    <row r="26" spans="1:63" s="16" customFormat="1">
      <c r="A26" s="10">
        <v>12</v>
      </c>
      <c r="B26" s="10">
        <v>24</v>
      </c>
      <c r="C26" s="18" t="s">
        <v>301</v>
      </c>
      <c r="D26" s="19" t="s">
        <v>60</v>
      </c>
      <c r="E26" s="20">
        <v>49.19867</v>
      </c>
      <c r="F26" s="20">
        <v>122.90118</v>
      </c>
      <c r="G26" s="10">
        <f t="shared" si="1"/>
        <v>-122.90118</v>
      </c>
      <c r="H26" s="27">
        <v>36.472000000000001</v>
      </c>
      <c r="I26" s="39" t="s">
        <v>293</v>
      </c>
      <c r="J26" s="40">
        <v>3.5</v>
      </c>
      <c r="K26" s="35">
        <v>1</v>
      </c>
      <c r="L26" s="17">
        <v>0</v>
      </c>
      <c r="M26" s="43">
        <v>0</v>
      </c>
      <c r="N26" s="17">
        <v>2012</v>
      </c>
      <c r="O26" s="21">
        <v>41034</v>
      </c>
      <c r="P26" s="28" t="s">
        <v>399</v>
      </c>
      <c r="Q26" s="29">
        <v>40.4</v>
      </c>
      <c r="R26" s="30">
        <v>15.57</v>
      </c>
      <c r="S26" s="29">
        <v>6.0049999999999999</v>
      </c>
      <c r="T26" s="29" t="s">
        <v>404</v>
      </c>
      <c r="U26" s="29">
        <v>3.7970000000000002</v>
      </c>
      <c r="V26" s="29">
        <v>1.925</v>
      </c>
      <c r="W26" s="29" t="s">
        <v>49</v>
      </c>
      <c r="X26" s="32">
        <v>-0.125</v>
      </c>
      <c r="Y26" s="32">
        <v>0.125</v>
      </c>
      <c r="Z26" s="29" t="s">
        <v>401</v>
      </c>
      <c r="AA26" s="29">
        <v>86.76</v>
      </c>
      <c r="AB26" s="29">
        <v>15.28</v>
      </c>
      <c r="AC26" s="29">
        <f t="shared" si="4"/>
        <v>71.48</v>
      </c>
      <c r="AD26" s="29">
        <v>13.24</v>
      </c>
      <c r="AE26" s="47"/>
      <c r="AF26" s="46"/>
      <c r="AG26" s="60">
        <v>-25.473320000000001</v>
      </c>
      <c r="AH26" s="60"/>
      <c r="AI26" s="60"/>
      <c r="AJ26" s="60"/>
      <c r="AK26" s="60"/>
      <c r="AL26" s="60"/>
      <c r="AM26" s="77"/>
      <c r="AN26" s="77"/>
      <c r="AO26" s="77"/>
      <c r="AP26" s="77"/>
      <c r="AQ26" s="77"/>
      <c r="AR26" s="77"/>
      <c r="AS26" s="77"/>
      <c r="AT26" s="77"/>
      <c r="AU26" s="70">
        <v>37168</v>
      </c>
      <c r="AV26" s="70"/>
      <c r="AW26" s="70">
        <v>2</v>
      </c>
      <c r="AX26" s="82">
        <v>0.61728395061728392</v>
      </c>
      <c r="AY26" s="81">
        <v>121.54349247874431</v>
      </c>
      <c r="AZ26" s="68">
        <v>1</v>
      </c>
      <c r="BA26" s="68">
        <v>1</v>
      </c>
      <c r="BB26" s="70">
        <f>AZ26/(AZ26+BA26)*100</f>
        <v>50</v>
      </c>
      <c r="BC26" s="70">
        <f>AZ26/BA26</f>
        <v>1</v>
      </c>
      <c r="BD26" s="70">
        <v>19568.502289077835</v>
      </c>
      <c r="BE26" s="70">
        <v>19690.045781556579</v>
      </c>
      <c r="BF26" s="68">
        <v>139</v>
      </c>
      <c r="BG26" s="68">
        <v>293</v>
      </c>
      <c r="BH26" s="68">
        <v>16</v>
      </c>
      <c r="BI26" s="68">
        <v>13</v>
      </c>
      <c r="BJ26" s="68">
        <v>2</v>
      </c>
      <c r="BK26" s="68">
        <v>2</v>
      </c>
    </row>
    <row r="27" spans="1:63" s="16" customFormat="1">
      <c r="A27" s="10">
        <v>13</v>
      </c>
      <c r="B27" s="10">
        <v>25</v>
      </c>
      <c r="C27" s="18" t="s">
        <v>300</v>
      </c>
      <c r="D27" s="19" t="s">
        <v>61</v>
      </c>
      <c r="E27" s="20">
        <v>49.198410000000003</v>
      </c>
      <c r="F27" s="20">
        <v>122.90134999999999</v>
      </c>
      <c r="G27" s="10">
        <f t="shared" si="1"/>
        <v>-122.90134999999999</v>
      </c>
      <c r="H27" s="27">
        <v>36.441000000000003</v>
      </c>
      <c r="I27" s="39" t="s">
        <v>293</v>
      </c>
      <c r="J27" s="40">
        <v>3.5</v>
      </c>
      <c r="K27" s="35">
        <v>1</v>
      </c>
      <c r="L27" s="17">
        <v>0</v>
      </c>
      <c r="M27" s="43">
        <v>0</v>
      </c>
      <c r="N27" s="17">
        <v>2012</v>
      </c>
      <c r="O27" s="21">
        <v>41034</v>
      </c>
      <c r="P27" s="28" t="s">
        <v>399</v>
      </c>
      <c r="Q27" s="29">
        <v>34.89</v>
      </c>
      <c r="R27" s="30">
        <v>16.77</v>
      </c>
      <c r="S27" s="29">
        <v>5.8979999999999997</v>
      </c>
      <c r="T27" s="29" t="s">
        <v>400</v>
      </c>
      <c r="U27" s="29">
        <v>3.581</v>
      </c>
      <c r="V27" s="29">
        <v>1.84</v>
      </c>
      <c r="W27" s="29" t="s">
        <v>49</v>
      </c>
      <c r="X27" s="32">
        <v>-0.152</v>
      </c>
      <c r="Y27" s="32">
        <v>0.152</v>
      </c>
      <c r="Z27" s="29" t="s">
        <v>401</v>
      </c>
      <c r="AA27" s="29">
        <v>86.83</v>
      </c>
      <c r="AB27" s="29">
        <v>13.48</v>
      </c>
      <c r="AC27" s="29">
        <f t="shared" si="4"/>
        <v>73.349999999999994</v>
      </c>
      <c r="AD27" s="29">
        <v>13.17</v>
      </c>
      <c r="AE27" s="47"/>
      <c r="AF27" s="46"/>
      <c r="AG27" s="60">
        <v>-25.572330000000001</v>
      </c>
      <c r="AH27" s="60"/>
      <c r="AI27" s="60"/>
      <c r="AJ27" s="60"/>
      <c r="AK27" s="60"/>
      <c r="AL27" s="60"/>
      <c r="AM27" s="77"/>
      <c r="AN27" s="77"/>
      <c r="AO27" s="77"/>
      <c r="AP27" s="77"/>
      <c r="AQ27" s="77"/>
      <c r="AR27" s="77"/>
      <c r="AS27" s="77"/>
      <c r="AT27" s="77"/>
      <c r="AU27" s="70">
        <v>37168</v>
      </c>
      <c r="AV27" s="70"/>
      <c r="AW27" s="70">
        <v>0</v>
      </c>
      <c r="AX27" s="81">
        <v>0</v>
      </c>
      <c r="AY27" s="81">
        <v>0</v>
      </c>
      <c r="AZ27" s="68">
        <v>0</v>
      </c>
      <c r="BA27" s="68">
        <v>0</v>
      </c>
      <c r="BB27" s="84"/>
      <c r="BC27" s="84"/>
      <c r="BD27" s="70">
        <v>42516.400728597451</v>
      </c>
      <c r="BE27" s="70">
        <v>42516.400728597451</v>
      </c>
      <c r="BF27" s="68">
        <v>61</v>
      </c>
      <c r="BG27" s="68">
        <v>297</v>
      </c>
      <c r="BH27" s="68">
        <v>5</v>
      </c>
      <c r="BI27" s="68">
        <v>12</v>
      </c>
      <c r="BJ27" s="68"/>
      <c r="BK27" s="68"/>
    </row>
    <row r="28" spans="1:63">
      <c r="A28" s="10">
        <v>105</v>
      </c>
      <c r="B28" s="10">
        <v>26</v>
      </c>
      <c r="C28" s="18" t="s">
        <v>182</v>
      </c>
      <c r="D28" s="19" t="s">
        <v>175</v>
      </c>
      <c r="E28" s="10">
        <v>49.170565000000003</v>
      </c>
      <c r="F28" s="10">
        <f>-G28</f>
        <v>122.92318</v>
      </c>
      <c r="G28" s="10">
        <v>-122.92318</v>
      </c>
      <c r="H28" s="26">
        <v>31</v>
      </c>
      <c r="I28" s="35">
        <v>2</v>
      </c>
      <c r="J28" s="36">
        <v>2</v>
      </c>
      <c r="K28" s="35">
        <v>1</v>
      </c>
      <c r="L28" s="17">
        <v>0</v>
      </c>
      <c r="M28" s="42">
        <v>2.5000000000000001E-2</v>
      </c>
      <c r="N28" s="10">
        <v>2019</v>
      </c>
      <c r="O28" s="21">
        <v>43775</v>
      </c>
      <c r="P28" s="28"/>
      <c r="Q28" s="29"/>
      <c r="R28" s="30"/>
      <c r="S28" s="29"/>
      <c r="U28" s="29"/>
      <c r="V28" s="29"/>
      <c r="X28" s="32"/>
      <c r="Y28" s="32"/>
      <c r="AA28" s="29"/>
      <c r="AB28" s="29"/>
      <c r="AC28" s="29"/>
      <c r="AD28" s="29"/>
      <c r="AE28" s="47"/>
      <c r="AF28" s="46"/>
      <c r="AH28" s="60"/>
      <c r="AI28" s="60"/>
      <c r="AJ28" s="60"/>
      <c r="AK28" s="60"/>
      <c r="AL28" s="60"/>
      <c r="AM28" s="79">
        <f t="shared" ref="AM28" si="5">AQ28/AO28</f>
        <v>0.40312490809093854</v>
      </c>
      <c r="AN28" s="79">
        <f t="shared" ref="AN28" si="6">AR28/AP28</f>
        <v>0.49935836339058221</v>
      </c>
      <c r="AO28" s="74">
        <v>68.001999999999995</v>
      </c>
      <c r="AP28" s="74">
        <v>64.210800000000006</v>
      </c>
      <c r="AQ28" s="74">
        <v>27.4133</v>
      </c>
      <c r="AR28" s="74">
        <v>32.0642</v>
      </c>
      <c r="AS28" s="74">
        <v>4120.4917999999998</v>
      </c>
      <c r="AT28" s="74">
        <v>5438.0928000000004</v>
      </c>
      <c r="BB28" s="84"/>
      <c r="BC28" s="84"/>
    </row>
    <row r="29" spans="1:63">
      <c r="A29" s="10">
        <v>124</v>
      </c>
      <c r="B29" s="10">
        <v>27</v>
      </c>
      <c r="C29" s="18" t="s">
        <v>390</v>
      </c>
      <c r="D29" s="19" t="s">
        <v>175</v>
      </c>
      <c r="E29" s="10">
        <v>49.170565000000003</v>
      </c>
      <c r="F29" s="10">
        <f t="shared" ref="F29" si="7">-G29</f>
        <v>122.92318</v>
      </c>
      <c r="G29" s="10">
        <v>-122.92318</v>
      </c>
      <c r="H29" s="26">
        <v>31</v>
      </c>
      <c r="I29" s="35">
        <v>2</v>
      </c>
      <c r="J29" s="36">
        <v>2</v>
      </c>
      <c r="K29" s="35">
        <v>1</v>
      </c>
      <c r="L29" s="17">
        <v>0</v>
      </c>
      <c r="M29" s="42">
        <v>2.5000000000000001E-2</v>
      </c>
      <c r="N29" s="10">
        <v>2019</v>
      </c>
      <c r="O29" s="21">
        <v>43775</v>
      </c>
      <c r="P29" s="28"/>
      <c r="Q29" s="29"/>
      <c r="R29" s="30"/>
      <c r="S29" s="29"/>
      <c r="U29" s="29"/>
      <c r="V29" s="29"/>
      <c r="X29" s="32"/>
      <c r="Y29" s="32"/>
      <c r="AA29" s="29"/>
      <c r="AB29" s="29"/>
      <c r="AC29" s="29"/>
      <c r="AD29" s="29"/>
      <c r="AE29" s="47"/>
      <c r="AF29" s="46"/>
      <c r="AH29" s="60"/>
      <c r="AI29" s="60"/>
      <c r="AJ29" s="60"/>
      <c r="AK29" s="60"/>
      <c r="AL29" s="60"/>
      <c r="AM29" s="71">
        <v>0.38378227244431778</v>
      </c>
      <c r="AN29" s="71">
        <v>0.50738053453979937</v>
      </c>
      <c r="AO29" s="72">
        <v>56.867400000000004</v>
      </c>
      <c r="AP29" s="72">
        <v>58.064900000000002</v>
      </c>
      <c r="AQ29" s="72">
        <v>21.8247</v>
      </c>
      <c r="AR29" s="74">
        <v>29.460999999999999</v>
      </c>
      <c r="AS29" s="76">
        <v>4320</v>
      </c>
      <c r="AT29" s="75">
        <v>5380</v>
      </c>
      <c r="BB29" s="84"/>
      <c r="BC29" s="84"/>
    </row>
    <row r="30" spans="1:63">
      <c r="A30" s="10">
        <v>106</v>
      </c>
      <c r="B30" s="10">
        <v>28</v>
      </c>
      <c r="C30" s="18" t="s">
        <v>183</v>
      </c>
      <c r="D30" s="19" t="s">
        <v>176</v>
      </c>
      <c r="E30" s="10">
        <v>49.160952999999999</v>
      </c>
      <c r="F30" s="10">
        <f>-G30</f>
        <v>122.946197</v>
      </c>
      <c r="G30" s="10">
        <v>-122.946197</v>
      </c>
      <c r="H30" s="26">
        <v>29.1</v>
      </c>
      <c r="I30" s="35">
        <v>3</v>
      </c>
      <c r="J30" s="36">
        <v>3</v>
      </c>
      <c r="K30" s="35">
        <v>1</v>
      </c>
      <c r="L30" s="17">
        <v>0</v>
      </c>
      <c r="M30" s="42">
        <v>2.5000000000000001E-2</v>
      </c>
      <c r="N30" s="10">
        <v>2019</v>
      </c>
      <c r="O30" s="21">
        <v>43775</v>
      </c>
      <c r="P30" s="28"/>
      <c r="Q30" s="29"/>
      <c r="R30" s="30"/>
      <c r="S30" s="29"/>
      <c r="U30" s="29"/>
      <c r="V30" s="29"/>
      <c r="X30" s="32"/>
      <c r="Y30" s="32"/>
      <c r="AA30" s="29"/>
      <c r="AB30" s="29"/>
      <c r="AC30" s="29"/>
      <c r="AD30" s="29"/>
      <c r="AE30" s="47"/>
      <c r="AF30" s="46"/>
      <c r="AH30" s="60"/>
      <c r="AI30" s="60"/>
      <c r="AJ30" s="60"/>
      <c r="AK30" s="60"/>
      <c r="AL30" s="60"/>
      <c r="AM30" s="79">
        <f>AQ30/AO30</f>
        <v>0.36023169538202426</v>
      </c>
      <c r="AN30" s="79">
        <f>AR30/AP30</f>
        <v>0.41913456088205137</v>
      </c>
      <c r="AO30" s="74">
        <v>61.511800000000001</v>
      </c>
      <c r="AP30" s="74">
        <v>63.687899999999999</v>
      </c>
      <c r="AQ30" s="74">
        <v>22.1585</v>
      </c>
      <c r="AR30" s="74">
        <v>26.6938</v>
      </c>
      <c r="AS30" s="74">
        <v>3849.1509000000001</v>
      </c>
      <c r="AT30" s="74">
        <v>5176.6342999999997</v>
      </c>
      <c r="BB30" s="84"/>
      <c r="BC30" s="84"/>
    </row>
    <row r="31" spans="1:63" ht="14.5" customHeight="1">
      <c r="A31" s="10">
        <v>125</v>
      </c>
      <c r="B31" s="10">
        <v>29</v>
      </c>
      <c r="C31" s="18" t="s">
        <v>389</v>
      </c>
      <c r="D31" s="19" t="s">
        <v>176</v>
      </c>
      <c r="E31" s="10">
        <v>49.160952999999999</v>
      </c>
      <c r="F31" s="10">
        <f>-G31</f>
        <v>122.946197</v>
      </c>
      <c r="G31" s="10">
        <v>-122.946197</v>
      </c>
      <c r="H31" s="26">
        <v>29.1</v>
      </c>
      <c r="I31" s="35">
        <v>3</v>
      </c>
      <c r="J31" s="36">
        <v>3</v>
      </c>
      <c r="K31" s="35">
        <v>1</v>
      </c>
      <c r="L31" s="17">
        <v>0</v>
      </c>
      <c r="M31" s="42">
        <v>2.5000000000000001E-2</v>
      </c>
      <c r="N31" s="10">
        <v>2019</v>
      </c>
      <c r="O31" s="21">
        <v>43775</v>
      </c>
      <c r="P31" s="28"/>
      <c r="Q31" s="29"/>
      <c r="R31" s="30"/>
      <c r="S31" s="29"/>
      <c r="U31" s="29"/>
      <c r="V31" s="29"/>
      <c r="X31" s="32"/>
      <c r="Y31" s="32"/>
      <c r="AA31" s="29"/>
      <c r="AB31" s="29"/>
      <c r="AC31" s="29"/>
      <c r="AD31" s="29"/>
      <c r="AE31" s="47"/>
      <c r="AF31" s="46"/>
      <c r="AH31" s="60"/>
      <c r="AI31" s="60"/>
      <c r="AJ31" s="60"/>
      <c r="AK31" s="60"/>
      <c r="AL31" s="60"/>
      <c r="AM31" s="71">
        <v>0.30896711966065976</v>
      </c>
      <c r="AN31" s="71">
        <v>0.42621896059634923</v>
      </c>
      <c r="AO31" s="72">
        <v>55.519500000000001</v>
      </c>
      <c r="AP31" s="72">
        <v>57.040399999999998</v>
      </c>
      <c r="AQ31" s="72">
        <v>17.153700000000001</v>
      </c>
      <c r="AR31" s="74">
        <v>24.311699999999998</v>
      </c>
      <c r="AS31" s="76">
        <v>4180</v>
      </c>
      <c r="AT31" s="75">
        <v>5240</v>
      </c>
      <c r="BB31" s="84"/>
      <c r="BC31" s="84"/>
    </row>
    <row r="32" spans="1:63" s="16" customFormat="1">
      <c r="A32" s="10">
        <v>18</v>
      </c>
      <c r="B32" s="10">
        <v>30</v>
      </c>
      <c r="C32" s="18" t="s">
        <v>298</v>
      </c>
      <c r="D32" s="19" t="s">
        <v>66</v>
      </c>
      <c r="E32" s="20">
        <v>49.167380000000001</v>
      </c>
      <c r="F32" s="20">
        <v>122.97095</v>
      </c>
      <c r="G32" s="10">
        <f>-F32</f>
        <v>-122.97095</v>
      </c>
      <c r="H32" s="27">
        <v>29.135000000000002</v>
      </c>
      <c r="I32" s="39" t="s">
        <v>293</v>
      </c>
      <c r="J32" s="40">
        <v>3.5</v>
      </c>
      <c r="K32" s="35">
        <v>1</v>
      </c>
      <c r="L32" s="17">
        <v>0</v>
      </c>
      <c r="M32" s="43">
        <v>0</v>
      </c>
      <c r="N32" s="17">
        <v>2012</v>
      </c>
      <c r="O32" s="21">
        <v>41035</v>
      </c>
      <c r="P32" s="28" t="s">
        <v>414</v>
      </c>
      <c r="Q32" s="29">
        <v>30.45</v>
      </c>
      <c r="R32" s="30">
        <v>16.16</v>
      </c>
      <c r="S32" s="29">
        <v>5.952</v>
      </c>
      <c r="T32" s="29" t="s">
        <v>400</v>
      </c>
      <c r="U32" s="29">
        <v>3.238</v>
      </c>
      <c r="V32" s="29">
        <v>1.6950000000000001</v>
      </c>
      <c r="W32" s="29" t="s">
        <v>49</v>
      </c>
      <c r="X32" s="32">
        <v>-0.25700000000000001</v>
      </c>
      <c r="Y32" s="32">
        <v>0.25700000000000001</v>
      </c>
      <c r="Z32" s="29" t="s">
        <v>401</v>
      </c>
      <c r="AA32" s="29">
        <v>91.82</v>
      </c>
      <c r="AB32" s="29">
        <v>13.21</v>
      </c>
      <c r="AC32" s="29">
        <f t="shared" si="4"/>
        <v>78.609999999999985</v>
      </c>
      <c r="AD32" s="29">
        <v>8.18</v>
      </c>
      <c r="AE32" s="47" t="s">
        <v>425</v>
      </c>
      <c r="AF32" s="46">
        <v>1</v>
      </c>
      <c r="AG32" s="60">
        <v>-25.784330000000001</v>
      </c>
      <c r="AH32" s="60"/>
      <c r="AI32" s="60"/>
      <c r="AJ32" s="60"/>
      <c r="AK32" s="60"/>
      <c r="AL32" s="60"/>
      <c r="AM32" s="77"/>
      <c r="AN32" s="77"/>
      <c r="AO32" s="77"/>
      <c r="AP32" s="77"/>
      <c r="AQ32" s="77"/>
      <c r="AR32" s="77"/>
      <c r="AS32" s="77"/>
      <c r="AT32" s="77"/>
      <c r="AU32" s="70">
        <v>37168</v>
      </c>
      <c r="AV32" s="70"/>
      <c r="AW32" s="70">
        <v>1</v>
      </c>
      <c r="AX32" s="82">
        <v>0.32573289902280134</v>
      </c>
      <c r="AY32" s="81">
        <v>64.293374848642117</v>
      </c>
      <c r="AZ32" s="68">
        <v>1</v>
      </c>
      <c r="BA32" s="68">
        <v>0</v>
      </c>
      <c r="BB32" s="70">
        <f>AZ32/(AZ32+BA32)*100</f>
        <v>100</v>
      </c>
      <c r="BC32" s="84"/>
      <c r="BD32" s="70">
        <v>19673.772703684484</v>
      </c>
      <c r="BE32" s="70">
        <v>19738.066078533127</v>
      </c>
      <c r="BF32" s="68">
        <v>141</v>
      </c>
      <c r="BG32" s="68">
        <v>272</v>
      </c>
      <c r="BH32" s="68">
        <v>18</v>
      </c>
      <c r="BI32" s="68">
        <v>16</v>
      </c>
      <c r="BJ32" s="68">
        <v>1</v>
      </c>
      <c r="BK32" s="68"/>
    </row>
    <row r="33" spans="1:63" s="16" customFormat="1">
      <c r="A33" s="10">
        <v>17</v>
      </c>
      <c r="B33" s="10">
        <v>31</v>
      </c>
      <c r="C33" s="18" t="s">
        <v>297</v>
      </c>
      <c r="D33" s="19" t="s">
        <v>65</v>
      </c>
      <c r="E33" s="20">
        <v>49.166870000000003</v>
      </c>
      <c r="F33" s="20">
        <v>122.97338000000001</v>
      </c>
      <c r="G33" s="10">
        <f>-F33</f>
        <v>-122.97338000000001</v>
      </c>
      <c r="H33" s="27">
        <v>28.946999999999999</v>
      </c>
      <c r="I33" s="39" t="s">
        <v>293</v>
      </c>
      <c r="J33" s="40">
        <v>3.5</v>
      </c>
      <c r="K33" s="35">
        <v>1</v>
      </c>
      <c r="L33" s="17">
        <v>0</v>
      </c>
      <c r="M33" s="43">
        <v>0</v>
      </c>
      <c r="N33" s="17">
        <v>2012</v>
      </c>
      <c r="O33" s="21">
        <v>41035</v>
      </c>
      <c r="P33" s="28" t="s">
        <v>399</v>
      </c>
      <c r="Q33" s="29">
        <v>48.65</v>
      </c>
      <c r="R33" s="30">
        <v>17.559999999999999</v>
      </c>
      <c r="S33" s="29">
        <v>5.8310000000000004</v>
      </c>
      <c r="T33" s="29" t="s">
        <v>400</v>
      </c>
      <c r="U33" s="29">
        <v>3.3879999999999999</v>
      </c>
      <c r="V33" s="29">
        <v>1.7609999999999999</v>
      </c>
      <c r="W33" s="29" t="s">
        <v>49</v>
      </c>
      <c r="X33" s="32">
        <v>-0.222</v>
      </c>
      <c r="Y33" s="32">
        <v>0.222</v>
      </c>
      <c r="Z33" s="29" t="s">
        <v>401</v>
      </c>
      <c r="AA33" s="29">
        <v>88.68</v>
      </c>
      <c r="AB33" s="29">
        <v>12.61</v>
      </c>
      <c r="AC33" s="29">
        <f t="shared" si="4"/>
        <v>76.070000000000007</v>
      </c>
      <c r="AD33" s="29">
        <v>11.32</v>
      </c>
      <c r="AE33" s="47" t="s">
        <v>425</v>
      </c>
      <c r="AF33" s="46">
        <v>0</v>
      </c>
      <c r="AG33" s="60">
        <v>-25.99633</v>
      </c>
      <c r="AH33" s="60"/>
      <c r="AI33" s="60"/>
      <c r="AJ33" s="60"/>
      <c r="AK33" s="60"/>
      <c r="AL33" s="60"/>
      <c r="AM33" s="77"/>
      <c r="AN33" s="77"/>
      <c r="AO33" s="77"/>
      <c r="AP33" s="77"/>
      <c r="AQ33" s="77"/>
      <c r="AR33" s="77"/>
      <c r="AS33" s="77"/>
      <c r="AT33" s="77"/>
      <c r="AU33" s="70">
        <v>37168</v>
      </c>
      <c r="AV33" s="70"/>
      <c r="AW33" s="70">
        <v>1</v>
      </c>
      <c r="AX33" s="82">
        <v>0.6578947368421052</v>
      </c>
      <c r="AY33" s="81">
        <v>80.103448275862064</v>
      </c>
      <c r="AZ33" s="68">
        <v>2</v>
      </c>
      <c r="BA33" s="68">
        <v>0</v>
      </c>
      <c r="BB33" s="70">
        <f>AZ33/(AZ33+BA33)*100</f>
        <v>100</v>
      </c>
      <c r="BC33" s="84"/>
      <c r="BD33" s="70">
        <v>12095.620689655172</v>
      </c>
      <c r="BE33" s="70">
        <v>12175.724137931034</v>
      </c>
      <c r="BF33" s="68">
        <v>232</v>
      </c>
      <c r="BG33" s="68">
        <v>270</v>
      </c>
      <c r="BH33" s="68">
        <v>25</v>
      </c>
      <c r="BI33" s="68">
        <v>7</v>
      </c>
      <c r="BJ33" s="68">
        <v>2</v>
      </c>
      <c r="BK33" s="68">
        <v>1</v>
      </c>
    </row>
    <row r="34" spans="1:63" s="16" customFormat="1">
      <c r="A34" s="10">
        <v>16</v>
      </c>
      <c r="B34" s="10">
        <v>32</v>
      </c>
      <c r="C34" s="18" t="s">
        <v>296</v>
      </c>
      <c r="D34" s="19" t="s">
        <v>64</v>
      </c>
      <c r="E34" s="20">
        <v>49.166119999999999</v>
      </c>
      <c r="F34" s="20">
        <v>122.97685</v>
      </c>
      <c r="G34" s="10">
        <f>-F34</f>
        <v>-122.97685</v>
      </c>
      <c r="H34" s="27">
        <v>28.681000000000001</v>
      </c>
      <c r="I34" s="39" t="s">
        <v>293</v>
      </c>
      <c r="J34" s="40">
        <v>3.5</v>
      </c>
      <c r="K34" s="35">
        <v>1</v>
      </c>
      <c r="L34" s="17">
        <v>0</v>
      </c>
      <c r="M34" s="43">
        <v>0</v>
      </c>
      <c r="N34" s="17">
        <v>2012</v>
      </c>
      <c r="O34" s="21">
        <v>41035</v>
      </c>
      <c r="P34" s="28" t="s">
        <v>399</v>
      </c>
      <c r="Q34" s="29">
        <v>46.29</v>
      </c>
      <c r="R34" s="30">
        <v>19.600000000000001</v>
      </c>
      <c r="S34" s="29">
        <v>5.673</v>
      </c>
      <c r="T34" s="29" t="s">
        <v>400</v>
      </c>
      <c r="U34" s="29">
        <v>3.532</v>
      </c>
      <c r="V34" s="29">
        <v>1.82</v>
      </c>
      <c r="W34" s="29" t="s">
        <v>49</v>
      </c>
      <c r="X34" s="32">
        <v>-0.222</v>
      </c>
      <c r="Y34" s="32">
        <v>0.222</v>
      </c>
      <c r="Z34" s="29" t="s">
        <v>401</v>
      </c>
      <c r="AA34" s="29">
        <v>84.19</v>
      </c>
      <c r="AB34" s="29">
        <v>12.14</v>
      </c>
      <c r="AC34" s="29">
        <f t="shared" si="4"/>
        <v>72.05</v>
      </c>
      <c r="AD34" s="29">
        <v>15.81</v>
      </c>
      <c r="AE34" s="47" t="s">
        <v>425</v>
      </c>
      <c r="AF34" s="46">
        <v>0</v>
      </c>
      <c r="AG34" s="60">
        <v>-26.071330000000003</v>
      </c>
      <c r="AH34" s="60"/>
      <c r="AI34" s="60"/>
      <c r="AJ34" s="60"/>
      <c r="AK34" s="60"/>
      <c r="AL34" s="60"/>
      <c r="AM34" s="77"/>
      <c r="AN34" s="77"/>
      <c r="AO34" s="77"/>
      <c r="AP34" s="77"/>
      <c r="AQ34" s="77"/>
      <c r="AR34" s="77"/>
      <c r="AS34" s="77"/>
      <c r="AT34" s="77"/>
      <c r="AU34" s="70">
        <v>37168</v>
      </c>
      <c r="AV34" s="70"/>
      <c r="AW34" s="70">
        <v>1</v>
      </c>
      <c r="AX34" s="82">
        <v>0.95238095238095244</v>
      </c>
      <c r="AY34" s="81">
        <v>172.07407407407413</v>
      </c>
      <c r="AZ34" s="68">
        <v>3</v>
      </c>
      <c r="BA34" s="68">
        <v>0</v>
      </c>
      <c r="BB34" s="70">
        <f t="shared" ref="BB34:BB35" si="8">AZ34/(AZ34+BA34)*100</f>
        <v>100</v>
      </c>
      <c r="BC34" s="84"/>
      <c r="BD34" s="70">
        <v>17895.703703703712</v>
      </c>
      <c r="BE34" s="70">
        <v>18067.777777777785</v>
      </c>
      <c r="BF34" s="68">
        <v>120</v>
      </c>
      <c r="BG34" s="68">
        <v>290</v>
      </c>
      <c r="BH34" s="68">
        <v>10</v>
      </c>
      <c r="BI34" s="68">
        <v>12</v>
      </c>
      <c r="BJ34" s="68">
        <v>3</v>
      </c>
      <c r="BK34" s="68"/>
    </row>
    <row r="35" spans="1:63" s="16" customFormat="1">
      <c r="A35" s="10">
        <v>15</v>
      </c>
      <c r="B35" s="10">
        <v>33</v>
      </c>
      <c r="C35" s="18" t="s">
        <v>295</v>
      </c>
      <c r="D35" s="19" t="s">
        <v>63</v>
      </c>
      <c r="E35" s="20">
        <v>49.165050000000001</v>
      </c>
      <c r="F35" s="20">
        <v>122.98123</v>
      </c>
      <c r="G35" s="10">
        <f t="shared" si="1"/>
        <v>-122.98123</v>
      </c>
      <c r="H35" s="27">
        <v>28.34</v>
      </c>
      <c r="I35" s="39" t="s">
        <v>293</v>
      </c>
      <c r="J35" s="40">
        <v>3.5</v>
      </c>
      <c r="K35" s="35">
        <v>1</v>
      </c>
      <c r="L35" s="17">
        <v>0</v>
      </c>
      <c r="M35" s="43">
        <v>0</v>
      </c>
      <c r="N35" s="17">
        <v>2012</v>
      </c>
      <c r="O35" s="21">
        <v>41035</v>
      </c>
      <c r="P35" s="28" t="s">
        <v>399</v>
      </c>
      <c r="Q35" s="29">
        <v>57.14</v>
      </c>
      <c r="R35" s="30">
        <v>17.010000000000002</v>
      </c>
      <c r="S35" s="29">
        <v>5.8769999999999998</v>
      </c>
      <c r="T35" s="29" t="s">
        <v>400</v>
      </c>
      <c r="U35" s="29">
        <v>4.3170000000000002</v>
      </c>
      <c r="V35" s="29">
        <v>2.11</v>
      </c>
      <c r="W35" s="29" t="s">
        <v>405</v>
      </c>
      <c r="X35" s="32">
        <v>-0.246</v>
      </c>
      <c r="Y35" s="32">
        <v>0.246</v>
      </c>
      <c r="Z35" s="29" t="s">
        <v>401</v>
      </c>
      <c r="AA35" s="29">
        <v>83.06</v>
      </c>
      <c r="AB35" s="29">
        <v>16.809999999999999</v>
      </c>
      <c r="AC35" s="29">
        <f t="shared" si="4"/>
        <v>66.25</v>
      </c>
      <c r="AD35" s="29">
        <v>16.940000000000001</v>
      </c>
      <c r="AE35" s="47" t="s">
        <v>426</v>
      </c>
      <c r="AF35" s="46">
        <v>2</v>
      </c>
      <c r="AG35" s="60">
        <v>-25.99033</v>
      </c>
      <c r="AH35" s="60"/>
      <c r="AI35" s="60"/>
      <c r="AJ35" s="60"/>
      <c r="AK35" s="60"/>
      <c r="AL35" s="60"/>
      <c r="AM35" s="77"/>
      <c r="AN35" s="77"/>
      <c r="AO35" s="77"/>
      <c r="AP35" s="77"/>
      <c r="AQ35" s="77"/>
      <c r="AR35" s="77"/>
      <c r="AS35" s="77"/>
      <c r="AT35" s="77"/>
      <c r="AU35" s="70">
        <v>37168</v>
      </c>
      <c r="AV35" s="70"/>
      <c r="AW35" s="70">
        <v>1</v>
      </c>
      <c r="AX35" s="82">
        <v>0.65146579804560267</v>
      </c>
      <c r="AY35" s="81">
        <v>98.01687763713079</v>
      </c>
      <c r="AZ35" s="68">
        <v>2</v>
      </c>
      <c r="BA35" s="68">
        <v>0</v>
      </c>
      <c r="BB35" s="70">
        <f t="shared" si="8"/>
        <v>100</v>
      </c>
      <c r="BC35" s="84"/>
      <c r="BD35" s="70">
        <v>14947.573839662446</v>
      </c>
      <c r="BE35" s="70">
        <v>15045.590717299576</v>
      </c>
      <c r="BF35" s="68">
        <v>158</v>
      </c>
      <c r="BG35" s="68">
        <v>282</v>
      </c>
      <c r="BH35" s="68">
        <v>10</v>
      </c>
      <c r="BI35" s="68">
        <v>13</v>
      </c>
      <c r="BJ35" s="68">
        <v>2</v>
      </c>
      <c r="BK35" s="68"/>
    </row>
    <row r="36" spans="1:63" s="16" customFormat="1">
      <c r="A36" s="10">
        <v>14</v>
      </c>
      <c r="B36" s="10">
        <v>34</v>
      </c>
      <c r="C36" s="18" t="s">
        <v>294</v>
      </c>
      <c r="D36" s="19" t="s">
        <v>62</v>
      </c>
      <c r="E36" s="20">
        <v>49.164279999999998</v>
      </c>
      <c r="F36" s="20">
        <v>122.98411</v>
      </c>
      <c r="G36" s="10">
        <f>-F36</f>
        <v>-122.98411</v>
      </c>
      <c r="H36" s="27">
        <v>28.113</v>
      </c>
      <c r="I36" s="39" t="s">
        <v>293</v>
      </c>
      <c r="J36" s="40">
        <v>3.5</v>
      </c>
      <c r="K36" s="35">
        <v>1</v>
      </c>
      <c r="L36" s="17">
        <v>0</v>
      </c>
      <c r="M36" s="43">
        <v>0</v>
      </c>
      <c r="N36" s="17">
        <v>2012</v>
      </c>
      <c r="O36" s="21">
        <v>41035</v>
      </c>
      <c r="P36" s="28" t="s">
        <v>399</v>
      </c>
      <c r="Q36" s="29">
        <v>35.15</v>
      </c>
      <c r="R36" s="30">
        <v>21.92</v>
      </c>
      <c r="S36" s="29">
        <v>5.5119999999999996</v>
      </c>
      <c r="T36" s="29" t="s">
        <v>400</v>
      </c>
      <c r="U36" s="29">
        <v>3.3</v>
      </c>
      <c r="V36" s="29">
        <v>1.7230000000000001</v>
      </c>
      <c r="W36" s="29" t="s">
        <v>49</v>
      </c>
      <c r="X36" s="32">
        <v>-0.28699999999999998</v>
      </c>
      <c r="Y36" s="32">
        <v>0.28699999999999998</v>
      </c>
      <c r="Z36" s="29" t="s">
        <v>401</v>
      </c>
      <c r="AA36" s="29">
        <v>83.41</v>
      </c>
      <c r="AB36" s="29">
        <v>10.64</v>
      </c>
      <c r="AC36" s="29">
        <f t="shared" si="4"/>
        <v>72.77</v>
      </c>
      <c r="AD36" s="29">
        <v>16.59</v>
      </c>
      <c r="AE36" s="47" t="s">
        <v>427</v>
      </c>
      <c r="AF36" s="46">
        <v>1</v>
      </c>
      <c r="AG36" s="60">
        <v>-26.005330000000001</v>
      </c>
      <c r="AH36" s="60"/>
      <c r="AI36" s="60"/>
      <c r="AJ36" s="60"/>
      <c r="AK36" s="60"/>
      <c r="AL36" s="60"/>
      <c r="AM36" s="77"/>
      <c r="AN36" s="77"/>
      <c r="AO36" s="77"/>
      <c r="AP36" s="77"/>
      <c r="AQ36" s="77"/>
      <c r="AR36" s="77"/>
      <c r="AS36" s="77"/>
      <c r="AT36" s="77"/>
      <c r="AU36" s="70">
        <v>37168</v>
      </c>
      <c r="AV36" s="70"/>
      <c r="AW36" s="70">
        <v>0</v>
      </c>
      <c r="AX36" s="81">
        <v>0</v>
      </c>
      <c r="AY36" s="81">
        <v>0</v>
      </c>
      <c r="AZ36" s="68">
        <v>0</v>
      </c>
      <c r="BA36" s="68">
        <v>0</v>
      </c>
      <c r="BB36" s="84"/>
      <c r="BC36" s="84"/>
      <c r="BD36" s="70">
        <v>14739.878787878788</v>
      </c>
      <c r="BE36" s="70">
        <v>14739.878787878788</v>
      </c>
      <c r="BF36" s="68">
        <v>138</v>
      </c>
      <c r="BG36" s="68">
        <v>273</v>
      </c>
      <c r="BH36" s="68">
        <v>6</v>
      </c>
      <c r="BI36" s="68">
        <v>22</v>
      </c>
      <c r="BJ36" s="68">
        <v>0</v>
      </c>
      <c r="BK36" s="68"/>
    </row>
    <row r="37" spans="1:63" s="10" customFormat="1">
      <c r="A37" s="10">
        <v>19</v>
      </c>
      <c r="B37" s="10">
        <v>35</v>
      </c>
      <c r="C37" s="18" t="s">
        <v>289</v>
      </c>
      <c r="D37" s="19" t="s">
        <v>288</v>
      </c>
      <c r="E37" s="20">
        <v>49.140599999999999</v>
      </c>
      <c r="F37" s="20">
        <v>123.04129</v>
      </c>
      <c r="G37" s="10">
        <f t="shared" si="1"/>
        <v>-123.04129</v>
      </c>
      <c r="H37" s="27">
        <v>23</v>
      </c>
      <c r="I37" s="39" t="s">
        <v>293</v>
      </c>
      <c r="J37" s="40">
        <v>3.5</v>
      </c>
      <c r="K37" s="35">
        <v>1</v>
      </c>
      <c r="L37" s="10">
        <v>0</v>
      </c>
      <c r="M37" s="42">
        <v>0</v>
      </c>
      <c r="N37" s="17">
        <v>2012</v>
      </c>
      <c r="O37" s="21">
        <v>41035</v>
      </c>
      <c r="P37" s="28" t="s">
        <v>397</v>
      </c>
      <c r="Q37" s="29">
        <v>77.38</v>
      </c>
      <c r="R37" s="30">
        <v>58.27</v>
      </c>
      <c r="S37" s="29">
        <v>4.101</v>
      </c>
      <c r="T37" s="29" t="s">
        <v>394</v>
      </c>
      <c r="U37" s="29">
        <v>2.4830000000000001</v>
      </c>
      <c r="V37" s="29">
        <v>1.3120000000000001</v>
      </c>
      <c r="W37" s="29" t="s">
        <v>393</v>
      </c>
      <c r="X37" s="32">
        <v>-0.28399999999999997</v>
      </c>
      <c r="Y37" s="32">
        <v>0.28399999999999997</v>
      </c>
      <c r="Z37" s="29" t="s">
        <v>401</v>
      </c>
      <c r="AA37" s="29">
        <v>48.83</v>
      </c>
      <c r="AB37" s="29">
        <v>3.7</v>
      </c>
      <c r="AC37" s="29">
        <f t="shared" si="4"/>
        <v>45.129999999999995</v>
      </c>
      <c r="AD37" s="29">
        <v>51.17</v>
      </c>
      <c r="AE37" s="47"/>
      <c r="AF37" s="46"/>
      <c r="AG37" s="60"/>
      <c r="AH37" s="60"/>
      <c r="AI37" s="60"/>
      <c r="AJ37" s="60"/>
      <c r="AK37" s="60"/>
      <c r="AL37" s="60"/>
      <c r="AM37" s="77"/>
      <c r="AN37" s="77"/>
      <c r="AO37" s="77"/>
      <c r="AP37" s="77"/>
      <c r="AQ37" s="77"/>
      <c r="AR37" s="77"/>
      <c r="AS37" s="77"/>
      <c r="AT37" s="77"/>
      <c r="AU37" s="70"/>
      <c r="AV37" s="70"/>
      <c r="AW37" s="70"/>
      <c r="AX37" s="82"/>
      <c r="AY37" s="81"/>
      <c r="AZ37" s="68"/>
      <c r="BA37" s="68"/>
      <c r="BB37" s="84"/>
      <c r="BC37" s="84"/>
      <c r="BD37" s="70"/>
      <c r="BE37" s="70"/>
      <c r="BF37" s="68"/>
      <c r="BG37" s="68"/>
      <c r="BH37" s="68"/>
      <c r="BI37" s="68"/>
      <c r="BJ37" s="68"/>
      <c r="BK37" s="68"/>
    </row>
    <row r="38" spans="1:63" s="16" customFormat="1">
      <c r="A38" s="10">
        <v>20</v>
      </c>
      <c r="B38" s="10">
        <v>36</v>
      </c>
      <c r="C38" s="18" t="s">
        <v>287</v>
      </c>
      <c r="D38" s="19" t="s">
        <v>67</v>
      </c>
      <c r="E38" s="20">
        <v>49.13897</v>
      </c>
      <c r="F38" s="20">
        <v>123.04362999999999</v>
      </c>
      <c r="G38" s="10">
        <f t="shared" si="1"/>
        <v>-123.04362999999999</v>
      </c>
      <c r="H38" s="27">
        <v>22.768000000000001</v>
      </c>
      <c r="I38" s="39" t="s">
        <v>293</v>
      </c>
      <c r="J38" s="40">
        <v>3.5</v>
      </c>
      <c r="K38" s="35">
        <v>1</v>
      </c>
      <c r="L38" s="17">
        <v>0</v>
      </c>
      <c r="M38" s="43">
        <v>0</v>
      </c>
      <c r="N38" s="17">
        <v>2012</v>
      </c>
      <c r="O38" s="21">
        <v>41037</v>
      </c>
      <c r="P38" s="28" t="s">
        <v>399</v>
      </c>
      <c r="Q38" s="29">
        <v>42.5</v>
      </c>
      <c r="R38" s="30">
        <v>23.97</v>
      </c>
      <c r="S38" s="29">
        <v>5.383</v>
      </c>
      <c r="T38" s="29" t="s">
        <v>400</v>
      </c>
      <c r="U38" s="29">
        <v>3.4220000000000002</v>
      </c>
      <c r="V38" s="29">
        <v>1.7749999999999999</v>
      </c>
      <c r="W38" s="29" t="s">
        <v>49</v>
      </c>
      <c r="X38" s="32">
        <v>-0.248</v>
      </c>
      <c r="Y38" s="32">
        <v>0.248</v>
      </c>
      <c r="Z38" s="29" t="s">
        <v>401</v>
      </c>
      <c r="AA38" s="29">
        <v>79.75</v>
      </c>
      <c r="AB38" s="29">
        <v>10.01</v>
      </c>
      <c r="AC38" s="29">
        <f t="shared" si="4"/>
        <v>69.739999999999995</v>
      </c>
      <c r="AD38" s="29">
        <v>20.25</v>
      </c>
      <c r="AE38" s="47" t="s">
        <v>425</v>
      </c>
      <c r="AF38" s="46">
        <v>1</v>
      </c>
      <c r="AG38" s="60">
        <v>-25.713329999999999</v>
      </c>
      <c r="AH38" s="60"/>
      <c r="AI38" s="60"/>
      <c r="AJ38" s="60"/>
      <c r="AK38" s="60"/>
      <c r="AL38" s="60"/>
      <c r="AM38" s="77"/>
      <c r="AN38" s="77"/>
      <c r="AO38" s="77"/>
      <c r="AP38" s="77"/>
      <c r="AQ38" s="77"/>
      <c r="AR38" s="77"/>
      <c r="AS38" s="77"/>
      <c r="AT38" s="77"/>
      <c r="AU38" s="70">
        <v>37168</v>
      </c>
      <c r="AV38" s="70"/>
      <c r="AW38" s="70">
        <v>1</v>
      </c>
      <c r="AX38" s="82">
        <v>0.32786885245901637</v>
      </c>
      <c r="AY38" s="81">
        <v>83.298969072164951</v>
      </c>
      <c r="AZ38" s="68">
        <v>1</v>
      </c>
      <c r="BA38" s="68">
        <v>0</v>
      </c>
      <c r="BB38" s="70">
        <f t="shared" ref="BB38:BB41" si="9">AZ38/(AZ38+BA38)*100</f>
        <v>100</v>
      </c>
      <c r="BC38" s="84"/>
      <c r="BD38" s="70">
        <v>25322.886597938144</v>
      </c>
      <c r="BE38" s="70">
        <v>25406.18556701031</v>
      </c>
      <c r="BF38" s="68">
        <v>97</v>
      </c>
      <c r="BG38" s="68">
        <v>272</v>
      </c>
      <c r="BH38" s="68">
        <v>11</v>
      </c>
      <c r="BI38" s="68">
        <v>21</v>
      </c>
      <c r="BJ38" s="68">
        <v>1</v>
      </c>
      <c r="BK38" s="68"/>
    </row>
    <row r="39" spans="1:63" s="16" customFormat="1">
      <c r="A39" s="10">
        <v>21</v>
      </c>
      <c r="B39" s="10">
        <v>37</v>
      </c>
      <c r="C39" s="18" t="s">
        <v>286</v>
      </c>
      <c r="D39" s="19" t="s">
        <v>68</v>
      </c>
      <c r="E39" s="20">
        <v>49.136539999999997</v>
      </c>
      <c r="F39" s="20">
        <v>123.04636000000001</v>
      </c>
      <c r="G39" s="10">
        <f t="shared" si="1"/>
        <v>-123.04636000000001</v>
      </c>
      <c r="H39" s="27">
        <v>22.384</v>
      </c>
      <c r="I39" s="39" t="s">
        <v>293</v>
      </c>
      <c r="J39" s="40">
        <v>3.5</v>
      </c>
      <c r="K39" s="35">
        <v>1</v>
      </c>
      <c r="L39" s="17">
        <v>0</v>
      </c>
      <c r="M39" s="43">
        <v>0</v>
      </c>
      <c r="N39" s="17">
        <v>2012</v>
      </c>
      <c r="O39" s="21">
        <v>41037</v>
      </c>
      <c r="P39" s="28" t="s">
        <v>399</v>
      </c>
      <c r="Q39" s="29">
        <v>52.34</v>
      </c>
      <c r="R39" s="30">
        <v>26.48</v>
      </c>
      <c r="S39" s="29">
        <v>5.2389999999999999</v>
      </c>
      <c r="T39" s="29" t="s">
        <v>400</v>
      </c>
      <c r="U39" s="29">
        <v>3.9239999999999999</v>
      </c>
      <c r="V39" s="29">
        <v>1.972</v>
      </c>
      <c r="W39" s="29" t="s">
        <v>49</v>
      </c>
      <c r="X39" s="32">
        <v>-0.16600000000000001</v>
      </c>
      <c r="Y39" s="32">
        <v>0.16600000000000001</v>
      </c>
      <c r="Z39" s="29" t="s">
        <v>401</v>
      </c>
      <c r="AA39" s="29">
        <v>73.900000000000006</v>
      </c>
      <c r="AB39" s="29">
        <v>10.19</v>
      </c>
      <c r="AC39" s="29">
        <f t="shared" si="4"/>
        <v>63.710000000000008</v>
      </c>
      <c r="AD39" s="29">
        <v>26.1</v>
      </c>
      <c r="AE39" s="47" t="s">
        <v>425</v>
      </c>
      <c r="AF39" s="46">
        <v>0</v>
      </c>
      <c r="AG39" s="60">
        <v>-26.040330000000001</v>
      </c>
      <c r="AH39" s="60"/>
      <c r="AI39" s="60"/>
      <c r="AJ39" s="60"/>
      <c r="AK39" s="60"/>
      <c r="AL39" s="60"/>
      <c r="AM39" s="77"/>
      <c r="AN39" s="77"/>
      <c r="AO39" s="77"/>
      <c r="AP39" s="77"/>
      <c r="AQ39" s="77"/>
      <c r="AR39" s="77"/>
      <c r="AS39" s="77"/>
      <c r="AT39" s="77"/>
      <c r="AU39" s="70">
        <v>37168</v>
      </c>
      <c r="AV39" s="70"/>
      <c r="AW39" s="70">
        <v>1</v>
      </c>
      <c r="AX39" s="82">
        <v>1.3333333333333335</v>
      </c>
      <c r="AY39" s="81">
        <v>224.44444444444449</v>
      </c>
      <c r="AZ39" s="68">
        <v>4</v>
      </c>
      <c r="BA39" s="68">
        <v>0</v>
      </c>
      <c r="BB39" s="70">
        <f t="shared" si="9"/>
        <v>100</v>
      </c>
      <c r="BC39" s="84"/>
      <c r="BD39" s="70">
        <v>16608.888888888891</v>
      </c>
      <c r="BE39" s="70">
        <v>16833.333333333336</v>
      </c>
      <c r="BF39" s="68">
        <v>138</v>
      </c>
      <c r="BG39" s="68">
        <v>248</v>
      </c>
      <c r="BH39" s="68">
        <v>35</v>
      </c>
      <c r="BI39" s="68">
        <v>13</v>
      </c>
      <c r="BJ39" s="68">
        <v>4</v>
      </c>
      <c r="BK39" s="68"/>
    </row>
    <row r="40" spans="1:63" s="16" customFormat="1">
      <c r="A40" s="10">
        <v>22</v>
      </c>
      <c r="B40" s="10">
        <v>38</v>
      </c>
      <c r="C40" s="18" t="s">
        <v>285</v>
      </c>
      <c r="D40" s="19" t="s">
        <v>69</v>
      </c>
      <c r="E40" s="20">
        <v>49.135089999999998</v>
      </c>
      <c r="F40" s="20">
        <v>123.04792</v>
      </c>
      <c r="G40" s="10">
        <f t="shared" si="1"/>
        <v>-123.04792</v>
      </c>
      <c r="H40" s="27">
        <v>22.189</v>
      </c>
      <c r="I40" s="39" t="s">
        <v>293</v>
      </c>
      <c r="J40" s="40">
        <v>3.5</v>
      </c>
      <c r="K40" s="35">
        <v>1</v>
      </c>
      <c r="L40" s="17">
        <v>0</v>
      </c>
      <c r="M40" s="43">
        <v>0</v>
      </c>
      <c r="N40" s="17">
        <v>2012</v>
      </c>
      <c r="O40" s="21">
        <v>41037</v>
      </c>
      <c r="P40" s="28" t="s">
        <v>399</v>
      </c>
      <c r="Q40" s="29">
        <v>47.41</v>
      </c>
      <c r="R40" s="30">
        <v>26.75</v>
      </c>
      <c r="S40" s="29">
        <v>5.2240000000000002</v>
      </c>
      <c r="T40" s="29" t="s">
        <v>400</v>
      </c>
      <c r="U40" s="29">
        <v>3.62</v>
      </c>
      <c r="V40" s="29">
        <v>1.8560000000000001</v>
      </c>
      <c r="W40" s="29" t="s">
        <v>49</v>
      </c>
      <c r="X40" s="32">
        <v>-0.22800000000000001</v>
      </c>
      <c r="Y40" s="32">
        <v>0.22800000000000001</v>
      </c>
      <c r="Z40" s="29" t="s">
        <v>401</v>
      </c>
      <c r="AA40" s="29">
        <v>74.260000000000005</v>
      </c>
      <c r="AB40" s="29">
        <v>9.7200000000000006</v>
      </c>
      <c r="AC40" s="29">
        <f t="shared" si="4"/>
        <v>64.540000000000006</v>
      </c>
      <c r="AD40" s="29">
        <v>25.74</v>
      </c>
      <c r="AE40" s="47" t="s">
        <v>427</v>
      </c>
      <c r="AF40" s="46">
        <v>1</v>
      </c>
      <c r="AG40" s="60">
        <v>-25.767330000000001</v>
      </c>
      <c r="AH40" s="60"/>
      <c r="AI40" s="60"/>
      <c r="AJ40" s="60"/>
      <c r="AK40" s="60"/>
      <c r="AL40" s="60"/>
      <c r="AM40" s="77"/>
      <c r="AN40" s="77"/>
      <c r="AO40" s="77"/>
      <c r="AP40" s="77"/>
      <c r="AQ40" s="77"/>
      <c r="AR40" s="77"/>
      <c r="AS40" s="77"/>
      <c r="AT40" s="77"/>
      <c r="AU40" s="70">
        <v>37168</v>
      </c>
      <c r="AV40" s="70"/>
      <c r="AW40" s="70">
        <v>0</v>
      </c>
      <c r="AX40" s="81">
        <v>0</v>
      </c>
      <c r="AY40" s="81">
        <v>0</v>
      </c>
      <c r="AZ40" s="68">
        <v>0</v>
      </c>
      <c r="BA40" s="68">
        <v>0</v>
      </c>
      <c r="BB40" s="70"/>
      <c r="BC40" s="84"/>
      <c r="BD40" s="70">
        <v>30278.418803418808</v>
      </c>
      <c r="BE40" s="70">
        <v>30278.418803418808</v>
      </c>
      <c r="BF40" s="68">
        <v>78</v>
      </c>
      <c r="BG40" s="68">
        <v>274</v>
      </c>
      <c r="BH40" s="68">
        <v>6</v>
      </c>
      <c r="BI40" s="68">
        <v>25</v>
      </c>
      <c r="BJ40" s="68">
        <v>0</v>
      </c>
      <c r="BK40" s="68">
        <v>2</v>
      </c>
    </row>
    <row r="41" spans="1:63" s="16" customFormat="1">
      <c r="A41" s="10">
        <v>23</v>
      </c>
      <c r="B41" s="10">
        <v>39</v>
      </c>
      <c r="C41" s="18" t="s">
        <v>284</v>
      </c>
      <c r="D41" s="19" t="s">
        <v>70</v>
      </c>
      <c r="E41" s="20">
        <v>49.132350000000002</v>
      </c>
      <c r="F41" s="20">
        <v>123.05125</v>
      </c>
      <c r="G41" s="10">
        <f t="shared" si="1"/>
        <v>-123.05125</v>
      </c>
      <c r="H41" s="27">
        <v>21.806999999999999</v>
      </c>
      <c r="I41" s="39" t="s">
        <v>293</v>
      </c>
      <c r="J41" s="40">
        <v>3.5</v>
      </c>
      <c r="K41" s="35">
        <v>1</v>
      </c>
      <c r="L41" s="17">
        <v>0</v>
      </c>
      <c r="M41" s="43">
        <v>0</v>
      </c>
      <c r="N41" s="17">
        <v>2012</v>
      </c>
      <c r="O41" s="21">
        <v>41037</v>
      </c>
      <c r="P41" s="28" t="s">
        <v>399</v>
      </c>
      <c r="Q41" s="29">
        <v>48.41</v>
      </c>
      <c r="R41" s="30">
        <v>25.22</v>
      </c>
      <c r="S41" s="29">
        <v>5.3090000000000002</v>
      </c>
      <c r="T41" s="29" t="s">
        <v>400</v>
      </c>
      <c r="U41" s="29">
        <v>3.7789999999999999</v>
      </c>
      <c r="V41" s="29">
        <v>1.9179999999999999</v>
      </c>
      <c r="W41" s="29" t="s">
        <v>49</v>
      </c>
      <c r="X41" s="32">
        <v>-0.17299999999999999</v>
      </c>
      <c r="Y41" s="32">
        <v>0.17299999999999999</v>
      </c>
      <c r="Z41" s="29" t="s">
        <v>401</v>
      </c>
      <c r="AA41" s="29">
        <v>75.94</v>
      </c>
      <c r="AB41" s="29">
        <v>10.26</v>
      </c>
      <c r="AC41" s="29">
        <f t="shared" si="4"/>
        <v>65.679999999999993</v>
      </c>
      <c r="AD41" s="29">
        <v>24.06</v>
      </c>
      <c r="AE41" s="47" t="s">
        <v>425</v>
      </c>
      <c r="AF41" s="46">
        <v>0</v>
      </c>
      <c r="AG41" s="60">
        <v>-26.160330000000002</v>
      </c>
      <c r="AH41" s="60"/>
      <c r="AI41" s="60"/>
      <c r="AJ41" s="60"/>
      <c r="AK41" s="60"/>
      <c r="AL41" s="60"/>
      <c r="AM41" s="77"/>
      <c r="AN41" s="77"/>
      <c r="AO41" s="77"/>
      <c r="AP41" s="77"/>
      <c r="AQ41" s="77"/>
      <c r="AR41" s="77"/>
      <c r="AS41" s="77"/>
      <c r="AT41" s="77"/>
      <c r="AU41" s="70">
        <v>37168</v>
      </c>
      <c r="AV41" s="70"/>
      <c r="AW41" s="70">
        <v>2</v>
      </c>
      <c r="AX41" s="82">
        <v>1.3029315960912053</v>
      </c>
      <c r="AY41" s="81">
        <v>198.70622828120818</v>
      </c>
      <c r="AZ41" s="68">
        <v>4</v>
      </c>
      <c r="BA41" s="68">
        <v>0</v>
      </c>
      <c r="BB41" s="70">
        <f t="shared" si="9"/>
        <v>100</v>
      </c>
      <c r="BC41" s="84"/>
      <c r="BD41" s="70">
        <v>15051.996792301521</v>
      </c>
      <c r="BE41" s="70">
        <v>15250.703020582729</v>
      </c>
      <c r="BF41" s="68">
        <v>174</v>
      </c>
      <c r="BG41" s="68">
        <v>269</v>
      </c>
      <c r="BH41" s="68">
        <v>8</v>
      </c>
      <c r="BI41" s="68">
        <v>26</v>
      </c>
      <c r="BJ41" s="68">
        <v>4</v>
      </c>
      <c r="BK41" s="68"/>
    </row>
    <row r="42" spans="1:63" s="16" customFormat="1">
      <c r="A42" s="10">
        <v>24</v>
      </c>
      <c r="B42" s="10">
        <v>40</v>
      </c>
      <c r="C42" s="18" t="s">
        <v>283</v>
      </c>
      <c r="D42" s="19" t="s">
        <v>71</v>
      </c>
      <c r="E42" s="20">
        <v>49.130679999999998</v>
      </c>
      <c r="F42" s="20">
        <v>123.04863</v>
      </c>
      <c r="G42" s="10">
        <f t="shared" si="1"/>
        <v>-123.04863</v>
      </c>
      <c r="H42" s="27">
        <v>21.783000000000001</v>
      </c>
      <c r="I42" s="39" t="s">
        <v>293</v>
      </c>
      <c r="J42" s="40">
        <v>3.5</v>
      </c>
      <c r="K42" s="35">
        <v>1</v>
      </c>
      <c r="L42" s="17">
        <v>0</v>
      </c>
      <c r="M42" s="43">
        <v>0</v>
      </c>
      <c r="N42" s="17">
        <v>2012</v>
      </c>
      <c r="O42" s="21">
        <v>41037</v>
      </c>
      <c r="P42" s="28" t="s">
        <v>399</v>
      </c>
      <c r="Q42" s="29">
        <v>45.44</v>
      </c>
      <c r="R42" s="30">
        <v>17.489999999999998</v>
      </c>
      <c r="S42" s="29">
        <v>5.8369999999999997</v>
      </c>
      <c r="T42" s="29" t="s">
        <v>400</v>
      </c>
      <c r="U42" s="29">
        <v>3.476</v>
      </c>
      <c r="V42" s="29">
        <v>1.798</v>
      </c>
      <c r="W42" s="29" t="s">
        <v>49</v>
      </c>
      <c r="X42" s="32">
        <v>-0.155</v>
      </c>
      <c r="Y42" s="32">
        <v>0.155</v>
      </c>
      <c r="Z42" s="29" t="s">
        <v>401</v>
      </c>
      <c r="AA42" s="29">
        <v>87.18</v>
      </c>
      <c r="AB42" s="29">
        <v>12.47</v>
      </c>
      <c r="AC42" s="29">
        <f t="shared" si="4"/>
        <v>74.710000000000008</v>
      </c>
      <c r="AD42" s="29">
        <v>12.82</v>
      </c>
      <c r="AE42" s="47" t="s">
        <v>427</v>
      </c>
      <c r="AF42" s="46">
        <v>1</v>
      </c>
      <c r="AG42" s="60">
        <v>-25.92633</v>
      </c>
      <c r="AH42" s="60"/>
      <c r="AI42" s="60"/>
      <c r="AJ42" s="60"/>
      <c r="AK42" s="60"/>
      <c r="AL42" s="60"/>
      <c r="AM42" s="77"/>
      <c r="AN42" s="77"/>
      <c r="AO42" s="77"/>
      <c r="AP42" s="77"/>
      <c r="AQ42" s="77"/>
      <c r="AR42" s="77"/>
      <c r="AS42" s="77"/>
      <c r="AT42" s="77"/>
      <c r="AU42" s="70">
        <v>37168</v>
      </c>
      <c r="AV42" s="70"/>
      <c r="AW42" s="70">
        <v>0</v>
      </c>
      <c r="AX42" s="81">
        <v>0</v>
      </c>
      <c r="AY42" s="81">
        <v>0</v>
      </c>
      <c r="AZ42" s="68">
        <v>0</v>
      </c>
      <c r="BA42" s="68">
        <v>0</v>
      </c>
      <c r="BB42" s="84"/>
      <c r="BC42" s="84"/>
      <c r="BD42" s="70">
        <v>35900.909090909103</v>
      </c>
      <c r="BE42" s="70">
        <v>35900.909090909103</v>
      </c>
      <c r="BF42" s="68">
        <v>72</v>
      </c>
      <c r="BG42" s="68">
        <v>286</v>
      </c>
      <c r="BH42" s="68">
        <v>8</v>
      </c>
      <c r="BI42" s="68">
        <v>12</v>
      </c>
      <c r="BJ42" s="68">
        <v>0</v>
      </c>
      <c r="BK42" s="68"/>
    </row>
    <row r="43" spans="1:63">
      <c r="A43" s="10">
        <v>104</v>
      </c>
      <c r="B43" s="10">
        <v>41</v>
      </c>
      <c r="C43" s="18" t="s">
        <v>181</v>
      </c>
      <c r="D43" s="19" t="s">
        <v>174</v>
      </c>
      <c r="E43" s="10">
        <v>49.139533</v>
      </c>
      <c r="F43" s="10">
        <f t="shared" ref="F43:F53" si="10">-G43</f>
        <v>123.04059100000001</v>
      </c>
      <c r="G43" s="10">
        <v>-123.04059100000001</v>
      </c>
      <c r="H43" s="26">
        <v>21.2</v>
      </c>
      <c r="I43" s="35">
        <v>3</v>
      </c>
      <c r="J43" s="36">
        <v>3</v>
      </c>
      <c r="K43" s="35">
        <v>1</v>
      </c>
      <c r="L43" s="17">
        <v>0</v>
      </c>
      <c r="M43" s="42">
        <v>2.5000000000000001E-2</v>
      </c>
      <c r="N43" s="10">
        <v>2019</v>
      </c>
      <c r="O43" s="21">
        <v>43775</v>
      </c>
      <c r="P43" s="28"/>
      <c r="Q43" s="29"/>
      <c r="R43" s="30"/>
      <c r="S43" s="29"/>
      <c r="U43" s="29"/>
      <c r="V43" s="29"/>
      <c r="X43" s="32"/>
      <c r="Y43" s="32"/>
      <c r="AA43" s="29"/>
      <c r="AB43" s="29"/>
      <c r="AC43" s="29"/>
      <c r="AD43" s="29"/>
      <c r="AE43" s="47"/>
      <c r="AF43" s="46"/>
      <c r="AH43" s="60"/>
      <c r="AI43" s="60"/>
      <c r="AJ43" s="60"/>
      <c r="AK43" s="60"/>
      <c r="AL43" s="60"/>
      <c r="AM43" s="79">
        <f>AQ43/AO43</f>
        <v>0.37323925404863545</v>
      </c>
      <c r="AN43" s="79">
        <f>AR43/AP43</f>
        <v>0.47454021514461153</v>
      </c>
      <c r="AO43" s="74">
        <v>46.287199999999999</v>
      </c>
      <c r="AP43" s="74">
        <v>46.396700000000003</v>
      </c>
      <c r="AQ43" s="74">
        <v>17.276199999999999</v>
      </c>
      <c r="AR43" s="74">
        <v>22.017099999999999</v>
      </c>
      <c r="AS43" s="74">
        <v>2758.9310999999998</v>
      </c>
      <c r="AT43" s="74">
        <v>3985.3751000000002</v>
      </c>
      <c r="BB43" s="84"/>
      <c r="BC43" s="84"/>
    </row>
    <row r="44" spans="1:63">
      <c r="A44" s="10">
        <v>123</v>
      </c>
      <c r="B44" s="10">
        <v>42</v>
      </c>
      <c r="C44" s="18" t="s">
        <v>388</v>
      </c>
      <c r="D44" s="19" t="s">
        <v>174</v>
      </c>
      <c r="E44" s="10">
        <v>49.139533</v>
      </c>
      <c r="F44" s="10">
        <f t="shared" si="10"/>
        <v>123.04059100000001</v>
      </c>
      <c r="G44" s="10">
        <v>-123.04059100000001</v>
      </c>
      <c r="H44" s="26">
        <v>21.2</v>
      </c>
      <c r="I44" s="35">
        <v>3</v>
      </c>
      <c r="J44" s="36">
        <v>3</v>
      </c>
      <c r="K44" s="35">
        <v>1</v>
      </c>
      <c r="L44" s="17">
        <v>0</v>
      </c>
      <c r="M44" s="42">
        <v>2.5000000000000001E-2</v>
      </c>
      <c r="N44" s="10">
        <v>2019</v>
      </c>
      <c r="O44" s="21">
        <v>43775</v>
      </c>
      <c r="P44" s="28"/>
      <c r="Q44" s="29"/>
      <c r="R44" s="30"/>
      <c r="S44" s="29"/>
      <c r="U44" s="29"/>
      <c r="V44" s="29"/>
      <c r="X44" s="32"/>
      <c r="Y44" s="32"/>
      <c r="AA44" s="29"/>
      <c r="AB44" s="29"/>
      <c r="AC44" s="29"/>
      <c r="AD44" s="29"/>
      <c r="AE44" s="47"/>
      <c r="AF44" s="46"/>
      <c r="AH44" s="60"/>
      <c r="AI44" s="60"/>
      <c r="AJ44" s="60"/>
      <c r="AK44" s="60"/>
      <c r="AL44" s="60"/>
      <c r="AM44" s="71">
        <v>0.31590260669737191</v>
      </c>
      <c r="AN44" s="71">
        <v>0.44557727357059446</v>
      </c>
      <c r="AO44" s="72">
        <v>41.078800000000001</v>
      </c>
      <c r="AP44" s="72">
        <v>45.814500000000002</v>
      </c>
      <c r="AQ44" s="72">
        <v>12.976900000000001</v>
      </c>
      <c r="AR44" s="74">
        <v>20.413900000000002</v>
      </c>
      <c r="AS44" s="76">
        <v>2840</v>
      </c>
      <c r="AT44" s="75">
        <v>4070</v>
      </c>
      <c r="BB44" s="84"/>
      <c r="BC44" s="84"/>
    </row>
    <row r="45" spans="1:63" ht="15" customHeight="1">
      <c r="A45" s="10">
        <v>103</v>
      </c>
      <c r="B45" s="10">
        <v>43</v>
      </c>
      <c r="C45" s="18" t="s">
        <v>180</v>
      </c>
      <c r="D45" s="19" t="s">
        <v>173</v>
      </c>
      <c r="E45" s="10">
        <v>49.120201999999999</v>
      </c>
      <c r="F45" s="10">
        <f t="shared" si="10"/>
        <v>123.061601</v>
      </c>
      <c r="G45" s="10">
        <v>-123.061601</v>
      </c>
      <c r="H45" s="26">
        <v>18.600000000000001</v>
      </c>
      <c r="I45" s="35">
        <v>3</v>
      </c>
      <c r="J45" s="36">
        <v>3</v>
      </c>
      <c r="K45" s="35">
        <v>1</v>
      </c>
      <c r="L45" s="17">
        <v>0</v>
      </c>
      <c r="M45" s="42">
        <v>2.5000000000000001E-2</v>
      </c>
      <c r="N45" s="10">
        <v>2019</v>
      </c>
      <c r="O45" s="21">
        <v>43775</v>
      </c>
      <c r="P45" s="28"/>
      <c r="Q45" s="29"/>
      <c r="R45" s="30"/>
      <c r="S45" s="29"/>
      <c r="U45" s="29"/>
      <c r="V45" s="29"/>
      <c r="X45" s="32"/>
      <c r="Y45" s="32"/>
      <c r="AA45" s="29"/>
      <c r="AB45" s="29"/>
      <c r="AC45" s="29"/>
      <c r="AD45" s="29"/>
      <c r="AE45" s="47"/>
      <c r="AF45" s="46"/>
      <c r="AH45" s="60"/>
      <c r="AI45" s="60"/>
      <c r="AJ45" s="60"/>
      <c r="AK45" s="60"/>
      <c r="AL45" s="60"/>
      <c r="AM45" s="79">
        <f>AQ45/AO45</f>
        <v>0.3922924168390175</v>
      </c>
      <c r="AN45" s="79">
        <f>AR45/AP45</f>
        <v>0.47857355622551584</v>
      </c>
      <c r="AO45" s="74">
        <v>36.408299999999997</v>
      </c>
      <c r="AP45" s="74">
        <v>44.314399999999999</v>
      </c>
      <c r="AQ45" s="74">
        <v>14.2827</v>
      </c>
      <c r="AR45" s="74">
        <v>21.207699999999999</v>
      </c>
      <c r="AS45" s="74">
        <v>1004.2029</v>
      </c>
      <c r="AT45" s="74">
        <v>2593.3152</v>
      </c>
      <c r="BB45" s="84"/>
      <c r="BC45" s="84"/>
    </row>
    <row r="46" spans="1:63">
      <c r="A46" s="10">
        <v>122</v>
      </c>
      <c r="B46" s="10">
        <v>44</v>
      </c>
      <c r="C46" s="18" t="s">
        <v>387</v>
      </c>
      <c r="D46" s="19" t="s">
        <v>173</v>
      </c>
      <c r="E46" s="10">
        <v>49.120201999999999</v>
      </c>
      <c r="F46" s="10">
        <f t="shared" si="10"/>
        <v>123.061601</v>
      </c>
      <c r="G46" s="10">
        <v>-123.061601</v>
      </c>
      <c r="H46" s="26">
        <v>18.600000000000001</v>
      </c>
      <c r="I46" s="35">
        <v>3</v>
      </c>
      <c r="J46" s="36">
        <v>3</v>
      </c>
      <c r="K46" s="35">
        <v>1</v>
      </c>
      <c r="L46" s="17">
        <v>0</v>
      </c>
      <c r="M46" s="42">
        <v>2.5000000000000001E-2</v>
      </c>
      <c r="N46" s="10">
        <v>2019</v>
      </c>
      <c r="O46" s="21">
        <v>43775</v>
      </c>
      <c r="P46" s="28"/>
      <c r="Q46" s="29"/>
      <c r="R46" s="30"/>
      <c r="S46" s="29"/>
      <c r="U46" s="29"/>
      <c r="V46" s="29"/>
      <c r="X46" s="32"/>
      <c r="Y46" s="32"/>
      <c r="AA46" s="29"/>
      <c r="AB46" s="29"/>
      <c r="AC46" s="29"/>
      <c r="AD46" s="29"/>
      <c r="AE46" s="47"/>
      <c r="AF46" s="46"/>
      <c r="AH46" s="60"/>
      <c r="AI46" s="60"/>
      <c r="AJ46" s="60"/>
      <c r="AK46" s="60"/>
      <c r="AL46" s="60"/>
      <c r="AM46" s="71">
        <v>0.33887248159236188</v>
      </c>
      <c r="AN46" s="71">
        <v>0.46308380249986086</v>
      </c>
      <c r="AO46" s="72">
        <v>29.6616</v>
      </c>
      <c r="AP46" s="72">
        <v>39.538200000000003</v>
      </c>
      <c r="AQ46" s="72">
        <v>10.051500000000001</v>
      </c>
      <c r="AR46" s="74">
        <v>18.3095</v>
      </c>
      <c r="AS46" s="76">
        <v>895</v>
      </c>
      <c r="AT46" s="75">
        <v>2290</v>
      </c>
      <c r="BB46" s="84"/>
      <c r="BC46" s="84"/>
    </row>
    <row r="47" spans="1:63">
      <c r="A47" s="10">
        <v>102</v>
      </c>
      <c r="B47" s="10">
        <v>45</v>
      </c>
      <c r="C47" s="18" t="s">
        <v>179</v>
      </c>
      <c r="D47" s="19" t="s">
        <v>172</v>
      </c>
      <c r="E47" s="10">
        <v>49.085884999999998</v>
      </c>
      <c r="F47" s="10">
        <f t="shared" si="10"/>
        <v>123.123058</v>
      </c>
      <c r="G47" s="10">
        <v>-123.123058</v>
      </c>
      <c r="H47" s="26">
        <v>14</v>
      </c>
      <c r="I47" s="35">
        <v>4</v>
      </c>
      <c r="J47" s="36">
        <v>4</v>
      </c>
      <c r="K47" s="35">
        <v>1</v>
      </c>
      <c r="L47" s="17">
        <v>0</v>
      </c>
      <c r="M47" s="42">
        <v>2.5000000000000001E-2</v>
      </c>
      <c r="N47" s="10">
        <v>2019</v>
      </c>
      <c r="O47" s="21">
        <v>43775</v>
      </c>
      <c r="P47" s="28"/>
      <c r="Q47" s="29"/>
      <c r="R47" s="30"/>
      <c r="S47" s="29"/>
      <c r="U47" s="29"/>
      <c r="V47" s="29"/>
      <c r="X47" s="32"/>
      <c r="Y47" s="32"/>
      <c r="AA47" s="29"/>
      <c r="AB47" s="29"/>
      <c r="AC47" s="29"/>
      <c r="AD47" s="29"/>
      <c r="AE47" s="47"/>
      <c r="AF47" s="46"/>
      <c r="AH47" s="60"/>
      <c r="AI47" s="60"/>
      <c r="AJ47" s="60"/>
      <c r="AK47" s="60"/>
      <c r="AL47" s="60"/>
      <c r="AM47" s="79">
        <f>AQ47/AO47</f>
        <v>0.37174725901514671</v>
      </c>
      <c r="AN47" s="79">
        <f>AR47/AP47</f>
        <v>0.46932814622699764</v>
      </c>
      <c r="AO47" s="74">
        <v>47.337000000000003</v>
      </c>
      <c r="AP47" s="74">
        <v>48.582000000000001</v>
      </c>
      <c r="AQ47" s="74">
        <v>17.5974</v>
      </c>
      <c r="AR47" s="74">
        <v>22.800899999999999</v>
      </c>
      <c r="AS47" s="74">
        <v>2768.9839000000002</v>
      </c>
      <c r="AT47" s="74">
        <v>4202.5330999999996</v>
      </c>
      <c r="BB47" s="84"/>
      <c r="BC47" s="84"/>
    </row>
    <row r="48" spans="1:63">
      <c r="A48" s="10">
        <v>121</v>
      </c>
      <c r="B48" s="10">
        <v>46</v>
      </c>
      <c r="C48" s="18" t="s">
        <v>386</v>
      </c>
      <c r="D48" s="19" t="s">
        <v>172</v>
      </c>
      <c r="E48" s="10">
        <v>49.085884999999998</v>
      </c>
      <c r="F48" s="10">
        <f t="shared" si="10"/>
        <v>123.123058</v>
      </c>
      <c r="G48" s="10">
        <v>-123.123058</v>
      </c>
      <c r="H48" s="26">
        <v>14</v>
      </c>
      <c r="I48" s="35">
        <v>4</v>
      </c>
      <c r="J48" s="36">
        <v>4</v>
      </c>
      <c r="K48" s="35">
        <v>1</v>
      </c>
      <c r="L48" s="17">
        <v>0</v>
      </c>
      <c r="M48" s="42">
        <v>2.5000000000000001E-2</v>
      </c>
      <c r="N48" s="10">
        <v>2019</v>
      </c>
      <c r="O48" s="21">
        <v>43775</v>
      </c>
      <c r="P48" s="28"/>
      <c r="Q48" s="29"/>
      <c r="R48" s="30"/>
      <c r="S48" s="29"/>
      <c r="U48" s="29"/>
      <c r="V48" s="29"/>
      <c r="X48" s="32"/>
      <c r="Y48" s="32"/>
      <c r="AA48" s="29"/>
      <c r="AB48" s="29"/>
      <c r="AC48" s="29"/>
      <c r="AD48" s="29"/>
      <c r="AE48" s="47"/>
      <c r="AF48" s="46"/>
      <c r="AH48" s="60"/>
      <c r="AI48" s="60"/>
      <c r="AJ48" s="60"/>
      <c r="AK48" s="60"/>
      <c r="AL48" s="60"/>
      <c r="AM48" s="71">
        <v>0.33207184182441157</v>
      </c>
      <c r="AN48" s="71">
        <v>0.44775483926701892</v>
      </c>
      <c r="AO48" s="72">
        <v>42.727200000000003</v>
      </c>
      <c r="AP48" s="72">
        <v>48.617899999999999</v>
      </c>
      <c r="AQ48" s="72">
        <v>14.188499999999999</v>
      </c>
      <c r="AR48" s="74">
        <v>21.768899999999999</v>
      </c>
      <c r="AS48" s="76">
        <v>3010</v>
      </c>
      <c r="AT48" s="75">
        <v>4040</v>
      </c>
      <c r="BB48" s="84"/>
      <c r="BC48" s="84"/>
    </row>
    <row r="49" spans="1:63">
      <c r="A49" s="10">
        <v>111</v>
      </c>
      <c r="B49" s="10">
        <v>47</v>
      </c>
      <c r="C49" s="18" t="s">
        <v>368</v>
      </c>
      <c r="D49" s="19" t="s">
        <v>370</v>
      </c>
      <c r="E49" s="10">
        <v>49.085576000000003</v>
      </c>
      <c r="F49" s="10">
        <f t="shared" si="10"/>
        <v>123.124359</v>
      </c>
      <c r="G49" s="10">
        <v>-123.124359</v>
      </c>
      <c r="H49" s="26">
        <v>13.9</v>
      </c>
      <c r="I49" s="35" t="s">
        <v>371</v>
      </c>
      <c r="J49" s="36">
        <v>6</v>
      </c>
      <c r="K49" s="35">
        <v>2</v>
      </c>
      <c r="L49" s="10">
        <v>0</v>
      </c>
      <c r="M49" s="42">
        <v>1.42</v>
      </c>
      <c r="N49" s="10">
        <v>2009</v>
      </c>
      <c r="O49" s="21">
        <v>44301</v>
      </c>
      <c r="P49" s="28" t="s">
        <v>399</v>
      </c>
      <c r="Q49" s="29">
        <v>41.95</v>
      </c>
      <c r="R49" s="30">
        <v>17.27</v>
      </c>
      <c r="S49" s="29">
        <v>5.8559999999999999</v>
      </c>
      <c r="T49" s="31" t="s">
        <v>400</v>
      </c>
      <c r="U49" s="29">
        <v>4.2279999999999998</v>
      </c>
      <c r="V49" s="29">
        <v>2.08</v>
      </c>
      <c r="W49" s="31" t="s">
        <v>405</v>
      </c>
      <c r="X49" s="32">
        <v>-0.14099999999999999</v>
      </c>
      <c r="Y49" s="32">
        <v>0.14099999999999999</v>
      </c>
      <c r="Z49" s="31" t="s">
        <v>401</v>
      </c>
      <c r="AA49" s="29">
        <v>83.5</v>
      </c>
      <c r="AB49" s="29">
        <v>15.5</v>
      </c>
      <c r="AC49" s="29">
        <f t="shared" si="4"/>
        <v>68</v>
      </c>
      <c r="AD49" s="29">
        <v>16.5</v>
      </c>
      <c r="AE49" s="47"/>
      <c r="AF49" s="46"/>
      <c r="AH49" s="60"/>
      <c r="AI49" s="60"/>
      <c r="AJ49" s="60"/>
      <c r="AK49" s="60"/>
      <c r="AL49" s="60"/>
      <c r="AM49" s="71">
        <v>0.33819900135830572</v>
      </c>
      <c r="AN49" s="71">
        <v>0.43146321641482077</v>
      </c>
      <c r="AO49" s="72">
        <v>47.043900000000001</v>
      </c>
      <c r="AP49" s="72">
        <v>58.693300000000001</v>
      </c>
      <c r="AQ49" s="72">
        <v>15.9102</v>
      </c>
      <c r="AR49" s="74">
        <v>25.324000000000002</v>
      </c>
      <c r="AS49" s="76">
        <v>3900</v>
      </c>
      <c r="AT49" s="75">
        <v>5230</v>
      </c>
      <c r="BB49" s="84"/>
      <c r="BC49" s="84"/>
    </row>
    <row r="50" spans="1:63">
      <c r="A50" s="10">
        <v>109</v>
      </c>
      <c r="B50" s="10">
        <v>48</v>
      </c>
      <c r="C50" s="18" t="s">
        <v>367</v>
      </c>
      <c r="D50" s="19" t="s">
        <v>369</v>
      </c>
      <c r="E50" s="10">
        <v>49.090327000000002</v>
      </c>
      <c r="F50" s="10">
        <f t="shared" si="10"/>
        <v>123.13210100000001</v>
      </c>
      <c r="G50" s="10">
        <v>-123.13210100000001</v>
      </c>
      <c r="H50" s="26">
        <v>13.4</v>
      </c>
      <c r="I50" s="35" t="s">
        <v>371</v>
      </c>
      <c r="J50" s="36">
        <v>6</v>
      </c>
      <c r="K50" s="35">
        <v>2</v>
      </c>
      <c r="L50" s="10">
        <v>0</v>
      </c>
      <c r="M50" s="42">
        <v>2.85</v>
      </c>
      <c r="N50" s="10">
        <v>2009</v>
      </c>
      <c r="O50" s="21">
        <v>44301</v>
      </c>
      <c r="P50" s="28" t="s">
        <v>399</v>
      </c>
      <c r="Q50" s="29">
        <v>34.67</v>
      </c>
      <c r="R50" s="30">
        <v>16.16</v>
      </c>
      <c r="S50" s="29">
        <v>5.9509999999999996</v>
      </c>
      <c r="T50" s="31" t="s">
        <v>400</v>
      </c>
      <c r="U50" s="29">
        <v>3.9580000000000002</v>
      </c>
      <c r="V50" s="29">
        <v>1.9850000000000001</v>
      </c>
      <c r="W50" s="31" t="s">
        <v>393</v>
      </c>
      <c r="X50" s="32">
        <v>-0.18</v>
      </c>
      <c r="Y50" s="32">
        <v>0.18</v>
      </c>
      <c r="Z50" s="31" t="s">
        <v>401</v>
      </c>
      <c r="AA50" s="29">
        <v>85.6</v>
      </c>
      <c r="AB50" s="29">
        <v>16</v>
      </c>
      <c r="AC50" s="29">
        <f t="shared" si="4"/>
        <v>69.599999999999994</v>
      </c>
      <c r="AD50" s="29">
        <v>14.4</v>
      </c>
      <c r="AE50" s="47"/>
      <c r="AF50" s="46"/>
      <c r="AH50" s="60"/>
      <c r="AI50" s="60"/>
      <c r="AJ50" s="60"/>
      <c r="AK50" s="60"/>
      <c r="AL50" s="60"/>
      <c r="AM50" s="71">
        <v>0.26821830270808678</v>
      </c>
      <c r="AN50" s="71">
        <v>0.32183648599467657</v>
      </c>
      <c r="AO50" s="72">
        <v>61.8444</v>
      </c>
      <c r="AP50" s="72">
        <v>78.859300000000005</v>
      </c>
      <c r="AQ50" s="74">
        <v>16.587800000000001</v>
      </c>
      <c r="AR50" s="74">
        <v>25.379799999999999</v>
      </c>
      <c r="AS50" s="75">
        <v>4390</v>
      </c>
      <c r="AT50" s="75">
        <v>5660</v>
      </c>
      <c r="BB50" s="84"/>
      <c r="BC50" s="84"/>
    </row>
    <row r="51" spans="1:63">
      <c r="A51" s="10">
        <v>110</v>
      </c>
      <c r="B51" s="10">
        <v>49</v>
      </c>
      <c r="C51" s="18" t="s">
        <v>367</v>
      </c>
      <c r="D51" s="19" t="s">
        <v>366</v>
      </c>
      <c r="E51" s="10">
        <v>49.097228999999999</v>
      </c>
      <c r="F51" s="10">
        <f t="shared" si="10"/>
        <v>123.14294200000001</v>
      </c>
      <c r="G51" s="10">
        <v>-123.14294200000001</v>
      </c>
      <c r="H51" s="26">
        <v>12.5</v>
      </c>
      <c r="I51" s="35" t="s">
        <v>371</v>
      </c>
      <c r="J51" s="36">
        <v>6</v>
      </c>
      <c r="K51" s="35">
        <v>2</v>
      </c>
      <c r="L51" s="10">
        <v>0</v>
      </c>
      <c r="M51" s="42">
        <v>0.92</v>
      </c>
      <c r="N51" s="10">
        <v>2009</v>
      </c>
      <c r="O51" s="21">
        <v>44301</v>
      </c>
      <c r="P51" s="28" t="s">
        <v>399</v>
      </c>
      <c r="Q51" s="29">
        <v>68.930000000000007</v>
      </c>
      <c r="R51" s="30">
        <v>30.22</v>
      </c>
      <c r="S51" s="29">
        <v>5.048</v>
      </c>
      <c r="T51" s="31" t="s">
        <v>400</v>
      </c>
      <c r="U51" s="29">
        <v>4.7729999999999997</v>
      </c>
      <c r="V51" s="29">
        <v>2.2549999999999999</v>
      </c>
      <c r="W51" s="31" t="s">
        <v>405</v>
      </c>
      <c r="X51" s="32">
        <v>-0.184</v>
      </c>
      <c r="Y51" s="32">
        <v>0.184</v>
      </c>
      <c r="Z51" s="31" t="s">
        <v>401</v>
      </c>
      <c r="AA51" s="29">
        <v>64.5</v>
      </c>
      <c r="AB51" s="29">
        <v>11.7</v>
      </c>
      <c r="AC51" s="29">
        <f t="shared" si="4"/>
        <v>52.8</v>
      </c>
      <c r="AD51" s="29">
        <v>35.5</v>
      </c>
      <c r="AE51" s="47"/>
      <c r="AF51" s="46"/>
      <c r="AH51" s="60"/>
      <c r="AI51" s="60"/>
      <c r="AJ51" s="60"/>
      <c r="AK51" s="60"/>
      <c r="AL51" s="60"/>
      <c r="AM51" s="71">
        <v>0.38331268176139677</v>
      </c>
      <c r="AN51" s="71">
        <v>0.4232918075469651</v>
      </c>
      <c r="AO51" s="72">
        <v>39.302900000000001</v>
      </c>
      <c r="AP51" s="72">
        <v>55.307000000000002</v>
      </c>
      <c r="AQ51" s="74">
        <v>15.065300000000001</v>
      </c>
      <c r="AR51" s="74">
        <v>23.411000000000001</v>
      </c>
      <c r="AS51" s="75">
        <v>3530</v>
      </c>
      <c r="AT51" s="75">
        <v>4730</v>
      </c>
      <c r="BB51" s="84"/>
      <c r="BC51" s="84"/>
    </row>
    <row r="52" spans="1:63">
      <c r="A52" s="10">
        <v>100</v>
      </c>
      <c r="B52" s="10">
        <v>50</v>
      </c>
      <c r="C52" s="18" t="s">
        <v>177</v>
      </c>
      <c r="D52" s="19" t="s">
        <v>170</v>
      </c>
      <c r="E52" s="10">
        <v>49.174554999999998</v>
      </c>
      <c r="F52" s="10">
        <f t="shared" si="10"/>
        <v>123.16878800000001</v>
      </c>
      <c r="G52" s="10">
        <v>-123.16878800000001</v>
      </c>
      <c r="H52" s="26">
        <v>11.8</v>
      </c>
      <c r="I52" s="35">
        <v>3</v>
      </c>
      <c r="J52" s="36">
        <v>3</v>
      </c>
      <c r="K52" s="35">
        <v>1</v>
      </c>
      <c r="L52" s="17">
        <v>0</v>
      </c>
      <c r="M52" s="42">
        <v>2.5000000000000001E-2</v>
      </c>
      <c r="N52" s="10">
        <v>2019</v>
      </c>
      <c r="O52" s="21">
        <v>43775</v>
      </c>
      <c r="P52" s="28"/>
      <c r="Q52" s="29"/>
      <c r="R52" s="30"/>
      <c r="S52" s="29"/>
      <c r="U52" s="29"/>
      <c r="V52" s="29"/>
      <c r="X52" s="32"/>
      <c r="Y52" s="32"/>
      <c r="AA52" s="29"/>
      <c r="AB52" s="29"/>
      <c r="AC52" s="29"/>
      <c r="AD52" s="29"/>
      <c r="AE52" s="47"/>
      <c r="AF52" s="46"/>
      <c r="AH52" s="60"/>
      <c r="AI52" s="60"/>
      <c r="AJ52" s="60"/>
      <c r="AK52" s="60"/>
      <c r="AL52" s="60"/>
      <c r="AM52" s="79">
        <f>AQ52/AO52</f>
        <v>0.29720768148578985</v>
      </c>
      <c r="AN52" s="79">
        <f>AR52/AP52</f>
        <v>0.44429919044918248</v>
      </c>
      <c r="AO52" s="74">
        <v>40.2318</v>
      </c>
      <c r="AP52" s="74">
        <v>39.318100000000001</v>
      </c>
      <c r="AQ52" s="74">
        <v>11.9572</v>
      </c>
      <c r="AR52" s="74">
        <v>17.469000000000001</v>
      </c>
      <c r="AS52" s="74">
        <v>1381.2688000000001</v>
      </c>
      <c r="AT52" s="74">
        <v>2774.5214999999998</v>
      </c>
      <c r="BB52" s="84"/>
      <c r="BC52" s="84"/>
    </row>
    <row r="53" spans="1:63">
      <c r="A53" s="10">
        <v>119</v>
      </c>
      <c r="B53" s="10">
        <v>51</v>
      </c>
      <c r="C53" s="18" t="s">
        <v>384</v>
      </c>
      <c r="D53" s="19" t="s">
        <v>170</v>
      </c>
      <c r="E53" s="10">
        <v>49.174554999999998</v>
      </c>
      <c r="F53" s="10">
        <f t="shared" si="10"/>
        <v>123.16878800000001</v>
      </c>
      <c r="G53" s="10">
        <v>-123.16878800000001</v>
      </c>
      <c r="H53" s="26">
        <v>11.8</v>
      </c>
      <c r="I53" s="35">
        <v>3</v>
      </c>
      <c r="J53" s="36">
        <v>3</v>
      </c>
      <c r="K53" s="35">
        <v>1</v>
      </c>
      <c r="L53" s="17">
        <v>0</v>
      </c>
      <c r="M53" s="42">
        <v>2.5000000000000001E-2</v>
      </c>
      <c r="N53" s="10">
        <v>2019</v>
      </c>
      <c r="O53" s="21">
        <v>43775</v>
      </c>
      <c r="P53" s="28"/>
      <c r="Q53" s="29"/>
      <c r="R53" s="30"/>
      <c r="S53" s="29"/>
      <c r="U53" s="29"/>
      <c r="V53" s="29"/>
      <c r="X53" s="32"/>
      <c r="Y53" s="32"/>
      <c r="AA53" s="29"/>
      <c r="AB53" s="29"/>
      <c r="AC53" s="29"/>
      <c r="AD53" s="29"/>
      <c r="AE53" s="47"/>
      <c r="AF53" s="46"/>
      <c r="AH53" s="60"/>
      <c r="AI53" s="60"/>
      <c r="AJ53" s="60"/>
      <c r="AK53" s="60"/>
      <c r="AL53" s="60"/>
      <c r="AM53" s="71">
        <v>0.2523139215587582</v>
      </c>
      <c r="AN53" s="71">
        <v>0.39233419140867792</v>
      </c>
      <c r="AO53" s="72">
        <v>35.761800000000001</v>
      </c>
      <c r="AP53" s="72">
        <v>39.740099999999998</v>
      </c>
      <c r="AQ53" s="71">
        <v>9.0231999999999992</v>
      </c>
      <c r="AR53" s="74">
        <v>15.5914</v>
      </c>
      <c r="AS53" s="76">
        <v>1290</v>
      </c>
      <c r="AT53" s="75">
        <v>2530</v>
      </c>
      <c r="BB53" s="84"/>
      <c r="BC53" s="84"/>
    </row>
    <row r="54" spans="1:63" s="16" customFormat="1">
      <c r="A54" s="10">
        <v>31</v>
      </c>
      <c r="B54" s="10">
        <v>52</v>
      </c>
      <c r="C54" s="18" t="s">
        <v>291</v>
      </c>
      <c r="D54" s="19" t="s">
        <v>77</v>
      </c>
      <c r="E54" s="20">
        <v>49.076990000000002</v>
      </c>
      <c r="F54" s="20">
        <v>123.13337</v>
      </c>
      <c r="G54" s="10">
        <f>-F54</f>
        <v>-123.13337</v>
      </c>
      <c r="H54" s="27">
        <v>11.18558</v>
      </c>
      <c r="I54" s="39" t="s">
        <v>292</v>
      </c>
      <c r="J54" s="40">
        <v>12.5</v>
      </c>
      <c r="K54" s="37">
        <v>3</v>
      </c>
      <c r="L54" s="10">
        <v>0</v>
      </c>
      <c r="M54" s="42">
        <v>0</v>
      </c>
      <c r="N54" s="17">
        <v>2012</v>
      </c>
      <c r="O54" s="21">
        <v>41036</v>
      </c>
      <c r="P54" s="28" t="s">
        <v>399</v>
      </c>
      <c r="Q54" s="29">
        <v>56.43</v>
      </c>
      <c r="R54" s="30">
        <v>32.14</v>
      </c>
      <c r="S54" s="29">
        <v>4.96</v>
      </c>
      <c r="T54" s="29" t="s">
        <v>394</v>
      </c>
      <c r="U54" s="29">
        <v>3.431</v>
      </c>
      <c r="V54" s="29">
        <v>1.7789999999999999</v>
      </c>
      <c r="W54" s="29" t="s">
        <v>49</v>
      </c>
      <c r="X54" s="32">
        <v>-0.23200000000000001</v>
      </c>
      <c r="Y54" s="32">
        <v>0.23200000000000001</v>
      </c>
      <c r="Z54" s="29" t="s">
        <v>401</v>
      </c>
      <c r="AA54" s="29">
        <v>68.319999999999993</v>
      </c>
      <c r="AB54" s="29">
        <v>7.34</v>
      </c>
      <c r="AC54" s="29">
        <f t="shared" si="4"/>
        <v>60.97999999999999</v>
      </c>
      <c r="AD54" s="29">
        <v>31.68</v>
      </c>
      <c r="AE54" s="47" t="s">
        <v>427</v>
      </c>
      <c r="AF54" s="46">
        <v>1</v>
      </c>
      <c r="AG54" s="60">
        <v>-25.15033</v>
      </c>
      <c r="AH54" s="60"/>
      <c r="AI54" s="60"/>
      <c r="AJ54" s="60"/>
      <c r="AK54" s="60"/>
      <c r="AL54" s="60"/>
      <c r="AM54" s="77"/>
      <c r="AN54" s="77"/>
      <c r="AO54" s="77"/>
      <c r="AP54" s="77"/>
      <c r="AQ54" s="77"/>
      <c r="AR54" s="77"/>
      <c r="AS54" s="77"/>
      <c r="AT54" s="77"/>
      <c r="AU54" s="70">
        <v>37168</v>
      </c>
      <c r="AV54" s="70"/>
      <c r="AW54" s="70">
        <v>0</v>
      </c>
      <c r="AX54" s="81">
        <v>0</v>
      </c>
      <c r="AY54" s="81">
        <v>0</v>
      </c>
      <c r="AZ54" s="68">
        <v>0</v>
      </c>
      <c r="BA54" s="68">
        <v>0</v>
      </c>
      <c r="BB54" s="84"/>
      <c r="BC54" s="84"/>
      <c r="BD54" s="70">
        <v>12839.854545454546</v>
      </c>
      <c r="BE54" s="70">
        <v>12839.854545454546</v>
      </c>
      <c r="BF54" s="68">
        <v>160</v>
      </c>
      <c r="BG54" s="68">
        <v>272</v>
      </c>
      <c r="BH54" s="68">
        <v>8</v>
      </c>
      <c r="BI54" s="68">
        <v>24</v>
      </c>
      <c r="BJ54" s="68">
        <v>0</v>
      </c>
      <c r="BK54" s="68"/>
    </row>
    <row r="55" spans="1:63" s="10" customFormat="1">
      <c r="A55" s="10">
        <v>30</v>
      </c>
      <c r="B55" s="10">
        <v>53</v>
      </c>
      <c r="C55" s="18" t="s">
        <v>282</v>
      </c>
      <c r="D55" s="19" t="s">
        <v>290</v>
      </c>
      <c r="E55" s="10" t="s">
        <v>375</v>
      </c>
      <c r="G55" s="10" t="s">
        <v>375</v>
      </c>
      <c r="H55" s="27">
        <v>11</v>
      </c>
      <c r="I55" s="39" t="s">
        <v>292</v>
      </c>
      <c r="J55" s="40">
        <v>12.5</v>
      </c>
      <c r="K55" s="37">
        <v>3</v>
      </c>
      <c r="L55" s="10">
        <v>0</v>
      </c>
      <c r="M55" s="42">
        <v>0</v>
      </c>
      <c r="N55" s="17">
        <v>2012</v>
      </c>
      <c r="O55" s="21">
        <v>41036</v>
      </c>
      <c r="P55" s="28" t="s">
        <v>418</v>
      </c>
      <c r="Q55" s="29">
        <v>394.5</v>
      </c>
      <c r="R55" s="30">
        <v>371.8</v>
      </c>
      <c r="S55" s="29">
        <v>1.427</v>
      </c>
      <c r="T55" s="29" t="s">
        <v>411</v>
      </c>
      <c r="U55" s="29">
        <v>1.5549999999999999</v>
      </c>
      <c r="V55" s="29">
        <v>0.63700000000000001</v>
      </c>
      <c r="W55" s="29" t="s">
        <v>419</v>
      </c>
      <c r="X55" s="32">
        <v>-0.1</v>
      </c>
      <c r="Y55" s="32">
        <v>0.1</v>
      </c>
      <c r="Z55" s="29" t="s">
        <v>413</v>
      </c>
      <c r="AA55" s="29">
        <v>4.16</v>
      </c>
      <c r="AB55" s="29">
        <v>0.12</v>
      </c>
      <c r="AC55" s="29">
        <f t="shared" si="4"/>
        <v>4.04</v>
      </c>
      <c r="AD55" s="29">
        <v>95.84</v>
      </c>
      <c r="AE55" s="47"/>
      <c r="AF55" s="46"/>
      <c r="AG55" s="60"/>
      <c r="AH55" s="60"/>
      <c r="AI55" s="60"/>
      <c r="AJ55" s="60"/>
      <c r="AK55" s="60"/>
      <c r="AL55" s="60"/>
      <c r="AM55" s="77"/>
      <c r="AN55" s="77"/>
      <c r="AO55" s="77"/>
      <c r="AP55" s="77"/>
      <c r="AQ55" s="77"/>
      <c r="AR55" s="77"/>
      <c r="AS55" s="77"/>
      <c r="AT55" s="77"/>
      <c r="AU55" s="70"/>
      <c r="AV55" s="70"/>
      <c r="AW55" s="70"/>
      <c r="AX55" s="82"/>
      <c r="AY55" s="81"/>
      <c r="AZ55" s="68"/>
      <c r="BA55" s="68"/>
      <c r="BB55" s="84"/>
      <c r="BC55" s="84"/>
      <c r="BD55" s="70"/>
      <c r="BE55" s="70"/>
      <c r="BF55" s="68"/>
      <c r="BG55" s="68"/>
      <c r="BH55" s="68"/>
      <c r="BI55" s="68"/>
      <c r="BJ55" s="68"/>
      <c r="BK55" s="68"/>
    </row>
    <row r="56" spans="1:63" s="16" customFormat="1">
      <c r="A56" s="10">
        <v>29</v>
      </c>
      <c r="B56" s="10">
        <v>54</v>
      </c>
      <c r="C56" s="18" t="s">
        <v>281</v>
      </c>
      <c r="D56" s="19" t="s">
        <v>76</v>
      </c>
      <c r="E56" s="20">
        <v>49.074669999999998</v>
      </c>
      <c r="F56" s="20">
        <v>123.13542</v>
      </c>
      <c r="G56" s="10">
        <f>-F56</f>
        <v>-123.13542</v>
      </c>
      <c r="H56" s="27">
        <v>10.891999999999999</v>
      </c>
      <c r="I56" s="39" t="s">
        <v>292</v>
      </c>
      <c r="J56" s="40">
        <v>12.5</v>
      </c>
      <c r="K56" s="37">
        <v>3</v>
      </c>
      <c r="L56" s="17">
        <v>0</v>
      </c>
      <c r="M56" s="43">
        <v>0</v>
      </c>
      <c r="N56" s="17">
        <v>2012</v>
      </c>
      <c r="O56" s="21">
        <v>41036</v>
      </c>
      <c r="P56" s="28" t="s">
        <v>409</v>
      </c>
      <c r="Q56" s="29">
        <v>216.9</v>
      </c>
      <c r="R56" s="30">
        <v>143.4</v>
      </c>
      <c r="S56" s="29">
        <v>2.8010000000000002</v>
      </c>
      <c r="T56" s="29" t="s">
        <v>398</v>
      </c>
      <c r="U56" s="29">
        <v>3.238</v>
      </c>
      <c r="V56" s="29">
        <v>1.6950000000000001</v>
      </c>
      <c r="W56" s="29" t="s">
        <v>49</v>
      </c>
      <c r="X56" s="32">
        <v>-0.52800000000000002</v>
      </c>
      <c r="Y56" s="32">
        <v>0.52800000000000002</v>
      </c>
      <c r="Z56" s="29" t="s">
        <v>395</v>
      </c>
      <c r="AA56" s="29">
        <v>21.14</v>
      </c>
      <c r="AB56" s="29">
        <v>2.5299999999999998</v>
      </c>
      <c r="AC56" s="29">
        <f t="shared" si="4"/>
        <v>18.61</v>
      </c>
      <c r="AD56" s="29">
        <v>80.58</v>
      </c>
      <c r="AE56" s="47" t="s">
        <v>427</v>
      </c>
      <c r="AF56" s="46">
        <v>1</v>
      </c>
      <c r="AG56" s="60">
        <v>-25.448830000000001</v>
      </c>
      <c r="AH56" s="60"/>
      <c r="AI56" s="60"/>
      <c r="AJ56" s="60"/>
      <c r="AK56" s="60"/>
      <c r="AL56" s="60"/>
      <c r="AM56" s="77"/>
      <c r="AN56" s="77"/>
      <c r="AO56" s="77"/>
      <c r="AP56" s="77"/>
      <c r="AQ56" s="77"/>
      <c r="AR56" s="77"/>
      <c r="AS56" s="77"/>
      <c r="AT56" s="77"/>
      <c r="AU56" s="70">
        <v>37168</v>
      </c>
      <c r="AV56" s="70"/>
      <c r="AW56" s="70">
        <v>1</v>
      </c>
      <c r="AX56" s="82">
        <v>1.6129032258064515</v>
      </c>
      <c r="AY56" s="81">
        <v>62.781662781662796</v>
      </c>
      <c r="AZ56" s="68">
        <v>5</v>
      </c>
      <c r="BA56" s="68">
        <v>0</v>
      </c>
      <c r="BB56" s="70">
        <f t="shared" ref="BB56:BB57" si="11">AZ56/(AZ56+BA56)*100</f>
        <v>100</v>
      </c>
      <c r="BC56" s="84"/>
      <c r="BD56" s="70">
        <v>3829.6814296814305</v>
      </c>
      <c r="BE56" s="70">
        <v>3892.4630924630933</v>
      </c>
      <c r="BF56" s="68">
        <v>429</v>
      </c>
      <c r="BG56" s="68">
        <v>280</v>
      </c>
      <c r="BH56" s="68">
        <v>16</v>
      </c>
      <c r="BI56" s="68">
        <v>9</v>
      </c>
      <c r="BJ56" s="68">
        <v>5</v>
      </c>
      <c r="BK56" s="68">
        <v>4</v>
      </c>
    </row>
    <row r="57" spans="1:63" s="16" customFormat="1">
      <c r="A57" s="10">
        <v>28</v>
      </c>
      <c r="B57" s="10">
        <v>55</v>
      </c>
      <c r="C57" s="18" t="s">
        <v>280</v>
      </c>
      <c r="D57" s="19" t="s">
        <v>75</v>
      </c>
      <c r="E57" s="20">
        <v>49.07226</v>
      </c>
      <c r="F57" s="20">
        <v>123.1405</v>
      </c>
      <c r="G57" s="10">
        <f>-F57</f>
        <v>-123.1405</v>
      </c>
      <c r="H57" s="27">
        <v>10.45457</v>
      </c>
      <c r="I57" s="39" t="s">
        <v>292</v>
      </c>
      <c r="J57" s="40">
        <v>12.5</v>
      </c>
      <c r="K57" s="37">
        <v>3</v>
      </c>
      <c r="L57" s="17">
        <v>0</v>
      </c>
      <c r="M57" s="43">
        <v>0</v>
      </c>
      <c r="N57" s="17">
        <v>2012</v>
      </c>
      <c r="O57" s="21">
        <v>41036</v>
      </c>
      <c r="P57" s="28" t="s">
        <v>409</v>
      </c>
      <c r="Q57" s="29">
        <v>203</v>
      </c>
      <c r="R57" s="30">
        <v>157.1</v>
      </c>
      <c r="S57" s="29">
        <v>2.67</v>
      </c>
      <c r="T57" s="29" t="s">
        <v>398</v>
      </c>
      <c r="U57" s="29">
        <v>2.508</v>
      </c>
      <c r="V57" s="29">
        <v>1.327</v>
      </c>
      <c r="W57" s="29" t="s">
        <v>49</v>
      </c>
      <c r="X57" s="32">
        <v>-0.222</v>
      </c>
      <c r="Y57" s="32">
        <v>0.222</v>
      </c>
      <c r="Z57" s="29" t="s">
        <v>401</v>
      </c>
      <c r="AA57" s="29">
        <v>13.95</v>
      </c>
      <c r="AB57" s="29">
        <v>2.5299999999999998</v>
      </c>
      <c r="AC57" s="29">
        <f t="shared" si="4"/>
        <v>11.42</v>
      </c>
      <c r="AD57" s="29">
        <v>95.84</v>
      </c>
      <c r="AE57" s="47" t="s">
        <v>427</v>
      </c>
      <c r="AF57" s="46">
        <v>2</v>
      </c>
      <c r="AG57" s="60">
        <v>-25.710329999999999</v>
      </c>
      <c r="AH57" s="60"/>
      <c r="AI57" s="60"/>
      <c r="AJ57" s="60"/>
      <c r="AK57" s="60"/>
      <c r="AL57" s="60"/>
      <c r="AM57" s="77"/>
      <c r="AN57" s="77"/>
      <c r="AO57" s="77"/>
      <c r="AP57" s="77"/>
      <c r="AQ57" s="77"/>
      <c r="AR57" s="77"/>
      <c r="AS57" s="77"/>
      <c r="AT57" s="77"/>
      <c r="AU57" s="70">
        <v>37168</v>
      </c>
      <c r="AV57" s="70"/>
      <c r="AW57" s="70">
        <v>1</v>
      </c>
      <c r="AX57" s="82">
        <v>1.3029315960912053</v>
      </c>
      <c r="AY57" s="81">
        <v>30.405759162303664</v>
      </c>
      <c r="AZ57" s="68">
        <v>4</v>
      </c>
      <c r="BA57" s="68">
        <v>0</v>
      </c>
      <c r="BB57" s="70">
        <f t="shared" si="11"/>
        <v>100</v>
      </c>
      <c r="BC57" s="70"/>
      <c r="BD57" s="70">
        <v>2303.2362565445023</v>
      </c>
      <c r="BE57" s="70">
        <v>2333.642015706806</v>
      </c>
      <c r="BF57" s="68">
        <v>764</v>
      </c>
      <c r="BG57" s="68">
        <v>272</v>
      </c>
      <c r="BH57" s="68">
        <v>20</v>
      </c>
      <c r="BI57" s="68">
        <v>11</v>
      </c>
      <c r="BJ57" s="68">
        <v>4</v>
      </c>
      <c r="BK57" s="68"/>
    </row>
    <row r="58" spans="1:63">
      <c r="A58" s="10">
        <v>101</v>
      </c>
      <c r="B58" s="10">
        <v>56</v>
      </c>
      <c r="C58" s="18" t="s">
        <v>178</v>
      </c>
      <c r="D58" s="19" t="s">
        <v>171</v>
      </c>
      <c r="E58" s="10">
        <v>49.175817000000002</v>
      </c>
      <c r="F58" s="10">
        <f>-G58</f>
        <v>123.196879</v>
      </c>
      <c r="G58" s="10">
        <v>-123.196879</v>
      </c>
      <c r="H58" s="26">
        <v>10</v>
      </c>
      <c r="I58" s="35">
        <v>4</v>
      </c>
      <c r="J58" s="36">
        <v>4</v>
      </c>
      <c r="K58" s="35">
        <v>1</v>
      </c>
      <c r="L58" s="17">
        <v>0</v>
      </c>
      <c r="M58" s="42">
        <v>2.5000000000000001E-2</v>
      </c>
      <c r="N58" s="10">
        <v>2019</v>
      </c>
      <c r="O58" s="21">
        <v>43775</v>
      </c>
      <c r="P58" s="28"/>
      <c r="Q58" s="29"/>
      <c r="R58" s="30"/>
      <c r="S58" s="29"/>
      <c r="U58" s="29"/>
      <c r="V58" s="29"/>
      <c r="X58" s="32"/>
      <c r="Y58" s="32"/>
      <c r="AA58" s="29"/>
      <c r="AB58" s="29"/>
      <c r="AC58" s="29"/>
      <c r="AD58" s="29"/>
      <c r="AE58" s="47"/>
      <c r="AF58" s="46"/>
      <c r="AH58" s="60"/>
      <c r="AI58" s="60"/>
      <c r="AJ58" s="60"/>
      <c r="AK58" s="60"/>
      <c r="AL58" s="60"/>
      <c r="AM58" s="79">
        <f>AQ58/AO58</f>
        <v>0.76563606208381818</v>
      </c>
      <c r="AN58" s="79">
        <f>AR58/AP58</f>
        <v>1.1371508533998065</v>
      </c>
      <c r="AO58" s="74">
        <v>20.198499999999999</v>
      </c>
      <c r="AP58" s="74">
        <v>19.937899999999999</v>
      </c>
      <c r="AQ58" s="74">
        <v>15.464700000000001</v>
      </c>
      <c r="AR58" s="74">
        <v>22.6724</v>
      </c>
      <c r="AS58" s="74">
        <v>1958.9652000000001</v>
      </c>
      <c r="AT58" s="74">
        <v>3329.0453000000002</v>
      </c>
      <c r="BB58" s="70"/>
      <c r="BC58" s="70"/>
    </row>
    <row r="59" spans="1:63">
      <c r="A59" s="10">
        <v>120</v>
      </c>
      <c r="B59" s="10">
        <v>57</v>
      </c>
      <c r="C59" s="18" t="s">
        <v>385</v>
      </c>
      <c r="D59" s="19" t="s">
        <v>171</v>
      </c>
      <c r="E59" s="10">
        <v>49.175817000000002</v>
      </c>
      <c r="F59" s="10">
        <f>-G59</f>
        <v>123.196879</v>
      </c>
      <c r="G59" s="10">
        <v>-123.196879</v>
      </c>
      <c r="H59" s="26">
        <v>10</v>
      </c>
      <c r="I59" s="35">
        <v>4</v>
      </c>
      <c r="J59" s="36">
        <v>4</v>
      </c>
      <c r="K59" s="35">
        <v>1</v>
      </c>
      <c r="L59" s="17">
        <v>0</v>
      </c>
      <c r="M59" s="42">
        <v>2.5000000000000001E-2</v>
      </c>
      <c r="N59" s="10">
        <v>2019</v>
      </c>
      <c r="O59" s="21">
        <v>43775</v>
      </c>
      <c r="P59" s="28"/>
      <c r="Q59" s="29"/>
      <c r="R59" s="30"/>
      <c r="S59" s="29"/>
      <c r="U59" s="29"/>
      <c r="V59" s="29"/>
      <c r="X59" s="32"/>
      <c r="Y59" s="32"/>
      <c r="AA59" s="29"/>
      <c r="AB59" s="29"/>
      <c r="AC59" s="29"/>
      <c r="AD59" s="29"/>
      <c r="AE59" s="47"/>
      <c r="AF59" s="46"/>
      <c r="AH59" s="60"/>
      <c r="AI59" s="60"/>
      <c r="AJ59" s="60"/>
      <c r="AK59" s="60"/>
      <c r="AL59" s="60"/>
      <c r="AM59" s="71">
        <v>0.75912429571842432</v>
      </c>
      <c r="AN59" s="71">
        <v>1.053233459380043</v>
      </c>
      <c r="AO59" s="72">
        <v>17.535599999999999</v>
      </c>
      <c r="AP59" s="72">
        <v>20.759499999999999</v>
      </c>
      <c r="AQ59" s="72">
        <v>13.3117</v>
      </c>
      <c r="AR59" s="74">
        <v>21.864599999999999</v>
      </c>
      <c r="AS59" s="76">
        <v>2080</v>
      </c>
      <c r="AT59" s="75">
        <v>3280</v>
      </c>
      <c r="BB59" s="70"/>
      <c r="BC59" s="70"/>
    </row>
    <row r="60" spans="1:63" s="16" customFormat="1">
      <c r="A60" s="10">
        <v>27</v>
      </c>
      <c r="B60" s="10">
        <v>58</v>
      </c>
      <c r="C60" s="18" t="s">
        <v>279</v>
      </c>
      <c r="D60" s="19" t="s">
        <v>74</v>
      </c>
      <c r="E60" s="20">
        <v>49.070959999999999</v>
      </c>
      <c r="F60" s="20">
        <v>123.15025</v>
      </c>
      <c r="G60" s="10">
        <f>-F60</f>
        <v>-123.15025</v>
      </c>
      <c r="H60" s="27">
        <v>9.7078799999999994</v>
      </c>
      <c r="I60" s="39" t="s">
        <v>292</v>
      </c>
      <c r="J60" s="40">
        <v>12.5</v>
      </c>
      <c r="K60" s="37">
        <v>3</v>
      </c>
      <c r="L60" s="17">
        <v>0</v>
      </c>
      <c r="M60" s="43">
        <v>0</v>
      </c>
      <c r="N60" s="17">
        <v>2012</v>
      </c>
      <c r="O60" s="21">
        <v>41036</v>
      </c>
      <c r="P60" s="28" t="s">
        <v>409</v>
      </c>
      <c r="Q60" s="29">
        <v>230.6</v>
      </c>
      <c r="R60" s="30">
        <v>202.1</v>
      </c>
      <c r="S60" s="29">
        <v>2.3069999999999999</v>
      </c>
      <c r="T60" s="29" t="s">
        <v>398</v>
      </c>
      <c r="U60" s="29">
        <v>2.242</v>
      </c>
      <c r="V60" s="29">
        <v>1.165</v>
      </c>
      <c r="W60" s="29" t="s">
        <v>49</v>
      </c>
      <c r="X60" s="32">
        <v>-0.32200000000000001</v>
      </c>
      <c r="Y60" s="32">
        <v>0.32200000000000001</v>
      </c>
      <c r="Z60" s="29" t="s">
        <v>395</v>
      </c>
      <c r="AA60" s="29">
        <v>10.52</v>
      </c>
      <c r="AB60" s="29">
        <v>1.4</v>
      </c>
      <c r="AC60" s="29">
        <f t="shared" si="4"/>
        <v>9.1199999999999992</v>
      </c>
      <c r="AD60" s="29">
        <v>89.48</v>
      </c>
      <c r="AE60" s="47" t="s">
        <v>427</v>
      </c>
      <c r="AF60" s="46">
        <v>2</v>
      </c>
      <c r="AG60" s="60">
        <v>-25.135330000000003</v>
      </c>
      <c r="AH60" s="60"/>
      <c r="AI60" s="60"/>
      <c r="AJ60" s="60"/>
      <c r="AK60" s="60"/>
      <c r="AL60" s="60"/>
      <c r="AM60" s="77"/>
      <c r="AN60" s="77"/>
      <c r="AO60" s="77"/>
      <c r="AP60" s="77"/>
      <c r="AQ60" s="77"/>
      <c r="AR60" s="77"/>
      <c r="AS60" s="77"/>
      <c r="AT60" s="77"/>
      <c r="AU60" s="70">
        <v>37168</v>
      </c>
      <c r="AV60" s="70"/>
      <c r="AW60" s="70">
        <v>1</v>
      </c>
      <c r="AX60" s="82">
        <v>0.96153846153846156</v>
      </c>
      <c r="AY60" s="81">
        <v>29.461001902346236</v>
      </c>
      <c r="AZ60" s="68">
        <v>3</v>
      </c>
      <c r="BA60" s="68">
        <v>0</v>
      </c>
      <c r="BB60" s="70">
        <f t="shared" ref="BB60" si="12">AZ60/(AZ60+BA60)*100</f>
        <v>100</v>
      </c>
      <c r="BC60" s="70"/>
      <c r="BD60" s="70">
        <v>3034.4831959416624</v>
      </c>
      <c r="BE60" s="70">
        <v>3063.9441978440086</v>
      </c>
      <c r="BF60" s="68">
        <v>498</v>
      </c>
      <c r="BG60" s="68">
        <v>283</v>
      </c>
      <c r="BH60" s="68">
        <v>17</v>
      </c>
      <c r="BI60" s="68">
        <v>9</v>
      </c>
      <c r="BJ60" s="68">
        <v>3</v>
      </c>
      <c r="BK60" s="68">
        <v>1</v>
      </c>
    </row>
    <row r="61" spans="1:63" s="16" customFormat="1">
      <c r="A61" s="10">
        <v>26</v>
      </c>
      <c r="B61" s="10">
        <v>59</v>
      </c>
      <c r="C61" s="18" t="s">
        <v>278</v>
      </c>
      <c r="D61" s="19" t="s">
        <v>73</v>
      </c>
      <c r="E61" s="20">
        <v>49.07094</v>
      </c>
      <c r="F61" s="20">
        <v>123.15496</v>
      </c>
      <c r="G61" s="10">
        <f>-F61</f>
        <v>-123.15496</v>
      </c>
      <c r="H61" s="27">
        <v>9.36557</v>
      </c>
      <c r="I61" s="39" t="s">
        <v>292</v>
      </c>
      <c r="J61" s="40">
        <v>12.5</v>
      </c>
      <c r="K61" s="37">
        <v>3</v>
      </c>
      <c r="L61" s="17">
        <v>0</v>
      </c>
      <c r="M61" s="43">
        <v>0</v>
      </c>
      <c r="N61" s="17">
        <v>2012</v>
      </c>
      <c r="O61" s="21">
        <v>41036</v>
      </c>
      <c r="P61" s="28" t="s">
        <v>399</v>
      </c>
      <c r="Q61" s="29">
        <v>38.840000000000003</v>
      </c>
      <c r="R61" s="30">
        <v>21.18</v>
      </c>
      <c r="S61" s="29">
        <v>5.5609999999999999</v>
      </c>
      <c r="T61" s="29" t="s">
        <v>400</v>
      </c>
      <c r="U61" s="29">
        <v>3.5609999999999999</v>
      </c>
      <c r="V61" s="29">
        <v>1.8320000000000001</v>
      </c>
      <c r="W61" s="29" t="s">
        <v>49</v>
      </c>
      <c r="X61" s="32">
        <v>-0.20799999999999999</v>
      </c>
      <c r="Y61" s="32">
        <v>0.20799999999999999</v>
      </c>
      <c r="Z61" s="29" t="s">
        <v>401</v>
      </c>
      <c r="AA61" s="29">
        <v>82.51</v>
      </c>
      <c r="AB61" s="29">
        <v>11.44</v>
      </c>
      <c r="AC61" s="29">
        <f t="shared" si="4"/>
        <v>71.070000000000007</v>
      </c>
      <c r="AD61" s="29">
        <v>17.489999999999998</v>
      </c>
      <c r="AE61" s="47" t="s">
        <v>427</v>
      </c>
      <c r="AF61" s="46">
        <v>0</v>
      </c>
      <c r="AG61" s="60">
        <v>-25.626330000000003</v>
      </c>
      <c r="AH61" s="60"/>
      <c r="AI61" s="60"/>
      <c r="AJ61" s="60"/>
      <c r="AK61" s="60"/>
      <c r="AL61" s="60"/>
      <c r="AM61" s="77"/>
      <c r="AN61" s="77"/>
      <c r="AO61" s="77"/>
      <c r="AP61" s="77"/>
      <c r="AQ61" s="77"/>
      <c r="AR61" s="77"/>
      <c r="AS61" s="77"/>
      <c r="AT61" s="77"/>
      <c r="AU61" s="70">
        <v>37168</v>
      </c>
      <c r="AV61" s="70"/>
      <c r="AW61" s="70">
        <v>0</v>
      </c>
      <c r="AX61" s="81">
        <v>0</v>
      </c>
      <c r="AY61" s="81">
        <v>0</v>
      </c>
      <c r="AZ61" s="68">
        <v>0</v>
      </c>
      <c r="BA61" s="68">
        <v>0</v>
      </c>
      <c r="BB61" s="70"/>
      <c r="BC61" s="70"/>
      <c r="BD61" s="70">
        <v>12922.790697674422</v>
      </c>
      <c r="BE61" s="70">
        <v>12922.790697674422</v>
      </c>
      <c r="BF61" s="68">
        <v>202</v>
      </c>
      <c r="BG61" s="68">
        <v>266</v>
      </c>
      <c r="BH61" s="68">
        <v>12</v>
      </c>
      <c r="BI61" s="68">
        <v>24</v>
      </c>
      <c r="BJ61" s="68">
        <v>0</v>
      </c>
      <c r="BK61" s="68"/>
    </row>
    <row r="62" spans="1:63" s="16" customFormat="1">
      <c r="A62" s="10">
        <v>25</v>
      </c>
      <c r="B62" s="10">
        <v>60</v>
      </c>
      <c r="C62" s="18" t="s">
        <v>277</v>
      </c>
      <c r="D62" s="19" t="s">
        <v>72</v>
      </c>
      <c r="E62" s="20">
        <v>49.071080000000002</v>
      </c>
      <c r="F62" s="20">
        <v>123.15831</v>
      </c>
      <c r="G62" s="10">
        <f>-F62</f>
        <v>-123.15831</v>
      </c>
      <c r="H62" s="27">
        <v>9.1739999999999995</v>
      </c>
      <c r="I62" s="39" t="s">
        <v>292</v>
      </c>
      <c r="J62" s="40">
        <v>12.5</v>
      </c>
      <c r="K62" s="37">
        <v>3</v>
      </c>
      <c r="L62" s="17">
        <v>0</v>
      </c>
      <c r="M62" s="43">
        <v>0</v>
      </c>
      <c r="N62" s="17">
        <v>2012</v>
      </c>
      <c r="O62" s="21">
        <v>41036</v>
      </c>
      <c r="P62" s="28" t="s">
        <v>409</v>
      </c>
      <c r="Q62" s="29">
        <v>140.6</v>
      </c>
      <c r="R62" s="30">
        <v>92.92</v>
      </c>
      <c r="S62" s="29">
        <v>3.4279999999999999</v>
      </c>
      <c r="T62" s="29" t="s">
        <v>412</v>
      </c>
      <c r="U62" s="29">
        <v>3.242</v>
      </c>
      <c r="V62" s="29">
        <v>1.6970000000000001</v>
      </c>
      <c r="W62" s="29" t="s">
        <v>393</v>
      </c>
      <c r="X62" s="32">
        <v>-0.52300000000000002</v>
      </c>
      <c r="Y62" s="32">
        <v>0.52300000000000002</v>
      </c>
      <c r="Z62" s="29" t="s">
        <v>395</v>
      </c>
      <c r="AA62" s="29">
        <v>23.34</v>
      </c>
      <c r="AB62" s="29">
        <v>3.78</v>
      </c>
      <c r="AC62" s="29">
        <f t="shared" si="4"/>
        <v>19.559999999999999</v>
      </c>
      <c r="AD62" s="29">
        <v>76.66</v>
      </c>
      <c r="AE62" s="47" t="s">
        <v>426</v>
      </c>
      <c r="AF62" s="46">
        <v>3</v>
      </c>
      <c r="AG62" s="60">
        <v>-25.364330000000002</v>
      </c>
      <c r="AH62" s="60"/>
      <c r="AI62" s="60"/>
      <c r="AJ62" s="60"/>
      <c r="AK62" s="60"/>
      <c r="AL62" s="60"/>
      <c r="AM62" s="77"/>
      <c r="AN62" s="77"/>
      <c r="AO62" s="77"/>
      <c r="AP62" s="77"/>
      <c r="AQ62" s="77"/>
      <c r="AR62" s="77"/>
      <c r="AS62" s="77"/>
      <c r="AT62" s="77"/>
      <c r="AU62" s="70">
        <v>37168</v>
      </c>
      <c r="AV62" s="70"/>
      <c r="AW62" s="70">
        <v>3</v>
      </c>
      <c r="AX62" s="82">
        <v>1.3029315960912053</v>
      </c>
      <c r="AY62" s="81">
        <v>27.466745492166716</v>
      </c>
      <c r="AZ62" s="68">
        <v>3</v>
      </c>
      <c r="BA62" s="68">
        <v>1</v>
      </c>
      <c r="BB62" s="70">
        <f t="shared" ref="BB62:BB63" si="13">AZ62/(AZ62+BA62)*100</f>
        <v>75</v>
      </c>
      <c r="BC62" s="70">
        <v>3</v>
      </c>
      <c r="BD62" s="70">
        <v>2080.6059710316285</v>
      </c>
      <c r="BE62" s="70">
        <v>2108.0727165237954</v>
      </c>
      <c r="BF62" s="68">
        <v>796</v>
      </c>
      <c r="BG62" s="68">
        <v>278</v>
      </c>
      <c r="BH62" s="68">
        <v>9</v>
      </c>
      <c r="BI62" s="68">
        <v>16</v>
      </c>
      <c r="BJ62" s="68">
        <v>4</v>
      </c>
      <c r="BK62" s="68"/>
    </row>
    <row r="63" spans="1:63" s="16" customFormat="1" ht="16">
      <c r="A63" s="10">
        <v>74</v>
      </c>
      <c r="B63" s="10">
        <v>61</v>
      </c>
      <c r="C63" s="18" t="s">
        <v>93</v>
      </c>
      <c r="D63" s="19" t="s">
        <v>96</v>
      </c>
      <c r="E63" s="10">
        <v>49.067926999999997</v>
      </c>
      <c r="F63" s="10">
        <f>-G63</f>
        <v>123.16166800000001</v>
      </c>
      <c r="G63" s="10">
        <v>-123.16166800000001</v>
      </c>
      <c r="H63" s="26">
        <v>8.6</v>
      </c>
      <c r="I63" s="35">
        <v>7</v>
      </c>
      <c r="J63" s="36">
        <v>7</v>
      </c>
      <c r="K63" s="35">
        <v>2</v>
      </c>
      <c r="L63" s="17">
        <v>0</v>
      </c>
      <c r="M63" s="42">
        <v>2.5000000000000001E-2</v>
      </c>
      <c r="N63" s="10">
        <v>2021</v>
      </c>
      <c r="O63" s="21">
        <v>44299</v>
      </c>
      <c r="P63" s="28" t="s">
        <v>409</v>
      </c>
      <c r="Q63" s="29">
        <v>184.5</v>
      </c>
      <c r="R63" s="30">
        <v>68.47</v>
      </c>
      <c r="S63" s="29">
        <v>3.8679999999999999</v>
      </c>
      <c r="T63" s="31" t="s">
        <v>412</v>
      </c>
      <c r="U63" s="29">
        <v>5.8520000000000003</v>
      </c>
      <c r="V63" s="29">
        <v>2.5489999999999999</v>
      </c>
      <c r="W63" s="31" t="s">
        <v>405</v>
      </c>
      <c r="X63" s="32">
        <v>-6.7000000000000004E-2</v>
      </c>
      <c r="Y63" s="32">
        <v>6.7000000000000004E-2</v>
      </c>
      <c r="Z63" s="31" t="s">
        <v>413</v>
      </c>
      <c r="AA63" s="29">
        <v>48.6</v>
      </c>
      <c r="AB63" s="29">
        <v>6.8</v>
      </c>
      <c r="AC63" s="29">
        <f t="shared" si="4"/>
        <v>41.800000000000004</v>
      </c>
      <c r="AD63" s="29">
        <v>51.4</v>
      </c>
      <c r="AE63" s="47"/>
      <c r="AF63" s="46"/>
      <c r="AG63" s="59">
        <v>-25.681000000000001</v>
      </c>
      <c r="AH63" s="59">
        <v>0.51200000000000001</v>
      </c>
      <c r="AI63" s="59">
        <v>0.37390898154795493</v>
      </c>
      <c r="AJ63" s="59">
        <f t="shared" ref="AJ63:AJ66" si="14">AH63-AI63</f>
        <v>0.13809101845204508</v>
      </c>
      <c r="AK63" s="59">
        <v>3.15E-2</v>
      </c>
      <c r="AL63" s="60">
        <f>AI63/AK63</f>
        <v>11.870126398347775</v>
      </c>
      <c r="AM63" s="71">
        <v>0.65754370527885209</v>
      </c>
      <c r="AN63" s="71">
        <v>0.87441012388016182</v>
      </c>
      <c r="AO63" s="72">
        <v>16.365300000000001</v>
      </c>
      <c r="AP63" s="72">
        <v>20.237300000000001</v>
      </c>
      <c r="AQ63" s="74">
        <v>10.760899999999999</v>
      </c>
      <c r="AR63" s="74">
        <v>17.695699999999999</v>
      </c>
      <c r="AS63" s="75">
        <v>2150</v>
      </c>
      <c r="AT63" s="75">
        <v>3080</v>
      </c>
      <c r="AU63" s="68">
        <v>39170</v>
      </c>
      <c r="AV63" s="68">
        <v>4.1840000000000002</v>
      </c>
      <c r="AW63" s="68"/>
      <c r="AX63" s="80">
        <v>2.2999999999999998</v>
      </c>
      <c r="AY63" s="80">
        <v>42</v>
      </c>
      <c r="AZ63" s="68">
        <v>6</v>
      </c>
      <c r="BA63" s="68">
        <v>3</v>
      </c>
      <c r="BB63" s="84">
        <f t="shared" si="13"/>
        <v>66.666666666666657</v>
      </c>
      <c r="BC63" s="70">
        <f>AZ63/BA63</f>
        <v>2</v>
      </c>
      <c r="BD63" s="68">
        <v>1777</v>
      </c>
      <c r="BE63" s="68">
        <v>1819</v>
      </c>
      <c r="BF63" s="68">
        <v>2019</v>
      </c>
      <c r="BG63" s="68">
        <v>269</v>
      </c>
      <c r="BH63" s="68">
        <v>61</v>
      </c>
      <c r="BI63" s="68">
        <v>48</v>
      </c>
      <c r="BJ63" s="68">
        <v>9</v>
      </c>
      <c r="BK63" s="68"/>
    </row>
    <row r="64" spans="1:63" ht="16">
      <c r="A64" s="10">
        <v>75</v>
      </c>
      <c r="B64" s="10">
        <v>62</v>
      </c>
      <c r="C64" s="18" t="s">
        <v>93</v>
      </c>
      <c r="D64" s="19" t="s">
        <v>97</v>
      </c>
      <c r="E64" s="10">
        <v>49.067594</v>
      </c>
      <c r="F64" s="10">
        <f>-G64</f>
        <v>123.16392500000001</v>
      </c>
      <c r="G64" s="10">
        <v>-123.16392500000001</v>
      </c>
      <c r="H64" s="26">
        <v>8.4</v>
      </c>
      <c r="I64" s="35">
        <v>7</v>
      </c>
      <c r="J64" s="36">
        <v>7</v>
      </c>
      <c r="K64" s="35">
        <v>2</v>
      </c>
      <c r="L64" s="17">
        <v>0</v>
      </c>
      <c r="M64" s="42">
        <v>2.5000000000000001E-2</v>
      </c>
      <c r="N64" s="10">
        <v>2021</v>
      </c>
      <c r="O64" s="21">
        <v>44299</v>
      </c>
      <c r="P64" s="28" t="s">
        <v>409</v>
      </c>
      <c r="Q64" s="29">
        <v>224.3</v>
      </c>
      <c r="R64" s="30">
        <v>93.94</v>
      </c>
      <c r="S64" s="29">
        <v>3.4119999999999999</v>
      </c>
      <c r="T64" s="31" t="s">
        <v>412</v>
      </c>
      <c r="U64" s="29">
        <v>5.4409999999999998</v>
      </c>
      <c r="V64" s="29">
        <v>2.444</v>
      </c>
      <c r="W64" s="31" t="s">
        <v>405</v>
      </c>
      <c r="X64" s="32">
        <v>-0.28100000000000003</v>
      </c>
      <c r="Y64" s="32">
        <v>0.28100000000000003</v>
      </c>
      <c r="Z64" s="31" t="s">
        <v>401</v>
      </c>
      <c r="AA64" s="29">
        <v>37</v>
      </c>
      <c r="AB64" s="29">
        <v>5.9</v>
      </c>
      <c r="AC64" s="29">
        <f t="shared" si="4"/>
        <v>31.1</v>
      </c>
      <c r="AD64" s="29">
        <v>63</v>
      </c>
      <c r="AE64" s="47"/>
      <c r="AF64" s="46"/>
      <c r="AG64" s="59">
        <v>-25.654</v>
      </c>
      <c r="AH64" s="59">
        <v>0.47050000000000003</v>
      </c>
      <c r="AI64" s="59">
        <v>0.33107018005488087</v>
      </c>
      <c r="AJ64" s="59">
        <f t="shared" si="14"/>
        <v>0.13942981994511916</v>
      </c>
      <c r="AK64" s="59">
        <v>2.75E-2</v>
      </c>
      <c r="AL64" s="60">
        <f t="shared" ref="AL64:AL66" si="15">AI64/AK64</f>
        <v>12.038915638359304</v>
      </c>
      <c r="AM64" s="71">
        <v>0.72658688865764842</v>
      </c>
      <c r="AN64" s="71">
        <v>0.78333869164439374</v>
      </c>
      <c r="AO64" s="72">
        <v>19.604399999999998</v>
      </c>
      <c r="AP64" s="72">
        <v>20.8399</v>
      </c>
      <c r="AQ64" s="74">
        <v>14.244300000000001</v>
      </c>
      <c r="AR64" s="74">
        <v>16.3247</v>
      </c>
      <c r="AS64" s="75">
        <v>2960</v>
      </c>
      <c r="AT64" s="75">
        <v>2690</v>
      </c>
      <c r="BB64" s="84"/>
      <c r="BC64" s="84"/>
    </row>
    <row r="65" spans="1:63" ht="16">
      <c r="A65" s="10">
        <v>73</v>
      </c>
      <c r="B65" s="10">
        <v>63</v>
      </c>
      <c r="C65" s="18" t="s">
        <v>91</v>
      </c>
      <c r="D65" s="19" t="s">
        <v>92</v>
      </c>
      <c r="E65" s="10">
        <v>49.126803000000002</v>
      </c>
      <c r="F65" s="10">
        <f>-G65</f>
        <v>123.195792</v>
      </c>
      <c r="G65" s="10">
        <v>-123.195792</v>
      </c>
      <c r="H65" s="26">
        <v>8.4</v>
      </c>
      <c r="I65" s="35">
        <v>8</v>
      </c>
      <c r="J65" s="36">
        <v>8</v>
      </c>
      <c r="K65" s="35">
        <v>2</v>
      </c>
      <c r="L65" s="17">
        <v>0</v>
      </c>
      <c r="M65" s="42">
        <v>2.5000000000000001E-2</v>
      </c>
      <c r="N65" s="10">
        <v>2021</v>
      </c>
      <c r="O65" s="21">
        <v>44299</v>
      </c>
      <c r="P65" s="28" t="s">
        <v>403</v>
      </c>
      <c r="Q65" s="29">
        <v>29.02</v>
      </c>
      <c r="R65" s="30">
        <v>10.46</v>
      </c>
      <c r="S65" s="29">
        <v>6.5789999999999997</v>
      </c>
      <c r="T65" s="31" t="s">
        <v>404</v>
      </c>
      <c r="U65" s="29">
        <v>3.423</v>
      </c>
      <c r="V65" s="29">
        <v>1.7749999999999999</v>
      </c>
      <c r="W65" s="31" t="s">
        <v>49</v>
      </c>
      <c r="X65" s="32">
        <v>-0.22</v>
      </c>
      <c r="Y65" s="32">
        <v>0.22</v>
      </c>
      <c r="Z65" s="31" t="s">
        <v>401</v>
      </c>
      <c r="AA65" s="29">
        <v>95.7</v>
      </c>
      <c r="AB65" s="29">
        <v>20.6</v>
      </c>
      <c r="AC65" s="29">
        <f t="shared" si="4"/>
        <v>75.099999999999994</v>
      </c>
      <c r="AD65" s="29">
        <v>4.3</v>
      </c>
      <c r="AE65" s="47"/>
      <c r="AF65" s="46"/>
      <c r="AG65" s="59">
        <v>-25.669</v>
      </c>
      <c r="AH65" s="59">
        <v>1.3039999999999998</v>
      </c>
      <c r="AI65" s="59">
        <v>1.1456083603737441</v>
      </c>
      <c r="AJ65" s="59">
        <f t="shared" si="14"/>
        <v>0.15839163962625569</v>
      </c>
      <c r="AK65" s="59">
        <v>0.10150000000000001</v>
      </c>
      <c r="AL65" s="60">
        <f t="shared" si="15"/>
        <v>11.28678187560339</v>
      </c>
      <c r="AM65" s="71">
        <v>1.2510586013966598</v>
      </c>
      <c r="AN65" s="71">
        <v>1.8766965001335827</v>
      </c>
      <c r="AO65" s="72">
        <v>14.405799999999999</v>
      </c>
      <c r="AP65" s="72">
        <v>14.972</v>
      </c>
      <c r="AQ65" s="74">
        <v>18.022500000000001</v>
      </c>
      <c r="AR65" s="74">
        <v>28.097899999999999</v>
      </c>
      <c r="AS65" s="75">
        <v>2770</v>
      </c>
      <c r="AT65" s="75">
        <v>3960</v>
      </c>
      <c r="BB65" s="84"/>
      <c r="BC65" s="84"/>
    </row>
    <row r="66" spans="1:63" s="16" customFormat="1" ht="16">
      <c r="A66" s="10">
        <v>72</v>
      </c>
      <c r="B66" s="10">
        <v>64</v>
      </c>
      <c r="C66" s="18" t="s">
        <v>91</v>
      </c>
      <c r="D66" s="19" t="s">
        <v>90</v>
      </c>
      <c r="E66" s="10">
        <v>49.126573</v>
      </c>
      <c r="F66" s="10">
        <f>-G66</f>
        <v>123.199809</v>
      </c>
      <c r="G66" s="10">
        <v>-123.199809</v>
      </c>
      <c r="H66" s="26">
        <v>8.1</v>
      </c>
      <c r="I66" s="35">
        <v>8</v>
      </c>
      <c r="J66" s="36">
        <v>8</v>
      </c>
      <c r="K66" s="35">
        <v>2</v>
      </c>
      <c r="L66" s="17">
        <v>0</v>
      </c>
      <c r="M66" s="42">
        <v>2.5000000000000001E-2</v>
      </c>
      <c r="N66" s="10">
        <v>2021</v>
      </c>
      <c r="O66" s="21">
        <v>44299</v>
      </c>
      <c r="P66" s="28" t="s">
        <v>399</v>
      </c>
      <c r="Q66" s="29">
        <v>39.26</v>
      </c>
      <c r="R66" s="30">
        <v>17.329999999999998</v>
      </c>
      <c r="S66" s="29">
        <v>5.85</v>
      </c>
      <c r="T66" s="31" t="s">
        <v>400</v>
      </c>
      <c r="U66" s="29">
        <v>3.8340000000000001</v>
      </c>
      <c r="V66" s="29">
        <v>1.9390000000000001</v>
      </c>
      <c r="W66" s="31" t="s">
        <v>49</v>
      </c>
      <c r="X66" s="32">
        <v>-0.24199999999999999</v>
      </c>
      <c r="Y66" s="32">
        <v>0.24199999999999999</v>
      </c>
      <c r="Z66" s="31" t="s">
        <v>401</v>
      </c>
      <c r="AA66" s="29">
        <v>85.2</v>
      </c>
      <c r="AB66" s="29">
        <v>15</v>
      </c>
      <c r="AC66" s="29">
        <f t="shared" si="4"/>
        <v>70.2</v>
      </c>
      <c r="AD66" s="29">
        <v>14.8</v>
      </c>
      <c r="AE66" s="47"/>
      <c r="AF66" s="46"/>
      <c r="AG66" s="59">
        <v>-25.423999999999999</v>
      </c>
      <c r="AH66" s="59">
        <v>1.1379999999999999</v>
      </c>
      <c r="AI66" s="59">
        <v>0.96171450128263058</v>
      </c>
      <c r="AJ66" s="59">
        <f t="shared" si="14"/>
        <v>0.17628549871736932</v>
      </c>
      <c r="AK66" s="59">
        <v>8.7499999999999994E-2</v>
      </c>
      <c r="AL66" s="60">
        <f t="shared" si="15"/>
        <v>10.991022871801492</v>
      </c>
      <c r="AM66" s="71">
        <v>1.1118087635107863</v>
      </c>
      <c r="AN66" s="71">
        <v>1.6582808646652798</v>
      </c>
      <c r="AO66" s="72">
        <v>13.3782</v>
      </c>
      <c r="AP66" s="72">
        <v>14.5166</v>
      </c>
      <c r="AQ66" s="74">
        <v>14.874000000000001</v>
      </c>
      <c r="AR66" s="74">
        <v>24.072600000000001</v>
      </c>
      <c r="AS66" s="75">
        <v>2520</v>
      </c>
      <c r="AT66" s="75">
        <v>3820</v>
      </c>
      <c r="AU66" s="68">
        <v>39170</v>
      </c>
      <c r="AV66" s="68">
        <v>2.3570000000000002</v>
      </c>
      <c r="AW66" s="68"/>
      <c r="AX66" s="80">
        <v>1.2</v>
      </c>
      <c r="AY66" s="80">
        <v>175</v>
      </c>
      <c r="AZ66" s="68">
        <v>3</v>
      </c>
      <c r="BA66" s="68">
        <v>2</v>
      </c>
      <c r="BB66" s="70">
        <f t="shared" ref="BB66" si="16">AZ66/(AZ66+BA66)*100</f>
        <v>60</v>
      </c>
      <c r="BC66" s="84">
        <f>AZ66/BA66</f>
        <v>1.5</v>
      </c>
      <c r="BD66" s="68">
        <v>14191</v>
      </c>
      <c r="BE66" s="68">
        <v>14366</v>
      </c>
      <c r="BF66" s="68">
        <v>482</v>
      </c>
      <c r="BG66" s="68">
        <v>339</v>
      </c>
      <c r="BH66" s="68">
        <v>37</v>
      </c>
      <c r="BI66" s="68">
        <v>30</v>
      </c>
      <c r="BJ66" s="68">
        <v>5</v>
      </c>
      <c r="BK66" s="68"/>
    </row>
    <row r="67" spans="1:63" s="16" customFormat="1">
      <c r="A67" s="10">
        <v>32</v>
      </c>
      <c r="B67" s="10">
        <v>65</v>
      </c>
      <c r="C67" s="18" t="s">
        <v>271</v>
      </c>
      <c r="D67" s="19" t="s">
        <v>78</v>
      </c>
      <c r="E67" s="20">
        <v>49.176616000000003</v>
      </c>
      <c r="F67" s="20">
        <v>123.18797000000001</v>
      </c>
      <c r="G67" s="10">
        <f t="shared" si="1"/>
        <v>-123.18797000000001</v>
      </c>
      <c r="H67" s="27">
        <v>7.9753559999999997</v>
      </c>
      <c r="I67" s="39" t="s">
        <v>292</v>
      </c>
      <c r="J67" s="40">
        <v>12.5</v>
      </c>
      <c r="K67" s="37">
        <v>3</v>
      </c>
      <c r="L67" s="17">
        <v>0</v>
      </c>
      <c r="M67" s="43">
        <v>0</v>
      </c>
      <c r="N67" s="17">
        <v>2012</v>
      </c>
      <c r="O67" s="21">
        <v>40994</v>
      </c>
      <c r="P67" s="28" t="s">
        <v>399</v>
      </c>
      <c r="Q67" s="29">
        <v>59.53</v>
      </c>
      <c r="R67" s="30">
        <v>30.79</v>
      </c>
      <c r="S67" s="29">
        <v>5.0209999999999999</v>
      </c>
      <c r="T67" s="29" t="s">
        <v>400</v>
      </c>
      <c r="U67" s="29">
        <v>3.9950000000000001</v>
      </c>
      <c r="V67" s="29">
        <v>1.998</v>
      </c>
      <c r="W67" s="29" t="s">
        <v>49</v>
      </c>
      <c r="X67" s="32">
        <v>-0.16800000000000001</v>
      </c>
      <c r="Y67" s="32">
        <v>0.16800000000000001</v>
      </c>
      <c r="Z67" s="29" t="s">
        <v>401</v>
      </c>
      <c r="AA67" s="29">
        <v>66.78</v>
      </c>
      <c r="AB67" s="29">
        <v>9.1199999999999992</v>
      </c>
      <c r="AC67" s="29">
        <f t="shared" si="4"/>
        <v>57.660000000000004</v>
      </c>
      <c r="AD67" s="29">
        <v>33.22</v>
      </c>
      <c r="AE67" s="47"/>
      <c r="AF67" s="46"/>
      <c r="AG67" s="60">
        <v>-24.068330000000003</v>
      </c>
      <c r="AH67" s="60"/>
      <c r="AI67" s="60"/>
      <c r="AJ67" s="60"/>
      <c r="AK67" s="60"/>
      <c r="AL67" s="60"/>
      <c r="AM67" s="77"/>
      <c r="AN67" s="77"/>
      <c r="AO67" s="77"/>
      <c r="AP67" s="77"/>
      <c r="AQ67" s="77"/>
      <c r="AR67" s="77"/>
      <c r="AS67" s="77"/>
      <c r="AT67" s="77"/>
      <c r="AU67" s="70">
        <v>37168</v>
      </c>
      <c r="AV67" s="70"/>
      <c r="AW67" s="70">
        <v>0</v>
      </c>
      <c r="AX67" s="81">
        <v>0</v>
      </c>
      <c r="AY67" s="81">
        <v>0</v>
      </c>
      <c r="AZ67" s="68">
        <v>0</v>
      </c>
      <c r="BA67" s="68">
        <v>0</v>
      </c>
      <c r="BB67" s="84"/>
      <c r="BC67" s="84"/>
      <c r="BD67" s="70">
        <v>36041.696969696983</v>
      </c>
      <c r="BE67" s="70">
        <v>36041.696969696983</v>
      </c>
      <c r="BF67" s="68">
        <v>75</v>
      </c>
      <c r="BG67" s="68">
        <v>307</v>
      </c>
      <c r="BH67" s="68">
        <v>5</v>
      </c>
      <c r="BI67" s="68">
        <v>8</v>
      </c>
      <c r="BJ67" s="68">
        <v>0</v>
      </c>
      <c r="BK67" s="68"/>
    </row>
    <row r="68" spans="1:63" s="16" customFormat="1">
      <c r="A68" s="10">
        <v>33</v>
      </c>
      <c r="B68" s="10">
        <v>66</v>
      </c>
      <c r="C68" s="18" t="s">
        <v>270</v>
      </c>
      <c r="D68" s="19" t="s">
        <v>79</v>
      </c>
      <c r="E68" s="20">
        <v>49.176540000000003</v>
      </c>
      <c r="F68" s="20">
        <v>123.192055</v>
      </c>
      <c r="G68" s="10">
        <f t="shared" si="1"/>
        <v>-123.192055</v>
      </c>
      <c r="H68" s="27">
        <v>7.6775061999999998</v>
      </c>
      <c r="I68" s="39" t="s">
        <v>292</v>
      </c>
      <c r="J68" s="40">
        <v>12.5</v>
      </c>
      <c r="K68" s="37">
        <v>3</v>
      </c>
      <c r="L68" s="17">
        <v>0</v>
      </c>
      <c r="M68" s="43">
        <v>0</v>
      </c>
      <c r="N68" s="17">
        <v>2012</v>
      </c>
      <c r="O68" s="21">
        <v>40994</v>
      </c>
      <c r="P68" s="28" t="s">
        <v>418</v>
      </c>
      <c r="Q68" s="29">
        <v>413.3</v>
      </c>
      <c r="R68" s="30">
        <v>374.9</v>
      </c>
      <c r="S68" s="29">
        <v>1.4159999999999999</v>
      </c>
      <c r="T68" s="29" t="s">
        <v>411</v>
      </c>
      <c r="U68" s="29">
        <v>1.6659999999999999</v>
      </c>
      <c r="V68" s="29">
        <v>0.73599999999999999</v>
      </c>
      <c r="W68" s="29" t="s">
        <v>407</v>
      </c>
      <c r="X68" s="32">
        <v>-0.11</v>
      </c>
      <c r="Y68" s="32">
        <v>0.11</v>
      </c>
      <c r="Z68" s="29" t="s">
        <v>401</v>
      </c>
      <c r="AA68" s="29">
        <v>2.66</v>
      </c>
      <c r="AB68" s="29">
        <v>0.05</v>
      </c>
      <c r="AC68" s="29">
        <f t="shared" si="4"/>
        <v>2.6100000000000003</v>
      </c>
      <c r="AD68" s="29">
        <v>97.34</v>
      </c>
      <c r="AE68" s="47"/>
      <c r="AF68" s="46"/>
      <c r="AG68" s="60">
        <v>-24.117330000000003</v>
      </c>
      <c r="AH68" s="60"/>
      <c r="AI68" s="60"/>
      <c r="AJ68" s="60"/>
      <c r="AK68" s="60"/>
      <c r="AL68" s="60"/>
      <c r="AM68" s="77"/>
      <c r="AN68" s="77"/>
      <c r="AO68" s="77"/>
      <c r="AP68" s="77"/>
      <c r="AQ68" s="77"/>
      <c r="AR68" s="77"/>
      <c r="AS68" s="77"/>
      <c r="AT68" s="77"/>
      <c r="AU68" s="70">
        <v>37168</v>
      </c>
      <c r="AV68" s="70"/>
      <c r="AW68" s="70">
        <v>3</v>
      </c>
      <c r="AX68" s="82">
        <v>0.98360655737704927</v>
      </c>
      <c r="AY68" s="81">
        <v>25.675600994749935</v>
      </c>
      <c r="AZ68" s="68">
        <v>2</v>
      </c>
      <c r="BA68" s="68">
        <v>1</v>
      </c>
      <c r="BB68" s="84">
        <f t="shared" ref="BB68:BB75" si="17">AZ68/(AZ68+BA68)*100</f>
        <v>66.666666666666657</v>
      </c>
      <c r="BC68" s="70">
        <f>AZ68/BA68</f>
        <v>2</v>
      </c>
      <c r="BD68" s="70">
        <v>2584.6771668048268</v>
      </c>
      <c r="BE68" s="70">
        <v>2610.3527677995767</v>
      </c>
      <c r="BF68" s="68">
        <v>564</v>
      </c>
      <c r="BG68" s="68">
        <v>277</v>
      </c>
      <c r="BH68" s="68">
        <v>16</v>
      </c>
      <c r="BI68" s="68">
        <v>9</v>
      </c>
      <c r="BJ68" s="68">
        <v>3</v>
      </c>
      <c r="BK68" s="68"/>
    </row>
    <row r="69" spans="1:63" s="16" customFormat="1" ht="16">
      <c r="A69" s="10">
        <v>77</v>
      </c>
      <c r="B69" s="10">
        <v>67</v>
      </c>
      <c r="C69" s="18" t="s">
        <v>94</v>
      </c>
      <c r="D69" s="19" t="s">
        <v>98</v>
      </c>
      <c r="E69" s="10">
        <v>49.057332000000002</v>
      </c>
      <c r="F69" s="10">
        <f>-G69</f>
        <v>123.157113</v>
      </c>
      <c r="G69" s="10">
        <v>-123.157113</v>
      </c>
      <c r="H69" s="26">
        <v>7.7</v>
      </c>
      <c r="I69" s="35">
        <v>8</v>
      </c>
      <c r="J69" s="36">
        <v>8</v>
      </c>
      <c r="K69" s="35">
        <v>2</v>
      </c>
      <c r="L69" s="17">
        <v>0</v>
      </c>
      <c r="M69" s="42">
        <v>2.5000000000000001E-2</v>
      </c>
      <c r="N69" s="10">
        <v>2021</v>
      </c>
      <c r="O69" s="21">
        <v>44299</v>
      </c>
      <c r="P69" s="28" t="s">
        <v>399</v>
      </c>
      <c r="Q69" s="29">
        <v>61.71</v>
      </c>
      <c r="R69" s="30">
        <v>28.95</v>
      </c>
      <c r="S69" s="29">
        <v>5.1100000000000003</v>
      </c>
      <c r="T69" s="31" t="s">
        <v>400</v>
      </c>
      <c r="U69" s="29">
        <v>4.3479999999999999</v>
      </c>
      <c r="V69" s="29">
        <v>2.12</v>
      </c>
      <c r="W69" s="31" t="s">
        <v>405</v>
      </c>
      <c r="X69" s="32">
        <v>-0.28599999999999998</v>
      </c>
      <c r="Y69" s="32">
        <v>0.28599999999999998</v>
      </c>
      <c r="Z69" s="31" t="s">
        <v>401</v>
      </c>
      <c r="AA69" s="29">
        <v>64.400000000000006</v>
      </c>
      <c r="AB69" s="29">
        <v>11.5</v>
      </c>
      <c r="AC69" s="29">
        <f t="shared" si="4"/>
        <v>52.900000000000006</v>
      </c>
      <c r="AD69" s="29">
        <v>35.6</v>
      </c>
      <c r="AE69" s="47"/>
      <c r="AF69" s="46"/>
      <c r="AG69" s="61">
        <v>-23.666999999999998</v>
      </c>
      <c r="AH69" s="59">
        <v>0.78100000000000003</v>
      </c>
      <c r="AI69" s="59">
        <v>0.5680234571971613</v>
      </c>
      <c r="AJ69" s="59">
        <f t="shared" ref="AJ69" si="18">AH69-AI69</f>
        <v>0.21297654280283873</v>
      </c>
      <c r="AK69" s="59">
        <v>5.8499999999999996E-2</v>
      </c>
      <c r="AL69" s="60">
        <f t="shared" ref="AL69" si="19">AI69/AK69</f>
        <v>9.7098026871309635</v>
      </c>
      <c r="AM69" s="71">
        <v>1.2363625565442902</v>
      </c>
      <c r="AN69" s="71">
        <v>1.7804955592476361</v>
      </c>
      <c r="AO69" s="74">
        <v>10.1027</v>
      </c>
      <c r="AP69" s="71">
        <v>9.7506000000000004</v>
      </c>
      <c r="AQ69" s="74">
        <v>12.490600000000001</v>
      </c>
      <c r="AR69" s="74">
        <v>17.360900000000001</v>
      </c>
      <c r="AS69" s="75">
        <v>2620</v>
      </c>
      <c r="AT69" s="75">
        <v>3210</v>
      </c>
      <c r="AU69" s="68">
        <v>39170</v>
      </c>
      <c r="AV69" s="68">
        <v>3.399</v>
      </c>
      <c r="AW69" s="68"/>
      <c r="AX69" s="80">
        <v>0.6</v>
      </c>
      <c r="AY69" s="80">
        <v>58</v>
      </c>
      <c r="AZ69" s="68">
        <v>1</v>
      </c>
      <c r="BA69" s="68">
        <v>2</v>
      </c>
      <c r="BB69" s="84">
        <f t="shared" si="17"/>
        <v>33.333333333333329</v>
      </c>
      <c r="BC69" s="84">
        <f>AZ69/BA69</f>
        <v>0.5</v>
      </c>
      <c r="BD69" s="68">
        <v>9438</v>
      </c>
      <c r="BE69" s="68">
        <v>9496</v>
      </c>
      <c r="BF69" s="68">
        <v>609</v>
      </c>
      <c r="BG69" s="68">
        <v>456</v>
      </c>
      <c r="BH69" s="68">
        <v>21</v>
      </c>
      <c r="BI69" s="68">
        <v>15</v>
      </c>
      <c r="BJ69" s="68">
        <v>3</v>
      </c>
      <c r="BK69" s="68"/>
    </row>
    <row r="70" spans="1:63" s="16" customFormat="1">
      <c r="A70" s="10">
        <v>34</v>
      </c>
      <c r="B70" s="10">
        <v>68</v>
      </c>
      <c r="C70" s="18" t="s">
        <v>269</v>
      </c>
      <c r="D70" s="19" t="s">
        <v>80</v>
      </c>
      <c r="E70" s="20">
        <v>49.177239999999998</v>
      </c>
      <c r="F70" s="20">
        <v>123.1948</v>
      </c>
      <c r="G70" s="10">
        <f t="shared" si="1"/>
        <v>-123.1948</v>
      </c>
      <c r="H70" s="27">
        <v>7.4628399999999999</v>
      </c>
      <c r="I70" s="39" t="s">
        <v>292</v>
      </c>
      <c r="J70" s="40">
        <v>12.5</v>
      </c>
      <c r="K70" s="37">
        <v>3</v>
      </c>
      <c r="L70" s="10">
        <v>0</v>
      </c>
      <c r="M70" s="43">
        <v>0</v>
      </c>
      <c r="N70" s="17">
        <v>2012</v>
      </c>
      <c r="O70" s="21">
        <v>40994</v>
      </c>
      <c r="P70" s="28" t="s">
        <v>399</v>
      </c>
      <c r="Q70" s="29">
        <v>69.650000000000006</v>
      </c>
      <c r="R70" s="30">
        <v>36.97</v>
      </c>
      <c r="S70" s="29">
        <v>4.758</v>
      </c>
      <c r="T70" s="29" t="s">
        <v>394</v>
      </c>
      <c r="U70" s="29">
        <v>3.9529999999999998</v>
      </c>
      <c r="V70" s="29">
        <v>1.9830000000000001</v>
      </c>
      <c r="W70" s="29" t="s">
        <v>49</v>
      </c>
      <c r="X70" s="32">
        <v>-0.19900000000000001</v>
      </c>
      <c r="Y70" s="32">
        <v>0.19900000000000001</v>
      </c>
      <c r="Z70" s="29" t="s">
        <v>401</v>
      </c>
      <c r="AA70" s="29">
        <v>60.69</v>
      </c>
      <c r="AB70" s="29">
        <v>7.69</v>
      </c>
      <c r="AC70" s="29">
        <f t="shared" si="4"/>
        <v>53</v>
      </c>
      <c r="AD70" s="29">
        <v>39.31</v>
      </c>
      <c r="AE70" s="47"/>
      <c r="AF70" s="46"/>
      <c r="AG70" s="60">
        <v>-24.299330000000001</v>
      </c>
      <c r="AH70" s="60"/>
      <c r="AI70" s="60"/>
      <c r="AJ70" s="60"/>
      <c r="AK70" s="60"/>
      <c r="AL70" s="60"/>
      <c r="AM70" s="77"/>
      <c r="AN70" s="77"/>
      <c r="AO70" s="77"/>
      <c r="AP70" s="77"/>
      <c r="AQ70" s="77"/>
      <c r="AR70" s="77"/>
      <c r="AS70" s="77"/>
      <c r="AT70" s="77"/>
      <c r="AU70" s="70">
        <v>37168</v>
      </c>
      <c r="AV70" s="70"/>
      <c r="AW70" s="70">
        <v>2</v>
      </c>
      <c r="AX70" s="82">
        <v>0.66225165562913912</v>
      </c>
      <c r="AY70" s="81">
        <v>106.02767080302384</v>
      </c>
      <c r="AZ70" s="68">
        <v>2</v>
      </c>
      <c r="BA70" s="68">
        <v>0</v>
      </c>
      <c r="BB70" s="70">
        <f t="shared" si="17"/>
        <v>100</v>
      </c>
      <c r="BC70" s="84"/>
      <c r="BD70" s="70">
        <v>15904.150620453576</v>
      </c>
      <c r="BE70" s="70">
        <v>16010.1782912566</v>
      </c>
      <c r="BF70" s="68">
        <v>171</v>
      </c>
      <c r="BG70" s="68">
        <v>282</v>
      </c>
      <c r="BH70" s="68">
        <v>3</v>
      </c>
      <c r="BI70" s="68">
        <v>15</v>
      </c>
      <c r="BJ70" s="68">
        <v>2</v>
      </c>
      <c r="BK70" s="68"/>
    </row>
    <row r="71" spans="1:63" s="16" customFormat="1" ht="16">
      <c r="A71" s="10">
        <v>76</v>
      </c>
      <c r="B71" s="10">
        <v>69</v>
      </c>
      <c r="C71" s="18" t="s">
        <v>94</v>
      </c>
      <c r="D71" s="19" t="s">
        <v>95</v>
      </c>
      <c r="E71" s="10">
        <v>49.054577999999999</v>
      </c>
      <c r="F71" s="10">
        <f>-G71</f>
        <v>123.15864000000001</v>
      </c>
      <c r="G71" s="10">
        <v>-123.15864000000001</v>
      </c>
      <c r="H71" s="26">
        <v>7.4</v>
      </c>
      <c r="I71" s="35">
        <v>15</v>
      </c>
      <c r="J71" s="36">
        <v>15</v>
      </c>
      <c r="K71" s="37">
        <v>3</v>
      </c>
      <c r="L71" s="17">
        <v>0</v>
      </c>
      <c r="M71" s="42">
        <v>2.5000000000000001E-2</v>
      </c>
      <c r="N71" s="10">
        <v>2021</v>
      </c>
      <c r="O71" s="21">
        <v>44299</v>
      </c>
      <c r="P71" s="28" t="s">
        <v>409</v>
      </c>
      <c r="Q71" s="29">
        <v>103.7</v>
      </c>
      <c r="R71" s="30">
        <v>69.98</v>
      </c>
      <c r="S71" s="29">
        <v>3.8370000000000002</v>
      </c>
      <c r="T71" s="31" t="s">
        <v>412</v>
      </c>
      <c r="U71" s="29">
        <v>3.1869999999999998</v>
      </c>
      <c r="V71" s="29">
        <v>1.6719999999999999</v>
      </c>
      <c r="W71" s="31" t="s">
        <v>49</v>
      </c>
      <c r="X71" s="32">
        <v>-0.48899999999999999</v>
      </c>
      <c r="Y71" s="32">
        <v>0.48899999999999999</v>
      </c>
      <c r="Z71" s="31" t="s">
        <v>395</v>
      </c>
      <c r="AA71" s="29">
        <v>32</v>
      </c>
      <c r="AB71" s="29">
        <v>5</v>
      </c>
      <c r="AC71" s="29">
        <f t="shared" si="4"/>
        <v>27</v>
      </c>
      <c r="AD71" s="29">
        <v>68</v>
      </c>
      <c r="AE71" s="47"/>
      <c r="AF71" s="46"/>
      <c r="AG71" s="61">
        <v>-22.305</v>
      </c>
      <c r="AH71" s="59">
        <v>0.38650000000000001</v>
      </c>
      <c r="AI71" s="59">
        <v>0.22974541148608632</v>
      </c>
      <c r="AJ71" s="59">
        <f t="shared" ref="AJ71" si="20">AH71-AI71</f>
        <v>0.15675458851391369</v>
      </c>
      <c r="AK71" s="59">
        <v>0.03</v>
      </c>
      <c r="AL71" s="60">
        <f t="shared" ref="AL71" si="21">AI71/AK71</f>
        <v>7.6581803828695447</v>
      </c>
      <c r="AM71" s="71">
        <v>1.0542414775653128</v>
      </c>
      <c r="AN71" s="71">
        <v>2.633375715193897</v>
      </c>
      <c r="AO71" s="73">
        <v>3.7867700000000002</v>
      </c>
      <c r="AP71" s="71">
        <v>4.7190000000000003</v>
      </c>
      <c r="AQ71" s="71">
        <v>3.9921700000000002</v>
      </c>
      <c r="AR71" s="74">
        <v>12.4269</v>
      </c>
      <c r="AS71" s="75">
        <v>843</v>
      </c>
      <c r="AT71" s="75">
        <v>2380</v>
      </c>
      <c r="AU71" s="68">
        <v>39170</v>
      </c>
      <c r="AV71" s="68">
        <v>4.782</v>
      </c>
      <c r="AW71" s="68"/>
      <c r="AX71" s="80">
        <v>1.1000000000000001</v>
      </c>
      <c r="AY71" s="80">
        <v>24</v>
      </c>
      <c r="AZ71" s="68">
        <v>2</v>
      </c>
      <c r="BA71" s="68">
        <v>2</v>
      </c>
      <c r="BB71" s="70">
        <f t="shared" si="17"/>
        <v>50</v>
      </c>
      <c r="BC71" s="70">
        <f>AZ71/BA71</f>
        <v>1</v>
      </c>
      <c r="BD71" s="68">
        <v>2119</v>
      </c>
      <c r="BE71" s="68">
        <v>2143</v>
      </c>
      <c r="BF71" s="68">
        <v>1391</v>
      </c>
      <c r="BG71" s="68">
        <v>328</v>
      </c>
      <c r="BH71" s="68">
        <v>15</v>
      </c>
      <c r="BI71" s="68">
        <v>12</v>
      </c>
      <c r="BJ71" s="68">
        <v>4</v>
      </c>
      <c r="BK71" s="68"/>
    </row>
    <row r="72" spans="1:63" s="16" customFormat="1">
      <c r="A72" s="10">
        <v>35</v>
      </c>
      <c r="B72" s="10">
        <v>70</v>
      </c>
      <c r="C72" s="18" t="s">
        <v>268</v>
      </c>
      <c r="D72" s="19" t="s">
        <v>81</v>
      </c>
      <c r="E72" s="20">
        <v>49.177810000000001</v>
      </c>
      <c r="F72" s="20">
        <v>123.19687</v>
      </c>
      <c r="G72" s="10">
        <f t="shared" si="1"/>
        <v>-123.19687</v>
      </c>
      <c r="H72" s="27">
        <v>7.2992059999999999</v>
      </c>
      <c r="I72" s="39" t="s">
        <v>292</v>
      </c>
      <c r="J72" s="40">
        <v>12.5</v>
      </c>
      <c r="K72" s="37">
        <v>3</v>
      </c>
      <c r="L72" s="17">
        <v>0</v>
      </c>
      <c r="M72" s="43">
        <v>0</v>
      </c>
      <c r="N72" s="17">
        <v>2012</v>
      </c>
      <c r="O72" s="21">
        <v>40994</v>
      </c>
      <c r="P72" s="28" t="s">
        <v>399</v>
      </c>
      <c r="Q72" s="29">
        <v>48.53</v>
      </c>
      <c r="R72" s="30">
        <v>28.58</v>
      </c>
      <c r="S72" s="29">
        <v>5.1289999999999996</v>
      </c>
      <c r="T72" s="29" t="s">
        <v>400</v>
      </c>
      <c r="U72" s="29">
        <v>3.5249999999999999</v>
      </c>
      <c r="V72" s="29">
        <v>1.8180000000000001</v>
      </c>
      <c r="W72" s="29" t="s">
        <v>49</v>
      </c>
      <c r="X72" s="32">
        <v>-0.22600000000000001</v>
      </c>
      <c r="Y72" s="32">
        <v>0.22600000000000001</v>
      </c>
      <c r="Z72" s="29" t="s">
        <v>401</v>
      </c>
      <c r="AA72" s="29">
        <v>71.66</v>
      </c>
      <c r="AB72" s="29">
        <v>8.7799999999999994</v>
      </c>
      <c r="AC72" s="29">
        <f t="shared" si="4"/>
        <v>62.879999999999995</v>
      </c>
      <c r="AD72" s="29">
        <v>28.34</v>
      </c>
      <c r="AE72" s="47"/>
      <c r="AF72" s="46"/>
      <c r="AG72" s="60">
        <v>-23.872330000000002</v>
      </c>
      <c r="AH72" s="60"/>
      <c r="AI72" s="60"/>
      <c r="AJ72" s="60"/>
      <c r="AK72" s="60"/>
      <c r="AL72" s="60"/>
      <c r="AM72" s="77"/>
      <c r="AN72" s="77"/>
      <c r="AO72" s="77"/>
      <c r="AP72" s="77"/>
      <c r="AQ72" s="77"/>
      <c r="AR72" s="77"/>
      <c r="AS72" s="77"/>
      <c r="AT72" s="77"/>
      <c r="AU72" s="70">
        <v>37168</v>
      </c>
      <c r="AV72" s="70"/>
      <c r="AW72" s="70">
        <v>2</v>
      </c>
      <c r="AX72" s="82">
        <v>1.6129032258064515</v>
      </c>
      <c r="AY72" s="81">
        <v>360.99456099456103</v>
      </c>
      <c r="AZ72" s="68">
        <v>5</v>
      </c>
      <c r="BA72" s="68">
        <v>0</v>
      </c>
      <c r="BB72" s="70">
        <f t="shared" si="17"/>
        <v>100</v>
      </c>
      <c r="BC72" s="84"/>
      <c r="BD72" s="70">
        <v>22020.668220668224</v>
      </c>
      <c r="BE72" s="70">
        <v>22381.662781662784</v>
      </c>
      <c r="BF72" s="68">
        <v>143</v>
      </c>
      <c r="BG72" s="68">
        <v>264</v>
      </c>
      <c r="BH72" s="68">
        <v>29</v>
      </c>
      <c r="BI72" s="68">
        <v>12</v>
      </c>
      <c r="BJ72" s="68">
        <v>5</v>
      </c>
      <c r="BK72" s="68">
        <v>2</v>
      </c>
    </row>
    <row r="73" spans="1:63" s="16" customFormat="1">
      <c r="A73" s="10">
        <v>36</v>
      </c>
      <c r="B73" s="10">
        <v>71</v>
      </c>
      <c r="C73" s="18" t="s">
        <v>267</v>
      </c>
      <c r="D73" s="19" t="s">
        <v>82</v>
      </c>
      <c r="E73" s="20">
        <v>49.178466999999998</v>
      </c>
      <c r="F73" s="20">
        <v>123.199338</v>
      </c>
      <c r="G73" s="10">
        <f t="shared" si="1"/>
        <v>-123.199338</v>
      </c>
      <c r="H73" s="27">
        <v>7.3079640000000001</v>
      </c>
      <c r="I73" s="39" t="s">
        <v>292</v>
      </c>
      <c r="J73" s="40">
        <v>12.5</v>
      </c>
      <c r="K73" s="37">
        <v>3</v>
      </c>
      <c r="L73" s="17">
        <v>0</v>
      </c>
      <c r="M73" s="43">
        <v>0</v>
      </c>
      <c r="N73" s="17">
        <v>2012</v>
      </c>
      <c r="O73" s="21">
        <v>40994</v>
      </c>
      <c r="P73" s="28" t="s">
        <v>399</v>
      </c>
      <c r="Q73" s="29">
        <v>53.95</v>
      </c>
      <c r="R73" s="30">
        <v>27.41</v>
      </c>
      <c r="S73" s="29">
        <v>5.1890000000000001</v>
      </c>
      <c r="T73" s="29" t="s">
        <v>400</v>
      </c>
      <c r="U73" s="29">
        <v>3.677</v>
      </c>
      <c r="V73" s="29">
        <v>1.8779999999999999</v>
      </c>
      <c r="W73" s="29" t="s">
        <v>49</v>
      </c>
      <c r="X73" s="32">
        <v>-0.184</v>
      </c>
      <c r="Y73" s="32">
        <v>0.184</v>
      </c>
      <c r="Z73" s="29" t="s">
        <v>401</v>
      </c>
      <c r="AA73" s="29">
        <v>72.53</v>
      </c>
      <c r="AB73" s="29">
        <v>9.2799999999999994</v>
      </c>
      <c r="AC73" s="29">
        <f t="shared" ref="AC73:AC125" si="22">AA73-AB73</f>
        <v>63.25</v>
      </c>
      <c r="AD73" s="29">
        <v>27.47</v>
      </c>
      <c r="AE73" s="47"/>
      <c r="AF73" s="46"/>
      <c r="AG73" s="60">
        <v>-23.373330000000003</v>
      </c>
      <c r="AH73" s="60"/>
      <c r="AI73" s="60"/>
      <c r="AJ73" s="60"/>
      <c r="AK73" s="60"/>
      <c r="AL73" s="60"/>
      <c r="AM73" s="77"/>
      <c r="AN73" s="77"/>
      <c r="AO73" s="77"/>
      <c r="AP73" s="77"/>
      <c r="AQ73" s="77"/>
      <c r="AR73" s="77"/>
      <c r="AS73" s="77"/>
      <c r="AT73" s="77"/>
      <c r="AU73" s="70">
        <v>37168</v>
      </c>
      <c r="AV73" s="70"/>
      <c r="AW73" s="70">
        <v>1</v>
      </c>
      <c r="AX73" s="82">
        <v>0.3289473684210526</v>
      </c>
      <c r="AY73" s="81">
        <v>44.619447779111638</v>
      </c>
      <c r="AZ73" s="68">
        <v>1</v>
      </c>
      <c r="BA73" s="68">
        <v>0</v>
      </c>
      <c r="BB73" s="70">
        <f t="shared" si="17"/>
        <v>100</v>
      </c>
      <c r="BC73" s="84"/>
      <c r="BD73" s="70">
        <v>13519.692677070825</v>
      </c>
      <c r="BE73" s="70">
        <v>13564.312124849937</v>
      </c>
      <c r="BF73" s="68">
        <v>170</v>
      </c>
      <c r="BG73" s="68">
        <v>276</v>
      </c>
      <c r="BH73" s="68">
        <v>17</v>
      </c>
      <c r="BI73" s="68">
        <v>10</v>
      </c>
      <c r="BJ73" s="68">
        <v>1</v>
      </c>
      <c r="BK73" s="68"/>
    </row>
    <row r="74" spans="1:63" s="16" customFormat="1">
      <c r="A74" s="10">
        <v>37</v>
      </c>
      <c r="B74" s="10">
        <v>72</v>
      </c>
      <c r="C74" s="18" t="s">
        <v>272</v>
      </c>
      <c r="D74" s="19" t="s">
        <v>83</v>
      </c>
      <c r="E74" s="20">
        <v>49.184609999999999</v>
      </c>
      <c r="F74" s="20">
        <v>123.217572</v>
      </c>
      <c r="G74" s="10">
        <f t="shared" si="1"/>
        <v>-123.217572</v>
      </c>
      <c r="H74" s="27">
        <v>5.4429800000000004</v>
      </c>
      <c r="I74" s="39" t="s">
        <v>292</v>
      </c>
      <c r="J74" s="40">
        <v>12.5</v>
      </c>
      <c r="K74" s="37">
        <v>3</v>
      </c>
      <c r="L74" s="10">
        <v>0</v>
      </c>
      <c r="M74" s="43">
        <v>0</v>
      </c>
      <c r="N74" s="17">
        <v>2012</v>
      </c>
      <c r="O74" s="21">
        <v>40993</v>
      </c>
      <c r="P74" s="28" t="s">
        <v>397</v>
      </c>
      <c r="Q74" s="29">
        <v>193.3</v>
      </c>
      <c r="R74" s="30">
        <v>128</v>
      </c>
      <c r="S74" s="29">
        <v>2.9649999999999999</v>
      </c>
      <c r="T74" s="29" t="s">
        <v>398</v>
      </c>
      <c r="U74" s="29">
        <v>3.258</v>
      </c>
      <c r="V74" s="29">
        <v>1.704</v>
      </c>
      <c r="W74" s="29" t="s">
        <v>49</v>
      </c>
      <c r="X74" s="32">
        <v>-0.51</v>
      </c>
      <c r="Y74" s="32">
        <v>0.51</v>
      </c>
      <c r="Z74" s="29" t="s">
        <v>395</v>
      </c>
      <c r="AA74" s="29">
        <v>20.329999999999998</v>
      </c>
      <c r="AB74" s="29">
        <v>3.01</v>
      </c>
      <c r="AC74" s="29">
        <f t="shared" si="22"/>
        <v>17.32</v>
      </c>
      <c r="AD74" s="29">
        <v>79.67</v>
      </c>
      <c r="AE74" s="47"/>
      <c r="AF74" s="46"/>
      <c r="AG74" s="60">
        <v>-24.637330000000002</v>
      </c>
      <c r="AH74" s="60"/>
      <c r="AI74" s="60"/>
      <c r="AJ74" s="60"/>
      <c r="AK74" s="60"/>
      <c r="AL74" s="60"/>
      <c r="AM74" s="77"/>
      <c r="AN74" s="77"/>
      <c r="AO74" s="77"/>
      <c r="AP74" s="77"/>
      <c r="AQ74" s="77"/>
      <c r="AR74" s="77"/>
      <c r="AS74" s="77"/>
      <c r="AT74" s="77"/>
      <c r="AU74" s="70">
        <v>37168</v>
      </c>
      <c r="AV74" s="70"/>
      <c r="AW74" s="70">
        <v>0</v>
      </c>
      <c r="AX74" s="81">
        <v>0</v>
      </c>
      <c r="AY74" s="81">
        <v>0</v>
      </c>
      <c r="AZ74" s="68">
        <v>0</v>
      </c>
      <c r="BA74" s="68">
        <v>0</v>
      </c>
      <c r="BB74" s="84"/>
      <c r="BC74" s="84"/>
      <c r="BD74" s="70">
        <v>3073.5136029107753</v>
      </c>
      <c r="BE74" s="70">
        <v>3073.5136029107753</v>
      </c>
      <c r="BF74" s="68">
        <v>417</v>
      </c>
      <c r="BG74" s="68">
        <v>276</v>
      </c>
      <c r="BH74" s="68">
        <v>13</v>
      </c>
      <c r="BI74" s="68">
        <v>11</v>
      </c>
      <c r="BJ74" s="68"/>
      <c r="BK74" s="68">
        <v>1</v>
      </c>
    </row>
    <row r="75" spans="1:63" s="16" customFormat="1">
      <c r="A75" s="10">
        <v>38</v>
      </c>
      <c r="B75" s="10">
        <v>73</v>
      </c>
      <c r="C75" s="18" t="s">
        <v>273</v>
      </c>
      <c r="D75" s="19" t="s">
        <v>84</v>
      </c>
      <c r="E75" s="20">
        <v>49.185000000000002</v>
      </c>
      <c r="F75" s="20">
        <v>123.21980000000001</v>
      </c>
      <c r="G75" s="10">
        <f t="shared" si="1"/>
        <v>-123.21980000000001</v>
      </c>
      <c r="H75" s="27">
        <v>5.6110300000000004</v>
      </c>
      <c r="I75" s="39" t="s">
        <v>292</v>
      </c>
      <c r="J75" s="40">
        <v>12.5</v>
      </c>
      <c r="K75" s="37">
        <v>3</v>
      </c>
      <c r="L75" s="10">
        <v>0</v>
      </c>
      <c r="M75" s="43">
        <v>0</v>
      </c>
      <c r="N75" s="17">
        <v>2012</v>
      </c>
      <c r="O75" s="21">
        <v>40993</v>
      </c>
      <c r="P75" s="28" t="s">
        <v>397</v>
      </c>
      <c r="Q75" s="29">
        <v>170.4</v>
      </c>
      <c r="R75" s="30">
        <v>103.6</v>
      </c>
      <c r="S75" s="29">
        <v>3.27</v>
      </c>
      <c r="T75" s="29" t="s">
        <v>412</v>
      </c>
      <c r="U75" s="29">
        <v>3.653</v>
      </c>
      <c r="V75" s="29">
        <v>1.869</v>
      </c>
      <c r="W75" s="29" t="s">
        <v>49</v>
      </c>
      <c r="X75" s="32">
        <v>-0.50600000000000001</v>
      </c>
      <c r="Y75" s="32">
        <v>0.50600000000000001</v>
      </c>
      <c r="Z75" s="29" t="s">
        <v>395</v>
      </c>
      <c r="AA75" s="29">
        <v>24.55</v>
      </c>
      <c r="AB75" s="29">
        <v>4.05</v>
      </c>
      <c r="AC75" s="29">
        <f t="shared" si="22"/>
        <v>20.5</v>
      </c>
      <c r="AD75" s="29">
        <v>75.45</v>
      </c>
      <c r="AE75" s="47"/>
      <c r="AF75" s="46"/>
      <c r="AG75" s="60">
        <v>-23.266330000000004</v>
      </c>
      <c r="AH75" s="60"/>
      <c r="AI75" s="60"/>
      <c r="AJ75" s="60"/>
      <c r="AK75" s="60"/>
      <c r="AL75" s="60"/>
      <c r="AM75" s="77"/>
      <c r="AN75" s="77"/>
      <c r="AO75" s="77"/>
      <c r="AP75" s="77"/>
      <c r="AQ75" s="77"/>
      <c r="AR75" s="77"/>
      <c r="AS75" s="77"/>
      <c r="AT75" s="77"/>
      <c r="AU75" s="70">
        <v>37168</v>
      </c>
      <c r="AV75" s="70"/>
      <c r="AW75" s="70">
        <v>3</v>
      </c>
      <c r="AX75" s="82">
        <v>1.9543973941368076</v>
      </c>
      <c r="AY75" s="81">
        <v>105.33156999811072</v>
      </c>
      <c r="AZ75" s="68">
        <v>4</v>
      </c>
      <c r="BA75" s="68">
        <v>2</v>
      </c>
      <c r="BB75" s="84">
        <f t="shared" si="17"/>
        <v>66.666666666666657</v>
      </c>
      <c r="BC75" s="70">
        <f>AZ75/BA75</f>
        <v>2</v>
      </c>
      <c r="BD75" s="70">
        <v>5284.1337615718885</v>
      </c>
      <c r="BE75" s="70">
        <v>5389.4653315699989</v>
      </c>
      <c r="BF75" s="68">
        <v>316</v>
      </c>
      <c r="BG75" s="68">
        <v>267</v>
      </c>
      <c r="BH75" s="68">
        <v>14</v>
      </c>
      <c r="BI75" s="68">
        <v>20</v>
      </c>
      <c r="BJ75" s="68">
        <v>6</v>
      </c>
      <c r="BK75" s="68">
        <v>2</v>
      </c>
    </row>
    <row r="76" spans="1:63">
      <c r="A76" s="10">
        <v>99</v>
      </c>
      <c r="B76" s="10">
        <v>74</v>
      </c>
      <c r="C76" s="18" t="s">
        <v>392</v>
      </c>
      <c r="D76" s="19" t="s">
        <v>169</v>
      </c>
      <c r="E76" s="10">
        <v>49.012988</v>
      </c>
      <c r="F76" s="10">
        <f>-G76</f>
        <v>123.121661</v>
      </c>
      <c r="G76" s="10">
        <v>-123.121661</v>
      </c>
      <c r="H76" s="26">
        <v>5.0999999999999996</v>
      </c>
      <c r="I76" s="35">
        <v>25</v>
      </c>
      <c r="J76" s="36">
        <v>25</v>
      </c>
      <c r="K76" s="35">
        <v>5</v>
      </c>
      <c r="L76" s="10">
        <v>0</v>
      </c>
      <c r="M76" s="42">
        <v>2.5000000000000001E-2</v>
      </c>
      <c r="N76" s="10">
        <v>2019</v>
      </c>
      <c r="O76" s="21">
        <v>43774</v>
      </c>
      <c r="P76" s="28"/>
      <c r="Q76" s="29"/>
      <c r="R76" s="30"/>
      <c r="S76" s="29"/>
      <c r="U76" s="29"/>
      <c r="V76" s="29"/>
      <c r="X76" s="32"/>
      <c r="Y76" s="32"/>
      <c r="AA76" s="29"/>
      <c r="AB76" s="29"/>
      <c r="AC76" s="29"/>
      <c r="AD76" s="29"/>
      <c r="AE76" s="47"/>
      <c r="AF76" s="46"/>
      <c r="AH76" s="60"/>
      <c r="AI76" s="60"/>
      <c r="AJ76" s="60"/>
      <c r="AK76" s="60"/>
      <c r="AL76" s="60"/>
      <c r="AM76" s="78">
        <f>AQ76/AO76</f>
        <v>0.82410167972251447</v>
      </c>
      <c r="AN76" s="78">
        <f>AR76/AP76</f>
        <v>1.5870657591437916</v>
      </c>
      <c r="AO76" s="72">
        <v>20.527200000000001</v>
      </c>
      <c r="AP76" s="74">
        <v>14.7067</v>
      </c>
      <c r="AQ76" s="74">
        <v>16.916499999999999</v>
      </c>
      <c r="AR76" s="74">
        <v>23.340499999999999</v>
      </c>
      <c r="AS76" s="72">
        <v>2860.3112000000001</v>
      </c>
      <c r="AT76" s="74">
        <v>4353.6661999999997</v>
      </c>
      <c r="BB76" s="84"/>
      <c r="BC76" s="84"/>
    </row>
    <row r="77" spans="1:63">
      <c r="A77" s="10">
        <v>118</v>
      </c>
      <c r="B77" s="10">
        <v>75</v>
      </c>
      <c r="C77" s="18" t="s">
        <v>391</v>
      </c>
      <c r="D77" s="19" t="s">
        <v>169</v>
      </c>
      <c r="E77" s="10">
        <v>49.012988</v>
      </c>
      <c r="F77" s="10">
        <f>-G77</f>
        <v>123.121661</v>
      </c>
      <c r="G77" s="10">
        <v>-123.121661</v>
      </c>
      <c r="H77" s="26">
        <v>5.0999999999999996</v>
      </c>
      <c r="I77" s="35">
        <v>25</v>
      </c>
      <c r="J77" s="36">
        <v>25</v>
      </c>
      <c r="K77" s="35">
        <v>5</v>
      </c>
      <c r="L77" s="10">
        <v>0</v>
      </c>
      <c r="M77" s="42">
        <v>2.5000000000000001E-2</v>
      </c>
      <c r="N77" s="10">
        <v>2019</v>
      </c>
      <c r="O77" s="21">
        <v>43774</v>
      </c>
      <c r="P77" s="28"/>
      <c r="Q77" s="29"/>
      <c r="R77" s="30"/>
      <c r="S77" s="29"/>
      <c r="U77" s="29"/>
      <c r="V77" s="29"/>
      <c r="X77" s="32"/>
      <c r="Y77" s="32"/>
      <c r="AA77" s="29"/>
      <c r="AB77" s="29"/>
      <c r="AC77" s="29"/>
      <c r="AD77" s="29"/>
      <c r="AE77" s="47"/>
      <c r="AF77" s="46"/>
      <c r="AH77" s="60"/>
      <c r="AI77" s="60"/>
      <c r="AJ77" s="60"/>
      <c r="AK77" s="60"/>
      <c r="AL77" s="60"/>
      <c r="AM77" s="71">
        <v>0.74261121049833978</v>
      </c>
      <c r="AN77" s="71">
        <v>1.2574174974422423</v>
      </c>
      <c r="AO77" s="72">
        <v>17.496099999999998</v>
      </c>
      <c r="AP77" s="72">
        <v>16.811599999999999</v>
      </c>
      <c r="AQ77" s="72">
        <v>12.992800000000001</v>
      </c>
      <c r="AR77" s="74">
        <v>21.139199999999999</v>
      </c>
      <c r="AS77" s="76">
        <v>3090</v>
      </c>
      <c r="AT77" s="75">
        <v>4080</v>
      </c>
      <c r="BB77" s="84"/>
      <c r="BC77" s="84"/>
    </row>
    <row r="78" spans="1:63">
      <c r="A78" s="10">
        <v>39</v>
      </c>
      <c r="B78" s="10">
        <v>76</v>
      </c>
      <c r="C78" s="18" t="s">
        <v>274</v>
      </c>
      <c r="D78" s="19" t="s">
        <v>85</v>
      </c>
      <c r="E78" s="20">
        <v>49.186332999999998</v>
      </c>
      <c r="F78" s="20">
        <v>123.22798</v>
      </c>
      <c r="G78" s="10">
        <f t="shared" si="1"/>
        <v>-123.22798</v>
      </c>
      <c r="H78" s="27">
        <v>4.8287500000000003</v>
      </c>
      <c r="I78" s="39" t="s">
        <v>292</v>
      </c>
      <c r="J78" s="40">
        <v>12.5</v>
      </c>
      <c r="K78" s="37">
        <v>3</v>
      </c>
      <c r="L78" s="10">
        <v>0</v>
      </c>
      <c r="M78" s="43">
        <v>0</v>
      </c>
      <c r="N78" s="17">
        <v>2012</v>
      </c>
      <c r="O78" s="21">
        <v>40993</v>
      </c>
      <c r="P78" s="28" t="s">
        <v>418</v>
      </c>
      <c r="Q78" s="29">
        <v>482.7</v>
      </c>
      <c r="R78" s="30">
        <v>435.5</v>
      </c>
      <c r="S78" s="29">
        <v>1.1990000000000001</v>
      </c>
      <c r="T78" s="29" t="s">
        <v>411</v>
      </c>
      <c r="U78" s="29">
        <v>1.6319999999999999</v>
      </c>
      <c r="V78" s="29">
        <v>0.70699999999999996</v>
      </c>
      <c r="W78" s="29" t="s">
        <v>407</v>
      </c>
      <c r="X78" s="32">
        <v>-7.1999999999999995E-2</v>
      </c>
      <c r="Y78" s="32">
        <v>7.1999999999999995E-2</v>
      </c>
      <c r="Z78" s="29" t="s">
        <v>413</v>
      </c>
      <c r="AA78" s="29">
        <v>0.52</v>
      </c>
      <c r="AB78" s="29">
        <v>0</v>
      </c>
      <c r="AC78" s="29">
        <f t="shared" si="22"/>
        <v>0.52</v>
      </c>
      <c r="AD78" s="29">
        <v>99.48</v>
      </c>
      <c r="AE78" s="47"/>
      <c r="AF78" s="46"/>
      <c r="AG78" s="60">
        <v>-24.30733</v>
      </c>
      <c r="AH78" s="60"/>
      <c r="AI78" s="60"/>
      <c r="AJ78" s="60"/>
      <c r="AK78" s="60"/>
      <c r="AL78" s="60"/>
      <c r="AU78" s="70" t="s">
        <v>52</v>
      </c>
      <c r="AV78" s="70"/>
      <c r="AX78" s="82"/>
      <c r="AY78" s="81"/>
      <c r="BB78" s="84"/>
      <c r="BC78" s="84"/>
      <c r="BD78" s="70"/>
      <c r="BE78" s="70"/>
    </row>
    <row r="79" spans="1:63" s="16" customFormat="1">
      <c r="A79" s="10">
        <v>40</v>
      </c>
      <c r="B79" s="10">
        <v>77</v>
      </c>
      <c r="C79" s="18" t="s">
        <v>275</v>
      </c>
      <c r="D79" s="19" t="s">
        <v>86</v>
      </c>
      <c r="E79" s="20">
        <v>49.186349999999997</v>
      </c>
      <c r="F79" s="20">
        <v>123.23390999999999</v>
      </c>
      <c r="G79" s="10">
        <f t="shared" si="1"/>
        <v>-123.23390999999999</v>
      </c>
      <c r="H79" s="27">
        <v>4.39663</v>
      </c>
      <c r="I79" s="39" t="s">
        <v>292</v>
      </c>
      <c r="J79" s="40">
        <v>12.5</v>
      </c>
      <c r="K79" s="37">
        <v>3</v>
      </c>
      <c r="L79" s="10">
        <v>0</v>
      </c>
      <c r="M79" s="43">
        <v>0</v>
      </c>
      <c r="N79" s="17">
        <v>2012</v>
      </c>
      <c r="O79" s="21">
        <v>41005</v>
      </c>
      <c r="P79" s="28" t="s">
        <v>397</v>
      </c>
      <c r="Q79" s="29">
        <v>164.5</v>
      </c>
      <c r="R79" s="30">
        <v>118.8</v>
      </c>
      <c r="S79" s="29">
        <v>3.073</v>
      </c>
      <c r="T79" s="29" t="s">
        <v>412</v>
      </c>
      <c r="U79" s="29">
        <v>2.5369999999999999</v>
      </c>
      <c r="V79" s="29">
        <v>1.343</v>
      </c>
      <c r="W79" s="29" t="s">
        <v>49</v>
      </c>
      <c r="X79" s="32">
        <v>-0.30399999999999999</v>
      </c>
      <c r="Y79" s="32">
        <v>0.30399999999999999</v>
      </c>
      <c r="Z79" s="29" t="s">
        <v>395</v>
      </c>
      <c r="AA79" s="29">
        <v>19.32</v>
      </c>
      <c r="AB79" s="29">
        <v>2.2400000000000002</v>
      </c>
      <c r="AC79" s="29">
        <f t="shared" si="22"/>
        <v>17.079999999999998</v>
      </c>
      <c r="AD79" s="29">
        <v>80.680000000000007</v>
      </c>
      <c r="AE79" s="47"/>
      <c r="AF79" s="46"/>
      <c r="AG79" s="60">
        <v>-24.821330000000003</v>
      </c>
      <c r="AH79" s="60"/>
      <c r="AI79" s="60"/>
      <c r="AJ79" s="60"/>
      <c r="AK79" s="60"/>
      <c r="AL79" s="60"/>
      <c r="AM79" s="77"/>
      <c r="AN79" s="77"/>
      <c r="AO79" s="77"/>
      <c r="AP79" s="77"/>
      <c r="AQ79" s="77"/>
      <c r="AR79" s="77"/>
      <c r="AS79" s="77"/>
      <c r="AT79" s="77"/>
      <c r="AU79" s="70">
        <v>37168</v>
      </c>
      <c r="AV79" s="70"/>
      <c r="AW79" s="70">
        <v>0</v>
      </c>
      <c r="AX79" s="81">
        <v>0</v>
      </c>
      <c r="AY79" s="81">
        <v>0</v>
      </c>
      <c r="AZ79" s="68">
        <v>0</v>
      </c>
      <c r="BA79" s="68">
        <v>0</v>
      </c>
      <c r="BB79" s="84"/>
      <c r="BC79" s="84"/>
      <c r="BD79" s="70">
        <v>2656.0546995560408</v>
      </c>
      <c r="BE79" s="70">
        <v>2656.0546995560408</v>
      </c>
      <c r="BF79" s="68">
        <v>577</v>
      </c>
      <c r="BG79" s="68">
        <v>265</v>
      </c>
      <c r="BH79" s="68">
        <v>22</v>
      </c>
      <c r="BI79" s="68">
        <v>14</v>
      </c>
      <c r="BJ79" s="68">
        <v>0</v>
      </c>
      <c r="BK79" s="68"/>
    </row>
    <row r="80" spans="1:63" s="16" customFormat="1" ht="16" customHeight="1">
      <c r="A80" s="10">
        <v>41</v>
      </c>
      <c r="B80" s="10">
        <v>78</v>
      </c>
      <c r="C80" s="18" t="s">
        <v>276</v>
      </c>
      <c r="D80" s="19" t="s">
        <v>87</v>
      </c>
      <c r="E80" s="20">
        <v>49.185630000000003</v>
      </c>
      <c r="F80" s="20">
        <v>123.2359</v>
      </c>
      <c r="G80" s="10">
        <f t="shared" si="1"/>
        <v>-123.2359</v>
      </c>
      <c r="H80" s="27">
        <v>4.2309999999999999</v>
      </c>
      <c r="I80" s="39" t="s">
        <v>292</v>
      </c>
      <c r="J80" s="40">
        <v>12.5</v>
      </c>
      <c r="K80" s="37">
        <v>3</v>
      </c>
      <c r="L80" s="10">
        <v>0</v>
      </c>
      <c r="M80" s="43">
        <v>0</v>
      </c>
      <c r="N80" s="17">
        <v>2012</v>
      </c>
      <c r="O80" s="21">
        <v>41005</v>
      </c>
      <c r="P80" s="28" t="s">
        <v>397</v>
      </c>
      <c r="Q80" s="29">
        <v>130.6</v>
      </c>
      <c r="R80" s="30">
        <v>62.73</v>
      </c>
      <c r="S80" s="29">
        <v>3.9950000000000001</v>
      </c>
      <c r="T80" s="29" t="s">
        <v>412</v>
      </c>
      <c r="U80" s="29">
        <v>4.5869999999999997</v>
      </c>
      <c r="V80" s="29">
        <v>2.198</v>
      </c>
      <c r="W80" s="29" t="s">
        <v>405</v>
      </c>
      <c r="X80" s="32">
        <v>-0.35899999999999999</v>
      </c>
      <c r="Y80" s="32">
        <v>0.35899999999999999</v>
      </c>
      <c r="Z80" s="29" t="s">
        <v>395</v>
      </c>
      <c r="AA80" s="29">
        <v>41.02</v>
      </c>
      <c r="AB80" s="29">
        <v>6.54</v>
      </c>
      <c r="AC80" s="29">
        <f t="shared" si="22"/>
        <v>34.480000000000004</v>
      </c>
      <c r="AD80" s="29">
        <v>58.98</v>
      </c>
      <c r="AE80" s="47"/>
      <c r="AF80" s="46"/>
      <c r="AG80" s="60">
        <v>-25.153829999999999</v>
      </c>
      <c r="AH80" s="60"/>
      <c r="AI80" s="60"/>
      <c r="AJ80" s="60"/>
      <c r="AK80" s="60"/>
      <c r="AL80" s="60"/>
      <c r="AM80" s="77"/>
      <c r="AN80" s="77"/>
      <c r="AO80" s="77"/>
      <c r="AP80" s="77"/>
      <c r="AQ80" s="77"/>
      <c r="AR80" s="77"/>
      <c r="AS80" s="77"/>
      <c r="AT80" s="77"/>
      <c r="AU80" s="70">
        <v>37168</v>
      </c>
      <c r="AV80" s="70"/>
      <c r="AW80" s="70">
        <v>1</v>
      </c>
      <c r="AX80" s="82">
        <v>0.66006600660066006</v>
      </c>
      <c r="AY80" s="81">
        <v>24.766283524904207</v>
      </c>
      <c r="AZ80" s="68">
        <v>2</v>
      </c>
      <c r="BA80" s="68">
        <v>0</v>
      </c>
      <c r="BB80" s="70">
        <f t="shared" ref="BB80:BB84" si="23">AZ80/(AZ80+BA80)*100</f>
        <v>100</v>
      </c>
      <c r="BC80" s="84"/>
      <c r="BD80" s="70">
        <v>3727.3256704980831</v>
      </c>
      <c r="BE80" s="70">
        <v>3752.0919540229875</v>
      </c>
      <c r="BF80" s="68">
        <v>435</v>
      </c>
      <c r="BG80" s="68">
        <v>268</v>
      </c>
      <c r="BH80" s="68">
        <v>13</v>
      </c>
      <c r="BI80" s="68">
        <v>20</v>
      </c>
      <c r="BJ80" s="68">
        <v>2</v>
      </c>
      <c r="BK80" s="68"/>
    </row>
    <row r="81" spans="1:63" s="16" customFormat="1">
      <c r="A81" s="10">
        <v>44</v>
      </c>
      <c r="B81" s="10">
        <v>79</v>
      </c>
      <c r="C81" s="23" t="s">
        <v>37</v>
      </c>
      <c r="D81" s="19" t="s">
        <v>38</v>
      </c>
      <c r="E81" s="20">
        <v>49.019329999999997</v>
      </c>
      <c r="F81" s="20">
        <v>123.22132999999999</v>
      </c>
      <c r="G81" s="10">
        <f t="shared" si="1"/>
        <v>-123.22132999999999</v>
      </c>
      <c r="H81" s="27">
        <v>1.5</v>
      </c>
      <c r="I81" s="39">
        <v>29.5</v>
      </c>
      <c r="J81" s="40">
        <v>29.5</v>
      </c>
      <c r="K81" s="37">
        <v>6</v>
      </c>
      <c r="L81" s="10">
        <v>62</v>
      </c>
      <c r="M81" s="42">
        <v>0.25</v>
      </c>
      <c r="N81" s="17">
        <v>1991</v>
      </c>
      <c r="O81" s="21">
        <v>41052</v>
      </c>
      <c r="P81" s="28" t="s">
        <v>418</v>
      </c>
      <c r="Q81" s="29">
        <v>195</v>
      </c>
      <c r="R81" s="30">
        <v>172.5</v>
      </c>
      <c r="S81" s="29">
        <v>2.5350000000000001</v>
      </c>
      <c r="T81" s="29" t="s">
        <v>398</v>
      </c>
      <c r="U81" s="29">
        <v>2.1190000000000002</v>
      </c>
      <c r="V81" s="29">
        <v>1.0840000000000001</v>
      </c>
      <c r="W81" s="29" t="s">
        <v>49</v>
      </c>
      <c r="X81" s="32">
        <v>-0.309</v>
      </c>
      <c r="Y81" s="32">
        <v>0.309</v>
      </c>
      <c r="Z81" s="29" t="s">
        <v>395</v>
      </c>
      <c r="AA81" s="29">
        <v>9.8290000000000006</v>
      </c>
      <c r="AB81" s="29">
        <v>1.524</v>
      </c>
      <c r="AC81" s="29">
        <f t="shared" si="22"/>
        <v>8.3049999999999997</v>
      </c>
      <c r="AD81" s="29">
        <v>90.171000000000006</v>
      </c>
      <c r="AE81" s="47" t="s">
        <v>427</v>
      </c>
      <c r="AF81" s="46">
        <v>0</v>
      </c>
      <c r="AG81" s="60">
        <v>-24.238330000000001</v>
      </c>
      <c r="AH81" s="60"/>
      <c r="AI81" s="60"/>
      <c r="AJ81" s="60"/>
      <c r="AK81" s="60"/>
      <c r="AL81" s="60"/>
      <c r="AM81" s="77"/>
      <c r="AN81" s="77"/>
      <c r="AO81" s="77"/>
      <c r="AP81" s="77"/>
      <c r="AQ81" s="77"/>
      <c r="AR81" s="77"/>
      <c r="AS81" s="77"/>
      <c r="AT81" s="77"/>
      <c r="AU81" s="70">
        <v>37168</v>
      </c>
      <c r="AV81" s="70"/>
      <c r="AW81" s="70">
        <v>3</v>
      </c>
      <c r="AX81" s="82">
        <v>1.6339869281045754</v>
      </c>
      <c r="AY81" s="81">
        <v>14.996288047512987</v>
      </c>
      <c r="AZ81" s="68">
        <v>1</v>
      </c>
      <c r="BA81" s="68">
        <v>4</v>
      </c>
      <c r="BB81" s="70">
        <f t="shared" si="23"/>
        <v>20</v>
      </c>
      <c r="BC81" s="83">
        <f>AZ81/BA81</f>
        <v>0.25</v>
      </c>
      <c r="BD81" s="70">
        <v>902.77654046028192</v>
      </c>
      <c r="BE81" s="70">
        <v>917.77282850779488</v>
      </c>
      <c r="BF81" s="68">
        <v>1796</v>
      </c>
      <c r="BG81" s="68">
        <v>271</v>
      </c>
      <c r="BH81" s="68">
        <v>14</v>
      </c>
      <c r="BI81" s="68">
        <v>16</v>
      </c>
      <c r="BJ81" s="68">
        <v>5</v>
      </c>
      <c r="BK81" s="68">
        <v>3</v>
      </c>
    </row>
    <row r="82" spans="1:63" s="16" customFormat="1">
      <c r="A82" s="10">
        <v>45</v>
      </c>
      <c r="B82" s="10">
        <v>80</v>
      </c>
      <c r="C82" s="23" t="s">
        <v>37</v>
      </c>
      <c r="D82" s="19" t="s">
        <v>39</v>
      </c>
      <c r="E82" s="20">
        <v>49.019329999999997</v>
      </c>
      <c r="F82" s="20">
        <v>123.22132999999999</v>
      </c>
      <c r="G82" s="10">
        <f t="shared" si="1"/>
        <v>-123.22132999999999</v>
      </c>
      <c r="H82" s="27">
        <v>1.5</v>
      </c>
      <c r="I82" s="39">
        <v>29.5</v>
      </c>
      <c r="J82" s="40">
        <v>29.5</v>
      </c>
      <c r="K82" s="37">
        <v>6</v>
      </c>
      <c r="L82" s="10">
        <v>62</v>
      </c>
      <c r="M82" s="42">
        <v>2.0499999999999998</v>
      </c>
      <c r="N82" s="17">
        <v>1991</v>
      </c>
      <c r="O82" s="21">
        <v>41052</v>
      </c>
      <c r="P82" s="28" t="s">
        <v>397</v>
      </c>
      <c r="Q82" s="29">
        <v>157.4</v>
      </c>
      <c r="R82" s="30">
        <v>124.7</v>
      </c>
      <c r="S82" s="29">
        <v>3.004</v>
      </c>
      <c r="T82" s="29" t="s">
        <v>412</v>
      </c>
      <c r="U82" s="29">
        <v>2.6080000000000001</v>
      </c>
      <c r="V82" s="29">
        <v>1.383</v>
      </c>
      <c r="W82" s="29" t="s">
        <v>49</v>
      </c>
      <c r="X82" s="32">
        <v>-0.40400000000000003</v>
      </c>
      <c r="Y82" s="32">
        <v>0.40400000000000003</v>
      </c>
      <c r="Z82" s="29" t="s">
        <v>395</v>
      </c>
      <c r="AA82" s="29">
        <v>17.061</v>
      </c>
      <c r="AB82" s="29">
        <v>2.6669999999999998</v>
      </c>
      <c r="AC82" s="29">
        <f t="shared" si="22"/>
        <v>14.394</v>
      </c>
      <c r="AD82" s="29">
        <v>82.399000000000001</v>
      </c>
      <c r="AE82" s="47" t="s">
        <v>427</v>
      </c>
      <c r="AF82" s="46">
        <v>2</v>
      </c>
      <c r="AG82" s="60">
        <v>-25.029330000000002</v>
      </c>
      <c r="AH82" s="60"/>
      <c r="AI82" s="60"/>
      <c r="AJ82" s="60"/>
      <c r="AK82" s="60"/>
      <c r="AL82" s="60"/>
      <c r="AM82" s="77"/>
      <c r="AN82" s="77"/>
      <c r="AO82" s="77"/>
      <c r="AP82" s="77"/>
      <c r="AQ82" s="77"/>
      <c r="AR82" s="77"/>
      <c r="AS82" s="77"/>
      <c r="AT82" s="77"/>
      <c r="AU82" s="70">
        <v>37168</v>
      </c>
      <c r="AV82" s="70"/>
      <c r="AW82" s="70">
        <v>2</v>
      </c>
      <c r="AX82" s="82">
        <v>0.66225165562913912</v>
      </c>
      <c r="AY82" s="81">
        <v>24.227886056971514</v>
      </c>
      <c r="AZ82" s="68">
        <v>2</v>
      </c>
      <c r="BA82" s="68">
        <v>0</v>
      </c>
      <c r="BB82" s="70">
        <f t="shared" si="23"/>
        <v>100</v>
      </c>
      <c r="BC82" s="84"/>
      <c r="BD82" s="70">
        <v>3634.1829085457271</v>
      </c>
      <c r="BE82" s="70">
        <v>3658.4107946026984</v>
      </c>
      <c r="BF82" s="68">
        <v>529</v>
      </c>
      <c r="BG82" s="68">
        <v>254</v>
      </c>
      <c r="BH82" s="68">
        <v>27</v>
      </c>
      <c r="BI82" s="68">
        <v>19</v>
      </c>
      <c r="BJ82" s="68">
        <v>2</v>
      </c>
      <c r="BK82" s="68"/>
    </row>
    <row r="83" spans="1:63" s="16" customFormat="1">
      <c r="A83" s="10">
        <v>42</v>
      </c>
      <c r="B83" s="10">
        <v>81</v>
      </c>
      <c r="C83" s="23" t="s">
        <v>40</v>
      </c>
      <c r="D83" s="19" t="s">
        <v>41</v>
      </c>
      <c r="E83" s="20">
        <v>49.106999999999999</v>
      </c>
      <c r="F83" s="20">
        <v>-123.314167</v>
      </c>
      <c r="G83" s="10">
        <f>-F83</f>
        <v>123.314167</v>
      </c>
      <c r="H83" s="27">
        <v>-0.9</v>
      </c>
      <c r="I83" s="39">
        <v>29.5</v>
      </c>
      <c r="J83" s="40">
        <v>29.5</v>
      </c>
      <c r="K83" s="37">
        <v>6</v>
      </c>
      <c r="L83" s="10">
        <v>46</v>
      </c>
      <c r="M83" s="42">
        <v>0.25</v>
      </c>
      <c r="N83" s="17">
        <v>1992</v>
      </c>
      <c r="O83" s="21">
        <v>41052</v>
      </c>
      <c r="P83" s="28" t="s">
        <v>397</v>
      </c>
      <c r="Q83" s="29">
        <v>102.3</v>
      </c>
      <c r="R83" s="30">
        <v>48.01</v>
      </c>
      <c r="S83" s="29">
        <v>4.38</v>
      </c>
      <c r="T83" s="29" t="s">
        <v>394</v>
      </c>
      <c r="U83" s="29">
        <v>4.327</v>
      </c>
      <c r="V83" s="29">
        <v>2.113</v>
      </c>
      <c r="W83" s="29" t="s">
        <v>405</v>
      </c>
      <c r="X83" s="32">
        <v>-0.39900000000000002</v>
      </c>
      <c r="Y83" s="32">
        <v>0.39900000000000002</v>
      </c>
      <c r="Z83" s="29" t="s">
        <v>395</v>
      </c>
      <c r="AA83" s="29">
        <v>46.594999999999999</v>
      </c>
      <c r="AB83" s="29">
        <v>8.6579999999999995</v>
      </c>
      <c r="AC83" s="29">
        <f t="shared" si="22"/>
        <v>37.936999999999998</v>
      </c>
      <c r="AD83" s="29">
        <v>53.405000000000001</v>
      </c>
      <c r="AE83" s="45"/>
      <c r="AF83" s="45"/>
      <c r="AG83" s="60">
        <v>-24.071330000000003</v>
      </c>
      <c r="AH83" s="60"/>
      <c r="AI83" s="60"/>
      <c r="AJ83" s="60"/>
      <c r="AK83" s="60"/>
      <c r="AL83" s="60"/>
      <c r="AM83" s="77"/>
      <c r="AN83" s="77"/>
      <c r="AO83" s="77"/>
      <c r="AP83" s="77"/>
      <c r="AQ83" s="77"/>
      <c r="AR83" s="77"/>
      <c r="AS83" s="77"/>
      <c r="AT83" s="77"/>
      <c r="AU83" s="70">
        <v>37168</v>
      </c>
      <c r="AV83" s="70"/>
      <c r="AW83" s="70">
        <v>0</v>
      </c>
      <c r="AX83" s="81">
        <v>0</v>
      </c>
      <c r="AY83" s="81">
        <v>0</v>
      </c>
      <c r="AZ83" s="68">
        <v>0</v>
      </c>
      <c r="BA83" s="68">
        <v>0</v>
      </c>
      <c r="BB83" s="70"/>
      <c r="BC83" s="84"/>
      <c r="BD83" s="70">
        <v>16344.059976931949</v>
      </c>
      <c r="BE83" s="70">
        <v>16344.059976931949</v>
      </c>
      <c r="BF83" s="68">
        <v>102</v>
      </c>
      <c r="BG83" s="68">
        <v>278</v>
      </c>
      <c r="BH83" s="68">
        <v>5</v>
      </c>
      <c r="BI83" s="68">
        <v>22</v>
      </c>
      <c r="BJ83" s="68">
        <v>0</v>
      </c>
      <c r="BK83" s="68"/>
    </row>
    <row r="84" spans="1:63" s="16" customFormat="1">
      <c r="A84" s="10">
        <v>43</v>
      </c>
      <c r="B84" s="10">
        <v>82</v>
      </c>
      <c r="C84" s="23" t="s">
        <v>40</v>
      </c>
      <c r="D84" s="19" t="s">
        <v>42</v>
      </c>
      <c r="E84" s="20">
        <v>49.106999999999999</v>
      </c>
      <c r="F84" s="20">
        <v>-123.314167</v>
      </c>
      <c r="G84" s="10">
        <f>-F84</f>
        <v>123.314167</v>
      </c>
      <c r="H84" s="27">
        <v>-0.9</v>
      </c>
      <c r="I84" s="39">
        <v>29.5</v>
      </c>
      <c r="J84" s="40">
        <v>29.5</v>
      </c>
      <c r="K84" s="37">
        <v>6</v>
      </c>
      <c r="L84" s="10">
        <v>46</v>
      </c>
      <c r="M84" s="42">
        <v>3.75</v>
      </c>
      <c r="N84" s="17">
        <v>1992</v>
      </c>
      <c r="O84" s="21">
        <v>41052</v>
      </c>
      <c r="P84" s="28" t="s">
        <v>399</v>
      </c>
      <c r="Q84" s="29">
        <v>72.599999999999994</v>
      </c>
      <c r="R84" s="30">
        <v>27.11</v>
      </c>
      <c r="S84" s="29">
        <v>5.2050000000000001</v>
      </c>
      <c r="T84" s="29" t="s">
        <v>400</v>
      </c>
      <c r="U84" s="29">
        <v>4.4569999999999999</v>
      </c>
      <c r="V84" s="29">
        <v>2.1560000000000001</v>
      </c>
      <c r="W84" s="29" t="s">
        <v>405</v>
      </c>
      <c r="X84" s="32">
        <v>-0.29799999999999999</v>
      </c>
      <c r="Y84" s="32">
        <v>0.29799999999999999</v>
      </c>
      <c r="Z84" s="29" t="s">
        <v>401</v>
      </c>
      <c r="AA84" s="29">
        <v>66.962999999999994</v>
      </c>
      <c r="AB84" s="29">
        <v>12.661</v>
      </c>
      <c r="AC84" s="29">
        <f t="shared" si="22"/>
        <v>54.301999999999992</v>
      </c>
      <c r="AD84" s="29">
        <v>33.036999999999999</v>
      </c>
      <c r="AE84" s="48"/>
      <c r="AF84" s="49"/>
      <c r="AG84" s="62">
        <v>-24.421330000000001</v>
      </c>
      <c r="AH84" s="62"/>
      <c r="AI84" s="62"/>
      <c r="AJ84" s="62"/>
      <c r="AK84" s="62"/>
      <c r="AL84" s="62"/>
      <c r="AM84" s="77"/>
      <c r="AN84" s="77"/>
      <c r="AO84" s="77"/>
      <c r="AP84" s="77"/>
      <c r="AQ84" s="77"/>
      <c r="AR84" s="77"/>
      <c r="AS84" s="77"/>
      <c r="AT84" s="77"/>
      <c r="AU84" s="70">
        <v>37168</v>
      </c>
      <c r="AV84" s="70"/>
      <c r="AW84" s="70">
        <v>1</v>
      </c>
      <c r="AX84" s="82">
        <v>0.32258064516129031</v>
      </c>
      <c r="AY84" s="81">
        <v>71.697530864197546</v>
      </c>
      <c r="AZ84" s="68">
        <v>1</v>
      </c>
      <c r="BA84" s="68">
        <v>0</v>
      </c>
      <c r="BB84" s="70">
        <f t="shared" si="23"/>
        <v>100</v>
      </c>
      <c r="BC84" s="84"/>
      <c r="BD84" s="70">
        <v>22154.537037037044</v>
      </c>
      <c r="BE84" s="70">
        <v>22226.23456790124</v>
      </c>
      <c r="BF84" s="68">
        <v>96</v>
      </c>
      <c r="BG84" s="68">
        <v>293</v>
      </c>
      <c r="BH84" s="68">
        <v>4</v>
      </c>
      <c r="BI84" s="68">
        <v>12</v>
      </c>
      <c r="BJ84" s="68">
        <v>1</v>
      </c>
      <c r="BK84" s="68"/>
    </row>
    <row r="85" spans="1:63" ht="16">
      <c r="A85" s="10">
        <v>60</v>
      </c>
      <c r="B85" s="10">
        <v>83</v>
      </c>
      <c r="C85" s="23" t="s">
        <v>23</v>
      </c>
      <c r="D85" s="19" t="s">
        <v>24</v>
      </c>
      <c r="E85" s="10">
        <v>49.088377999999999</v>
      </c>
      <c r="F85" s="10">
        <f t="shared" ref="F85:F125" si="24">-G85</f>
        <v>123.318955</v>
      </c>
      <c r="G85" s="10">
        <v>-123.318955</v>
      </c>
      <c r="H85" s="26">
        <v>-1.4</v>
      </c>
      <c r="I85" s="35">
        <v>29.5</v>
      </c>
      <c r="J85" s="40">
        <v>29.5</v>
      </c>
      <c r="K85" s="37">
        <v>6</v>
      </c>
      <c r="L85" s="10">
        <v>48</v>
      </c>
      <c r="M85" s="42">
        <v>0.2</v>
      </c>
      <c r="N85" s="10">
        <v>2006</v>
      </c>
      <c r="O85" s="21">
        <v>44271</v>
      </c>
      <c r="P85" s="28" t="s">
        <v>399</v>
      </c>
      <c r="Q85" s="29">
        <v>90.73</v>
      </c>
      <c r="R85" s="30">
        <v>40.950000000000003</v>
      </c>
      <c r="S85" s="29">
        <v>4.6100000000000003</v>
      </c>
      <c r="T85" s="31" t="s">
        <v>394</v>
      </c>
      <c r="U85" s="29">
        <v>4.3789999999999996</v>
      </c>
      <c r="V85" s="29">
        <v>2.1309999999999998</v>
      </c>
      <c r="W85" s="31" t="s">
        <v>405</v>
      </c>
      <c r="X85" s="32">
        <v>-0.32500000000000001</v>
      </c>
      <c r="Y85" s="32">
        <v>0.32500000000000001</v>
      </c>
      <c r="Z85" s="31" t="s">
        <v>406</v>
      </c>
      <c r="AA85" s="29">
        <v>54.434975999999999</v>
      </c>
      <c r="AB85" s="29">
        <v>9.6</v>
      </c>
      <c r="AC85" s="29">
        <f t="shared" si="22"/>
        <v>44.834975999999997</v>
      </c>
      <c r="AD85" s="29">
        <v>45.565024000000001</v>
      </c>
      <c r="AE85" s="50" t="s">
        <v>437</v>
      </c>
      <c r="AF85" s="46">
        <v>1</v>
      </c>
      <c r="AG85" s="61">
        <v>-26.070999999999998</v>
      </c>
      <c r="AH85" s="59">
        <v>0.79900000000000004</v>
      </c>
      <c r="AI85" s="59">
        <v>0.57108301530323002</v>
      </c>
      <c r="AJ85" s="59">
        <f t="shared" ref="AJ85:AJ92" si="25">AH85-AI85</f>
        <v>0.22791698469677002</v>
      </c>
      <c r="AK85" s="59">
        <v>3.9E-2</v>
      </c>
      <c r="AL85" s="60">
        <f t="shared" ref="AL85:AL108" si="26">AI85/AK85</f>
        <v>14.64315423854436</v>
      </c>
      <c r="AM85" s="71">
        <v>0.73440232759607049</v>
      </c>
      <c r="AN85" s="71">
        <v>1.530293936654334</v>
      </c>
      <c r="AO85" s="72">
        <v>18.3537</v>
      </c>
      <c r="AP85" s="72">
        <v>13.162699999999999</v>
      </c>
      <c r="AQ85" s="72">
        <v>13.478999999999999</v>
      </c>
      <c r="AR85" s="74">
        <v>20.142800000000001</v>
      </c>
      <c r="AS85" s="76">
        <v>3360</v>
      </c>
      <c r="AT85" s="75">
        <v>4480</v>
      </c>
      <c r="BB85" s="84"/>
      <c r="BC85" s="84"/>
    </row>
    <row r="86" spans="1:63" ht="16">
      <c r="A86" s="10">
        <v>61</v>
      </c>
      <c r="B86" s="10">
        <v>84</v>
      </c>
      <c r="C86" s="23" t="s">
        <v>23</v>
      </c>
      <c r="D86" s="19" t="s">
        <v>25</v>
      </c>
      <c r="E86" s="10">
        <v>49.088377999999999</v>
      </c>
      <c r="F86" s="10">
        <f t="shared" si="24"/>
        <v>123.318955</v>
      </c>
      <c r="G86" s="10">
        <v>-123.318955</v>
      </c>
      <c r="H86" s="26">
        <v>-1.4</v>
      </c>
      <c r="I86" s="35">
        <v>29.5</v>
      </c>
      <c r="J86" s="40">
        <v>29.5</v>
      </c>
      <c r="K86" s="37">
        <v>6</v>
      </c>
      <c r="L86" s="10">
        <v>48</v>
      </c>
      <c r="M86" s="42">
        <v>1.2</v>
      </c>
      <c r="N86" s="10">
        <v>2006</v>
      </c>
      <c r="O86" s="21">
        <v>44271</v>
      </c>
      <c r="P86" s="28" t="s">
        <v>399</v>
      </c>
      <c r="Q86" s="29">
        <v>92.65</v>
      </c>
      <c r="R86" s="30">
        <v>36.909999999999997</v>
      </c>
      <c r="S86" s="29">
        <v>4.76</v>
      </c>
      <c r="T86" s="31" t="s">
        <v>394</v>
      </c>
      <c r="U86" s="29">
        <v>4.7119999999999997</v>
      </c>
      <c r="V86" s="29">
        <v>2.2360000000000002</v>
      </c>
      <c r="W86" s="31" t="s">
        <v>405</v>
      </c>
      <c r="X86" s="32">
        <v>-0.36</v>
      </c>
      <c r="Y86" s="32">
        <v>0.36</v>
      </c>
      <c r="Z86" s="31" t="s">
        <v>406</v>
      </c>
      <c r="AA86" s="29">
        <v>55.323011999999999</v>
      </c>
      <c r="AB86" s="29">
        <v>11.2</v>
      </c>
      <c r="AC86" s="29">
        <f t="shared" si="22"/>
        <v>44.123012000000003</v>
      </c>
      <c r="AD86" s="29">
        <v>44.676988000000001</v>
      </c>
      <c r="AE86" s="50" t="s">
        <v>437</v>
      </c>
      <c r="AF86" s="46">
        <v>2</v>
      </c>
      <c r="AG86" s="61">
        <v>-25.616</v>
      </c>
      <c r="AH86" s="59">
        <v>0.91949999999999998</v>
      </c>
      <c r="AI86" s="59">
        <v>0.69382015247725815</v>
      </c>
      <c r="AJ86" s="59">
        <f t="shared" si="25"/>
        <v>0.22567984752274184</v>
      </c>
      <c r="AK86" s="59">
        <v>5.0999999999999997E-2</v>
      </c>
      <c r="AL86" s="60">
        <f t="shared" si="26"/>
        <v>13.604316715240357</v>
      </c>
      <c r="AM86" s="71">
        <v>1.0208948458948459</v>
      </c>
      <c r="AN86" s="71">
        <v>1.8444300496892372</v>
      </c>
      <c r="AO86" s="72">
        <v>15.444000000000001</v>
      </c>
      <c r="AP86" s="72">
        <v>12.1958</v>
      </c>
      <c r="AQ86" s="72">
        <v>15.7667</v>
      </c>
      <c r="AR86" s="74">
        <v>22.494299999999999</v>
      </c>
      <c r="AS86" s="76">
        <v>3750</v>
      </c>
      <c r="AT86" s="75">
        <v>4450</v>
      </c>
      <c r="BB86" s="84"/>
      <c r="BC86" s="84"/>
    </row>
    <row r="87" spans="1:63" ht="14.25" customHeight="1">
      <c r="A87" s="10">
        <v>62</v>
      </c>
      <c r="B87" s="10">
        <v>85</v>
      </c>
      <c r="C87" s="23" t="s">
        <v>23</v>
      </c>
      <c r="D87" s="19" t="s">
        <v>26</v>
      </c>
      <c r="E87" s="10">
        <v>49.088377999999999</v>
      </c>
      <c r="F87" s="10">
        <f t="shared" si="24"/>
        <v>123.318955</v>
      </c>
      <c r="G87" s="10">
        <v>-123.318955</v>
      </c>
      <c r="H87" s="26">
        <v>-1.4</v>
      </c>
      <c r="I87" s="35">
        <v>29.5</v>
      </c>
      <c r="J87" s="40">
        <v>29.5</v>
      </c>
      <c r="K87" s="37">
        <v>6</v>
      </c>
      <c r="L87" s="10">
        <v>48</v>
      </c>
      <c r="M87" s="42">
        <v>3.2</v>
      </c>
      <c r="N87" s="10">
        <v>2006</v>
      </c>
      <c r="O87" s="21">
        <v>44271</v>
      </c>
      <c r="P87" s="28" t="s">
        <v>399</v>
      </c>
      <c r="Q87" s="29">
        <v>79.89</v>
      </c>
      <c r="R87" s="30">
        <v>27.85</v>
      </c>
      <c r="S87" s="29">
        <v>5.1660000000000004</v>
      </c>
      <c r="T87" s="31" t="s">
        <v>400</v>
      </c>
      <c r="U87" s="29">
        <v>4.8609999999999998</v>
      </c>
      <c r="V87" s="29">
        <v>2.2810000000000001</v>
      </c>
      <c r="W87" s="31" t="s">
        <v>405</v>
      </c>
      <c r="X87" s="32">
        <v>-0.318</v>
      </c>
      <c r="Y87" s="32">
        <v>0.318</v>
      </c>
      <c r="Z87" s="31" t="s">
        <v>395</v>
      </c>
      <c r="AA87" s="29">
        <v>63.831651999999998</v>
      </c>
      <c r="AB87" s="29">
        <v>13.704936</v>
      </c>
      <c r="AC87" s="29">
        <f t="shared" si="22"/>
        <v>50.126716000000002</v>
      </c>
      <c r="AD87" s="29">
        <v>36.168348000000002</v>
      </c>
      <c r="AE87" s="50" t="s">
        <v>437</v>
      </c>
      <c r="AF87" s="46">
        <v>2</v>
      </c>
      <c r="AG87" s="61">
        <v>-25.844999999999999</v>
      </c>
      <c r="AH87" s="59">
        <v>0.65749999999999997</v>
      </c>
      <c r="AI87" s="59">
        <v>0.46533881709347469</v>
      </c>
      <c r="AJ87" s="59">
        <f t="shared" si="25"/>
        <v>0.19216118290652529</v>
      </c>
      <c r="AK87" s="59">
        <v>3.9E-2</v>
      </c>
      <c r="AL87" s="60">
        <f t="shared" si="26"/>
        <v>11.931764540858325</v>
      </c>
      <c r="AM87" s="71">
        <v>0.8549270027791952</v>
      </c>
      <c r="AN87" s="71">
        <v>2.1344523436764793</v>
      </c>
      <c r="AO87" s="72">
        <v>20.185700000000001</v>
      </c>
      <c r="AP87" s="72">
        <v>11.6889</v>
      </c>
      <c r="AQ87" s="72">
        <v>17.257300000000001</v>
      </c>
      <c r="AR87" s="74">
        <v>24.949400000000001</v>
      </c>
      <c r="AS87" s="76">
        <v>4120</v>
      </c>
      <c r="AT87" s="75">
        <v>5170</v>
      </c>
      <c r="BB87" s="84"/>
      <c r="BC87" s="84"/>
    </row>
    <row r="88" spans="1:63" s="16" customFormat="1" ht="16">
      <c r="A88" s="10">
        <v>63</v>
      </c>
      <c r="B88" s="10">
        <v>86</v>
      </c>
      <c r="C88" s="23" t="s">
        <v>23</v>
      </c>
      <c r="D88" s="19" t="s">
        <v>27</v>
      </c>
      <c r="E88" s="10">
        <v>49.088377999999999</v>
      </c>
      <c r="F88" s="10">
        <f t="shared" si="24"/>
        <v>123.318955</v>
      </c>
      <c r="G88" s="10">
        <v>-123.318955</v>
      </c>
      <c r="H88" s="26">
        <v>-1.4</v>
      </c>
      <c r="I88" s="35">
        <v>29.5</v>
      </c>
      <c r="J88" s="40">
        <v>29.5</v>
      </c>
      <c r="K88" s="37">
        <v>6</v>
      </c>
      <c r="L88" s="10">
        <v>48</v>
      </c>
      <c r="M88" s="42">
        <v>4.2</v>
      </c>
      <c r="N88" s="10">
        <v>2006</v>
      </c>
      <c r="O88" s="21">
        <v>44271</v>
      </c>
      <c r="P88" s="28" t="s">
        <v>399</v>
      </c>
      <c r="Q88" s="29">
        <v>87.61</v>
      </c>
      <c r="R88" s="30">
        <v>35.85</v>
      </c>
      <c r="S88" s="29">
        <v>4.8019999999999996</v>
      </c>
      <c r="T88" s="31" t="s">
        <v>394</v>
      </c>
      <c r="U88" s="29">
        <v>4.585</v>
      </c>
      <c r="V88" s="29">
        <v>2.1970000000000001</v>
      </c>
      <c r="W88" s="31" t="s">
        <v>405</v>
      </c>
      <c r="X88" s="32">
        <v>-0.375</v>
      </c>
      <c r="Y88" s="32">
        <v>0.375</v>
      </c>
      <c r="Z88" s="31" t="s">
        <v>395</v>
      </c>
      <c r="AA88" s="29">
        <v>56.168070999999998</v>
      </c>
      <c r="AB88" s="29">
        <v>11.179233</v>
      </c>
      <c r="AC88" s="29">
        <f t="shared" si="22"/>
        <v>44.988838000000001</v>
      </c>
      <c r="AD88" s="29">
        <v>43.831929000000002</v>
      </c>
      <c r="AE88" s="50" t="s">
        <v>437</v>
      </c>
      <c r="AF88" s="46">
        <v>2</v>
      </c>
      <c r="AG88" s="61">
        <v>-25.821999999999999</v>
      </c>
      <c r="AH88" s="59">
        <v>0.73550000000000004</v>
      </c>
      <c r="AI88" s="59">
        <v>0.57278886495067538</v>
      </c>
      <c r="AJ88" s="59">
        <f t="shared" si="25"/>
        <v>0.16271113504932466</v>
      </c>
      <c r="AK88" s="59">
        <v>4.5999999999999999E-2</v>
      </c>
      <c r="AL88" s="60">
        <f t="shared" si="26"/>
        <v>12.451931846753812</v>
      </c>
      <c r="AM88" s="71">
        <v>0.81562648880419253</v>
      </c>
      <c r="AN88" s="71">
        <v>1.655301139284836</v>
      </c>
      <c r="AO88" s="72">
        <v>18.890999999999998</v>
      </c>
      <c r="AP88" s="72">
        <v>13.4207</v>
      </c>
      <c r="AQ88" s="72">
        <v>15.407999999999999</v>
      </c>
      <c r="AR88" s="74">
        <v>22.215299999999999</v>
      </c>
      <c r="AS88" s="76">
        <v>3510</v>
      </c>
      <c r="AT88" s="75">
        <v>4520</v>
      </c>
      <c r="AU88" s="68">
        <v>39170</v>
      </c>
      <c r="AV88" s="68">
        <v>3.407</v>
      </c>
      <c r="AW88" s="68"/>
      <c r="AX88" s="80">
        <v>1.4</v>
      </c>
      <c r="AY88" s="80">
        <v>249</v>
      </c>
      <c r="AZ88" s="68">
        <v>1</v>
      </c>
      <c r="BA88" s="68">
        <v>6</v>
      </c>
      <c r="BB88" s="84">
        <f t="shared" ref="BB88" si="27">AZ88/(AZ88+BA88)*100</f>
        <v>14.285714285714285</v>
      </c>
      <c r="BC88" s="83">
        <f>AZ88/BA88</f>
        <v>0.16666666666666666</v>
      </c>
      <c r="BD88" s="68">
        <v>17341</v>
      </c>
      <c r="BE88" s="68">
        <v>17590</v>
      </c>
      <c r="BF88" s="68">
        <v>328</v>
      </c>
      <c r="BG88" s="68">
        <v>429</v>
      </c>
      <c r="BH88" s="68">
        <v>51</v>
      </c>
      <c r="BI88" s="68">
        <v>8</v>
      </c>
      <c r="BJ88" s="68">
        <v>7</v>
      </c>
      <c r="BK88" s="68"/>
    </row>
    <row r="89" spans="1:63" ht="16">
      <c r="A89" s="10">
        <v>64</v>
      </c>
      <c r="B89" s="10">
        <v>87</v>
      </c>
      <c r="C89" s="23" t="s">
        <v>23</v>
      </c>
      <c r="D89" s="19" t="s">
        <v>28</v>
      </c>
      <c r="E89" s="10">
        <v>49.088377999999999</v>
      </c>
      <c r="F89" s="10">
        <f t="shared" si="24"/>
        <v>123.318955</v>
      </c>
      <c r="G89" s="10">
        <v>-123.318955</v>
      </c>
      <c r="H89" s="26">
        <v>-1.4</v>
      </c>
      <c r="I89" s="35">
        <v>29.5</v>
      </c>
      <c r="J89" s="40">
        <v>29.5</v>
      </c>
      <c r="K89" s="37">
        <v>6</v>
      </c>
      <c r="L89" s="10">
        <v>48</v>
      </c>
      <c r="M89" s="42">
        <v>6.25</v>
      </c>
      <c r="N89" s="10">
        <v>2006</v>
      </c>
      <c r="O89" s="21">
        <v>44271</v>
      </c>
      <c r="P89" s="28" t="s">
        <v>399</v>
      </c>
      <c r="Q89" s="29">
        <v>83.49</v>
      </c>
      <c r="R89" s="30">
        <v>28.81</v>
      </c>
      <c r="S89" s="29">
        <v>5.117</v>
      </c>
      <c r="T89" s="31" t="s">
        <v>400</v>
      </c>
      <c r="U89" s="29">
        <v>4.8520000000000003</v>
      </c>
      <c r="V89" s="29">
        <v>2.2789999999999999</v>
      </c>
      <c r="W89" s="31" t="s">
        <v>405</v>
      </c>
      <c r="X89" s="32">
        <v>-0.30399999999999999</v>
      </c>
      <c r="Y89" s="32">
        <v>0.30399999999999999</v>
      </c>
      <c r="Z89" s="31" t="s">
        <v>395</v>
      </c>
      <c r="AA89" s="29">
        <v>62.504961000000002</v>
      </c>
      <c r="AB89" s="29">
        <v>13.275029</v>
      </c>
      <c r="AC89" s="29">
        <f t="shared" si="22"/>
        <v>49.229932000000005</v>
      </c>
      <c r="AD89" s="29">
        <v>37.495038999999998</v>
      </c>
      <c r="AE89" s="50" t="s">
        <v>437</v>
      </c>
      <c r="AF89" s="46">
        <v>1</v>
      </c>
      <c r="AG89" s="61">
        <v>-25.638999999999999</v>
      </c>
      <c r="AH89" s="59">
        <v>0.82499999999999996</v>
      </c>
      <c r="AI89" s="59">
        <v>0.64203781362964507</v>
      </c>
      <c r="AJ89" s="59">
        <f t="shared" si="25"/>
        <v>0.18296218637035488</v>
      </c>
      <c r="AK89" s="59">
        <v>4.65E-2</v>
      </c>
      <c r="AL89" s="60">
        <f t="shared" si="26"/>
        <v>13.80726480923968</v>
      </c>
      <c r="AM89" s="71">
        <v>0.91739355984233861</v>
      </c>
      <c r="AN89" s="71">
        <v>1.6329526615184553</v>
      </c>
      <c r="AO89" s="72">
        <v>18.6983</v>
      </c>
      <c r="AP89" s="72">
        <v>16.2257</v>
      </c>
      <c r="AQ89" s="72">
        <v>17.153700000000001</v>
      </c>
      <c r="AR89" s="74">
        <v>26.495799999999999</v>
      </c>
      <c r="AS89" s="76">
        <v>4110</v>
      </c>
      <c r="AT89" s="75">
        <v>5470</v>
      </c>
      <c r="BB89" s="84"/>
      <c r="BC89" s="84"/>
    </row>
    <row r="90" spans="1:63" s="16" customFormat="1" ht="16">
      <c r="A90" s="10">
        <v>65</v>
      </c>
      <c r="B90" s="10">
        <v>88</v>
      </c>
      <c r="C90" s="23" t="s">
        <v>29</v>
      </c>
      <c r="D90" s="19" t="s">
        <v>30</v>
      </c>
      <c r="E90" s="10">
        <v>49.102632999999997</v>
      </c>
      <c r="F90" s="10">
        <f t="shared" si="24"/>
        <v>123.34212100000001</v>
      </c>
      <c r="G90" s="10">
        <v>-123.34212100000001</v>
      </c>
      <c r="H90" s="26">
        <v>-2.9</v>
      </c>
      <c r="I90" s="39">
        <v>30.5</v>
      </c>
      <c r="J90" s="40">
        <v>30.5</v>
      </c>
      <c r="K90" s="37">
        <v>6</v>
      </c>
      <c r="L90" s="10">
        <v>134</v>
      </c>
      <c r="M90" s="42">
        <v>0.6</v>
      </c>
      <c r="N90" s="10">
        <v>2011</v>
      </c>
      <c r="O90" s="21">
        <v>44271</v>
      </c>
      <c r="P90" s="28" t="s">
        <v>399</v>
      </c>
      <c r="Q90" s="29">
        <v>53.4</v>
      </c>
      <c r="R90" s="30">
        <v>22.99</v>
      </c>
      <c r="S90" s="29">
        <v>5.4429999999999996</v>
      </c>
      <c r="T90" s="31" t="s">
        <v>400</v>
      </c>
      <c r="U90" s="29">
        <v>4.2969999999999997</v>
      </c>
      <c r="V90" s="29">
        <v>2.1030000000000002</v>
      </c>
      <c r="W90" s="31" t="s">
        <v>405</v>
      </c>
      <c r="X90" s="32">
        <v>-0.28999999999999998</v>
      </c>
      <c r="Y90" s="32">
        <v>0.28999999999999998</v>
      </c>
      <c r="Z90" s="31" t="s">
        <v>401</v>
      </c>
      <c r="AA90" s="29">
        <v>73.355487999999994</v>
      </c>
      <c r="AB90" s="29">
        <v>13.842216000000001</v>
      </c>
      <c r="AC90" s="29">
        <f t="shared" si="22"/>
        <v>59.513271999999994</v>
      </c>
      <c r="AD90" s="29">
        <v>26.644512000000006</v>
      </c>
      <c r="AE90" s="50" t="s">
        <v>438</v>
      </c>
      <c r="AF90" s="46">
        <v>5</v>
      </c>
      <c r="AG90" s="61">
        <v>-25.614999999999998</v>
      </c>
      <c r="AH90" s="59">
        <v>0.88749999999999996</v>
      </c>
      <c r="AI90" s="59">
        <v>0.66595175756225311</v>
      </c>
      <c r="AJ90" s="59">
        <f t="shared" si="25"/>
        <v>0.22154824243774685</v>
      </c>
      <c r="AK90" s="59">
        <v>4.3499999999999997E-2</v>
      </c>
      <c r="AL90" s="60">
        <f t="shared" si="26"/>
        <v>15.309235806028807</v>
      </c>
      <c r="AM90" s="71">
        <v>0.92756329963317541</v>
      </c>
      <c r="AN90" s="71">
        <v>2.0077286280207112</v>
      </c>
      <c r="AO90" s="72">
        <v>17.883199999999999</v>
      </c>
      <c r="AP90" s="72">
        <v>11.8391</v>
      </c>
      <c r="AQ90" s="72">
        <v>16.587800000000001</v>
      </c>
      <c r="AR90" s="74">
        <v>23.7697</v>
      </c>
      <c r="AS90" s="76">
        <v>4430</v>
      </c>
      <c r="AT90" s="75">
        <v>5350</v>
      </c>
      <c r="AU90" s="68">
        <v>39170</v>
      </c>
      <c r="AV90" s="68">
        <v>3.7549999999999999</v>
      </c>
      <c r="AW90" s="68"/>
      <c r="AX90" s="80">
        <v>1.7</v>
      </c>
      <c r="AY90" s="80">
        <v>210</v>
      </c>
      <c r="AZ90" s="68">
        <v>4</v>
      </c>
      <c r="BA90" s="68">
        <v>4</v>
      </c>
      <c r="BB90" s="70">
        <f t="shared" ref="BB90" si="28">AZ90/(AZ90+BA90)*100</f>
        <v>50</v>
      </c>
      <c r="BC90" s="70">
        <f>AZ90/BA90</f>
        <v>1</v>
      </c>
      <c r="BD90" s="68">
        <v>12127</v>
      </c>
      <c r="BE90" s="68">
        <v>12338</v>
      </c>
      <c r="BF90" s="68">
        <v>402</v>
      </c>
      <c r="BG90" s="68">
        <v>388</v>
      </c>
      <c r="BH90" s="68">
        <v>40</v>
      </c>
      <c r="BI90" s="68">
        <v>33</v>
      </c>
      <c r="BJ90" s="68">
        <v>8</v>
      </c>
      <c r="BK90" s="68"/>
    </row>
    <row r="91" spans="1:63" ht="16">
      <c r="A91" s="10">
        <v>66</v>
      </c>
      <c r="B91" s="10">
        <v>89</v>
      </c>
      <c r="C91" s="23" t="s">
        <v>29</v>
      </c>
      <c r="D91" s="19" t="s">
        <v>31</v>
      </c>
      <c r="E91" s="10">
        <v>49.102632999999997</v>
      </c>
      <c r="F91" s="10">
        <f t="shared" si="24"/>
        <v>123.34212100000001</v>
      </c>
      <c r="G91" s="10">
        <v>-123.34212100000001</v>
      </c>
      <c r="H91" s="26">
        <v>-2.9</v>
      </c>
      <c r="I91" s="39">
        <v>30.5</v>
      </c>
      <c r="J91" s="40">
        <v>30.5</v>
      </c>
      <c r="K91" s="37">
        <v>6</v>
      </c>
      <c r="L91" s="10">
        <v>134</v>
      </c>
      <c r="M91" s="42">
        <v>2</v>
      </c>
      <c r="N91" s="10">
        <v>2011</v>
      </c>
      <c r="O91" s="21">
        <v>44271</v>
      </c>
      <c r="P91" s="28" t="s">
        <v>399</v>
      </c>
      <c r="Q91" s="29">
        <v>61.24</v>
      </c>
      <c r="R91" s="30">
        <v>17.04</v>
      </c>
      <c r="S91" s="29">
        <v>5.875</v>
      </c>
      <c r="T91" s="31" t="s">
        <v>400</v>
      </c>
      <c r="U91" s="29">
        <v>4.9770000000000003</v>
      </c>
      <c r="V91" s="29">
        <v>2.3149999999999999</v>
      </c>
      <c r="W91" s="31" t="s">
        <v>405</v>
      </c>
      <c r="X91" s="32">
        <v>-0.19700000000000001</v>
      </c>
      <c r="Y91" s="32">
        <v>0.19700000000000001</v>
      </c>
      <c r="Z91" s="31" t="s">
        <v>401</v>
      </c>
      <c r="AA91" s="29">
        <v>77.399636999999998</v>
      </c>
      <c r="AB91" s="29">
        <v>19.752386000000001</v>
      </c>
      <c r="AC91" s="29">
        <f t="shared" si="22"/>
        <v>57.647250999999997</v>
      </c>
      <c r="AD91" s="29">
        <v>22.600363000000002</v>
      </c>
      <c r="AE91" s="50" t="s">
        <v>438</v>
      </c>
      <c r="AF91" s="46">
        <v>6</v>
      </c>
      <c r="AG91" s="61">
        <v>-24.962</v>
      </c>
      <c r="AH91" s="59">
        <v>0.9385</v>
      </c>
      <c r="AI91" s="59">
        <v>0.72764676134727879</v>
      </c>
      <c r="AJ91" s="59">
        <f t="shared" si="25"/>
        <v>0.21085323865272121</v>
      </c>
      <c r="AK91" s="59">
        <v>6.8000000000000005E-2</v>
      </c>
      <c r="AL91" s="60">
        <f t="shared" si="26"/>
        <v>10.700687666871746</v>
      </c>
      <c r="AM91" s="71">
        <v>0.81266685891294033</v>
      </c>
      <c r="AN91" s="71">
        <v>1.9763067433417933</v>
      </c>
      <c r="AO91" s="72">
        <v>21.5002</v>
      </c>
      <c r="AP91" s="72">
        <v>12.450799999999999</v>
      </c>
      <c r="AQ91" s="72">
        <v>17.4725</v>
      </c>
      <c r="AR91" s="74">
        <v>24.6066</v>
      </c>
      <c r="AS91" s="76">
        <v>4770</v>
      </c>
      <c r="AT91" s="75">
        <v>5490</v>
      </c>
      <c r="BB91" s="84"/>
      <c r="BC91" s="84"/>
    </row>
    <row r="92" spans="1:63" ht="16">
      <c r="A92" s="10">
        <v>67</v>
      </c>
      <c r="B92" s="10">
        <v>90</v>
      </c>
      <c r="C92" s="23" t="s">
        <v>29</v>
      </c>
      <c r="D92" s="19" t="s">
        <v>32</v>
      </c>
      <c r="E92" s="10">
        <v>49.102632999999997</v>
      </c>
      <c r="F92" s="10">
        <f t="shared" si="24"/>
        <v>123.34212100000001</v>
      </c>
      <c r="G92" s="10">
        <v>-123.34212100000001</v>
      </c>
      <c r="H92" s="26">
        <v>-2.9</v>
      </c>
      <c r="I92" s="39">
        <v>30.5</v>
      </c>
      <c r="J92" s="40">
        <v>30.5</v>
      </c>
      <c r="K92" s="37">
        <v>6</v>
      </c>
      <c r="L92" s="10">
        <v>134</v>
      </c>
      <c r="M92" s="42">
        <v>3.4</v>
      </c>
      <c r="N92" s="10">
        <v>2011</v>
      </c>
      <c r="O92" s="21">
        <v>44271</v>
      </c>
      <c r="P92" s="28" t="s">
        <v>399</v>
      </c>
      <c r="Q92" s="29">
        <v>60.33</v>
      </c>
      <c r="R92" s="30">
        <v>20.5</v>
      </c>
      <c r="S92" s="29">
        <v>5.6079999999999997</v>
      </c>
      <c r="T92" s="31" t="s">
        <v>400</v>
      </c>
      <c r="U92" s="29">
        <v>4.7789999999999999</v>
      </c>
      <c r="V92" s="29">
        <v>2.2570000000000001</v>
      </c>
      <c r="W92" s="31" t="s">
        <v>405</v>
      </c>
      <c r="X92" s="32">
        <v>-0.29299999999999998</v>
      </c>
      <c r="Y92" s="32">
        <v>0.29299999999999998</v>
      </c>
      <c r="Z92" s="31" t="s">
        <v>401</v>
      </c>
      <c r="AA92" s="29">
        <v>73.464253999999997</v>
      </c>
      <c r="AB92" s="29">
        <v>17.118955</v>
      </c>
      <c r="AC92" s="29">
        <f t="shared" si="22"/>
        <v>56.345298999999997</v>
      </c>
      <c r="AD92" s="29">
        <v>26.535746000000003</v>
      </c>
      <c r="AE92" s="50" t="s">
        <v>438</v>
      </c>
      <c r="AF92" s="46">
        <v>6</v>
      </c>
      <c r="AG92" s="61">
        <v>-25.082999999999998</v>
      </c>
      <c r="AH92" s="59">
        <v>0.84549999999999992</v>
      </c>
      <c r="AI92" s="59">
        <v>0.61627415602733038</v>
      </c>
      <c r="AJ92" s="59">
        <f t="shared" si="25"/>
        <v>0.22922584397266954</v>
      </c>
      <c r="AK92" s="59">
        <v>5.1499999999999997E-2</v>
      </c>
      <c r="AL92" s="60">
        <f t="shared" si="26"/>
        <v>11.966488466550105</v>
      </c>
      <c r="AM92" s="71">
        <v>0.8126227414430045</v>
      </c>
      <c r="AN92" s="71">
        <v>1.6313004698163913</v>
      </c>
      <c r="AO92" s="72">
        <v>21.8447</v>
      </c>
      <c r="AP92" s="72">
        <v>15.5167</v>
      </c>
      <c r="AQ92" s="72">
        <v>17.7515</v>
      </c>
      <c r="AR92" s="72">
        <v>25.3124</v>
      </c>
      <c r="AS92" s="76">
        <v>4710</v>
      </c>
      <c r="AT92" s="76">
        <v>6150</v>
      </c>
      <c r="BB92" s="84"/>
      <c r="BC92" s="84"/>
    </row>
    <row r="93" spans="1:63" ht="16">
      <c r="A93" s="10">
        <v>68</v>
      </c>
      <c r="B93" s="10">
        <v>91</v>
      </c>
      <c r="C93" s="23" t="s">
        <v>29</v>
      </c>
      <c r="D93" s="19" t="s">
        <v>33</v>
      </c>
      <c r="E93" s="10">
        <v>49.102632999999997</v>
      </c>
      <c r="F93" s="10">
        <f t="shared" si="24"/>
        <v>123.34212100000001</v>
      </c>
      <c r="G93" s="10">
        <v>-123.34212100000001</v>
      </c>
      <c r="H93" s="26">
        <v>-2.9</v>
      </c>
      <c r="I93" s="39">
        <v>30.5</v>
      </c>
      <c r="J93" s="40">
        <v>30.5</v>
      </c>
      <c r="K93" s="37">
        <v>6</v>
      </c>
      <c r="L93" s="10">
        <v>134</v>
      </c>
      <c r="M93" s="42">
        <v>5.2</v>
      </c>
      <c r="N93" s="10">
        <v>2011</v>
      </c>
      <c r="O93" s="21">
        <v>44271</v>
      </c>
      <c r="P93" s="28" t="s">
        <v>399</v>
      </c>
      <c r="Q93" s="29">
        <v>65.510000000000005</v>
      </c>
      <c r="R93" s="30">
        <v>19.989999999999998</v>
      </c>
      <c r="S93" s="29">
        <v>5.6449999999999996</v>
      </c>
      <c r="T93" s="31" t="s">
        <v>400</v>
      </c>
      <c r="U93" s="29">
        <v>4.7460000000000004</v>
      </c>
      <c r="V93" s="29">
        <v>2.2469999999999999</v>
      </c>
      <c r="W93" s="31" t="s">
        <v>405</v>
      </c>
      <c r="X93" s="32">
        <v>-0.23599999999999999</v>
      </c>
      <c r="Y93" s="32">
        <v>0.23599999999999999</v>
      </c>
      <c r="Z93" s="31" t="s">
        <v>401</v>
      </c>
      <c r="AA93" s="29">
        <v>74.839673000000005</v>
      </c>
      <c r="AB93" s="29">
        <v>16.824741</v>
      </c>
      <c r="AC93" s="29">
        <f t="shared" si="22"/>
        <v>58.014932000000002</v>
      </c>
      <c r="AD93" s="29">
        <v>25.160326999999995</v>
      </c>
      <c r="AE93" s="50" t="s">
        <v>438</v>
      </c>
      <c r="AF93" s="46">
        <v>6</v>
      </c>
      <c r="AG93" s="61">
        <v>-24.87</v>
      </c>
      <c r="AH93" s="59">
        <v>0.78900000000000003</v>
      </c>
      <c r="AI93" s="59">
        <v>0.58325500957495136</v>
      </c>
      <c r="AJ93" s="59">
        <f>AH93-AI93</f>
        <v>0.20574499042504868</v>
      </c>
      <c r="AK93" s="59">
        <v>5.0500000000000003E-2</v>
      </c>
      <c r="AL93" s="60">
        <f t="shared" si="26"/>
        <v>11.549604149999036</v>
      </c>
      <c r="AM93" s="71">
        <v>0.82739435754647439</v>
      </c>
      <c r="AN93" s="71">
        <v>1.6174358833014069</v>
      </c>
      <c r="AO93" s="74">
        <v>19.537600000000001</v>
      </c>
      <c r="AP93" s="72">
        <v>14.512600000000001</v>
      </c>
      <c r="AQ93" s="74">
        <v>16.165299999999998</v>
      </c>
      <c r="AR93" s="72">
        <v>23.473199999999999</v>
      </c>
      <c r="AS93" s="75">
        <v>4260</v>
      </c>
      <c r="AT93" s="76">
        <v>5190</v>
      </c>
      <c r="BB93" s="84"/>
      <c r="BC93" s="84"/>
    </row>
    <row r="94" spans="1:63" ht="16">
      <c r="A94" s="10">
        <v>69</v>
      </c>
      <c r="B94" s="10">
        <v>92</v>
      </c>
      <c r="C94" s="23" t="s">
        <v>29</v>
      </c>
      <c r="D94" s="19" t="s">
        <v>34</v>
      </c>
      <c r="E94" s="10">
        <v>49.102632999999997</v>
      </c>
      <c r="F94" s="10">
        <f t="shared" si="24"/>
        <v>123.34212100000001</v>
      </c>
      <c r="G94" s="10">
        <v>-123.34212100000001</v>
      </c>
      <c r="H94" s="26">
        <v>-2.9</v>
      </c>
      <c r="I94" s="39">
        <v>30.5</v>
      </c>
      <c r="J94" s="40">
        <v>30.5</v>
      </c>
      <c r="K94" s="37">
        <v>6</v>
      </c>
      <c r="L94" s="10">
        <v>134</v>
      </c>
      <c r="M94" s="42">
        <v>7.3</v>
      </c>
      <c r="N94" s="10">
        <v>2011</v>
      </c>
      <c r="O94" s="21">
        <v>44271</v>
      </c>
      <c r="P94" s="28" t="s">
        <v>399</v>
      </c>
      <c r="Q94" s="29">
        <v>66.05</v>
      </c>
      <c r="R94" s="30">
        <v>19.760000000000002</v>
      </c>
      <c r="S94" s="29">
        <v>5.6609999999999996</v>
      </c>
      <c r="T94" s="31" t="s">
        <v>400</v>
      </c>
      <c r="U94" s="29">
        <v>4.7300000000000004</v>
      </c>
      <c r="V94" s="29">
        <v>2.242</v>
      </c>
      <c r="W94" s="31" t="s">
        <v>405</v>
      </c>
      <c r="X94" s="32">
        <v>-0.25700000000000001</v>
      </c>
      <c r="Y94" s="32">
        <v>0.25700000000000001</v>
      </c>
      <c r="Z94" s="31" t="s">
        <v>401</v>
      </c>
      <c r="AA94" s="29">
        <v>75.854214999999996</v>
      </c>
      <c r="AB94" s="29">
        <v>16.901301</v>
      </c>
      <c r="AC94" s="29">
        <f t="shared" si="22"/>
        <v>58.952913999999993</v>
      </c>
      <c r="AD94" s="29">
        <v>24.145785000000004</v>
      </c>
      <c r="AE94" s="50" t="s">
        <v>438</v>
      </c>
      <c r="AF94" s="46">
        <v>6</v>
      </c>
      <c r="AG94" s="61">
        <v>-25.724</v>
      </c>
      <c r="AH94" s="59">
        <v>0.84199999999999997</v>
      </c>
      <c r="AI94" s="59">
        <v>0.62964792786228141</v>
      </c>
      <c r="AJ94" s="59">
        <f t="shared" ref="AJ94:AJ102" si="29">AH94-AI94</f>
        <v>0.21235207213771856</v>
      </c>
      <c r="AK94" s="59">
        <v>4.4499999999999998E-2</v>
      </c>
      <c r="AL94" s="60">
        <f t="shared" si="26"/>
        <v>14.14939163735464</v>
      </c>
      <c r="AM94" s="71">
        <v>0.85826560595562618</v>
      </c>
      <c r="AN94" s="71">
        <v>1.6449921777721015</v>
      </c>
      <c r="AO94" s="72">
        <v>19.7729</v>
      </c>
      <c r="AP94" s="72">
        <v>15.660500000000001</v>
      </c>
      <c r="AQ94" s="74">
        <v>16.970400000000001</v>
      </c>
      <c r="AR94" s="74">
        <v>25.761399999999998</v>
      </c>
      <c r="AS94" s="75">
        <v>4510</v>
      </c>
      <c r="AT94" s="75">
        <v>5790</v>
      </c>
      <c r="BB94" s="84"/>
      <c r="BC94" s="84"/>
    </row>
    <row r="95" spans="1:63" ht="16">
      <c r="A95" s="10">
        <v>70</v>
      </c>
      <c r="B95" s="10">
        <v>93</v>
      </c>
      <c r="C95" s="23" t="s">
        <v>29</v>
      </c>
      <c r="D95" s="19" t="s">
        <v>35</v>
      </c>
      <c r="E95" s="10">
        <v>49.102632999999997</v>
      </c>
      <c r="F95" s="10">
        <f t="shared" si="24"/>
        <v>123.34212100000001</v>
      </c>
      <c r="G95" s="10">
        <v>-123.34212100000001</v>
      </c>
      <c r="H95" s="26">
        <v>-2.9</v>
      </c>
      <c r="I95" s="39">
        <v>30.5</v>
      </c>
      <c r="J95" s="40">
        <v>30.5</v>
      </c>
      <c r="K95" s="37">
        <v>6</v>
      </c>
      <c r="L95" s="10">
        <v>134</v>
      </c>
      <c r="M95" s="42">
        <v>9</v>
      </c>
      <c r="N95" s="10">
        <v>2011</v>
      </c>
      <c r="O95" s="21">
        <v>44271</v>
      </c>
      <c r="P95" s="28" t="s">
        <v>409</v>
      </c>
      <c r="Q95" s="29">
        <v>260.7</v>
      </c>
      <c r="R95" s="30">
        <v>209.1</v>
      </c>
      <c r="S95" s="29">
        <v>2.258</v>
      </c>
      <c r="T95" s="31" t="s">
        <v>398</v>
      </c>
      <c r="U95" s="29">
        <v>2.3740000000000001</v>
      </c>
      <c r="V95" s="29">
        <v>1.248</v>
      </c>
      <c r="W95" s="31" t="s">
        <v>393</v>
      </c>
      <c r="X95" s="32">
        <v>-0.34200000000000003</v>
      </c>
      <c r="Y95" s="32">
        <v>0.34200000000000003</v>
      </c>
      <c r="Z95" s="31" t="s">
        <v>395</v>
      </c>
      <c r="AA95" s="29">
        <v>11.196547000000001</v>
      </c>
      <c r="AB95" s="29">
        <v>1.1156200000000001</v>
      </c>
      <c r="AC95" s="29">
        <f t="shared" si="22"/>
        <v>10.080927000000001</v>
      </c>
      <c r="AD95" s="29">
        <v>88.803453000000005</v>
      </c>
      <c r="AE95" s="50" t="s">
        <v>438</v>
      </c>
      <c r="AF95" s="46">
        <v>5</v>
      </c>
      <c r="AG95" s="61">
        <v>-26.765999999999998</v>
      </c>
      <c r="AH95" s="59">
        <v>0.28549999999999998</v>
      </c>
      <c r="AI95" s="59">
        <v>0.26824758678922989</v>
      </c>
      <c r="AJ95" s="59">
        <f t="shared" si="29"/>
        <v>1.725241321077009E-2</v>
      </c>
      <c r="AK95" s="59">
        <v>0.01</v>
      </c>
      <c r="AL95" s="60">
        <f t="shared" si="26"/>
        <v>26.824758678922986</v>
      </c>
      <c r="AM95" s="71">
        <v>0.39350981679838765</v>
      </c>
      <c r="AN95" s="71">
        <v>0.95074864040585483</v>
      </c>
      <c r="AO95" s="72">
        <v>13.2477</v>
      </c>
      <c r="AP95" s="72">
        <v>10.1317</v>
      </c>
      <c r="AQ95" s="73">
        <v>5.2130999999999998</v>
      </c>
      <c r="AR95" s="73">
        <v>9.6326999999999998</v>
      </c>
      <c r="AS95" s="75">
        <v>1040</v>
      </c>
      <c r="AT95" s="75">
        <v>1790</v>
      </c>
      <c r="BB95" s="84"/>
      <c r="BC95" s="84"/>
    </row>
    <row r="96" spans="1:63" ht="16">
      <c r="A96" s="10">
        <v>71</v>
      </c>
      <c r="B96" s="10">
        <v>94</v>
      </c>
      <c r="C96" s="23" t="s">
        <v>29</v>
      </c>
      <c r="D96" s="19" t="s">
        <v>36</v>
      </c>
      <c r="E96" s="10">
        <v>49.102632999999997</v>
      </c>
      <c r="F96" s="10">
        <f t="shared" si="24"/>
        <v>123.34212100000001</v>
      </c>
      <c r="G96" s="10">
        <v>-123.34212100000001</v>
      </c>
      <c r="H96" s="26">
        <v>-2.9</v>
      </c>
      <c r="I96" s="39">
        <v>30.5</v>
      </c>
      <c r="J96" s="40">
        <v>30.5</v>
      </c>
      <c r="K96" s="37">
        <v>6</v>
      </c>
      <c r="L96" s="10">
        <v>134</v>
      </c>
      <c r="M96" s="42">
        <v>10</v>
      </c>
      <c r="N96" s="10">
        <v>2011</v>
      </c>
      <c r="O96" s="21">
        <v>44271</v>
      </c>
      <c r="P96" s="28" t="s">
        <v>410</v>
      </c>
      <c r="Q96" s="29">
        <v>292</v>
      </c>
      <c r="R96" s="30">
        <v>253.1</v>
      </c>
      <c r="S96" s="29">
        <v>1.982</v>
      </c>
      <c r="T96" s="31" t="s">
        <v>411</v>
      </c>
      <c r="U96" s="29">
        <v>2.1030000000000002</v>
      </c>
      <c r="V96" s="29">
        <v>1.073</v>
      </c>
      <c r="W96" s="31" t="s">
        <v>393</v>
      </c>
      <c r="X96" s="32">
        <v>-0.29899999999999999</v>
      </c>
      <c r="Y96" s="32">
        <v>0.29899999999999999</v>
      </c>
      <c r="Z96" s="31" t="s">
        <v>401</v>
      </c>
      <c r="AA96" s="29">
        <v>7.9968849999999998</v>
      </c>
      <c r="AB96" s="29">
        <v>0.71337499999999998</v>
      </c>
      <c r="AC96" s="29">
        <f t="shared" si="22"/>
        <v>7.2835099999999997</v>
      </c>
      <c r="AD96" s="29">
        <v>92.003114999999994</v>
      </c>
      <c r="AE96" s="50" t="s">
        <v>438</v>
      </c>
      <c r="AF96" s="46">
        <v>5</v>
      </c>
      <c r="AG96" s="61">
        <v>-26.195999999999998</v>
      </c>
      <c r="AH96" s="59">
        <v>0.1595</v>
      </c>
      <c r="AI96" s="59">
        <v>9.1918802055644164E-2</v>
      </c>
      <c r="AJ96" s="59">
        <f t="shared" si="29"/>
        <v>6.7581197944355839E-2</v>
      </c>
      <c r="AK96" s="59">
        <v>8.5000000000000006E-3</v>
      </c>
      <c r="AL96" s="60">
        <f t="shared" si="26"/>
        <v>10.813976712428724</v>
      </c>
      <c r="AM96" s="71">
        <v>0.38501903420942846</v>
      </c>
      <c r="AN96" s="71">
        <v>0.87202478152865603</v>
      </c>
      <c r="AO96" s="72">
        <v>15.3408</v>
      </c>
      <c r="AP96" s="72">
        <v>10.1043</v>
      </c>
      <c r="AQ96" s="73">
        <v>5.9065000000000003</v>
      </c>
      <c r="AR96" s="73">
        <v>8.8111999999999995</v>
      </c>
      <c r="AS96" s="75">
        <v>1210</v>
      </c>
      <c r="AT96" s="75">
        <v>1770</v>
      </c>
      <c r="BB96" s="84"/>
      <c r="BC96" s="84"/>
    </row>
    <row r="97" spans="1:63" s="16" customFormat="1" ht="16">
      <c r="A97" s="10">
        <v>58</v>
      </c>
      <c r="B97" s="10">
        <v>95</v>
      </c>
      <c r="C97" s="23" t="s">
        <v>20</v>
      </c>
      <c r="D97" s="19" t="s">
        <v>21</v>
      </c>
      <c r="E97" s="10">
        <v>49.041801</v>
      </c>
      <c r="F97" s="10">
        <f>-G97</f>
        <v>123.32022600000001</v>
      </c>
      <c r="G97" s="10">
        <v>-123.32022600000001</v>
      </c>
      <c r="H97" s="26">
        <v>-3.2</v>
      </c>
      <c r="I97" s="39">
        <v>30.5</v>
      </c>
      <c r="J97" s="40">
        <v>30.5</v>
      </c>
      <c r="K97" s="37">
        <v>6</v>
      </c>
      <c r="L97" s="10">
        <v>178</v>
      </c>
      <c r="M97" s="42">
        <v>0.2</v>
      </c>
      <c r="N97" s="10">
        <v>2006</v>
      </c>
      <c r="O97" s="21">
        <v>44271</v>
      </c>
      <c r="P97" s="28" t="s">
        <v>399</v>
      </c>
      <c r="Q97" s="29">
        <v>87.49</v>
      </c>
      <c r="R97" s="30">
        <v>33.18</v>
      </c>
      <c r="S97" s="29">
        <v>4.9139999999999997</v>
      </c>
      <c r="T97" s="31" t="s">
        <v>394</v>
      </c>
      <c r="U97" s="29">
        <v>5.0659999999999998</v>
      </c>
      <c r="V97" s="29">
        <v>2.3410000000000002</v>
      </c>
      <c r="W97" s="31" t="s">
        <v>405</v>
      </c>
      <c r="X97" s="32">
        <v>-0.311</v>
      </c>
      <c r="Y97" s="32">
        <v>0.311</v>
      </c>
      <c r="Z97" s="31" t="s">
        <v>395</v>
      </c>
      <c r="AA97" s="29">
        <v>57.495229999999999</v>
      </c>
      <c r="AB97" s="29">
        <v>12.583345</v>
      </c>
      <c r="AC97" s="29">
        <f t="shared" si="22"/>
        <v>44.911884999999998</v>
      </c>
      <c r="AD97" s="29">
        <v>42.504770000000001</v>
      </c>
      <c r="AE97" s="51" t="s">
        <v>425</v>
      </c>
      <c r="AF97" s="52">
        <v>0.5</v>
      </c>
      <c r="AG97" s="61">
        <v>-24.393999999999998</v>
      </c>
      <c r="AH97" s="59">
        <v>0.72449999999999992</v>
      </c>
      <c r="AI97" s="59">
        <v>0.58731175117771495</v>
      </c>
      <c r="AJ97" s="59">
        <f t="shared" si="29"/>
        <v>0.13718824882228497</v>
      </c>
      <c r="AK97" s="59">
        <v>5.0500000000000003E-2</v>
      </c>
      <c r="AL97" s="60">
        <f t="shared" si="26"/>
        <v>11.629935666885444</v>
      </c>
      <c r="AM97" s="71">
        <v>1.3136583758018303</v>
      </c>
      <c r="AN97" s="71">
        <v>3.2390755897929706</v>
      </c>
      <c r="AO97" s="71">
        <v>7.8882000000000003</v>
      </c>
      <c r="AP97" s="71">
        <v>5.1924999999999999</v>
      </c>
      <c r="AQ97" s="74">
        <v>10.362399999999999</v>
      </c>
      <c r="AR97" s="74">
        <v>16.818899999999999</v>
      </c>
      <c r="AS97" s="75">
        <v>2020</v>
      </c>
      <c r="AT97" s="75">
        <v>2970</v>
      </c>
      <c r="AU97" s="68">
        <v>39170</v>
      </c>
      <c r="AV97" s="68">
        <v>4.2519999999999998</v>
      </c>
      <c r="AW97" s="68"/>
      <c r="AX97" s="80">
        <v>12.1</v>
      </c>
      <c r="AY97" s="80">
        <v>642</v>
      </c>
      <c r="AZ97" s="68">
        <v>20</v>
      </c>
      <c r="BA97" s="68">
        <v>25</v>
      </c>
      <c r="BB97" s="84">
        <f t="shared" ref="BB97" si="30">AZ97/(AZ97+BA97)*100</f>
        <v>44.444444444444443</v>
      </c>
      <c r="BC97" s="84">
        <f>AZ97/BA97</f>
        <v>0.8</v>
      </c>
      <c r="BD97" s="68">
        <v>4648</v>
      </c>
      <c r="BE97" s="68">
        <v>5290</v>
      </c>
      <c r="BF97" s="68">
        <v>655</v>
      </c>
      <c r="BG97" s="68">
        <v>213</v>
      </c>
      <c r="BH97" s="68">
        <v>100</v>
      </c>
      <c r="BI97" s="68">
        <v>13</v>
      </c>
      <c r="BJ97" s="68">
        <v>45</v>
      </c>
      <c r="BK97" s="68"/>
    </row>
    <row r="98" spans="1:63" ht="16">
      <c r="A98" s="10">
        <v>59</v>
      </c>
      <c r="B98" s="10">
        <v>96</v>
      </c>
      <c r="C98" s="23" t="s">
        <v>20</v>
      </c>
      <c r="D98" s="19" t="s">
        <v>22</v>
      </c>
      <c r="E98" s="10">
        <v>49.041801</v>
      </c>
      <c r="F98" s="10">
        <f>-G98</f>
        <v>123.32022600000001</v>
      </c>
      <c r="G98" s="10">
        <v>-123.32022600000001</v>
      </c>
      <c r="H98" s="26">
        <v>-3.2</v>
      </c>
      <c r="I98" s="35">
        <v>30.5</v>
      </c>
      <c r="J98" s="40">
        <v>30.5</v>
      </c>
      <c r="K98" s="37">
        <v>6</v>
      </c>
      <c r="L98" s="10">
        <v>178</v>
      </c>
      <c r="M98" s="42">
        <v>1</v>
      </c>
      <c r="N98" s="10">
        <v>2006</v>
      </c>
      <c r="O98" s="21">
        <v>44271</v>
      </c>
      <c r="P98" s="28" t="s">
        <v>409</v>
      </c>
      <c r="Q98" s="29">
        <v>152.1</v>
      </c>
      <c r="R98" s="30">
        <v>77.87</v>
      </c>
      <c r="S98" s="29">
        <v>3.6829999999999998</v>
      </c>
      <c r="T98" s="31" t="s">
        <v>412</v>
      </c>
      <c r="U98" s="29">
        <v>4.66</v>
      </c>
      <c r="V98" s="29">
        <v>2.2200000000000002</v>
      </c>
      <c r="W98" s="31" t="s">
        <v>405</v>
      </c>
      <c r="X98" s="32">
        <v>-0.46100000000000002</v>
      </c>
      <c r="Y98" s="32">
        <v>0.46100000000000002</v>
      </c>
      <c r="Z98" s="31" t="s">
        <v>395</v>
      </c>
      <c r="AA98" s="29">
        <v>34.569049999999997</v>
      </c>
      <c r="AB98" s="29">
        <v>7.0953799999999996</v>
      </c>
      <c r="AC98" s="29">
        <f t="shared" si="22"/>
        <v>27.473669999999998</v>
      </c>
      <c r="AD98" s="29">
        <v>65.430949999999996</v>
      </c>
      <c r="AE98" s="51" t="s">
        <v>425</v>
      </c>
      <c r="AF98" s="52">
        <v>0.5</v>
      </c>
      <c r="AG98" s="61">
        <v>-24.631</v>
      </c>
      <c r="AH98" s="59">
        <v>0.55800000000000005</v>
      </c>
      <c r="AI98" s="59">
        <v>0.47491009345794488</v>
      </c>
      <c r="AJ98" s="59">
        <f t="shared" si="29"/>
        <v>8.308990654205517E-2</v>
      </c>
      <c r="AK98" s="59">
        <v>2.9499999999999998E-2</v>
      </c>
      <c r="AL98" s="60">
        <f t="shared" si="26"/>
        <v>16.09864723586254</v>
      </c>
      <c r="AM98" s="71">
        <v>1.0614229765013055</v>
      </c>
      <c r="AN98" s="71">
        <v>2.3616354949600886</v>
      </c>
      <c r="AO98" s="71">
        <v>9.1920000000000002</v>
      </c>
      <c r="AP98" s="71">
        <v>6.8651999999999997</v>
      </c>
      <c r="AQ98" s="71">
        <v>9.7566000000000006</v>
      </c>
      <c r="AR98" s="74">
        <v>16.213100000000001</v>
      </c>
      <c r="AS98" s="76">
        <v>1720</v>
      </c>
      <c r="AT98" s="75">
        <v>2770</v>
      </c>
      <c r="BB98" s="84"/>
      <c r="BC98" s="84"/>
    </row>
    <row r="99" spans="1:63" s="16" customFormat="1" ht="16">
      <c r="A99" s="10">
        <v>50</v>
      </c>
      <c r="B99" s="10">
        <v>97</v>
      </c>
      <c r="C99" s="18" t="s">
        <v>10</v>
      </c>
      <c r="D99" s="19" t="s">
        <v>9</v>
      </c>
      <c r="E99" s="20">
        <v>49.142330000000001</v>
      </c>
      <c r="F99" s="20">
        <v>123.3575</v>
      </c>
      <c r="G99" s="10">
        <f>-F99</f>
        <v>-123.3575</v>
      </c>
      <c r="H99" s="27">
        <v>-3.4</v>
      </c>
      <c r="I99" s="39">
        <v>30.5</v>
      </c>
      <c r="J99" s="40">
        <v>30.5</v>
      </c>
      <c r="K99" s="37">
        <v>6</v>
      </c>
      <c r="L99" s="10">
        <v>192</v>
      </c>
      <c r="M99" s="42">
        <v>0.25</v>
      </c>
      <c r="N99" s="17">
        <v>1991</v>
      </c>
      <c r="O99" s="21">
        <v>41052</v>
      </c>
      <c r="P99" s="28" t="s">
        <v>399</v>
      </c>
      <c r="Q99" s="29">
        <v>67.38</v>
      </c>
      <c r="R99" s="30">
        <v>14.56</v>
      </c>
      <c r="S99" s="29">
        <v>6.1020000000000003</v>
      </c>
      <c r="T99" s="29" t="s">
        <v>404</v>
      </c>
      <c r="U99" s="29">
        <v>5.2119999999999997</v>
      </c>
      <c r="V99" s="29">
        <v>2.3820000000000001</v>
      </c>
      <c r="W99" s="29" t="s">
        <v>405</v>
      </c>
      <c r="X99" s="32">
        <v>-0.156</v>
      </c>
      <c r="Y99" s="32">
        <v>0.156</v>
      </c>
      <c r="Z99" s="29" t="s">
        <v>401</v>
      </c>
      <c r="AA99" s="29">
        <v>82.203000000000003</v>
      </c>
      <c r="AB99" s="29">
        <v>21.166</v>
      </c>
      <c r="AC99" s="29">
        <f t="shared" si="22"/>
        <v>61.037000000000006</v>
      </c>
      <c r="AD99" s="29">
        <v>17.797000000000001</v>
      </c>
      <c r="AE99" s="53" t="s">
        <v>439</v>
      </c>
      <c r="AF99" s="54">
        <v>5.0999999999999996</v>
      </c>
      <c r="AG99" s="63">
        <v>-23.471330000000002</v>
      </c>
      <c r="AH99" s="63"/>
      <c r="AI99" s="63"/>
      <c r="AJ99" s="59"/>
      <c r="AK99" s="63"/>
      <c r="AL99" s="60"/>
      <c r="AM99" s="77"/>
      <c r="AN99" s="77"/>
      <c r="AO99" s="77"/>
      <c r="AP99" s="77"/>
      <c r="AQ99" s="77"/>
      <c r="AR99" s="77"/>
      <c r="AS99" s="77"/>
      <c r="AT99" s="77"/>
      <c r="AU99" s="70">
        <v>37168</v>
      </c>
      <c r="AV99" s="70"/>
      <c r="AW99" s="70">
        <v>6</v>
      </c>
      <c r="AX99" s="82">
        <v>3.4482758620689653</v>
      </c>
      <c r="AY99" s="81">
        <v>811.20634920634939</v>
      </c>
      <c r="AZ99" s="68">
        <v>7</v>
      </c>
      <c r="BA99" s="68">
        <v>4</v>
      </c>
      <c r="BB99" s="84">
        <f t="shared" ref="BB99" si="31">AZ99/(AZ99+BA99)*100</f>
        <v>63.636363636363633</v>
      </c>
      <c r="BC99" s="84">
        <f>AZ99/BA99</f>
        <v>1.75</v>
      </c>
      <c r="BD99" s="70">
        <v>22713.777777777781</v>
      </c>
      <c r="BE99" s="70">
        <v>23524.984126984131</v>
      </c>
      <c r="BF99" s="68">
        <v>105</v>
      </c>
      <c r="BG99" s="68">
        <v>277</v>
      </c>
      <c r="BH99" s="68">
        <v>18</v>
      </c>
      <c r="BI99" s="68">
        <v>13</v>
      </c>
      <c r="BJ99" s="68">
        <v>11</v>
      </c>
      <c r="BK99" s="68"/>
    </row>
    <row r="100" spans="1:63" ht="16">
      <c r="A100" s="10">
        <v>55</v>
      </c>
      <c r="B100" s="10">
        <v>98</v>
      </c>
      <c r="C100" s="23" t="s">
        <v>16</v>
      </c>
      <c r="D100" s="19" t="s">
        <v>17</v>
      </c>
      <c r="E100" s="10">
        <v>49.144460000000002</v>
      </c>
      <c r="F100" s="10">
        <f>-G100</f>
        <v>123.371506</v>
      </c>
      <c r="G100" s="10">
        <v>-123.371506</v>
      </c>
      <c r="H100" s="26">
        <v>-4.5</v>
      </c>
      <c r="I100" s="39">
        <v>30.5</v>
      </c>
      <c r="J100" s="40">
        <v>30.5</v>
      </c>
      <c r="K100" s="37">
        <v>6</v>
      </c>
      <c r="L100" s="10">
        <v>166</v>
      </c>
      <c r="M100" s="42">
        <v>0.2</v>
      </c>
      <c r="N100" s="10">
        <v>2006</v>
      </c>
      <c r="O100" s="21">
        <v>44271</v>
      </c>
      <c r="P100" s="28" t="s">
        <v>399</v>
      </c>
      <c r="Q100" s="29">
        <v>57.66</v>
      </c>
      <c r="R100" s="30">
        <v>11.24</v>
      </c>
      <c r="S100" s="29">
        <v>6.476</v>
      </c>
      <c r="T100" s="31" t="s">
        <v>404</v>
      </c>
      <c r="U100" s="29">
        <v>4.33</v>
      </c>
      <c r="V100" s="29">
        <v>2.1139999999999999</v>
      </c>
      <c r="W100" s="31" t="s">
        <v>405</v>
      </c>
      <c r="X100" s="32">
        <v>-4.8000000000000001E-2</v>
      </c>
      <c r="Y100" s="32">
        <v>4.8000000000000001E-2</v>
      </c>
      <c r="Z100" s="31" t="s">
        <v>413</v>
      </c>
      <c r="AA100" s="29">
        <v>87.897658000000007</v>
      </c>
      <c r="AB100" s="29">
        <v>24.683206999999999</v>
      </c>
      <c r="AC100" s="29">
        <f t="shared" si="22"/>
        <v>63.214451000000011</v>
      </c>
      <c r="AD100" s="29">
        <v>12.102341999999993</v>
      </c>
      <c r="AE100" s="51" t="s">
        <v>439</v>
      </c>
      <c r="AF100" s="55">
        <v>5.0999999999999996</v>
      </c>
      <c r="AG100" s="61">
        <v>-23.66</v>
      </c>
      <c r="AH100" s="59">
        <v>0.92075000000000018</v>
      </c>
      <c r="AI100" s="59">
        <v>0.79368923900811006</v>
      </c>
      <c r="AJ100" s="59">
        <f t="shared" si="29"/>
        <v>0.12706076099189012</v>
      </c>
      <c r="AK100" s="59">
        <v>8.3000000000000004E-2</v>
      </c>
      <c r="AL100" s="60">
        <f t="shared" si="26"/>
        <v>9.5625209519049399</v>
      </c>
      <c r="AM100" s="71">
        <v>1.1449051804041757</v>
      </c>
      <c r="AN100" s="71">
        <v>3.5466769923965082</v>
      </c>
      <c r="AO100" s="72">
        <v>14.7807</v>
      </c>
      <c r="AP100" s="71">
        <v>7.1020000000000003</v>
      </c>
      <c r="AQ100" s="74">
        <v>16.922499999999999</v>
      </c>
      <c r="AR100" s="74">
        <v>25.188500000000001</v>
      </c>
      <c r="AS100" s="75">
        <v>3600</v>
      </c>
      <c r="AT100" s="75">
        <v>4530</v>
      </c>
      <c r="BB100" s="84"/>
      <c r="BC100" s="84"/>
    </row>
    <row r="101" spans="1:63" s="16" customFormat="1" ht="16">
      <c r="A101" s="10">
        <v>56</v>
      </c>
      <c r="B101" s="10">
        <v>99</v>
      </c>
      <c r="C101" s="23" t="s">
        <v>16</v>
      </c>
      <c r="D101" s="19" t="s">
        <v>18</v>
      </c>
      <c r="E101" s="10">
        <v>49.144460000000002</v>
      </c>
      <c r="F101" s="10">
        <f>-G101</f>
        <v>123.371506</v>
      </c>
      <c r="G101" s="10">
        <v>-123.371506</v>
      </c>
      <c r="H101" s="26">
        <v>-4.5</v>
      </c>
      <c r="I101" s="39">
        <v>30.5</v>
      </c>
      <c r="J101" s="40">
        <v>30.5</v>
      </c>
      <c r="K101" s="37">
        <v>6</v>
      </c>
      <c r="L101" s="10">
        <v>166</v>
      </c>
      <c r="M101" s="42">
        <v>2.2000000000000002</v>
      </c>
      <c r="N101" s="10">
        <v>2006</v>
      </c>
      <c r="O101" s="21">
        <v>44271</v>
      </c>
      <c r="P101" s="28" t="s">
        <v>414</v>
      </c>
      <c r="Q101" s="29">
        <v>78.87</v>
      </c>
      <c r="R101" s="30">
        <v>5.274</v>
      </c>
      <c r="S101" s="29">
        <v>7.5670000000000002</v>
      </c>
      <c r="T101" s="31" t="s">
        <v>415</v>
      </c>
      <c r="U101" s="29">
        <v>5.1210000000000004</v>
      </c>
      <c r="V101" s="29">
        <v>2.3559999999999999</v>
      </c>
      <c r="W101" s="31" t="s">
        <v>405</v>
      </c>
      <c r="X101" s="32">
        <v>0.374</v>
      </c>
      <c r="Y101" s="32">
        <v>-0.374</v>
      </c>
      <c r="Z101" s="31" t="s">
        <v>416</v>
      </c>
      <c r="AA101" s="29">
        <v>90.835914000000002</v>
      </c>
      <c r="AB101" s="29">
        <v>42.937010000000001</v>
      </c>
      <c r="AC101" s="29">
        <f t="shared" si="22"/>
        <v>47.898904000000002</v>
      </c>
      <c r="AD101" s="29">
        <v>9.1640859999999975</v>
      </c>
      <c r="AE101" s="53" t="s">
        <v>439</v>
      </c>
      <c r="AF101" s="55">
        <v>5.0999999999999996</v>
      </c>
      <c r="AG101" s="61">
        <v>-23.257999999999999</v>
      </c>
      <c r="AH101" s="59">
        <v>0.78200000000000003</v>
      </c>
      <c r="AI101" s="59">
        <v>0.71592750554147955</v>
      </c>
      <c r="AJ101" s="59">
        <f t="shared" si="29"/>
        <v>6.6072494458520481E-2</v>
      </c>
      <c r="AK101" s="59">
        <v>7.7499999999999999E-2</v>
      </c>
      <c r="AL101" s="60">
        <f t="shared" si="26"/>
        <v>9.2377742650513497</v>
      </c>
      <c r="AM101" s="71">
        <v>1.3202498932234923</v>
      </c>
      <c r="AN101" s="71">
        <v>5.240976404196493</v>
      </c>
      <c r="AO101" s="72">
        <v>13.8139</v>
      </c>
      <c r="AP101" s="71">
        <v>5.2805999999999997</v>
      </c>
      <c r="AQ101" s="74">
        <v>18.2378</v>
      </c>
      <c r="AR101" s="74">
        <v>27.6755</v>
      </c>
      <c r="AS101" s="75">
        <v>3110</v>
      </c>
      <c r="AT101" s="75">
        <v>4370</v>
      </c>
      <c r="AU101" s="68">
        <v>39170</v>
      </c>
      <c r="AV101" s="68">
        <v>2.093</v>
      </c>
      <c r="AW101" s="68"/>
      <c r="AX101" s="80">
        <v>18.100000000000001</v>
      </c>
      <c r="AY101" s="80">
        <v>1551</v>
      </c>
      <c r="AZ101" s="68">
        <v>43</v>
      </c>
      <c r="BA101" s="68">
        <v>65</v>
      </c>
      <c r="BB101" s="84">
        <f t="shared" ref="BB101" si="32">AZ101/(AZ101+BA101)*100</f>
        <v>39.814814814814817</v>
      </c>
      <c r="BC101" s="83">
        <f>AZ101/BA101</f>
        <v>0.66153846153846152</v>
      </c>
      <c r="BD101" s="68">
        <v>7038</v>
      </c>
      <c r="BE101" s="68">
        <v>8589</v>
      </c>
      <c r="BF101" s="68">
        <v>1321</v>
      </c>
      <c r="BG101" s="68">
        <v>337</v>
      </c>
      <c r="BH101" s="68">
        <v>108</v>
      </c>
      <c r="BI101" s="68">
        <v>45</v>
      </c>
      <c r="BJ101" s="68">
        <v>108</v>
      </c>
      <c r="BK101" s="68"/>
    </row>
    <row r="102" spans="1:63" ht="16">
      <c r="A102" s="10">
        <v>57</v>
      </c>
      <c r="B102" s="10">
        <v>100</v>
      </c>
      <c r="C102" s="23" t="s">
        <v>16</v>
      </c>
      <c r="D102" s="19" t="s">
        <v>19</v>
      </c>
      <c r="E102" s="10">
        <v>49.144460000000002</v>
      </c>
      <c r="F102" s="10">
        <f>-G102</f>
        <v>123.371506</v>
      </c>
      <c r="G102" s="10">
        <v>-123.371506</v>
      </c>
      <c r="H102" s="26">
        <v>-4.5</v>
      </c>
      <c r="I102" s="39">
        <v>30.5</v>
      </c>
      <c r="J102" s="40">
        <v>30.5</v>
      </c>
      <c r="K102" s="37">
        <v>6</v>
      </c>
      <c r="L102" s="10">
        <v>166</v>
      </c>
      <c r="M102" s="42">
        <v>3.2</v>
      </c>
      <c r="N102" s="10">
        <v>2006</v>
      </c>
      <c r="O102" s="21">
        <v>44271</v>
      </c>
      <c r="P102" s="28" t="s">
        <v>414</v>
      </c>
      <c r="Q102" s="29">
        <v>76.81</v>
      </c>
      <c r="R102" s="30">
        <v>5.4950000000000001</v>
      </c>
      <c r="S102" s="29">
        <v>7.508</v>
      </c>
      <c r="T102" s="31" t="s">
        <v>415</v>
      </c>
      <c r="U102" s="29">
        <v>5.109</v>
      </c>
      <c r="V102" s="29">
        <v>2.3530000000000002</v>
      </c>
      <c r="W102" s="31" t="s">
        <v>405</v>
      </c>
      <c r="X102" s="32">
        <v>0.34200000000000003</v>
      </c>
      <c r="Y102" s="32">
        <v>-0.34200000000000003</v>
      </c>
      <c r="Z102" s="31" t="s">
        <v>416</v>
      </c>
      <c r="AA102" s="29">
        <v>91.543053999999998</v>
      </c>
      <c r="AB102" s="29">
        <v>41.201419999999999</v>
      </c>
      <c r="AC102" s="29">
        <f t="shared" si="22"/>
        <v>50.341633999999999</v>
      </c>
      <c r="AD102" s="29">
        <v>8.4569460000000021</v>
      </c>
      <c r="AE102" s="51" t="s">
        <v>439</v>
      </c>
      <c r="AF102" s="55">
        <v>5.0999999999999996</v>
      </c>
      <c r="AG102" s="61">
        <v>-23.695</v>
      </c>
      <c r="AH102" s="59">
        <v>0.71799999999999997</v>
      </c>
      <c r="AI102" s="59">
        <v>0.57710203444710917</v>
      </c>
      <c r="AJ102" s="59">
        <f t="shared" si="29"/>
        <v>0.1408979655528908</v>
      </c>
      <c r="AK102" s="59">
        <v>0.06</v>
      </c>
      <c r="AL102" s="60">
        <f t="shared" si="26"/>
        <v>9.6183672407851528</v>
      </c>
      <c r="AM102" s="71">
        <v>1.1785950072883915</v>
      </c>
      <c r="AN102" s="71">
        <v>3.5361018609206663</v>
      </c>
      <c r="AO102" s="72">
        <v>15.298299999999999</v>
      </c>
      <c r="AP102" s="71">
        <v>7.6574999999999998</v>
      </c>
      <c r="AQ102" s="74">
        <v>18.0305</v>
      </c>
      <c r="AR102" s="74">
        <v>27.0777</v>
      </c>
      <c r="AS102" s="75">
        <v>4220</v>
      </c>
      <c r="AT102" s="75">
        <v>5420</v>
      </c>
      <c r="BB102" s="84"/>
      <c r="BC102" s="83"/>
    </row>
    <row r="103" spans="1:63" s="16" customFormat="1">
      <c r="A103" s="10">
        <v>48</v>
      </c>
      <c r="B103" s="10">
        <v>101</v>
      </c>
      <c r="C103" s="23" t="s">
        <v>5</v>
      </c>
      <c r="D103" s="19" t="s">
        <v>6</v>
      </c>
      <c r="E103" s="20">
        <v>48.97533</v>
      </c>
      <c r="F103" s="20">
        <v>123.30633</v>
      </c>
      <c r="G103" s="10">
        <f>-F103</f>
        <v>-123.30633</v>
      </c>
      <c r="H103" s="27">
        <v>-5.6</v>
      </c>
      <c r="I103" s="39">
        <v>30.5</v>
      </c>
      <c r="J103" s="40">
        <v>30.5</v>
      </c>
      <c r="K103" s="37">
        <v>6</v>
      </c>
      <c r="L103" s="10">
        <v>183</v>
      </c>
      <c r="M103" s="42">
        <v>0.25</v>
      </c>
      <c r="N103" s="17">
        <v>1991</v>
      </c>
      <c r="O103" s="21">
        <v>41052</v>
      </c>
      <c r="P103" s="28" t="s">
        <v>399</v>
      </c>
      <c r="Q103" s="29">
        <v>57.88</v>
      </c>
      <c r="R103" s="30">
        <v>23.76</v>
      </c>
      <c r="S103" s="29">
        <v>5.2960000000000003</v>
      </c>
      <c r="T103" s="29" t="s">
        <v>400</v>
      </c>
      <c r="U103" s="29">
        <v>4.7</v>
      </c>
      <c r="V103" s="29">
        <v>2.2330000000000001</v>
      </c>
      <c r="W103" s="29" t="s">
        <v>405</v>
      </c>
      <c r="X103" s="32">
        <v>-0.435</v>
      </c>
      <c r="Y103" s="32">
        <v>0.435</v>
      </c>
      <c r="Z103" s="29" t="s">
        <v>401</v>
      </c>
      <c r="AA103" s="29">
        <v>67.009</v>
      </c>
      <c r="AB103" s="29">
        <v>16.303000000000001</v>
      </c>
      <c r="AC103" s="29">
        <f t="shared" si="22"/>
        <v>50.706000000000003</v>
      </c>
      <c r="AD103" s="29">
        <v>32.991</v>
      </c>
      <c r="AE103" s="56">
        <v>6</v>
      </c>
      <c r="AF103" s="56">
        <v>6</v>
      </c>
      <c r="AG103" s="64">
        <v>-22.85333</v>
      </c>
      <c r="AH103" s="64"/>
      <c r="AI103" s="64"/>
      <c r="AJ103" s="64"/>
      <c r="AK103" s="64"/>
      <c r="AL103" s="60"/>
      <c r="AM103" s="77"/>
      <c r="AN103" s="77"/>
      <c r="AO103" s="77"/>
      <c r="AP103" s="77"/>
      <c r="AQ103" s="77"/>
      <c r="AR103" s="77"/>
      <c r="AS103" s="77"/>
      <c r="AT103" s="77"/>
      <c r="AU103" s="70">
        <v>37168</v>
      </c>
      <c r="AV103" s="70"/>
      <c r="AW103" s="70">
        <v>3</v>
      </c>
      <c r="AX103" s="82">
        <v>5.0473186119873814</v>
      </c>
      <c r="AY103" s="81">
        <v>921.99689922480616</v>
      </c>
      <c r="AZ103" s="68">
        <v>4</v>
      </c>
      <c r="BA103" s="68">
        <v>12</v>
      </c>
      <c r="BB103" s="70">
        <f t="shared" ref="BB103:BB104" si="33">AZ103/(AZ103+BA103)*100</f>
        <v>25</v>
      </c>
      <c r="BC103" s="83">
        <f>AZ103/BA103</f>
        <v>0.33333333333333331</v>
      </c>
      <c r="BD103" s="70">
        <v>17345.066666666666</v>
      </c>
      <c r="BE103" s="70">
        <v>18267.063565891473</v>
      </c>
      <c r="BF103" s="68">
        <v>129</v>
      </c>
      <c r="BG103" s="68">
        <v>270</v>
      </c>
      <c r="BH103" s="68">
        <v>13</v>
      </c>
      <c r="BI103" s="68">
        <v>18</v>
      </c>
      <c r="BJ103" s="68">
        <v>16</v>
      </c>
      <c r="BK103" s="68"/>
    </row>
    <row r="104" spans="1:63" s="16" customFormat="1">
      <c r="A104" s="10">
        <v>49</v>
      </c>
      <c r="B104" s="10">
        <v>102</v>
      </c>
      <c r="C104" s="23" t="s">
        <v>5</v>
      </c>
      <c r="D104" s="19" t="s">
        <v>7</v>
      </c>
      <c r="E104" s="20">
        <v>48.97533</v>
      </c>
      <c r="F104" s="20">
        <v>123.30633</v>
      </c>
      <c r="G104" s="10">
        <f>-F104</f>
        <v>-123.30633</v>
      </c>
      <c r="H104" s="27">
        <v>-5.6</v>
      </c>
      <c r="I104" s="39">
        <v>30.5</v>
      </c>
      <c r="J104" s="40">
        <v>30.5</v>
      </c>
      <c r="K104" s="37">
        <v>6</v>
      </c>
      <c r="L104" s="10">
        <v>183</v>
      </c>
      <c r="M104" s="42">
        <v>1.5</v>
      </c>
      <c r="N104" s="17">
        <v>1991</v>
      </c>
      <c r="O104" s="21">
        <v>41052</v>
      </c>
      <c r="P104" s="28" t="s">
        <v>399</v>
      </c>
      <c r="Q104" s="29">
        <v>60.52</v>
      </c>
      <c r="R104" s="30">
        <v>18.64</v>
      </c>
      <c r="S104" s="29">
        <v>5.7450000000000001</v>
      </c>
      <c r="T104" s="29" t="s">
        <v>400</v>
      </c>
      <c r="U104" s="29">
        <v>4.758</v>
      </c>
      <c r="V104" s="29">
        <v>2.25</v>
      </c>
      <c r="W104" s="29" t="s">
        <v>405</v>
      </c>
      <c r="X104" s="32">
        <v>-0.314</v>
      </c>
      <c r="Y104" s="32">
        <v>0.314</v>
      </c>
      <c r="Z104" s="29" t="s">
        <v>395</v>
      </c>
      <c r="AA104" s="29">
        <v>75.013000000000005</v>
      </c>
      <c r="AB104" s="29">
        <v>19.09</v>
      </c>
      <c r="AC104" s="29">
        <f t="shared" si="22"/>
        <v>55.923000000000002</v>
      </c>
      <c r="AD104" s="29">
        <v>24.986999999999998</v>
      </c>
      <c r="AE104" s="49">
        <v>6</v>
      </c>
      <c r="AF104" s="46">
        <v>6</v>
      </c>
      <c r="AG104" s="62">
        <v>-21.078330000000001</v>
      </c>
      <c r="AH104" s="62"/>
      <c r="AI104" s="62"/>
      <c r="AJ104" s="62"/>
      <c r="AK104" s="62"/>
      <c r="AL104" s="60"/>
      <c r="AM104" s="77"/>
      <c r="AN104" s="77"/>
      <c r="AO104" s="77"/>
      <c r="AP104" s="77"/>
      <c r="AQ104" s="77"/>
      <c r="AR104" s="77"/>
      <c r="AS104" s="77"/>
      <c r="AT104" s="77"/>
      <c r="AU104" s="70">
        <v>37168</v>
      </c>
      <c r="AV104" s="70"/>
      <c r="AW104" s="70">
        <v>4</v>
      </c>
      <c r="AX104" s="82">
        <v>3.1446540880503147</v>
      </c>
      <c r="AY104" s="81">
        <v>495.17719158006929</v>
      </c>
      <c r="AZ104" s="68">
        <v>3</v>
      </c>
      <c r="BA104" s="68">
        <v>7</v>
      </c>
      <c r="BB104" s="70">
        <f t="shared" si="33"/>
        <v>30</v>
      </c>
      <c r="BC104" s="83">
        <f>AZ104/BA104</f>
        <v>0.42857142857142855</v>
      </c>
      <c r="BD104" s="70">
        <v>15251.457500666133</v>
      </c>
      <c r="BE104" s="70">
        <v>15746.634692246202</v>
      </c>
      <c r="BF104" s="68">
        <v>139</v>
      </c>
      <c r="BG104" s="68">
        <v>280</v>
      </c>
      <c r="BH104" s="68">
        <v>6</v>
      </c>
      <c r="BI104" s="68">
        <v>22</v>
      </c>
      <c r="BJ104" s="68">
        <v>10</v>
      </c>
      <c r="BK104" s="68"/>
    </row>
    <row r="105" spans="1:63" ht="16">
      <c r="A105" s="10">
        <v>51</v>
      </c>
      <c r="B105" s="10">
        <v>103</v>
      </c>
      <c r="C105" s="23" t="s">
        <v>11</v>
      </c>
      <c r="D105" s="19" t="s">
        <v>12</v>
      </c>
      <c r="E105" s="10">
        <v>49.027845999999997</v>
      </c>
      <c r="F105" s="10">
        <f>-G105</f>
        <v>123.408316</v>
      </c>
      <c r="G105" s="10">
        <v>-123.408316</v>
      </c>
      <c r="H105" s="26">
        <v>-9.8000000000000007</v>
      </c>
      <c r="I105" s="39">
        <v>30.5</v>
      </c>
      <c r="J105" s="40">
        <v>30.5</v>
      </c>
      <c r="K105" s="37">
        <v>6</v>
      </c>
      <c r="L105" s="10">
        <v>290</v>
      </c>
      <c r="M105" s="42">
        <v>0.2</v>
      </c>
      <c r="N105" s="10">
        <v>2006</v>
      </c>
      <c r="O105" s="21">
        <v>44271</v>
      </c>
      <c r="P105" s="28" t="s">
        <v>414</v>
      </c>
      <c r="Q105" s="29">
        <v>44.4</v>
      </c>
      <c r="R105" s="30">
        <v>9.5340000000000007</v>
      </c>
      <c r="S105" s="29">
        <v>6.7130000000000001</v>
      </c>
      <c r="T105" s="31" t="s">
        <v>404</v>
      </c>
      <c r="U105" s="29">
        <v>3.931</v>
      </c>
      <c r="V105" s="29">
        <v>1.9750000000000001</v>
      </c>
      <c r="W105" s="31" t="s">
        <v>49</v>
      </c>
      <c r="X105" s="32">
        <v>-5.2999999999999999E-2</v>
      </c>
      <c r="Y105" s="32">
        <v>5.2999999999999999E-2</v>
      </c>
      <c r="Z105" s="31" t="s">
        <v>413</v>
      </c>
      <c r="AA105" s="29">
        <v>92.307826000000006</v>
      </c>
      <c r="AB105" s="29">
        <v>28.014904000000001</v>
      </c>
      <c r="AC105" s="29">
        <f t="shared" si="22"/>
        <v>64.292922000000004</v>
      </c>
      <c r="AD105" s="29">
        <v>7.6921739999999943</v>
      </c>
      <c r="AE105" s="51" t="s">
        <v>439</v>
      </c>
      <c r="AF105" s="54">
        <v>5.0999999999999996</v>
      </c>
      <c r="AG105" s="61">
        <v>-23.2</v>
      </c>
      <c r="AH105" s="59">
        <v>1.3895</v>
      </c>
      <c r="AI105" s="59">
        <v>1.2670338923179907</v>
      </c>
      <c r="AJ105" s="59">
        <f t="shared" ref="AJ105:AJ108" si="34">AH105-AI105</f>
        <v>0.12246610768200927</v>
      </c>
      <c r="AK105" s="59">
        <v>0.17199999999999999</v>
      </c>
      <c r="AL105" s="60">
        <f t="shared" si="26"/>
        <v>7.3664761181278537</v>
      </c>
      <c r="AM105" s="71">
        <v>2.0299107735173143</v>
      </c>
      <c r="AN105" s="71">
        <v>5.7132326715016051</v>
      </c>
      <c r="AO105" s="72">
        <v>12.059200000000001</v>
      </c>
      <c r="AP105" s="71">
        <v>5.8876999999999997</v>
      </c>
      <c r="AQ105" s="74">
        <v>24.479099999999999</v>
      </c>
      <c r="AR105" s="74">
        <v>33.637799999999999</v>
      </c>
      <c r="AS105" s="75">
        <v>4690</v>
      </c>
      <c r="AT105" s="75">
        <v>5410</v>
      </c>
      <c r="BB105" s="84"/>
      <c r="BC105" s="83"/>
    </row>
    <row r="106" spans="1:63" s="16" customFormat="1" ht="16">
      <c r="A106" s="10">
        <v>52</v>
      </c>
      <c r="B106" s="10">
        <v>104</v>
      </c>
      <c r="C106" s="23" t="s">
        <v>11</v>
      </c>
      <c r="D106" s="19" t="s">
        <v>13</v>
      </c>
      <c r="E106" s="10">
        <v>49.027845999999997</v>
      </c>
      <c r="F106" s="10">
        <f>-G106</f>
        <v>123.408316</v>
      </c>
      <c r="G106" s="10">
        <v>-123.408316</v>
      </c>
      <c r="H106" s="26">
        <v>-9.8000000000000007</v>
      </c>
      <c r="I106" s="39">
        <v>30.5</v>
      </c>
      <c r="J106" s="40">
        <v>30.5</v>
      </c>
      <c r="K106" s="37">
        <v>6</v>
      </c>
      <c r="L106" s="10">
        <v>290</v>
      </c>
      <c r="M106" s="42">
        <v>2.2000000000000002</v>
      </c>
      <c r="N106" s="10">
        <v>2006</v>
      </c>
      <c r="O106" s="21">
        <v>44271</v>
      </c>
      <c r="P106" s="28" t="s">
        <v>399</v>
      </c>
      <c r="Q106" s="29">
        <v>76.53</v>
      </c>
      <c r="R106" s="30">
        <v>9.8829999999999991</v>
      </c>
      <c r="S106" s="29">
        <v>6.6609999999999996</v>
      </c>
      <c r="T106" s="31" t="s">
        <v>404</v>
      </c>
      <c r="U106" s="29">
        <v>5.3840000000000003</v>
      </c>
      <c r="V106" s="29">
        <v>2.4289999999999998</v>
      </c>
      <c r="W106" s="31" t="s">
        <v>405</v>
      </c>
      <c r="X106" s="32">
        <v>0.113</v>
      </c>
      <c r="Y106" s="32">
        <v>-0.113</v>
      </c>
      <c r="Z106" s="31" t="s">
        <v>417</v>
      </c>
      <c r="AA106" s="29">
        <v>89.664821000000003</v>
      </c>
      <c r="AB106" s="29">
        <v>27.917390000000001</v>
      </c>
      <c r="AC106" s="29">
        <f t="shared" si="22"/>
        <v>61.747431000000006</v>
      </c>
      <c r="AD106" s="29">
        <v>10.335178999999997</v>
      </c>
      <c r="AE106" s="53" t="s">
        <v>439</v>
      </c>
      <c r="AF106" s="55">
        <v>5.0999999999999996</v>
      </c>
      <c r="AG106" s="61">
        <v>-23.472999999999999</v>
      </c>
      <c r="AH106" s="59">
        <v>1.5630000000000002</v>
      </c>
      <c r="AI106" s="59">
        <v>1.2456617330370889</v>
      </c>
      <c r="AJ106" s="59">
        <f t="shared" si="34"/>
        <v>0.31733826696291123</v>
      </c>
      <c r="AK106" s="59">
        <v>0.16550000000000001</v>
      </c>
      <c r="AL106" s="60">
        <f t="shared" si="26"/>
        <v>7.526656997202954</v>
      </c>
      <c r="AM106" s="71">
        <v>1.8766894330190615</v>
      </c>
      <c r="AN106" s="71">
        <v>3.2869397136180489</v>
      </c>
      <c r="AO106" s="72">
        <v>13.162699999999999</v>
      </c>
      <c r="AP106" s="72">
        <v>10.3987</v>
      </c>
      <c r="AQ106" s="74">
        <v>24.702300000000001</v>
      </c>
      <c r="AR106" s="74">
        <v>34.179900000000004</v>
      </c>
      <c r="AS106" s="75">
        <v>4330</v>
      </c>
      <c r="AT106" s="75">
        <v>5060</v>
      </c>
      <c r="AU106" s="68">
        <v>39710</v>
      </c>
      <c r="AV106" s="68">
        <v>2.2549999999999999</v>
      </c>
      <c r="AW106" s="68"/>
      <c r="AX106" s="80">
        <v>19.100000000000001</v>
      </c>
      <c r="AY106" s="80">
        <v>3319</v>
      </c>
      <c r="AZ106" s="68">
        <v>43</v>
      </c>
      <c r="BA106" s="68">
        <v>130</v>
      </c>
      <c r="BB106" s="84">
        <f t="shared" ref="BB106" si="35">AZ106/(AZ106+BA106)*100</f>
        <v>24.855491329479769</v>
      </c>
      <c r="BC106" s="83">
        <f>AZ106/BA106</f>
        <v>0.33076923076923076</v>
      </c>
      <c r="BD106" s="68">
        <v>14023</v>
      </c>
      <c r="BE106" s="68">
        <v>17341</v>
      </c>
      <c r="BF106" s="68">
        <v>918</v>
      </c>
      <c r="BG106" s="68">
        <v>613</v>
      </c>
      <c r="BH106" s="68">
        <v>41</v>
      </c>
      <c r="BI106" s="68">
        <v>77</v>
      </c>
      <c r="BJ106" s="68">
        <v>173</v>
      </c>
      <c r="BK106" s="68"/>
    </row>
    <row r="107" spans="1:63" ht="16">
      <c r="A107" s="10">
        <v>53</v>
      </c>
      <c r="B107" s="10">
        <v>105</v>
      </c>
      <c r="C107" s="23" t="s">
        <v>11</v>
      </c>
      <c r="D107" s="19" t="s">
        <v>14</v>
      </c>
      <c r="E107" s="10">
        <v>49.027845999999997</v>
      </c>
      <c r="F107" s="10">
        <f>-G107</f>
        <v>123.408316</v>
      </c>
      <c r="G107" s="10">
        <v>-123.408316</v>
      </c>
      <c r="H107" s="26">
        <v>-9.8000000000000007</v>
      </c>
      <c r="I107" s="39">
        <v>30.5</v>
      </c>
      <c r="J107" s="40">
        <v>30.5</v>
      </c>
      <c r="K107" s="37">
        <v>6</v>
      </c>
      <c r="L107" s="10">
        <v>290</v>
      </c>
      <c r="M107" s="42">
        <v>3.3</v>
      </c>
      <c r="N107" s="10">
        <v>2006</v>
      </c>
      <c r="O107" s="21">
        <v>44271</v>
      </c>
      <c r="P107" s="28" t="s">
        <v>414</v>
      </c>
      <c r="Q107" s="29">
        <v>42.93</v>
      </c>
      <c r="R107" s="30">
        <v>10.47</v>
      </c>
      <c r="S107" s="29">
        <v>6.5780000000000003</v>
      </c>
      <c r="T107" s="31" t="s">
        <v>404</v>
      </c>
      <c r="U107" s="29">
        <v>4.1040000000000001</v>
      </c>
      <c r="V107" s="29">
        <v>2.0369999999999999</v>
      </c>
      <c r="W107" s="31" t="s">
        <v>405</v>
      </c>
      <c r="X107" s="32">
        <v>-8.3000000000000004E-2</v>
      </c>
      <c r="Y107" s="32">
        <v>8.3000000000000004E-2</v>
      </c>
      <c r="Z107" s="31" t="s">
        <v>413</v>
      </c>
      <c r="AA107" s="29">
        <v>90.067307999999997</v>
      </c>
      <c r="AB107" s="29">
        <v>26.938648000000001</v>
      </c>
      <c r="AC107" s="29">
        <f t="shared" si="22"/>
        <v>63.128659999999996</v>
      </c>
      <c r="AD107" s="29">
        <v>9.932692000000003</v>
      </c>
      <c r="AE107" s="51" t="s">
        <v>439</v>
      </c>
      <c r="AF107" s="55">
        <v>5.0999999999999996</v>
      </c>
      <c r="AG107" s="61">
        <v>-22.768000000000001</v>
      </c>
      <c r="AH107" s="59">
        <v>1.482</v>
      </c>
      <c r="AI107" s="59">
        <v>1.3718502122614478</v>
      </c>
      <c r="AJ107" s="59">
        <f t="shared" si="34"/>
        <v>0.11014978773855222</v>
      </c>
      <c r="AK107" s="59">
        <v>0.161</v>
      </c>
      <c r="AL107" s="60">
        <f t="shared" si="26"/>
        <v>8.5208087718102341</v>
      </c>
      <c r="AM107" s="71">
        <v>1.9119972340670739</v>
      </c>
      <c r="AN107" s="71">
        <v>3.2241284473274914</v>
      </c>
      <c r="AO107" s="72">
        <v>13.015499999999999</v>
      </c>
      <c r="AP107" s="72">
        <v>10.5444</v>
      </c>
      <c r="AQ107" s="74">
        <v>24.8856</v>
      </c>
      <c r="AR107" s="74">
        <v>33.996499999999997</v>
      </c>
      <c r="AS107" s="75">
        <v>4310</v>
      </c>
      <c r="AT107" s="75">
        <v>4990</v>
      </c>
      <c r="BB107" s="84"/>
      <c r="BC107" s="84"/>
    </row>
    <row r="108" spans="1:63" ht="16">
      <c r="A108" s="10">
        <v>54</v>
      </c>
      <c r="B108" s="10">
        <v>106</v>
      </c>
      <c r="C108" s="23" t="s">
        <v>11</v>
      </c>
      <c r="D108" s="19" t="s">
        <v>15</v>
      </c>
      <c r="E108" s="10">
        <v>49.027845999999997</v>
      </c>
      <c r="F108" s="10">
        <f>-G108</f>
        <v>123.408316</v>
      </c>
      <c r="G108" s="10">
        <v>-123.408316</v>
      </c>
      <c r="H108" s="26">
        <v>-9.8000000000000007</v>
      </c>
      <c r="I108" s="39">
        <v>30.5</v>
      </c>
      <c r="J108" s="40">
        <v>30.5</v>
      </c>
      <c r="K108" s="37">
        <v>6</v>
      </c>
      <c r="L108" s="10">
        <v>290</v>
      </c>
      <c r="M108" s="42">
        <v>4.2</v>
      </c>
      <c r="N108" s="10">
        <v>2006</v>
      </c>
      <c r="O108" s="21">
        <v>44271</v>
      </c>
      <c r="P108" s="28" t="s">
        <v>414</v>
      </c>
      <c r="Q108" s="29">
        <v>54.98</v>
      </c>
      <c r="R108" s="30">
        <v>8.89</v>
      </c>
      <c r="S108" s="29">
        <v>6.8140000000000001</v>
      </c>
      <c r="T108" s="31" t="s">
        <v>404</v>
      </c>
      <c r="U108" s="29">
        <v>4.1150000000000002</v>
      </c>
      <c r="V108" s="29">
        <v>2.0409999999999999</v>
      </c>
      <c r="W108" s="31" t="s">
        <v>405</v>
      </c>
      <c r="X108" s="32">
        <v>5.3999999999999999E-2</v>
      </c>
      <c r="Y108" s="32">
        <v>-5.3999999999999999E-2</v>
      </c>
      <c r="Z108" s="31" t="s">
        <v>413</v>
      </c>
      <c r="AA108" s="29">
        <v>90.918076999999997</v>
      </c>
      <c r="AB108" s="29">
        <v>29.985675000000001</v>
      </c>
      <c r="AC108" s="29">
        <f t="shared" si="22"/>
        <v>60.932401999999996</v>
      </c>
      <c r="AD108" s="29">
        <v>9.0819230000000033</v>
      </c>
      <c r="AE108" s="53" t="s">
        <v>439</v>
      </c>
      <c r="AF108" s="55">
        <v>5.0999999999999996</v>
      </c>
      <c r="AG108" s="61">
        <v>-23.434999999999999</v>
      </c>
      <c r="AH108" s="59">
        <v>1.4544999999999999</v>
      </c>
      <c r="AI108" s="59">
        <v>1.3763132923699186</v>
      </c>
      <c r="AJ108" s="59">
        <f t="shared" si="34"/>
        <v>7.8186707630081287E-2</v>
      </c>
      <c r="AK108" s="59">
        <v>0.1585</v>
      </c>
      <c r="AL108" s="60">
        <f t="shared" si="26"/>
        <v>8.6833646206304014</v>
      </c>
      <c r="AM108" s="71">
        <v>1.7972573957197546</v>
      </c>
      <c r="AN108" s="71">
        <v>3.4782622673253538</v>
      </c>
      <c r="AO108" s="72">
        <v>12.5647</v>
      </c>
      <c r="AP108" s="71">
        <v>9.3316999999999997</v>
      </c>
      <c r="AQ108" s="74">
        <v>22.582000000000001</v>
      </c>
      <c r="AR108" s="74">
        <v>32.458100000000002</v>
      </c>
      <c r="AS108" s="75">
        <v>3880</v>
      </c>
      <c r="AT108" s="75">
        <v>4800</v>
      </c>
      <c r="BB108" s="84"/>
      <c r="BC108" s="84"/>
    </row>
    <row r="109" spans="1:63" s="16" customFormat="1">
      <c r="A109" s="10">
        <v>46</v>
      </c>
      <c r="B109" s="10">
        <v>107</v>
      </c>
      <c r="C109" s="23" t="s">
        <v>0</v>
      </c>
      <c r="D109" s="19" t="s">
        <v>2</v>
      </c>
      <c r="E109" s="20">
        <v>49.024169999999998</v>
      </c>
      <c r="F109" s="20">
        <v>123.46933</v>
      </c>
      <c r="G109" s="10">
        <f>-F109</f>
        <v>-123.46933</v>
      </c>
      <c r="H109" s="27">
        <v>-14.2</v>
      </c>
      <c r="I109" s="39">
        <v>30.5</v>
      </c>
      <c r="J109" s="40">
        <v>30.5</v>
      </c>
      <c r="K109" s="37">
        <v>6</v>
      </c>
      <c r="L109" s="10">
        <v>272</v>
      </c>
      <c r="M109" s="42">
        <v>0.25</v>
      </c>
      <c r="N109" s="17">
        <v>1991</v>
      </c>
      <c r="O109" s="21">
        <v>41052</v>
      </c>
      <c r="P109" s="28" t="s">
        <v>414</v>
      </c>
      <c r="Q109" s="29">
        <v>63.94</v>
      </c>
      <c r="R109" s="30">
        <v>6.6840000000000002</v>
      </c>
      <c r="S109" s="29">
        <v>7.2249999999999996</v>
      </c>
      <c r="T109" s="29" t="s">
        <v>415</v>
      </c>
      <c r="U109" s="29">
        <v>7.8579999999999997</v>
      </c>
      <c r="V109" s="29">
        <v>2.9740000000000002</v>
      </c>
      <c r="W109" s="29" t="s">
        <v>405</v>
      </c>
      <c r="X109" s="32">
        <v>-1.0999999999999999E-2</v>
      </c>
      <c r="Y109" s="32">
        <v>1.0999999999999999E-2</v>
      </c>
      <c r="Z109" s="29" t="s">
        <v>413</v>
      </c>
      <c r="AA109" s="29">
        <v>91.927999999999997</v>
      </c>
      <c r="AB109" s="29">
        <v>36.1</v>
      </c>
      <c r="AC109" s="29">
        <f t="shared" si="22"/>
        <v>55.827999999999996</v>
      </c>
      <c r="AD109" s="29">
        <v>8.0719999999999992</v>
      </c>
      <c r="AE109" s="51" t="s">
        <v>439</v>
      </c>
      <c r="AF109" s="54">
        <v>5.0999999999999996</v>
      </c>
      <c r="AG109" s="64">
        <v>-22.580330000000004</v>
      </c>
      <c r="AH109" s="64"/>
      <c r="AI109" s="64"/>
      <c r="AJ109" s="64"/>
      <c r="AK109" s="64"/>
      <c r="AL109" s="64"/>
      <c r="AM109" s="77"/>
      <c r="AN109" s="77"/>
      <c r="AO109" s="77"/>
      <c r="AP109" s="77"/>
      <c r="AQ109" s="77"/>
      <c r="AR109" s="77"/>
      <c r="AS109" s="77"/>
      <c r="AT109" s="77"/>
      <c r="AU109" s="70">
        <v>37168</v>
      </c>
      <c r="AV109" s="70"/>
      <c r="AW109" s="70">
        <v>4</v>
      </c>
      <c r="AX109" s="82">
        <v>5.3072625698324023</v>
      </c>
      <c r="AY109" s="81">
        <v>779.20335429769409</v>
      </c>
      <c r="AZ109" s="68">
        <v>3</v>
      </c>
      <c r="BA109" s="68">
        <v>16</v>
      </c>
      <c r="BB109" s="84">
        <f t="shared" ref="BB109:BB110" si="36">AZ109/(AZ109+BA109)*100</f>
        <v>15.789473684210526</v>
      </c>
      <c r="BC109" s="83">
        <f>AZ109/BA109</f>
        <v>0.1875</v>
      </c>
      <c r="BD109" s="70">
        <v>13902.628268785174</v>
      </c>
      <c r="BE109" s="70">
        <v>14681.831623082868</v>
      </c>
      <c r="BF109" s="68">
        <v>159</v>
      </c>
      <c r="BG109" s="68">
        <v>289</v>
      </c>
      <c r="BH109" s="68">
        <v>24</v>
      </c>
      <c r="BI109" s="68">
        <v>26</v>
      </c>
      <c r="BJ109" s="68">
        <v>19</v>
      </c>
      <c r="BK109" s="68"/>
    </row>
    <row r="110" spans="1:63" s="16" customFormat="1">
      <c r="A110" s="10">
        <v>47</v>
      </c>
      <c r="B110" s="10">
        <v>108</v>
      </c>
      <c r="C110" s="23" t="s">
        <v>0</v>
      </c>
      <c r="D110" s="19" t="s">
        <v>4</v>
      </c>
      <c r="E110" s="20">
        <v>49.024169999999998</v>
      </c>
      <c r="F110" s="20">
        <v>123.46933</v>
      </c>
      <c r="G110" s="10">
        <f>-F110</f>
        <v>-123.46933</v>
      </c>
      <c r="H110" s="27">
        <v>-14.2</v>
      </c>
      <c r="I110" s="39">
        <v>30.5</v>
      </c>
      <c r="J110" s="40">
        <v>30.5</v>
      </c>
      <c r="K110" s="37">
        <v>6</v>
      </c>
      <c r="L110" s="10">
        <v>272</v>
      </c>
      <c r="M110" s="42">
        <v>2.35</v>
      </c>
      <c r="N110" s="17">
        <v>1991</v>
      </c>
      <c r="O110" s="21">
        <v>41052</v>
      </c>
      <c r="P110" s="28" t="s">
        <v>399</v>
      </c>
      <c r="Q110" s="29">
        <v>81.27</v>
      </c>
      <c r="R110" s="30">
        <v>5.0629999999999997</v>
      </c>
      <c r="S110" s="29">
        <v>7.6260000000000003</v>
      </c>
      <c r="T110" s="29" t="s">
        <v>415</v>
      </c>
      <c r="U110" s="29">
        <v>9.9659999999999993</v>
      </c>
      <c r="V110" s="29">
        <v>3.3170000000000002</v>
      </c>
      <c r="W110" s="29" t="s">
        <v>405</v>
      </c>
      <c r="X110" s="32">
        <v>0.104</v>
      </c>
      <c r="Y110" s="32">
        <v>-0.104</v>
      </c>
      <c r="Z110" s="29" t="s">
        <v>417</v>
      </c>
      <c r="AA110" s="29">
        <v>89.405000000000001</v>
      </c>
      <c r="AB110" s="29">
        <v>47.631</v>
      </c>
      <c r="AC110" s="29">
        <f t="shared" ref="AC110" si="37">AA110-AB110</f>
        <v>41.774000000000001</v>
      </c>
      <c r="AD110" s="29">
        <v>10.595000000000001</v>
      </c>
      <c r="AE110" s="53" t="s">
        <v>439</v>
      </c>
      <c r="AF110" s="55">
        <v>5.0999999999999996</v>
      </c>
      <c r="AG110" s="60">
        <v>-21.831330000000001</v>
      </c>
      <c r="AH110" s="62"/>
      <c r="AI110" s="62"/>
      <c r="AJ110" s="62"/>
      <c r="AK110" s="62"/>
      <c r="AL110" s="62"/>
      <c r="AM110" s="77"/>
      <c r="AN110" s="77"/>
      <c r="AO110" s="77"/>
      <c r="AP110" s="77"/>
      <c r="AQ110" s="77"/>
      <c r="AR110" s="77"/>
      <c r="AS110" s="77"/>
      <c r="AT110" s="77"/>
      <c r="AU110" s="70">
        <v>37168</v>
      </c>
      <c r="AV110" s="70"/>
      <c r="AW110" s="70">
        <v>4</v>
      </c>
      <c r="AX110" s="82">
        <v>6.8249258160237387</v>
      </c>
      <c r="AY110" s="81">
        <v>1022.5645933014353</v>
      </c>
      <c r="AZ110" s="68">
        <v>15</v>
      </c>
      <c r="BA110" s="68">
        <v>8</v>
      </c>
      <c r="BB110" s="84">
        <f t="shared" si="36"/>
        <v>65.217391304347828</v>
      </c>
      <c r="BC110" s="83">
        <f>AZ110/BA110</f>
        <v>1.875</v>
      </c>
      <c r="BD110" s="70">
        <v>13960.229665071769</v>
      </c>
      <c r="BE110" s="70">
        <v>14982.794258373204</v>
      </c>
      <c r="BF110" s="68">
        <v>190</v>
      </c>
      <c r="BG110" s="68">
        <v>287</v>
      </c>
      <c r="BH110" s="68">
        <v>8</v>
      </c>
      <c r="BI110" s="68">
        <v>19</v>
      </c>
      <c r="BJ110" s="68">
        <v>23</v>
      </c>
      <c r="BK110" s="68"/>
    </row>
    <row r="111" spans="1:63">
      <c r="A111" s="10">
        <v>98</v>
      </c>
      <c r="B111" s="10">
        <v>109</v>
      </c>
      <c r="C111" s="18" t="s">
        <v>167</v>
      </c>
      <c r="D111" s="19" t="s">
        <v>168</v>
      </c>
      <c r="E111" s="10">
        <v>49.022371999999997</v>
      </c>
      <c r="F111" s="10">
        <f>-G111</f>
        <v>123.047467</v>
      </c>
      <c r="G111" s="10">
        <v>-123.047467</v>
      </c>
      <c r="H111" s="26" t="s">
        <v>377</v>
      </c>
      <c r="I111" s="35">
        <v>25</v>
      </c>
      <c r="J111" s="36">
        <v>25</v>
      </c>
      <c r="K111" s="35">
        <v>5</v>
      </c>
      <c r="L111" s="10">
        <v>0</v>
      </c>
      <c r="M111" s="42">
        <v>2.5000000000000001E-2</v>
      </c>
      <c r="N111" s="10">
        <v>2019</v>
      </c>
      <c r="O111" s="21">
        <v>43774</v>
      </c>
      <c r="P111" s="28"/>
      <c r="Q111" s="29"/>
      <c r="R111" s="30"/>
      <c r="S111" s="29"/>
      <c r="U111" s="29"/>
      <c r="V111" s="29"/>
      <c r="X111" s="32"/>
      <c r="Y111" s="32"/>
      <c r="AC111" s="29"/>
      <c r="AF111" s="46"/>
      <c r="AH111" s="60"/>
      <c r="AI111" s="60"/>
      <c r="AJ111" s="60"/>
      <c r="AK111" s="60"/>
      <c r="AL111" s="60"/>
      <c r="AM111" s="78">
        <f>AQ111/AO111</f>
        <v>9.8734646056162347</v>
      </c>
      <c r="AN111" s="78">
        <f>AR111/AP111</f>
        <v>9.6900267980010142</v>
      </c>
      <c r="AO111" s="72">
        <v>5.2918000000000003</v>
      </c>
      <c r="AP111" s="74">
        <v>6.9035000000000002</v>
      </c>
      <c r="AQ111" s="74">
        <v>52.248399999999997</v>
      </c>
      <c r="AR111" s="74">
        <v>66.895099999999999</v>
      </c>
      <c r="AS111" s="72">
        <v>3111.8020999999999</v>
      </c>
      <c r="AT111" s="74">
        <v>4403.4191000000001</v>
      </c>
      <c r="BB111" s="84"/>
      <c r="BC111" s="84"/>
    </row>
    <row r="112" spans="1:63">
      <c r="A112" s="10">
        <v>117</v>
      </c>
      <c r="B112" s="10">
        <v>110</v>
      </c>
      <c r="C112" s="18" t="s">
        <v>383</v>
      </c>
      <c r="D112" s="19" t="s">
        <v>168</v>
      </c>
      <c r="E112" s="10">
        <v>49.022371999999997</v>
      </c>
      <c r="F112" s="10">
        <f>-G112</f>
        <v>123.047467</v>
      </c>
      <c r="G112" s="10">
        <v>-123.047467</v>
      </c>
      <c r="H112" s="26" t="s">
        <v>377</v>
      </c>
      <c r="I112" s="35">
        <v>25</v>
      </c>
      <c r="J112" s="36">
        <v>25</v>
      </c>
      <c r="K112" s="35">
        <v>5</v>
      </c>
      <c r="L112" s="10">
        <v>0</v>
      </c>
      <c r="M112" s="42">
        <v>2.5000000000000001E-2</v>
      </c>
      <c r="N112" s="10">
        <v>2019</v>
      </c>
      <c r="O112" s="21">
        <v>43774</v>
      </c>
      <c r="P112" s="28"/>
      <c r="Q112" s="29"/>
      <c r="R112" s="30"/>
      <c r="S112" s="29"/>
      <c r="U112" s="29"/>
      <c r="V112" s="29"/>
      <c r="X112" s="32"/>
      <c r="Y112" s="32"/>
      <c r="AC112" s="29"/>
      <c r="AE112" s="44"/>
      <c r="AF112" s="49"/>
      <c r="AG112" s="65"/>
      <c r="AH112" s="60"/>
      <c r="AI112" s="60"/>
      <c r="AJ112" s="60"/>
      <c r="AK112" s="60"/>
      <c r="AL112" s="60"/>
      <c r="AM112" s="71">
        <v>9.8632107548255483</v>
      </c>
      <c r="AN112" s="71">
        <v>9.5616672030897973</v>
      </c>
      <c r="AO112" s="71">
        <v>3.8233999999999999</v>
      </c>
      <c r="AP112" s="71">
        <v>6.2140000000000004</v>
      </c>
      <c r="AQ112" s="74">
        <v>37.710999999999999</v>
      </c>
      <c r="AR112" s="74">
        <v>59.416200000000003</v>
      </c>
      <c r="AS112" s="75">
        <v>2910</v>
      </c>
      <c r="AT112" s="75">
        <v>4280</v>
      </c>
      <c r="BB112" s="84"/>
      <c r="BC112" s="84"/>
    </row>
    <row r="113" spans="1:63" ht="16">
      <c r="A113" s="10">
        <v>78</v>
      </c>
      <c r="B113" s="10">
        <v>111</v>
      </c>
      <c r="C113" s="18" t="s">
        <v>99</v>
      </c>
      <c r="D113" s="19" t="s">
        <v>101</v>
      </c>
      <c r="E113" s="10">
        <v>49.084836000000003</v>
      </c>
      <c r="F113" s="10">
        <f t="shared" si="24"/>
        <v>122.861569</v>
      </c>
      <c r="G113" s="10">
        <v>-122.861569</v>
      </c>
      <c r="H113" s="26" t="s">
        <v>377</v>
      </c>
      <c r="I113" s="35">
        <v>25</v>
      </c>
      <c r="J113" s="36">
        <v>25</v>
      </c>
      <c r="K113" s="35">
        <v>5</v>
      </c>
      <c r="L113" s="10">
        <v>0</v>
      </c>
      <c r="M113" s="42">
        <v>2.5000000000000001E-2</v>
      </c>
      <c r="N113" s="10">
        <v>2021</v>
      </c>
      <c r="O113" s="21">
        <v>44299</v>
      </c>
      <c r="P113" s="28" t="s">
        <v>399</v>
      </c>
      <c r="Q113" s="29">
        <v>47.15</v>
      </c>
      <c r="R113" s="30">
        <v>28.98</v>
      </c>
      <c r="S113" s="29">
        <v>5.109</v>
      </c>
      <c r="T113" s="31" t="s">
        <v>400</v>
      </c>
      <c r="U113" s="29">
        <v>3.516</v>
      </c>
      <c r="V113" s="29">
        <v>1.8140000000000001</v>
      </c>
      <c r="W113" s="31" t="s">
        <v>49</v>
      </c>
      <c r="X113" s="32">
        <v>-0.441</v>
      </c>
      <c r="Y113" s="32">
        <v>0.441</v>
      </c>
      <c r="Z113" s="31" t="s">
        <v>395</v>
      </c>
      <c r="AA113" s="31">
        <v>70.900000000000006</v>
      </c>
      <c r="AB113" s="31">
        <v>10.5</v>
      </c>
      <c r="AC113" s="29">
        <f t="shared" si="22"/>
        <v>60.400000000000006</v>
      </c>
      <c r="AD113" s="31">
        <v>29.1</v>
      </c>
      <c r="AF113" s="46"/>
      <c r="AG113" s="61">
        <v>-21.181999999999999</v>
      </c>
      <c r="AH113" s="59">
        <v>1.0585</v>
      </c>
      <c r="AI113" s="59">
        <v>0.94408563899868181</v>
      </c>
      <c r="AJ113" s="59">
        <f t="shared" ref="AJ113:AJ114" si="38">AH113-AI113</f>
        <v>0.11441436100131819</v>
      </c>
      <c r="AK113" s="59">
        <v>0.1095</v>
      </c>
      <c r="AL113" s="60">
        <f t="shared" ref="AL113:AL114" si="39">AI113/AK113</f>
        <v>8.6217866575222075</v>
      </c>
      <c r="AM113" s="71">
        <v>8.6148724470711446</v>
      </c>
      <c r="AN113" s="71">
        <v>9.5485809918913809</v>
      </c>
      <c r="AO113" s="71">
        <v>4.0101000000000004</v>
      </c>
      <c r="AP113" s="71">
        <v>4.2423999999999999</v>
      </c>
      <c r="AQ113" s="74">
        <v>34.546500000000002</v>
      </c>
      <c r="AR113" s="74">
        <v>40.508899999999997</v>
      </c>
      <c r="AS113" s="75">
        <v>7150</v>
      </c>
      <c r="AT113" s="75">
        <v>6660</v>
      </c>
      <c r="BB113" s="84"/>
      <c r="BC113" s="84"/>
    </row>
    <row r="114" spans="1:63" s="16" customFormat="1" ht="16">
      <c r="A114" s="10">
        <v>79</v>
      </c>
      <c r="B114" s="10">
        <v>112</v>
      </c>
      <c r="C114" s="18" t="s">
        <v>99</v>
      </c>
      <c r="D114" s="19" t="s">
        <v>102</v>
      </c>
      <c r="E114" s="10">
        <v>49.082104999999999</v>
      </c>
      <c r="F114" s="10">
        <f t="shared" si="24"/>
        <v>122.86555300000001</v>
      </c>
      <c r="G114" s="10">
        <v>-122.86555300000001</v>
      </c>
      <c r="H114" s="26" t="s">
        <v>377</v>
      </c>
      <c r="I114" s="35">
        <v>24</v>
      </c>
      <c r="J114" s="36">
        <v>24</v>
      </c>
      <c r="K114" s="35">
        <v>5</v>
      </c>
      <c r="L114" s="10">
        <v>0</v>
      </c>
      <c r="M114" s="42">
        <v>2.5000000000000001E-2</v>
      </c>
      <c r="N114" s="10">
        <v>2021</v>
      </c>
      <c r="O114" s="21">
        <v>44299</v>
      </c>
      <c r="P114" s="28" t="s">
        <v>409</v>
      </c>
      <c r="Q114" s="29">
        <v>74.930000000000007</v>
      </c>
      <c r="R114" s="30">
        <v>43.83</v>
      </c>
      <c r="S114" s="29">
        <v>4.5119999999999996</v>
      </c>
      <c r="T114" s="31" t="s">
        <v>394</v>
      </c>
      <c r="U114" s="29">
        <v>3.87</v>
      </c>
      <c r="V114" s="29">
        <v>1.952</v>
      </c>
      <c r="W114" s="31" t="s">
        <v>49</v>
      </c>
      <c r="X114" s="32">
        <v>-0.47199999999999998</v>
      </c>
      <c r="Y114" s="32">
        <v>0.47199999999999998</v>
      </c>
      <c r="Z114" s="31" t="s">
        <v>395</v>
      </c>
      <c r="AA114" s="31">
        <v>49.4</v>
      </c>
      <c r="AB114" s="31">
        <v>9.1</v>
      </c>
      <c r="AC114" s="29">
        <f t="shared" si="22"/>
        <v>40.299999999999997</v>
      </c>
      <c r="AD114" s="31">
        <v>50.6</v>
      </c>
      <c r="AE114" s="45"/>
      <c r="AF114" s="46"/>
      <c r="AG114" s="61">
        <v>-20.832000000000001</v>
      </c>
      <c r="AH114" s="59">
        <v>1.1575</v>
      </c>
      <c r="AI114" s="59">
        <v>0.74939281923654133</v>
      </c>
      <c r="AJ114" s="59">
        <f t="shared" si="38"/>
        <v>0.40810718076345864</v>
      </c>
      <c r="AK114" s="59">
        <v>0.11650000000000001</v>
      </c>
      <c r="AL114" s="60">
        <f t="shared" si="39"/>
        <v>6.4325563882964918</v>
      </c>
      <c r="AM114" s="71">
        <v>4.7111161336497531</v>
      </c>
      <c r="AN114" s="71">
        <v>6.7930211658247854</v>
      </c>
      <c r="AO114" s="71">
        <v>2.6547000000000001</v>
      </c>
      <c r="AP114" s="71">
        <v>3.2269000000000001</v>
      </c>
      <c r="AQ114" s="74">
        <v>12.506600000000001</v>
      </c>
      <c r="AR114" s="74">
        <v>21.920400000000001</v>
      </c>
      <c r="AS114" s="75">
        <v>1290</v>
      </c>
      <c r="AT114" s="75">
        <v>2430</v>
      </c>
      <c r="AU114" s="68">
        <v>39170</v>
      </c>
      <c r="AV114" s="68">
        <v>2.3889999999999998</v>
      </c>
      <c r="AW114" s="68"/>
      <c r="AX114" s="80">
        <v>39.700000000000003</v>
      </c>
      <c r="AY114" s="80">
        <v>5668</v>
      </c>
      <c r="AZ114" s="68">
        <v>165</v>
      </c>
      <c r="BA114" s="68">
        <v>13</v>
      </c>
      <c r="BB114" s="84">
        <f t="shared" ref="BB114" si="40">AZ114/(AZ114+BA114)*100</f>
        <v>92.696629213483149</v>
      </c>
      <c r="BC114" s="84">
        <f>AZ114/BA114</f>
        <v>12.692307692307692</v>
      </c>
      <c r="BD114" s="68">
        <v>8598</v>
      </c>
      <c r="BE114" s="68">
        <v>14266</v>
      </c>
      <c r="BF114" s="68">
        <v>522</v>
      </c>
      <c r="BG114" s="68">
        <v>204</v>
      </c>
      <c r="BH114" s="68">
        <v>55</v>
      </c>
      <c r="BI114" s="68">
        <v>11</v>
      </c>
      <c r="BJ114" s="68">
        <v>178</v>
      </c>
      <c r="BK114" s="68"/>
    </row>
    <row r="115" spans="1:63">
      <c r="A115" s="10">
        <v>96</v>
      </c>
      <c r="B115" s="10">
        <v>113</v>
      </c>
      <c r="C115" s="18" t="s">
        <v>163</v>
      </c>
      <c r="D115" s="19" t="s">
        <v>164</v>
      </c>
      <c r="E115" s="10">
        <v>49.086447</v>
      </c>
      <c r="F115" s="10">
        <f>-G115</f>
        <v>122.860822</v>
      </c>
      <c r="G115" s="10">
        <v>-122.860822</v>
      </c>
      <c r="H115" s="26" t="s">
        <v>377</v>
      </c>
      <c r="I115" s="35">
        <v>28</v>
      </c>
      <c r="J115" s="36">
        <v>28</v>
      </c>
      <c r="K115" s="35">
        <v>6</v>
      </c>
      <c r="L115" s="10">
        <v>0</v>
      </c>
      <c r="M115" s="42">
        <v>2.5000000000000001E-2</v>
      </c>
      <c r="N115" s="10">
        <v>2019</v>
      </c>
      <c r="O115" s="21">
        <v>43774</v>
      </c>
      <c r="P115" s="28"/>
      <c r="Q115" s="29"/>
      <c r="R115" s="30"/>
      <c r="S115" s="29"/>
      <c r="U115" s="29"/>
      <c r="V115" s="29"/>
      <c r="X115" s="32"/>
      <c r="Y115" s="32"/>
      <c r="AC115" s="29"/>
      <c r="AF115" s="46"/>
      <c r="AH115" s="60"/>
      <c r="AI115" s="60"/>
      <c r="AJ115" s="60"/>
      <c r="AK115" s="60"/>
      <c r="AL115" s="60"/>
      <c r="AM115" s="78">
        <f>AQ115/AO115</f>
        <v>2.2907279998012968</v>
      </c>
      <c r="AN115" s="78">
        <f>AR115/AP115</f>
        <v>3.3383918690292953</v>
      </c>
      <c r="AO115" s="72">
        <v>8.0521999999999991</v>
      </c>
      <c r="AP115" s="74">
        <v>7.8613</v>
      </c>
      <c r="AQ115" s="74">
        <v>18.445399999999999</v>
      </c>
      <c r="AR115" s="74">
        <v>26.2441</v>
      </c>
      <c r="AS115" s="72">
        <v>997.55780000000004</v>
      </c>
      <c r="AT115" s="74">
        <v>2435.2813999999998</v>
      </c>
    </row>
    <row r="116" spans="1:63" ht="14.5" customHeight="1">
      <c r="A116" s="10">
        <v>115</v>
      </c>
      <c r="B116" s="10">
        <v>114</v>
      </c>
      <c r="C116" s="18" t="s">
        <v>381</v>
      </c>
      <c r="D116" s="19" t="s">
        <v>164</v>
      </c>
      <c r="E116" s="10">
        <v>49.086447</v>
      </c>
      <c r="F116" s="10">
        <f>-G116</f>
        <v>122.860822</v>
      </c>
      <c r="G116" s="10">
        <v>-122.860822</v>
      </c>
      <c r="H116" s="26" t="s">
        <v>377</v>
      </c>
      <c r="I116" s="35">
        <v>28</v>
      </c>
      <c r="J116" s="36">
        <v>28</v>
      </c>
      <c r="K116" s="35">
        <v>6</v>
      </c>
      <c r="L116" s="10">
        <v>0</v>
      </c>
      <c r="M116" s="42">
        <v>2.5000000000000001E-2</v>
      </c>
      <c r="N116" s="10">
        <v>2019</v>
      </c>
      <c r="O116" s="21">
        <v>43774</v>
      </c>
      <c r="P116" s="28"/>
      <c r="Q116" s="29"/>
      <c r="R116" s="30"/>
      <c r="S116" s="29"/>
      <c r="U116" s="29"/>
      <c r="V116" s="29"/>
      <c r="X116" s="32"/>
      <c r="Y116" s="32"/>
      <c r="AC116" s="29"/>
      <c r="AF116" s="46"/>
      <c r="AH116" s="60"/>
      <c r="AI116" s="60"/>
      <c r="AJ116" s="60"/>
      <c r="AK116" s="60"/>
      <c r="AL116" s="60"/>
      <c r="AM116" s="71">
        <v>2.1998641919420554</v>
      </c>
      <c r="AN116" s="71">
        <v>3.2678132678132679</v>
      </c>
      <c r="AO116" s="71">
        <v>6.1852</v>
      </c>
      <c r="AP116" s="71">
        <v>7.2446000000000002</v>
      </c>
      <c r="AQ116" s="74">
        <v>13.6066</v>
      </c>
      <c r="AR116" s="74">
        <v>23.673999999999999</v>
      </c>
      <c r="AS116" s="75">
        <v>946</v>
      </c>
      <c r="AT116" s="75">
        <v>2320</v>
      </c>
    </row>
    <row r="117" spans="1:63" s="10" customFormat="1" ht="16">
      <c r="A117" s="10">
        <v>80</v>
      </c>
      <c r="B117" s="10">
        <v>115</v>
      </c>
      <c r="C117" s="18" t="s">
        <v>108</v>
      </c>
      <c r="D117" s="19" t="s">
        <v>103</v>
      </c>
      <c r="E117" s="10">
        <v>49.082653999999998</v>
      </c>
      <c r="F117" s="10">
        <f t="shared" si="24"/>
        <v>122.869094</v>
      </c>
      <c r="G117" s="10">
        <v>-122.869094</v>
      </c>
      <c r="H117" s="26" t="s">
        <v>377</v>
      </c>
      <c r="I117" s="35">
        <v>23</v>
      </c>
      <c r="J117" s="36">
        <v>23</v>
      </c>
      <c r="K117" s="36">
        <v>5</v>
      </c>
      <c r="L117" s="10">
        <v>0</v>
      </c>
      <c r="M117" s="42">
        <v>0</v>
      </c>
      <c r="N117" s="10">
        <v>2021</v>
      </c>
      <c r="O117" s="21">
        <v>44299</v>
      </c>
      <c r="P117" s="28" t="s">
        <v>409</v>
      </c>
      <c r="Q117" s="29">
        <v>81</v>
      </c>
      <c r="R117" s="30">
        <v>45.16</v>
      </c>
      <c r="S117" s="29">
        <v>4.4690000000000003</v>
      </c>
      <c r="T117" s="31" t="s">
        <v>394</v>
      </c>
      <c r="U117" s="29">
        <v>3.9580000000000002</v>
      </c>
      <c r="V117" s="29">
        <v>1.9850000000000001</v>
      </c>
      <c r="W117" s="31" t="s">
        <v>49</v>
      </c>
      <c r="X117" s="32">
        <v>-0.45100000000000001</v>
      </c>
      <c r="Y117" s="32">
        <v>0.45100000000000001</v>
      </c>
      <c r="Z117" s="31" t="s">
        <v>395</v>
      </c>
      <c r="AA117" s="31">
        <v>48.3</v>
      </c>
      <c r="AB117" s="31">
        <v>9.1</v>
      </c>
      <c r="AC117" s="29">
        <f t="shared" si="22"/>
        <v>39.199999999999996</v>
      </c>
      <c r="AD117" s="31">
        <v>51.7</v>
      </c>
      <c r="AE117" s="45"/>
      <c r="AF117" s="46"/>
      <c r="AG117" s="61">
        <v>-21.547999999999998</v>
      </c>
      <c r="AH117" s="59">
        <v>1.6484999999999999</v>
      </c>
      <c r="AI117" s="59">
        <v>1.0832805782192283</v>
      </c>
      <c r="AJ117" s="59">
        <f t="shared" ref="AJ117:AJ120" si="41">AH117-AI117</f>
        <v>0.56521942178077156</v>
      </c>
      <c r="AK117" s="59">
        <v>0.14399999999999999</v>
      </c>
      <c r="AL117" s="60">
        <f t="shared" ref="AL117:AL120" si="42">AI117/AK117</f>
        <v>7.5227817931890861</v>
      </c>
      <c r="AM117" s="72">
        <v>16.848467232492347</v>
      </c>
      <c r="AN117" s="72">
        <v>35.535708670083963</v>
      </c>
      <c r="AO117" s="71">
        <v>2.5802999999999998</v>
      </c>
      <c r="AP117" s="71">
        <v>3.1798999999999999</v>
      </c>
      <c r="AQ117" s="74">
        <v>43.4741</v>
      </c>
      <c r="AR117" s="75">
        <v>113</v>
      </c>
      <c r="AS117" s="75">
        <v>9540</v>
      </c>
      <c r="AT117" s="75">
        <v>24000</v>
      </c>
      <c r="AU117" s="68"/>
      <c r="AV117" s="68"/>
      <c r="AW117" s="68"/>
      <c r="AX117" s="80"/>
      <c r="AY117" s="80"/>
      <c r="AZ117" s="68"/>
      <c r="BA117" s="68"/>
      <c r="BB117" s="68"/>
      <c r="BC117" s="68"/>
      <c r="BD117" s="68"/>
      <c r="BE117" s="68"/>
      <c r="BF117" s="68"/>
      <c r="BG117" s="68"/>
      <c r="BH117" s="68"/>
      <c r="BI117" s="68"/>
      <c r="BJ117" s="68"/>
      <c r="BK117" s="68"/>
    </row>
    <row r="118" spans="1:63" ht="16">
      <c r="A118" s="10">
        <v>81</v>
      </c>
      <c r="B118" s="10">
        <v>116</v>
      </c>
      <c r="C118" s="18" t="s">
        <v>109</v>
      </c>
      <c r="D118" s="19" t="s">
        <v>104</v>
      </c>
      <c r="E118" s="10">
        <v>49.085749999999997</v>
      </c>
      <c r="F118" s="10">
        <f t="shared" si="24"/>
        <v>122.866584</v>
      </c>
      <c r="G118" s="10">
        <v>-122.866584</v>
      </c>
      <c r="H118" s="26" t="s">
        <v>377</v>
      </c>
      <c r="I118" s="35">
        <v>26</v>
      </c>
      <c r="J118" s="36">
        <v>26</v>
      </c>
      <c r="K118" s="36">
        <v>6</v>
      </c>
      <c r="L118" s="10">
        <v>0</v>
      </c>
      <c r="M118" s="42">
        <v>0</v>
      </c>
      <c r="N118" s="10">
        <v>2021</v>
      </c>
      <c r="O118" s="21">
        <v>44299</v>
      </c>
      <c r="P118" s="28" t="s">
        <v>399</v>
      </c>
      <c r="Q118" s="29">
        <v>63.38</v>
      </c>
      <c r="R118" s="30">
        <v>43.78</v>
      </c>
      <c r="S118" s="29">
        <v>4.5140000000000002</v>
      </c>
      <c r="T118" s="31" t="s">
        <v>394</v>
      </c>
      <c r="U118" s="29">
        <v>3.1219999999999999</v>
      </c>
      <c r="V118" s="29">
        <v>1.643</v>
      </c>
      <c r="W118" s="31" t="s">
        <v>49</v>
      </c>
      <c r="X118" s="32">
        <v>-0.44600000000000001</v>
      </c>
      <c r="Y118" s="32">
        <v>0.44600000000000001</v>
      </c>
      <c r="Z118" s="31" t="s">
        <v>395</v>
      </c>
      <c r="AA118" s="31">
        <v>55.2</v>
      </c>
      <c r="AB118" s="31">
        <v>7.1</v>
      </c>
      <c r="AC118" s="29">
        <f t="shared" si="22"/>
        <v>48.1</v>
      </c>
      <c r="AD118" s="31">
        <v>44.8</v>
      </c>
      <c r="AF118" s="46"/>
      <c r="AG118" s="61">
        <v>-20.917999999999999</v>
      </c>
      <c r="AH118" s="59">
        <v>0.78649999999999998</v>
      </c>
      <c r="AI118" s="59">
        <v>0.6052715119631018</v>
      </c>
      <c r="AJ118" s="59">
        <f t="shared" si="41"/>
        <v>0.18122848803689817</v>
      </c>
      <c r="AK118" s="59">
        <v>8.3500000000000005E-2</v>
      </c>
      <c r="AL118" s="60">
        <f t="shared" si="42"/>
        <v>7.248760622312596</v>
      </c>
      <c r="AM118" s="71">
        <v>5.6175606931634894</v>
      </c>
      <c r="AN118" s="71">
        <v>9.1491372383976728</v>
      </c>
      <c r="AO118" s="71">
        <v>2.4178999999999999</v>
      </c>
      <c r="AP118" s="71">
        <v>2.6137000000000001</v>
      </c>
      <c r="AQ118" s="74">
        <v>13.582700000000001</v>
      </c>
      <c r="AR118" s="74">
        <v>23.9131</v>
      </c>
      <c r="AS118" s="75">
        <v>1340</v>
      </c>
      <c r="AT118" s="75">
        <v>2720</v>
      </c>
    </row>
    <row r="119" spans="1:63" s="10" customFormat="1" ht="16">
      <c r="A119" s="10">
        <v>85</v>
      </c>
      <c r="B119" s="10">
        <v>117</v>
      </c>
      <c r="C119" s="18" t="s">
        <v>110</v>
      </c>
      <c r="D119" s="19" t="s">
        <v>111</v>
      </c>
      <c r="E119" s="10">
        <v>49.08175</v>
      </c>
      <c r="F119" s="10">
        <f>-G119</f>
        <v>122.853056</v>
      </c>
      <c r="G119" s="10">
        <v>-122.853056</v>
      </c>
      <c r="H119" s="26" t="s">
        <v>377</v>
      </c>
      <c r="I119" s="35" t="s">
        <v>148</v>
      </c>
      <c r="J119" s="36">
        <v>21.5</v>
      </c>
      <c r="K119" s="35">
        <v>5</v>
      </c>
      <c r="L119" s="10">
        <v>3</v>
      </c>
      <c r="M119" s="42">
        <v>0.05</v>
      </c>
      <c r="N119" s="10">
        <v>2020</v>
      </c>
      <c r="O119" s="21">
        <v>44056</v>
      </c>
      <c r="P119" s="28" t="s">
        <v>409</v>
      </c>
      <c r="Q119" s="29">
        <v>166.9</v>
      </c>
      <c r="R119" s="30">
        <v>88.85</v>
      </c>
      <c r="S119" s="29">
        <v>3.4929999999999999</v>
      </c>
      <c r="T119" s="31" t="s">
        <v>412</v>
      </c>
      <c r="U119" s="29">
        <v>4.4080000000000004</v>
      </c>
      <c r="V119" s="29">
        <v>2.14</v>
      </c>
      <c r="W119" s="31" t="s">
        <v>405</v>
      </c>
      <c r="X119" s="32">
        <v>-0.42299999999999999</v>
      </c>
      <c r="Y119" s="32">
        <v>0.42299999999999999</v>
      </c>
      <c r="Z119" s="31" t="s">
        <v>395</v>
      </c>
      <c r="AA119" s="31">
        <v>32.354999999999997</v>
      </c>
      <c r="AB119" s="31">
        <v>5.9809999999999999</v>
      </c>
      <c r="AC119" s="29">
        <f t="shared" si="22"/>
        <v>26.373999999999995</v>
      </c>
      <c r="AD119" s="31">
        <v>67.644999999999996</v>
      </c>
      <c r="AE119" s="45"/>
      <c r="AF119" s="46"/>
      <c r="AG119" s="61">
        <v>-23.126999999999999</v>
      </c>
      <c r="AH119" s="59">
        <v>4.6311666666666662</v>
      </c>
      <c r="AI119" s="59">
        <v>1.4905715005881364</v>
      </c>
      <c r="AJ119" s="59">
        <f t="shared" si="41"/>
        <v>3.1405951660785298</v>
      </c>
      <c r="AK119" s="59">
        <v>0.14200000000000002</v>
      </c>
      <c r="AL119" s="60">
        <f t="shared" si="42"/>
        <v>10.496982398508001</v>
      </c>
      <c r="AM119" s="72">
        <v>26.215249552918227</v>
      </c>
      <c r="AN119" s="72">
        <v>73.855629208205031</v>
      </c>
      <c r="AO119" s="71">
        <v>4.9207999999999998</v>
      </c>
      <c r="AP119" s="71">
        <v>7.6635999999999997</v>
      </c>
      <c r="AQ119" s="75">
        <v>129</v>
      </c>
      <c r="AR119" s="75">
        <v>566</v>
      </c>
      <c r="AS119" s="75">
        <v>27800</v>
      </c>
      <c r="AT119" s="75">
        <v>115100</v>
      </c>
      <c r="AU119" s="68"/>
      <c r="AV119" s="68"/>
      <c r="AW119" s="68"/>
      <c r="AX119" s="80"/>
      <c r="AY119" s="80"/>
      <c r="AZ119" s="68"/>
      <c r="BA119" s="68"/>
      <c r="BB119" s="68"/>
      <c r="BC119" s="68"/>
      <c r="BD119" s="68"/>
      <c r="BE119" s="68"/>
      <c r="BF119" s="68"/>
      <c r="BG119" s="68"/>
      <c r="BH119" s="68"/>
      <c r="BI119" s="68"/>
      <c r="BJ119" s="68"/>
      <c r="BK119" s="68"/>
    </row>
    <row r="120" spans="1:63" s="10" customFormat="1" ht="16">
      <c r="A120" s="10">
        <v>86</v>
      </c>
      <c r="B120" s="10">
        <v>118</v>
      </c>
      <c r="C120" s="18" t="s">
        <v>110</v>
      </c>
      <c r="D120" s="19" t="s">
        <v>112</v>
      </c>
      <c r="E120" s="10">
        <v>49.08</v>
      </c>
      <c r="F120" s="10">
        <f>-G120</f>
        <v>122.858333</v>
      </c>
      <c r="G120" s="10">
        <v>-122.858333</v>
      </c>
      <c r="H120" s="26" t="s">
        <v>377</v>
      </c>
      <c r="I120" s="35" t="s">
        <v>148</v>
      </c>
      <c r="J120" s="36">
        <v>21.5</v>
      </c>
      <c r="K120" s="35">
        <v>5</v>
      </c>
      <c r="L120" s="10">
        <v>3</v>
      </c>
      <c r="M120" s="42">
        <v>0.05</v>
      </c>
      <c r="N120" s="10">
        <v>2020</v>
      </c>
      <c r="O120" s="21">
        <v>44056</v>
      </c>
      <c r="P120" s="28" t="s">
        <v>397</v>
      </c>
      <c r="Q120" s="29">
        <v>186.8</v>
      </c>
      <c r="R120" s="30">
        <v>136</v>
      </c>
      <c r="S120" s="29">
        <v>2.879</v>
      </c>
      <c r="T120" s="31" t="s">
        <v>398</v>
      </c>
      <c r="U120" s="29">
        <v>2.806</v>
      </c>
      <c r="V120" s="29">
        <v>1.488</v>
      </c>
      <c r="W120" s="31" t="s">
        <v>49</v>
      </c>
      <c r="X120" s="32">
        <v>-0.17899999999999999</v>
      </c>
      <c r="Y120" s="32">
        <v>0.17899999999999999</v>
      </c>
      <c r="Z120" s="31" t="s">
        <v>401</v>
      </c>
      <c r="AA120" s="31">
        <v>18.663</v>
      </c>
      <c r="AB120" s="31">
        <v>2.1269999999999998</v>
      </c>
      <c r="AC120" s="29">
        <f t="shared" si="22"/>
        <v>16.536000000000001</v>
      </c>
      <c r="AD120" s="31">
        <v>81.337000000000003</v>
      </c>
      <c r="AE120" s="45"/>
      <c r="AF120" s="46"/>
      <c r="AG120" s="61">
        <v>-22.631</v>
      </c>
      <c r="AH120" s="59">
        <v>1.1850000000000001</v>
      </c>
      <c r="AI120" s="59">
        <v>1.0279535698044566</v>
      </c>
      <c r="AJ120" s="59">
        <f t="shared" si="41"/>
        <v>0.15704643019554343</v>
      </c>
      <c r="AK120" s="59">
        <v>0.105</v>
      </c>
      <c r="AL120" s="60">
        <f t="shared" si="42"/>
        <v>9.790033998137682</v>
      </c>
      <c r="AM120" s="71">
        <v>4.6219307610187581</v>
      </c>
      <c r="AN120" s="71">
        <v>6.695962834166485</v>
      </c>
      <c r="AO120" s="71">
        <v>3.2785000000000002</v>
      </c>
      <c r="AP120" s="71">
        <v>3.6808000000000001</v>
      </c>
      <c r="AQ120" s="74">
        <v>15.153</v>
      </c>
      <c r="AR120" s="74">
        <v>24.6465</v>
      </c>
      <c r="AS120" s="75">
        <v>1440</v>
      </c>
      <c r="AT120" s="75">
        <v>2430</v>
      </c>
      <c r="AU120" s="68"/>
      <c r="AV120" s="68"/>
      <c r="AW120" s="68"/>
      <c r="AX120" s="80"/>
      <c r="AY120" s="80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/>
    </row>
    <row r="121" spans="1:63">
      <c r="A121" s="10">
        <v>97</v>
      </c>
      <c r="B121" s="10">
        <v>119</v>
      </c>
      <c r="C121" s="18" t="s">
        <v>165</v>
      </c>
      <c r="D121" s="19" t="s">
        <v>166</v>
      </c>
      <c r="E121" s="10">
        <v>49.016373999999999</v>
      </c>
      <c r="F121" s="10">
        <f>-G121</f>
        <v>122.77772299999999</v>
      </c>
      <c r="G121" s="10">
        <v>-122.77772299999999</v>
      </c>
      <c r="H121" s="26" t="s">
        <v>377</v>
      </c>
      <c r="I121" s="35">
        <v>15</v>
      </c>
      <c r="J121" s="36">
        <v>15</v>
      </c>
      <c r="K121" s="36">
        <v>3</v>
      </c>
      <c r="L121" s="10">
        <v>0</v>
      </c>
      <c r="M121" s="42">
        <v>2.5000000000000001E-2</v>
      </c>
      <c r="N121" s="10">
        <v>2019</v>
      </c>
      <c r="O121" s="21">
        <v>43774</v>
      </c>
      <c r="P121" s="28"/>
      <c r="Q121" s="29"/>
      <c r="R121" s="30"/>
      <c r="S121" s="29"/>
      <c r="U121" s="29"/>
      <c r="V121" s="29"/>
      <c r="X121" s="32"/>
      <c r="Y121" s="32"/>
      <c r="AC121" s="29"/>
      <c r="AF121" s="46"/>
      <c r="AH121" s="60"/>
      <c r="AI121" s="60"/>
      <c r="AJ121" s="60"/>
      <c r="AK121" s="60"/>
      <c r="AL121" s="60"/>
      <c r="AM121" s="78">
        <f>AQ121/AO121</f>
        <v>2.8231014573730038</v>
      </c>
      <c r="AN121" s="78">
        <f>AR121/AP121</f>
        <v>3.1151129113274698</v>
      </c>
      <c r="AO121" s="72">
        <v>8.5907999999999998</v>
      </c>
      <c r="AP121" s="74">
        <v>9.3568999999999996</v>
      </c>
      <c r="AQ121" s="74">
        <v>24.252700000000001</v>
      </c>
      <c r="AR121" s="74">
        <v>29.1478</v>
      </c>
      <c r="AS121" s="72">
        <v>1335.7755</v>
      </c>
      <c r="AT121" s="74">
        <v>2255.1826000000001</v>
      </c>
    </row>
    <row r="122" spans="1:63">
      <c r="A122" s="10">
        <v>116</v>
      </c>
      <c r="B122" s="10">
        <v>120</v>
      </c>
      <c r="C122" s="18" t="s">
        <v>382</v>
      </c>
      <c r="D122" s="19" t="s">
        <v>166</v>
      </c>
      <c r="E122" s="10">
        <v>49.016373999999999</v>
      </c>
      <c r="F122" s="10">
        <f>-G122</f>
        <v>122.77772299999999</v>
      </c>
      <c r="G122" s="10">
        <v>-122.77772299999999</v>
      </c>
      <c r="H122" s="26" t="s">
        <v>377</v>
      </c>
      <c r="I122" s="35">
        <v>15</v>
      </c>
      <c r="J122" s="36">
        <v>15</v>
      </c>
      <c r="K122" s="36">
        <v>3</v>
      </c>
      <c r="L122" s="10">
        <v>0</v>
      </c>
      <c r="M122" s="42">
        <v>2.5000000000000001E-2</v>
      </c>
      <c r="N122" s="10">
        <v>2019</v>
      </c>
      <c r="O122" s="21">
        <v>43774</v>
      </c>
      <c r="P122" s="28"/>
      <c r="Q122" s="29"/>
      <c r="R122" s="30"/>
      <c r="S122" s="29"/>
      <c r="U122" s="29"/>
      <c r="V122" s="29"/>
      <c r="X122" s="32"/>
      <c r="Y122" s="32"/>
      <c r="AC122" s="29"/>
      <c r="AF122" s="46"/>
      <c r="AH122" s="60"/>
      <c r="AI122" s="60"/>
      <c r="AJ122" s="60"/>
      <c r="AK122" s="60"/>
      <c r="AL122" s="60"/>
      <c r="AM122" s="71">
        <v>2.847358184764992</v>
      </c>
      <c r="AN122" s="71">
        <v>3.1764238959126621</v>
      </c>
      <c r="AO122" s="71">
        <v>6.17</v>
      </c>
      <c r="AP122" s="71">
        <v>8.6927000000000003</v>
      </c>
      <c r="AQ122" s="74">
        <v>17.568200000000001</v>
      </c>
      <c r="AR122" s="74">
        <v>27.611699999999999</v>
      </c>
      <c r="AS122" s="75">
        <v>1270</v>
      </c>
      <c r="AT122" s="75">
        <v>2240</v>
      </c>
    </row>
    <row r="123" spans="1:63" ht="16">
      <c r="A123" s="10">
        <v>82</v>
      </c>
      <c r="B123" s="10">
        <v>121</v>
      </c>
      <c r="C123" s="18" t="s">
        <v>100</v>
      </c>
      <c r="D123" s="19" t="s">
        <v>105</v>
      </c>
      <c r="E123" s="10">
        <v>49.285299999999999</v>
      </c>
      <c r="F123" s="10">
        <f t="shared" si="24"/>
        <v>122.838672</v>
      </c>
      <c r="G123" s="10">
        <v>-122.838672</v>
      </c>
      <c r="H123" s="26" t="s">
        <v>377</v>
      </c>
      <c r="I123" s="35">
        <v>24</v>
      </c>
      <c r="J123" s="36">
        <v>24</v>
      </c>
      <c r="K123" s="36">
        <v>5</v>
      </c>
      <c r="L123" s="10">
        <v>0</v>
      </c>
      <c r="M123" s="42">
        <v>0</v>
      </c>
      <c r="N123" s="10">
        <v>2021</v>
      </c>
      <c r="O123" s="21">
        <v>44300</v>
      </c>
      <c r="P123" s="28" t="s">
        <v>409</v>
      </c>
      <c r="Q123" s="29">
        <v>135.19999999999999</v>
      </c>
      <c r="R123" s="30">
        <v>72.569999999999993</v>
      </c>
      <c r="S123" s="29">
        <v>3.7839999999999998</v>
      </c>
      <c r="T123" s="31" t="s">
        <v>412</v>
      </c>
      <c r="U123" s="29">
        <v>3.7160000000000002</v>
      </c>
      <c r="V123" s="29">
        <v>1.8939999999999999</v>
      </c>
      <c r="W123" s="31" t="s">
        <v>49</v>
      </c>
      <c r="X123" s="32">
        <v>-0.20200000000000001</v>
      </c>
      <c r="Y123" s="32">
        <v>0.20200000000000001</v>
      </c>
      <c r="Z123" s="31" t="s">
        <v>401</v>
      </c>
      <c r="AA123" s="31">
        <v>39.700000000000003</v>
      </c>
      <c r="AB123" s="31">
        <v>4.8</v>
      </c>
      <c r="AC123" s="29">
        <f t="shared" si="22"/>
        <v>34.900000000000006</v>
      </c>
      <c r="AD123" s="31">
        <v>60.3</v>
      </c>
      <c r="AF123" s="46"/>
      <c r="AG123" s="61">
        <v>-24.172999999999998</v>
      </c>
      <c r="AH123" s="59">
        <v>2.4700000000000002</v>
      </c>
      <c r="AI123" s="59">
        <v>2.3812681962025275</v>
      </c>
      <c r="AJ123" s="59">
        <f t="shared" ref="AJ123:AJ125" si="43">AH123-AI123</f>
        <v>8.8731803797472697E-2</v>
      </c>
      <c r="AK123" s="59">
        <v>0.14050000000000001</v>
      </c>
      <c r="AL123" s="60">
        <f t="shared" ref="AL123:AL125" si="44">AI123/AK123</f>
        <v>16.948528086850729</v>
      </c>
      <c r="AM123" s="71">
        <v>7.7004792959849144</v>
      </c>
      <c r="AN123" s="71">
        <v>9.5745677233429376</v>
      </c>
      <c r="AO123" s="71">
        <v>2.5453999999999999</v>
      </c>
      <c r="AP123" s="71">
        <v>2.4984000000000002</v>
      </c>
      <c r="AQ123" s="74">
        <v>19.6008</v>
      </c>
      <c r="AR123" s="74">
        <v>23.921099999999999</v>
      </c>
      <c r="AS123" s="75">
        <v>3550</v>
      </c>
      <c r="AT123" s="75">
        <v>3300</v>
      </c>
    </row>
    <row r="124" spans="1:63" s="16" customFormat="1" ht="16">
      <c r="A124" s="10">
        <v>83</v>
      </c>
      <c r="B124" s="10">
        <v>122</v>
      </c>
      <c r="C124" s="18" t="s">
        <v>100</v>
      </c>
      <c r="D124" s="19" t="s">
        <v>106</v>
      </c>
      <c r="E124" s="10">
        <v>49.2834</v>
      </c>
      <c r="F124" s="10">
        <f t="shared" si="24"/>
        <v>122.840368</v>
      </c>
      <c r="G124" s="10">
        <v>-122.840368</v>
      </c>
      <c r="H124" s="26" t="s">
        <v>377</v>
      </c>
      <c r="I124" s="35">
        <v>20</v>
      </c>
      <c r="J124" s="36">
        <v>20</v>
      </c>
      <c r="K124" s="36">
        <v>4</v>
      </c>
      <c r="L124" s="10">
        <v>0</v>
      </c>
      <c r="M124" s="42">
        <v>0</v>
      </c>
      <c r="N124" s="10">
        <v>2021</v>
      </c>
      <c r="O124" s="21">
        <v>44300</v>
      </c>
      <c r="P124" s="28" t="s">
        <v>399</v>
      </c>
      <c r="Q124" s="29">
        <v>103.2</v>
      </c>
      <c r="R124" s="30">
        <v>43.08</v>
      </c>
      <c r="S124" s="29">
        <v>4.5369999999999999</v>
      </c>
      <c r="T124" s="31" t="s">
        <v>394</v>
      </c>
      <c r="U124" s="29">
        <v>4.3789999999999996</v>
      </c>
      <c r="V124" s="29">
        <v>2.1309999999999998</v>
      </c>
      <c r="W124" s="31" t="s">
        <v>405</v>
      </c>
      <c r="X124" s="32">
        <v>-0.14499999999999999</v>
      </c>
      <c r="Y124" s="32">
        <v>0.14499999999999999</v>
      </c>
      <c r="Z124" s="31" t="s">
        <v>401</v>
      </c>
      <c r="AA124" s="31">
        <v>59.9</v>
      </c>
      <c r="AB124" s="31">
        <v>8</v>
      </c>
      <c r="AC124" s="29">
        <f t="shared" si="22"/>
        <v>51.9</v>
      </c>
      <c r="AD124" s="31">
        <v>40.1</v>
      </c>
      <c r="AE124" s="45"/>
      <c r="AF124" s="46"/>
      <c r="AG124" s="61">
        <v>-24.590999999999998</v>
      </c>
      <c r="AH124" s="59">
        <v>2.8680000000000003</v>
      </c>
      <c r="AI124" s="59">
        <v>2.5929003396877857</v>
      </c>
      <c r="AJ124" s="59">
        <f t="shared" si="43"/>
        <v>0.27509966031221467</v>
      </c>
      <c r="AK124" s="59">
        <v>0.192</v>
      </c>
      <c r="AL124" s="60">
        <f t="shared" si="44"/>
        <v>13.504689269207217</v>
      </c>
      <c r="AM124" s="71">
        <v>6.9729777339346111</v>
      </c>
      <c r="AN124" s="71">
        <v>7.1644862928089328</v>
      </c>
      <c r="AO124" s="71">
        <v>2.8384</v>
      </c>
      <c r="AP124" s="71">
        <v>3.6002999999999998</v>
      </c>
      <c r="AQ124" s="74">
        <v>19.792100000000001</v>
      </c>
      <c r="AR124" s="74">
        <v>25.7943</v>
      </c>
      <c r="AS124" s="75">
        <v>2340</v>
      </c>
      <c r="AT124" s="75">
        <v>2470</v>
      </c>
      <c r="AU124" s="68">
        <v>39170</v>
      </c>
      <c r="AV124" s="68">
        <v>2.1579999999999999</v>
      </c>
      <c r="AW124" s="68"/>
      <c r="AX124" s="80">
        <v>32.299999999999997</v>
      </c>
      <c r="AY124" s="80">
        <v>28982</v>
      </c>
      <c r="AZ124" s="68">
        <v>173</v>
      </c>
      <c r="BA124" s="68">
        <v>16</v>
      </c>
      <c r="BB124" s="84">
        <f t="shared" ref="BB124" si="45">AZ124/(AZ124+BA124)*100</f>
        <v>91.534391534391531</v>
      </c>
      <c r="BC124" s="84">
        <f>AZ124/BA124</f>
        <v>10.8125</v>
      </c>
      <c r="BD124" s="68">
        <v>60724</v>
      </c>
      <c r="BE124" s="68">
        <v>89706</v>
      </c>
      <c r="BF124" s="68">
        <v>120</v>
      </c>
      <c r="BG124" s="68"/>
      <c r="BH124" s="68">
        <v>76</v>
      </c>
      <c r="BI124" s="68">
        <v>20</v>
      </c>
      <c r="BJ124" s="68">
        <v>189</v>
      </c>
      <c r="BK124" s="68"/>
    </row>
    <row r="125" spans="1:63" ht="16">
      <c r="A125" s="10">
        <v>84</v>
      </c>
      <c r="B125" s="10">
        <v>123</v>
      </c>
      <c r="C125" s="18" t="s">
        <v>100</v>
      </c>
      <c r="D125" s="19" t="s">
        <v>107</v>
      </c>
      <c r="E125" s="10">
        <v>49.28481</v>
      </c>
      <c r="F125" s="10">
        <f t="shared" si="24"/>
        <v>122.843282</v>
      </c>
      <c r="G125" s="10">
        <v>-122.843282</v>
      </c>
      <c r="H125" s="26" t="s">
        <v>377</v>
      </c>
      <c r="I125" s="35">
        <v>19</v>
      </c>
      <c r="J125" s="36">
        <v>19</v>
      </c>
      <c r="K125" s="36">
        <v>4</v>
      </c>
      <c r="L125" s="10">
        <v>0</v>
      </c>
      <c r="M125" s="42">
        <v>0</v>
      </c>
      <c r="N125" s="10">
        <v>2021</v>
      </c>
      <c r="O125" s="21">
        <v>44300</v>
      </c>
      <c r="P125" s="28" t="s">
        <v>409</v>
      </c>
      <c r="Q125" s="29">
        <v>151</v>
      </c>
      <c r="R125" s="30">
        <v>83.93</v>
      </c>
      <c r="S125" s="29">
        <v>3.5750000000000002</v>
      </c>
      <c r="T125" s="31" t="s">
        <v>412</v>
      </c>
      <c r="U125" s="29">
        <v>3.83</v>
      </c>
      <c r="V125" s="29">
        <v>1.9379999999999999</v>
      </c>
      <c r="W125" s="31" t="s">
        <v>49</v>
      </c>
      <c r="X125" s="32">
        <v>-0.20799999999999999</v>
      </c>
      <c r="Y125" s="32">
        <v>0.20799999999999999</v>
      </c>
      <c r="Z125" s="31" t="s">
        <v>401</v>
      </c>
      <c r="AA125" s="31">
        <v>36.5</v>
      </c>
      <c r="AB125" s="31">
        <v>4.5999999999999996</v>
      </c>
      <c r="AC125" s="29">
        <f t="shared" si="22"/>
        <v>31.9</v>
      </c>
      <c r="AD125" s="31">
        <v>63.5</v>
      </c>
      <c r="AF125" s="46"/>
      <c r="AG125" s="61">
        <v>-24.581</v>
      </c>
      <c r="AH125" s="59">
        <v>2.2400000000000002</v>
      </c>
      <c r="AI125" s="59">
        <v>2.1488749509534619</v>
      </c>
      <c r="AJ125" s="59">
        <f t="shared" si="43"/>
        <v>9.1125049046538287E-2</v>
      </c>
      <c r="AK125" s="59">
        <v>0.13100000000000001</v>
      </c>
      <c r="AL125" s="60">
        <f t="shared" si="44"/>
        <v>16.403625579797417</v>
      </c>
      <c r="AM125" s="71">
        <v>5.3578934200650483</v>
      </c>
      <c r="AN125" s="71">
        <v>5.7489499579983203</v>
      </c>
      <c r="AO125" s="71">
        <v>2.3982000000000001</v>
      </c>
      <c r="AP125" s="71">
        <v>3.3332000000000002</v>
      </c>
      <c r="AQ125" s="74">
        <v>12.849299999999999</v>
      </c>
      <c r="AR125" s="74">
        <v>19.162400000000002</v>
      </c>
      <c r="AS125" s="75">
        <v>1230</v>
      </c>
      <c r="AT125" s="75">
        <v>1820</v>
      </c>
    </row>
    <row r="126" spans="1:63">
      <c r="A126" s="10">
        <v>93</v>
      </c>
      <c r="B126" s="10">
        <v>124</v>
      </c>
      <c r="C126" s="12" t="s">
        <v>149</v>
      </c>
      <c r="D126" s="22" t="s">
        <v>150</v>
      </c>
      <c r="E126" s="11">
        <v>49.280146999999999</v>
      </c>
      <c r="F126" s="11">
        <f>-G126</f>
        <v>122.84783</v>
      </c>
      <c r="G126" s="11">
        <v>-122.84783</v>
      </c>
      <c r="H126" s="26" t="s">
        <v>377</v>
      </c>
      <c r="I126" s="35">
        <v>22</v>
      </c>
      <c r="J126" s="36">
        <v>22</v>
      </c>
      <c r="K126" s="36">
        <v>5</v>
      </c>
      <c r="L126" s="11">
        <v>0</v>
      </c>
      <c r="M126" s="42">
        <v>2.5000000000000001E-2</v>
      </c>
      <c r="N126" s="11">
        <v>2019</v>
      </c>
      <c r="O126" s="14">
        <v>43774</v>
      </c>
      <c r="P126" s="28"/>
      <c r="Q126" s="29"/>
      <c r="R126" s="30"/>
      <c r="S126" s="29"/>
      <c r="U126" s="29"/>
      <c r="V126" s="29"/>
      <c r="X126" s="32"/>
      <c r="Y126" s="32"/>
      <c r="AC126" s="29"/>
      <c r="AE126" s="57"/>
      <c r="AF126" s="56"/>
      <c r="AG126" s="66"/>
      <c r="AH126" s="64"/>
      <c r="AI126" s="64"/>
      <c r="AJ126" s="64"/>
      <c r="AK126" s="64"/>
      <c r="AL126" s="64"/>
      <c r="AM126" s="78">
        <f>AQ126/AO126</f>
        <v>1.8837106142308599</v>
      </c>
      <c r="AN126" s="78">
        <f>AR126/AP126</f>
        <v>1.9275198069153681</v>
      </c>
      <c r="AO126" s="72">
        <v>7.2138999999999998</v>
      </c>
      <c r="AP126" s="74">
        <v>9.5295000000000005</v>
      </c>
      <c r="AQ126" s="74">
        <v>13.588900000000001</v>
      </c>
      <c r="AR126" s="74">
        <v>18.368300000000001</v>
      </c>
      <c r="AS126" s="72">
        <v>757.31240000000003</v>
      </c>
      <c r="AT126" s="74">
        <v>1749.3043</v>
      </c>
    </row>
    <row r="127" spans="1:63">
      <c r="A127" s="10">
        <v>112</v>
      </c>
      <c r="B127" s="10">
        <v>125</v>
      </c>
      <c r="C127" s="12" t="s">
        <v>380</v>
      </c>
      <c r="D127" s="22" t="s">
        <v>150</v>
      </c>
      <c r="E127" s="11">
        <v>49.280146999999999</v>
      </c>
      <c r="F127" s="11">
        <f>-G127</f>
        <v>122.84783</v>
      </c>
      <c r="G127" s="11">
        <v>-122.84783</v>
      </c>
      <c r="H127" s="26" t="s">
        <v>377</v>
      </c>
      <c r="I127" s="35">
        <v>22</v>
      </c>
      <c r="J127" s="36">
        <v>22</v>
      </c>
      <c r="K127" s="36">
        <v>5</v>
      </c>
      <c r="L127" s="11">
        <v>0</v>
      </c>
      <c r="M127" s="42">
        <v>2.5000000000000001E-2</v>
      </c>
      <c r="N127" s="11">
        <v>2019</v>
      </c>
      <c r="O127" s="14">
        <v>43774</v>
      </c>
      <c r="P127" s="28"/>
      <c r="Q127" s="29"/>
      <c r="R127" s="30"/>
      <c r="S127" s="29"/>
      <c r="U127" s="29"/>
      <c r="V127" s="29"/>
      <c r="X127" s="32"/>
      <c r="Y127" s="32"/>
      <c r="AC127" s="29"/>
      <c r="AF127" s="46"/>
      <c r="AH127" s="60"/>
      <c r="AI127" s="60"/>
      <c r="AJ127" s="60"/>
      <c r="AK127" s="60"/>
      <c r="AL127" s="60"/>
      <c r="AM127" s="71">
        <v>1.6205479219389576</v>
      </c>
      <c r="AN127" s="71">
        <v>1.7883885374023072</v>
      </c>
      <c r="AO127" s="71">
        <v>5.8876999999999997</v>
      </c>
      <c r="AP127" s="71">
        <v>9.4045000000000005</v>
      </c>
      <c r="AQ127" s="73">
        <v>9.5412999999999997</v>
      </c>
      <c r="AR127" s="74">
        <v>16.818899999999999</v>
      </c>
      <c r="AS127" s="75">
        <v>712</v>
      </c>
      <c r="AT127" s="75">
        <v>1690</v>
      </c>
    </row>
    <row r="128" spans="1:63" s="19" customFormat="1">
      <c r="C128" s="126" t="s">
        <v>456</v>
      </c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8"/>
      <c r="R128" s="129"/>
      <c r="AE128" s="130"/>
      <c r="AF128" s="130"/>
      <c r="AG128" s="131"/>
      <c r="AH128" s="132"/>
      <c r="AI128" s="132"/>
      <c r="AJ128" s="132"/>
      <c r="AK128" s="132"/>
      <c r="AL128" s="132"/>
      <c r="AM128" s="133"/>
      <c r="AN128" s="133"/>
      <c r="AO128" s="133"/>
      <c r="AP128" s="133"/>
      <c r="AQ128" s="133"/>
      <c r="AR128" s="133"/>
      <c r="AS128" s="133"/>
      <c r="AT128" s="133"/>
      <c r="AU128" s="134"/>
      <c r="AV128" s="134"/>
      <c r="AW128" s="134"/>
      <c r="AX128" s="135"/>
      <c r="AY128" s="135"/>
      <c r="AZ128" s="134"/>
      <c r="BA128" s="134"/>
      <c r="BB128" s="134"/>
      <c r="BC128" s="134"/>
      <c r="BD128" s="134"/>
      <c r="BE128" s="134"/>
      <c r="BF128" s="134"/>
      <c r="BG128" s="134"/>
      <c r="BH128" s="134"/>
      <c r="BI128" s="134"/>
      <c r="BJ128" s="134"/>
      <c r="BK128" s="134"/>
    </row>
    <row r="129" spans="3:63" s="19" customFormat="1">
      <c r="C129" s="136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8"/>
      <c r="R129" s="129"/>
      <c r="AE129" s="130"/>
      <c r="AF129" s="130"/>
      <c r="AG129" s="131"/>
      <c r="AH129" s="132"/>
      <c r="AI129" s="132"/>
      <c r="AJ129" s="132"/>
      <c r="AK129" s="132"/>
      <c r="AL129" s="132"/>
      <c r="AM129" s="133"/>
      <c r="AN129" s="133"/>
      <c r="AO129" s="133"/>
      <c r="AP129" s="133"/>
      <c r="AQ129" s="133"/>
      <c r="AR129" s="133"/>
      <c r="AS129" s="133"/>
      <c r="AT129" s="133"/>
      <c r="AU129" s="134"/>
      <c r="AV129" s="134"/>
      <c r="AW129" s="134"/>
      <c r="AX129" s="135"/>
      <c r="AY129" s="135"/>
      <c r="AZ129" s="134"/>
      <c r="BA129" s="134"/>
      <c r="BB129" s="134"/>
      <c r="BC129" s="134"/>
      <c r="BD129" s="134"/>
      <c r="BE129" s="134"/>
      <c r="BF129" s="134"/>
      <c r="BG129" s="134"/>
      <c r="BH129" s="134"/>
      <c r="BI129" s="134"/>
      <c r="BJ129" s="134"/>
      <c r="BK129" s="134"/>
    </row>
    <row r="130" spans="3:63" s="19" customFormat="1">
      <c r="C130" s="139" t="s">
        <v>457</v>
      </c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1"/>
      <c r="R130" s="129"/>
      <c r="AE130" s="130"/>
      <c r="AF130" s="130"/>
      <c r="AG130" s="131"/>
      <c r="AH130" s="132"/>
      <c r="AI130" s="132"/>
      <c r="AJ130" s="132"/>
      <c r="AK130" s="132"/>
      <c r="AL130" s="132"/>
      <c r="AM130" s="133"/>
      <c r="AN130" s="133"/>
      <c r="AO130" s="133"/>
      <c r="AP130" s="133"/>
      <c r="AQ130" s="133"/>
      <c r="AR130" s="133"/>
      <c r="AS130" s="133"/>
      <c r="AT130" s="133"/>
      <c r="AU130" s="134"/>
      <c r="AV130" s="134"/>
      <c r="AW130" s="134"/>
      <c r="AX130" s="135"/>
      <c r="AY130" s="135"/>
      <c r="AZ130" s="134"/>
      <c r="BA130" s="134"/>
      <c r="BB130" s="134"/>
      <c r="BC130" s="134"/>
      <c r="BD130" s="134"/>
      <c r="BE130" s="134"/>
      <c r="BF130" s="134"/>
      <c r="BG130" s="134"/>
      <c r="BH130" s="134"/>
      <c r="BI130" s="134"/>
      <c r="BJ130" s="134"/>
      <c r="BK130" s="134"/>
    </row>
    <row r="131" spans="3:63" s="19" customFormat="1" ht="16.75">
      <c r="C131" s="142" t="s">
        <v>458</v>
      </c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4"/>
      <c r="R131" s="129"/>
      <c r="AE131" s="130"/>
      <c r="AF131" s="130"/>
      <c r="AG131" s="131"/>
      <c r="AH131" s="132"/>
      <c r="AI131" s="132"/>
      <c r="AJ131" s="132"/>
      <c r="AK131" s="132"/>
      <c r="AL131" s="132"/>
      <c r="AM131" s="133"/>
      <c r="AN131" s="133"/>
      <c r="AO131" s="133"/>
      <c r="AP131" s="133"/>
      <c r="AQ131" s="133"/>
      <c r="AR131" s="133"/>
      <c r="AS131" s="133"/>
      <c r="AT131" s="133"/>
      <c r="AU131" s="134"/>
      <c r="AV131" s="134"/>
      <c r="AW131" s="134"/>
      <c r="AX131" s="135"/>
      <c r="AY131" s="135"/>
      <c r="AZ131" s="134"/>
      <c r="BA131" s="134"/>
      <c r="BB131" s="134"/>
      <c r="BC131" s="134"/>
      <c r="BD131" s="134"/>
      <c r="BE131" s="134"/>
      <c r="BF131" s="134"/>
      <c r="BG131" s="134"/>
      <c r="BH131" s="134"/>
      <c r="BI131" s="134"/>
      <c r="BJ131" s="134"/>
      <c r="BK131" s="134"/>
    </row>
    <row r="132" spans="3:63" s="19" customFormat="1">
      <c r="C132" s="145" t="s">
        <v>472</v>
      </c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7"/>
      <c r="R132" s="129"/>
      <c r="AE132" s="130"/>
      <c r="AF132" s="130"/>
      <c r="AG132" s="131"/>
      <c r="AH132" s="132"/>
      <c r="AI132" s="132"/>
      <c r="AJ132" s="132"/>
      <c r="AK132" s="132"/>
      <c r="AL132" s="132"/>
      <c r="AM132" s="133"/>
      <c r="AN132" s="133"/>
      <c r="AO132" s="133"/>
      <c r="AP132" s="133"/>
      <c r="AQ132" s="133"/>
      <c r="AR132" s="133"/>
      <c r="AS132" s="133"/>
      <c r="AT132" s="133"/>
      <c r="AU132" s="134"/>
      <c r="AV132" s="134"/>
      <c r="AW132" s="134"/>
      <c r="AX132" s="135"/>
      <c r="AY132" s="135"/>
      <c r="AZ132" s="134"/>
      <c r="BA132" s="134"/>
      <c r="BB132" s="134"/>
      <c r="BC132" s="134"/>
      <c r="BD132" s="134"/>
      <c r="BE132" s="134"/>
      <c r="BF132" s="134"/>
      <c r="BG132" s="134"/>
      <c r="BH132" s="134"/>
      <c r="BI132" s="134"/>
      <c r="BJ132" s="134"/>
      <c r="BK132" s="134"/>
    </row>
    <row r="133" spans="3:63" s="19" customFormat="1">
      <c r="C133" s="148" t="s">
        <v>459</v>
      </c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50"/>
      <c r="R133" s="129"/>
      <c r="AE133" s="130"/>
      <c r="AF133" s="130"/>
      <c r="AG133" s="131"/>
      <c r="AH133" s="132"/>
      <c r="AI133" s="132"/>
      <c r="AJ133" s="132"/>
      <c r="AK133" s="132"/>
      <c r="AL133" s="132"/>
      <c r="AM133" s="133"/>
      <c r="AN133" s="133"/>
      <c r="AO133" s="133"/>
      <c r="AP133" s="133"/>
      <c r="AQ133" s="133"/>
      <c r="AR133" s="133"/>
      <c r="AS133" s="133"/>
      <c r="AT133" s="133"/>
      <c r="AU133" s="134"/>
      <c r="AV133" s="134"/>
      <c r="AW133" s="134"/>
      <c r="AX133" s="135"/>
      <c r="AY133" s="135"/>
      <c r="AZ133" s="134"/>
      <c r="BA133" s="134"/>
      <c r="BB133" s="134"/>
      <c r="BC133" s="134"/>
      <c r="BD133" s="134"/>
      <c r="BE133" s="134"/>
      <c r="BF133" s="134"/>
      <c r="BG133" s="134"/>
      <c r="BH133" s="134"/>
      <c r="BI133" s="134"/>
      <c r="BJ133" s="134"/>
      <c r="BK133" s="134"/>
    </row>
    <row r="134" spans="3:63" s="19" customFormat="1">
      <c r="C134" s="154" t="s">
        <v>460</v>
      </c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  <c r="N134" s="156"/>
      <c r="R134" s="129"/>
      <c r="AE134" s="130"/>
      <c r="AF134" s="130"/>
      <c r="AG134" s="131"/>
      <c r="AH134" s="132"/>
      <c r="AI134" s="132"/>
      <c r="AJ134" s="132"/>
      <c r="AK134" s="132"/>
      <c r="AL134" s="132"/>
      <c r="AM134" s="133"/>
      <c r="AN134" s="133"/>
      <c r="AO134" s="133"/>
      <c r="AP134" s="133"/>
      <c r="AQ134" s="133"/>
      <c r="AR134" s="133"/>
      <c r="AS134" s="133"/>
      <c r="AT134" s="133"/>
      <c r="AU134" s="134"/>
      <c r="AV134" s="134"/>
      <c r="AW134" s="134"/>
      <c r="AX134" s="135"/>
      <c r="AY134" s="135"/>
      <c r="AZ134" s="134"/>
      <c r="BA134" s="134"/>
      <c r="BB134" s="134"/>
      <c r="BC134" s="134"/>
      <c r="BD134" s="134"/>
      <c r="BE134" s="134"/>
      <c r="BF134" s="134"/>
      <c r="BG134" s="134"/>
      <c r="BH134" s="134"/>
      <c r="BI134" s="134"/>
      <c r="BJ134" s="134"/>
      <c r="BK134" s="134"/>
    </row>
    <row r="135" spans="3:63" s="19" customFormat="1">
      <c r="C135" s="157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9"/>
      <c r="R135" s="129"/>
      <c r="AE135" s="130"/>
      <c r="AF135" s="130"/>
      <c r="AG135" s="131"/>
      <c r="AH135" s="132"/>
      <c r="AI135" s="132"/>
      <c r="AJ135" s="132"/>
      <c r="AK135" s="132"/>
      <c r="AL135" s="132"/>
      <c r="AM135" s="133"/>
      <c r="AN135" s="133"/>
      <c r="AO135" s="133"/>
      <c r="AP135" s="133"/>
      <c r="AQ135" s="133"/>
      <c r="AR135" s="133"/>
      <c r="AS135" s="133"/>
      <c r="AT135" s="133"/>
      <c r="AU135" s="134"/>
      <c r="AV135" s="134"/>
      <c r="AW135" s="134"/>
      <c r="AX135" s="135"/>
      <c r="AY135" s="135"/>
      <c r="AZ135" s="134"/>
      <c r="BA135" s="134"/>
      <c r="BB135" s="134"/>
      <c r="BC135" s="134"/>
      <c r="BD135" s="134"/>
      <c r="BE135" s="134"/>
      <c r="BF135" s="134"/>
      <c r="BG135" s="134"/>
      <c r="BH135" s="134"/>
      <c r="BI135" s="134"/>
      <c r="BJ135" s="134"/>
      <c r="BK135" s="134"/>
    </row>
    <row r="136" spans="3:63" s="10" customFormat="1">
      <c r="C136" s="151" t="s">
        <v>462</v>
      </c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3"/>
      <c r="R136" s="24"/>
      <c r="AE136" s="45"/>
      <c r="AF136" s="45"/>
      <c r="AG136" s="58"/>
      <c r="AH136" s="67"/>
      <c r="AI136" s="67"/>
      <c r="AJ136" s="67"/>
      <c r="AK136" s="67"/>
      <c r="AL136" s="67"/>
      <c r="AM136" s="77"/>
      <c r="AN136" s="77"/>
      <c r="AO136" s="77"/>
      <c r="AP136" s="77"/>
      <c r="AQ136" s="77"/>
      <c r="AR136" s="77"/>
      <c r="AS136" s="77"/>
      <c r="AT136" s="77"/>
      <c r="AU136" s="68"/>
      <c r="AV136" s="68"/>
      <c r="AW136" s="68"/>
      <c r="AX136" s="80"/>
      <c r="AY136" s="80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</row>
    <row r="137" spans="3:63" s="10" customFormat="1">
      <c r="C137" s="160" t="s">
        <v>455</v>
      </c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2"/>
      <c r="R137" s="24"/>
      <c r="AE137" s="45"/>
      <c r="AF137" s="45"/>
      <c r="AG137" s="58"/>
      <c r="AH137" s="67"/>
      <c r="AI137" s="67"/>
      <c r="AJ137" s="67"/>
      <c r="AK137" s="67"/>
      <c r="AL137" s="67"/>
      <c r="AM137" s="77"/>
      <c r="AN137" s="77"/>
      <c r="AO137" s="77"/>
      <c r="AP137" s="77"/>
      <c r="AQ137" s="77"/>
      <c r="AR137" s="77"/>
      <c r="AS137" s="77"/>
      <c r="AT137" s="77"/>
      <c r="AU137" s="68"/>
      <c r="AV137" s="68"/>
      <c r="AW137" s="68"/>
      <c r="AX137" s="80"/>
      <c r="AY137" s="80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</row>
    <row r="138" spans="3:63" s="10" customFormat="1">
      <c r="C138" s="18"/>
      <c r="D138" s="19"/>
      <c r="H138" s="24"/>
      <c r="J138" s="24"/>
      <c r="K138" s="24"/>
      <c r="M138" s="24"/>
      <c r="R138" s="24"/>
      <c r="AH138" s="163"/>
      <c r="AI138" s="163"/>
      <c r="AJ138" s="163"/>
      <c r="AK138" s="163"/>
      <c r="AL138" s="163"/>
      <c r="AX138" s="24"/>
      <c r="AY138" s="24"/>
    </row>
    <row r="139" spans="3:63" s="10" customFormat="1">
      <c r="C139" s="18"/>
      <c r="D139" s="19"/>
      <c r="H139" s="24"/>
      <c r="J139" s="24"/>
      <c r="K139" s="24"/>
      <c r="M139" s="24"/>
      <c r="R139" s="24"/>
      <c r="AH139" s="163"/>
      <c r="AI139" s="163"/>
      <c r="AJ139" s="163"/>
      <c r="AK139" s="163"/>
      <c r="AL139" s="163"/>
      <c r="AX139" s="24"/>
      <c r="AY139" s="24"/>
    </row>
    <row r="140" spans="3:63" s="10" customFormat="1">
      <c r="C140" s="18"/>
      <c r="D140" s="19"/>
      <c r="H140" s="24"/>
      <c r="J140" s="24"/>
      <c r="K140" s="24"/>
      <c r="M140" s="24"/>
      <c r="R140" s="24"/>
      <c r="AH140" s="163"/>
      <c r="AI140" s="163"/>
      <c r="AJ140" s="163"/>
      <c r="AK140" s="163"/>
      <c r="AL140" s="163"/>
      <c r="AX140" s="24"/>
      <c r="AY140" s="24"/>
    </row>
    <row r="141" spans="3:63" s="10" customFormat="1">
      <c r="C141" s="18"/>
      <c r="D141" s="19"/>
      <c r="H141" s="24"/>
      <c r="J141" s="24"/>
      <c r="K141" s="24"/>
      <c r="M141" s="24"/>
      <c r="R141" s="24"/>
      <c r="AH141" s="163"/>
      <c r="AI141" s="163"/>
      <c r="AJ141" s="163"/>
      <c r="AK141" s="163"/>
      <c r="AL141" s="163"/>
      <c r="AX141" s="24"/>
      <c r="AY141" s="24"/>
    </row>
    <row r="142" spans="3:63" s="10" customFormat="1">
      <c r="C142" s="18"/>
      <c r="D142" s="19"/>
      <c r="H142" s="24"/>
      <c r="J142" s="24"/>
      <c r="K142" s="24"/>
      <c r="M142" s="24"/>
      <c r="R142" s="24"/>
      <c r="AH142" s="163"/>
      <c r="AI142" s="163"/>
      <c r="AJ142" s="163"/>
      <c r="AK142" s="163"/>
      <c r="AL142" s="163"/>
      <c r="AX142" s="24"/>
      <c r="AY142" s="24"/>
    </row>
    <row r="143" spans="3:63" s="10" customFormat="1">
      <c r="C143" s="18"/>
      <c r="D143" s="19"/>
      <c r="H143" s="24"/>
      <c r="J143" s="24"/>
      <c r="K143" s="24"/>
      <c r="M143" s="24"/>
      <c r="R143" s="24"/>
      <c r="AH143" s="163"/>
      <c r="AI143" s="163"/>
      <c r="AJ143" s="163"/>
      <c r="AK143" s="163"/>
      <c r="AL143" s="163"/>
      <c r="AX143" s="24"/>
      <c r="AY143" s="24"/>
    </row>
    <row r="144" spans="3:63" s="10" customFormat="1">
      <c r="C144" s="18"/>
      <c r="D144" s="19"/>
      <c r="H144" s="24"/>
      <c r="J144" s="24"/>
      <c r="K144" s="24"/>
      <c r="M144" s="24"/>
      <c r="R144" s="24"/>
      <c r="AH144" s="163"/>
      <c r="AI144" s="163"/>
      <c r="AJ144" s="163"/>
      <c r="AK144" s="163"/>
      <c r="AL144" s="163"/>
      <c r="AX144" s="24"/>
      <c r="AY144" s="24"/>
    </row>
    <row r="145" spans="3:51" s="10" customFormat="1">
      <c r="C145" s="18"/>
      <c r="D145" s="19"/>
      <c r="H145" s="24"/>
      <c r="J145" s="24"/>
      <c r="K145" s="24"/>
      <c r="M145" s="24"/>
      <c r="R145" s="24"/>
      <c r="AH145" s="163"/>
      <c r="AI145" s="163"/>
      <c r="AJ145" s="163"/>
      <c r="AK145" s="163"/>
      <c r="AL145" s="163"/>
      <c r="AX145" s="24"/>
      <c r="AY145" s="24"/>
    </row>
    <row r="146" spans="3:51" s="10" customFormat="1">
      <c r="C146" s="18"/>
      <c r="D146" s="19"/>
      <c r="H146" s="24"/>
      <c r="J146" s="24"/>
      <c r="K146" s="24"/>
      <c r="M146" s="24"/>
      <c r="R146" s="24"/>
      <c r="AH146" s="163"/>
      <c r="AI146" s="163"/>
      <c r="AJ146" s="163"/>
      <c r="AK146" s="163"/>
      <c r="AL146" s="163"/>
      <c r="AX146" s="24"/>
      <c r="AY146" s="24"/>
    </row>
    <row r="147" spans="3:51" s="10" customFormat="1">
      <c r="C147" s="18"/>
      <c r="D147" s="19"/>
      <c r="H147" s="24"/>
      <c r="J147" s="24"/>
      <c r="K147" s="24"/>
      <c r="M147" s="24"/>
      <c r="R147" s="24"/>
      <c r="AH147" s="163"/>
      <c r="AI147" s="163"/>
      <c r="AJ147" s="163"/>
      <c r="AK147" s="163"/>
      <c r="AL147" s="163"/>
      <c r="AX147" s="24"/>
      <c r="AY147" s="24"/>
    </row>
    <row r="148" spans="3:51" s="10" customFormat="1">
      <c r="C148" s="18"/>
      <c r="D148" s="19"/>
      <c r="H148" s="24"/>
      <c r="J148" s="24"/>
      <c r="K148" s="24"/>
      <c r="M148" s="24"/>
      <c r="R148" s="24"/>
      <c r="AH148" s="163"/>
      <c r="AI148" s="163"/>
      <c r="AJ148" s="163"/>
      <c r="AK148" s="163"/>
      <c r="AL148" s="163"/>
      <c r="AX148" s="24"/>
      <c r="AY148" s="24"/>
    </row>
    <row r="149" spans="3:51" s="10" customFormat="1">
      <c r="C149" s="18"/>
      <c r="D149" s="19"/>
      <c r="H149" s="24"/>
      <c r="J149" s="24"/>
      <c r="K149" s="24"/>
      <c r="M149" s="24"/>
      <c r="R149" s="24"/>
      <c r="AH149" s="163"/>
      <c r="AI149" s="163"/>
      <c r="AJ149" s="163"/>
      <c r="AK149" s="163"/>
      <c r="AL149" s="163"/>
      <c r="AX149" s="24"/>
      <c r="AY149" s="24"/>
    </row>
    <row r="150" spans="3:51" s="10" customFormat="1">
      <c r="C150" s="18"/>
      <c r="D150" s="19"/>
      <c r="H150" s="24"/>
      <c r="J150" s="24"/>
      <c r="K150" s="24"/>
      <c r="M150" s="24"/>
      <c r="R150" s="24"/>
      <c r="AH150" s="163"/>
      <c r="AI150" s="163"/>
      <c r="AJ150" s="163"/>
      <c r="AK150" s="163"/>
      <c r="AL150" s="163"/>
      <c r="AX150" s="24"/>
      <c r="AY150" s="24"/>
    </row>
    <row r="151" spans="3:51" s="10" customFormat="1">
      <c r="C151" s="18"/>
      <c r="D151" s="19"/>
      <c r="H151" s="24"/>
      <c r="J151" s="24"/>
      <c r="K151" s="24"/>
      <c r="M151" s="24"/>
      <c r="R151" s="24"/>
      <c r="AH151" s="163"/>
      <c r="AI151" s="163"/>
      <c r="AJ151" s="163"/>
      <c r="AK151" s="163"/>
      <c r="AL151" s="163"/>
      <c r="AX151" s="24"/>
      <c r="AY151" s="24"/>
    </row>
    <row r="152" spans="3:51" s="10" customFormat="1">
      <c r="C152" s="18"/>
      <c r="D152" s="19"/>
      <c r="H152" s="24"/>
      <c r="J152" s="24"/>
      <c r="K152" s="24"/>
      <c r="M152" s="24"/>
      <c r="R152" s="24"/>
      <c r="AH152" s="163"/>
      <c r="AI152" s="163"/>
      <c r="AJ152" s="163"/>
      <c r="AK152" s="163"/>
      <c r="AL152" s="163"/>
      <c r="AX152" s="24"/>
      <c r="AY152" s="24"/>
    </row>
    <row r="153" spans="3:51" s="10" customFormat="1">
      <c r="C153" s="18"/>
      <c r="D153" s="19"/>
      <c r="H153" s="24"/>
      <c r="J153" s="24"/>
      <c r="K153" s="24"/>
      <c r="M153" s="24"/>
      <c r="R153" s="24"/>
      <c r="AH153" s="163"/>
      <c r="AI153" s="163"/>
      <c r="AJ153" s="163"/>
      <c r="AK153" s="163"/>
      <c r="AL153" s="163"/>
      <c r="AX153" s="24"/>
      <c r="AY153" s="24"/>
    </row>
    <row r="154" spans="3:51" s="10" customFormat="1">
      <c r="C154" s="18"/>
      <c r="D154" s="19"/>
      <c r="H154" s="24"/>
      <c r="J154" s="24"/>
      <c r="K154" s="24"/>
      <c r="M154" s="24"/>
      <c r="R154" s="24"/>
      <c r="AH154" s="163"/>
      <c r="AI154" s="163"/>
      <c r="AJ154" s="163"/>
      <c r="AK154" s="163"/>
      <c r="AL154" s="163"/>
      <c r="AX154" s="24"/>
      <c r="AY154" s="24"/>
    </row>
    <row r="155" spans="3:51" s="10" customFormat="1">
      <c r="C155" s="18"/>
      <c r="D155" s="19"/>
      <c r="H155" s="24"/>
      <c r="J155" s="24"/>
      <c r="K155" s="24"/>
      <c r="M155" s="24"/>
      <c r="R155" s="24"/>
      <c r="AH155" s="163"/>
      <c r="AI155" s="163"/>
      <c r="AJ155" s="163"/>
      <c r="AK155" s="163"/>
      <c r="AL155" s="163"/>
      <c r="AX155" s="24"/>
      <c r="AY155" s="24"/>
    </row>
    <row r="156" spans="3:51" s="10" customFormat="1">
      <c r="C156" s="18"/>
      <c r="D156" s="19"/>
      <c r="H156" s="24"/>
      <c r="J156" s="24"/>
      <c r="K156" s="24"/>
      <c r="M156" s="24"/>
      <c r="R156" s="24"/>
      <c r="AH156" s="163"/>
      <c r="AI156" s="163"/>
      <c r="AJ156" s="163"/>
      <c r="AK156" s="163"/>
      <c r="AL156" s="163"/>
      <c r="AX156" s="24"/>
      <c r="AY156" s="24"/>
    </row>
    <row r="157" spans="3:51" s="10" customFormat="1">
      <c r="C157" s="18"/>
      <c r="D157" s="19"/>
      <c r="H157" s="24"/>
      <c r="J157" s="24"/>
      <c r="K157" s="24"/>
      <c r="M157" s="24"/>
      <c r="R157" s="24"/>
      <c r="AH157" s="163"/>
      <c r="AI157" s="163"/>
      <c r="AJ157" s="163"/>
      <c r="AK157" s="163"/>
      <c r="AL157" s="163"/>
      <c r="AX157" s="24"/>
      <c r="AY157" s="24"/>
    </row>
    <row r="158" spans="3:51" s="10" customFormat="1">
      <c r="C158" s="18"/>
      <c r="D158" s="19"/>
      <c r="H158" s="24"/>
      <c r="J158" s="24"/>
      <c r="K158" s="24"/>
      <c r="M158" s="24"/>
      <c r="R158" s="24"/>
      <c r="AH158" s="163"/>
      <c r="AI158" s="163"/>
      <c r="AJ158" s="163"/>
      <c r="AK158" s="163"/>
      <c r="AL158" s="163"/>
      <c r="AX158" s="24"/>
      <c r="AY158" s="24"/>
    </row>
    <row r="159" spans="3:51" s="10" customFormat="1">
      <c r="C159" s="18"/>
      <c r="D159" s="19"/>
      <c r="H159" s="24"/>
      <c r="J159" s="24"/>
      <c r="K159" s="24"/>
      <c r="M159" s="24"/>
      <c r="R159" s="24"/>
      <c r="AH159" s="163"/>
      <c r="AI159" s="163"/>
      <c r="AJ159" s="163"/>
      <c r="AK159" s="163"/>
      <c r="AL159" s="163"/>
      <c r="AX159" s="24"/>
      <c r="AY159" s="24"/>
    </row>
    <row r="160" spans="3:51" s="10" customFormat="1">
      <c r="C160" s="18"/>
      <c r="D160" s="19"/>
      <c r="H160" s="24"/>
      <c r="J160" s="24"/>
      <c r="K160" s="24"/>
      <c r="M160" s="24"/>
      <c r="R160" s="24"/>
      <c r="AH160" s="163"/>
      <c r="AI160" s="163"/>
      <c r="AJ160" s="163"/>
      <c r="AK160" s="163"/>
      <c r="AL160" s="163"/>
      <c r="AX160" s="24"/>
      <c r="AY160" s="24"/>
    </row>
    <row r="161" spans="3:51" s="10" customFormat="1">
      <c r="C161" s="18"/>
      <c r="D161" s="19"/>
      <c r="H161" s="24"/>
      <c r="J161" s="24"/>
      <c r="K161" s="24"/>
      <c r="M161" s="24"/>
      <c r="R161" s="24"/>
      <c r="AH161" s="163"/>
      <c r="AI161" s="163"/>
      <c r="AJ161" s="163"/>
      <c r="AK161" s="163"/>
      <c r="AL161" s="163"/>
      <c r="AX161" s="24"/>
      <c r="AY161" s="24"/>
    </row>
    <row r="162" spans="3:51" s="10" customFormat="1">
      <c r="C162" s="18"/>
      <c r="D162" s="19"/>
      <c r="H162" s="24"/>
      <c r="J162" s="24"/>
      <c r="K162" s="24"/>
      <c r="M162" s="24"/>
      <c r="R162" s="24"/>
      <c r="AH162" s="163"/>
      <c r="AI162" s="163"/>
      <c r="AJ162" s="163"/>
      <c r="AK162" s="163"/>
      <c r="AL162" s="163"/>
      <c r="AX162" s="24"/>
      <c r="AY162" s="24"/>
    </row>
    <row r="163" spans="3:51" s="10" customFormat="1">
      <c r="C163" s="18"/>
      <c r="D163" s="19"/>
      <c r="H163" s="24"/>
      <c r="J163" s="24"/>
      <c r="K163" s="24"/>
      <c r="M163" s="24"/>
      <c r="R163" s="24"/>
      <c r="AH163" s="163"/>
      <c r="AI163" s="163"/>
      <c r="AJ163" s="163"/>
      <c r="AK163" s="163"/>
      <c r="AL163" s="163"/>
      <c r="AX163" s="24"/>
      <c r="AY163" s="24"/>
    </row>
    <row r="164" spans="3:51" s="10" customFormat="1">
      <c r="C164" s="18"/>
      <c r="D164" s="19"/>
      <c r="H164" s="24"/>
      <c r="J164" s="24"/>
      <c r="K164" s="24"/>
      <c r="M164" s="24"/>
      <c r="R164" s="24"/>
      <c r="AH164" s="163"/>
      <c r="AI164" s="163"/>
      <c r="AJ164" s="163"/>
      <c r="AK164" s="163"/>
      <c r="AL164" s="163"/>
      <c r="AX164" s="24"/>
      <c r="AY164" s="24"/>
    </row>
    <row r="165" spans="3:51" s="10" customFormat="1">
      <c r="C165" s="18"/>
      <c r="D165" s="19"/>
      <c r="H165" s="24"/>
      <c r="J165" s="24"/>
      <c r="K165" s="24"/>
      <c r="M165" s="24"/>
      <c r="R165" s="24"/>
      <c r="AH165" s="163"/>
      <c r="AI165" s="163"/>
      <c r="AJ165" s="163"/>
      <c r="AK165" s="163"/>
      <c r="AL165" s="163"/>
      <c r="AX165" s="24"/>
      <c r="AY165" s="24"/>
    </row>
    <row r="166" spans="3:51" s="10" customFormat="1">
      <c r="C166" s="18"/>
      <c r="D166" s="19"/>
      <c r="H166" s="24"/>
      <c r="J166" s="24"/>
      <c r="K166" s="24"/>
      <c r="M166" s="24"/>
      <c r="R166" s="24"/>
      <c r="AH166" s="163"/>
      <c r="AI166" s="163"/>
      <c r="AJ166" s="163"/>
      <c r="AK166" s="163"/>
      <c r="AL166" s="163"/>
      <c r="AX166" s="24"/>
      <c r="AY166" s="24"/>
    </row>
    <row r="167" spans="3:51" s="10" customFormat="1">
      <c r="C167" s="18"/>
      <c r="D167" s="19"/>
      <c r="H167" s="24"/>
      <c r="J167" s="24"/>
      <c r="K167" s="24"/>
      <c r="M167" s="24"/>
      <c r="R167" s="24"/>
      <c r="AH167" s="163"/>
      <c r="AI167" s="163"/>
      <c r="AJ167" s="163"/>
      <c r="AK167" s="163"/>
      <c r="AL167" s="163"/>
      <c r="AX167" s="24"/>
      <c r="AY167" s="24"/>
    </row>
    <row r="168" spans="3:51" s="10" customFormat="1">
      <c r="C168" s="18"/>
      <c r="D168" s="19"/>
      <c r="H168" s="24"/>
      <c r="J168" s="24"/>
      <c r="K168" s="24"/>
      <c r="M168" s="24"/>
      <c r="R168" s="24"/>
      <c r="AH168" s="163"/>
      <c r="AI168" s="163"/>
      <c r="AJ168" s="163"/>
      <c r="AK168" s="163"/>
      <c r="AL168" s="163"/>
      <c r="AX168" s="24"/>
      <c r="AY168" s="24"/>
    </row>
    <row r="169" spans="3:51" s="10" customFormat="1">
      <c r="C169" s="18"/>
      <c r="D169" s="19"/>
      <c r="H169" s="24"/>
      <c r="J169" s="24"/>
      <c r="K169" s="24"/>
      <c r="M169" s="24"/>
      <c r="R169" s="24"/>
      <c r="AH169" s="163"/>
      <c r="AI169" s="163"/>
      <c r="AJ169" s="163"/>
      <c r="AK169" s="163"/>
      <c r="AL169" s="163"/>
      <c r="AX169" s="24"/>
      <c r="AY169" s="24"/>
    </row>
    <row r="170" spans="3:51" s="10" customFormat="1">
      <c r="C170" s="18"/>
      <c r="D170" s="19"/>
      <c r="H170" s="24"/>
      <c r="J170" s="24"/>
      <c r="K170" s="24"/>
      <c r="M170" s="24"/>
      <c r="R170" s="24"/>
      <c r="AH170" s="163"/>
      <c r="AI170" s="163"/>
      <c r="AJ170" s="163"/>
      <c r="AK170" s="163"/>
      <c r="AL170" s="163"/>
      <c r="AX170" s="24"/>
      <c r="AY170" s="24"/>
    </row>
    <row r="171" spans="3:51" s="10" customFormat="1">
      <c r="C171" s="18"/>
      <c r="D171" s="19"/>
      <c r="H171" s="24"/>
      <c r="J171" s="24"/>
      <c r="K171" s="24"/>
      <c r="M171" s="24"/>
      <c r="R171" s="24"/>
      <c r="AH171" s="163"/>
      <c r="AI171" s="163"/>
      <c r="AJ171" s="163"/>
      <c r="AK171" s="163"/>
      <c r="AL171" s="163"/>
      <c r="AX171" s="24"/>
      <c r="AY171" s="24"/>
    </row>
    <row r="172" spans="3:51" s="10" customFormat="1">
      <c r="C172" s="18"/>
      <c r="D172" s="19"/>
      <c r="H172" s="24"/>
      <c r="J172" s="24"/>
      <c r="K172" s="24"/>
      <c r="M172" s="24"/>
      <c r="R172" s="24"/>
      <c r="AH172" s="163"/>
      <c r="AI172" s="163"/>
      <c r="AJ172" s="163"/>
      <c r="AK172" s="163"/>
      <c r="AL172" s="163"/>
      <c r="AX172" s="24"/>
      <c r="AY172" s="24"/>
    </row>
    <row r="173" spans="3:51" s="10" customFormat="1">
      <c r="C173" s="18"/>
      <c r="D173" s="19"/>
      <c r="H173" s="24"/>
      <c r="J173" s="24"/>
      <c r="K173" s="24"/>
      <c r="M173" s="24"/>
      <c r="R173" s="24"/>
      <c r="AH173" s="163"/>
      <c r="AI173" s="163"/>
      <c r="AJ173" s="163"/>
      <c r="AK173" s="163"/>
      <c r="AL173" s="163"/>
      <c r="AX173" s="24"/>
      <c r="AY173" s="24"/>
    </row>
    <row r="174" spans="3:51" s="10" customFormat="1">
      <c r="C174" s="18"/>
      <c r="D174" s="19"/>
      <c r="H174" s="24"/>
      <c r="J174" s="24"/>
      <c r="K174" s="24"/>
      <c r="M174" s="24"/>
      <c r="R174" s="24"/>
      <c r="AH174" s="163"/>
      <c r="AI174" s="163"/>
      <c r="AJ174" s="163"/>
      <c r="AK174" s="163"/>
      <c r="AL174" s="163"/>
      <c r="AX174" s="24"/>
      <c r="AY174" s="24"/>
    </row>
    <row r="175" spans="3:51" s="10" customFormat="1">
      <c r="C175" s="18"/>
      <c r="D175" s="19"/>
      <c r="H175" s="24"/>
      <c r="J175" s="24"/>
      <c r="K175" s="24"/>
      <c r="M175" s="24"/>
      <c r="R175" s="24"/>
      <c r="AH175" s="163"/>
      <c r="AI175" s="163"/>
      <c r="AJ175" s="163"/>
      <c r="AK175" s="163"/>
      <c r="AL175" s="163"/>
      <c r="AX175" s="24"/>
      <c r="AY175" s="24"/>
    </row>
    <row r="176" spans="3:51" s="10" customFormat="1">
      <c r="C176" s="18"/>
      <c r="D176" s="19"/>
      <c r="H176" s="24"/>
      <c r="J176" s="24"/>
      <c r="K176" s="24"/>
      <c r="M176" s="24"/>
      <c r="R176" s="24"/>
      <c r="AH176" s="163"/>
      <c r="AI176" s="163"/>
      <c r="AJ176" s="163"/>
      <c r="AK176" s="163"/>
      <c r="AL176" s="163"/>
      <c r="AX176" s="24"/>
      <c r="AY176" s="24"/>
    </row>
    <row r="177" spans="3:51" s="10" customFormat="1">
      <c r="C177" s="18"/>
      <c r="D177" s="19"/>
      <c r="H177" s="24"/>
      <c r="J177" s="24"/>
      <c r="K177" s="24"/>
      <c r="M177" s="24"/>
      <c r="R177" s="24"/>
      <c r="AH177" s="163"/>
      <c r="AI177" s="163"/>
      <c r="AJ177" s="163"/>
      <c r="AK177" s="163"/>
      <c r="AL177" s="163"/>
      <c r="AX177" s="24"/>
      <c r="AY177" s="24"/>
    </row>
    <row r="178" spans="3:51" s="10" customFormat="1">
      <c r="C178" s="18"/>
      <c r="D178" s="19"/>
      <c r="H178" s="24"/>
      <c r="J178" s="24"/>
      <c r="K178" s="24"/>
      <c r="M178" s="24"/>
      <c r="R178" s="24"/>
      <c r="AH178" s="163"/>
      <c r="AI178" s="163"/>
      <c r="AJ178" s="163"/>
      <c r="AK178" s="163"/>
      <c r="AL178" s="163"/>
      <c r="AX178" s="24"/>
      <c r="AY178" s="24"/>
    </row>
    <row r="179" spans="3:51" s="10" customFormat="1">
      <c r="C179" s="18"/>
      <c r="D179" s="19"/>
      <c r="H179" s="24"/>
      <c r="J179" s="24"/>
      <c r="K179" s="24"/>
      <c r="M179" s="24"/>
      <c r="R179" s="24"/>
      <c r="AH179" s="163"/>
      <c r="AI179" s="163"/>
      <c r="AJ179" s="163"/>
      <c r="AK179" s="163"/>
      <c r="AL179" s="163"/>
      <c r="AX179" s="24"/>
      <c r="AY179" s="24"/>
    </row>
    <row r="180" spans="3:51" s="10" customFormat="1">
      <c r="C180" s="18"/>
      <c r="D180" s="19"/>
      <c r="H180" s="24"/>
      <c r="J180" s="24"/>
      <c r="K180" s="24"/>
      <c r="M180" s="24"/>
      <c r="R180" s="24"/>
      <c r="AH180" s="163"/>
      <c r="AI180" s="163"/>
      <c r="AJ180" s="163"/>
      <c r="AK180" s="163"/>
      <c r="AL180" s="163"/>
      <c r="AX180" s="24"/>
      <c r="AY180" s="24"/>
    </row>
    <row r="181" spans="3:51" s="10" customFormat="1">
      <c r="C181" s="18"/>
      <c r="D181" s="19"/>
      <c r="H181" s="24"/>
      <c r="J181" s="24"/>
      <c r="K181" s="24"/>
      <c r="M181" s="24"/>
      <c r="R181" s="24"/>
      <c r="AH181" s="163"/>
      <c r="AI181" s="163"/>
      <c r="AJ181" s="163"/>
      <c r="AK181" s="163"/>
      <c r="AL181" s="163"/>
      <c r="AX181" s="24"/>
      <c r="AY181" s="24"/>
    </row>
    <row r="182" spans="3:51" s="10" customFormat="1">
      <c r="C182" s="18"/>
      <c r="D182" s="19"/>
      <c r="H182" s="24"/>
      <c r="J182" s="24"/>
      <c r="K182" s="24"/>
      <c r="M182" s="24"/>
      <c r="R182" s="24"/>
      <c r="AH182" s="163"/>
      <c r="AI182" s="163"/>
      <c r="AJ182" s="163"/>
      <c r="AK182" s="163"/>
      <c r="AL182" s="163"/>
      <c r="AX182" s="24"/>
      <c r="AY182" s="24"/>
    </row>
    <row r="183" spans="3:51" s="10" customFormat="1">
      <c r="C183" s="18"/>
      <c r="D183" s="19"/>
      <c r="H183" s="24"/>
      <c r="J183" s="24"/>
      <c r="K183" s="24"/>
      <c r="M183" s="24"/>
      <c r="R183" s="24"/>
      <c r="AH183" s="163"/>
      <c r="AI183" s="163"/>
      <c r="AJ183" s="163"/>
      <c r="AK183" s="163"/>
      <c r="AL183" s="163"/>
      <c r="AX183" s="24"/>
      <c r="AY183" s="24"/>
    </row>
    <row r="184" spans="3:51" s="10" customFormat="1">
      <c r="C184" s="18"/>
      <c r="D184" s="19"/>
      <c r="H184" s="24"/>
      <c r="J184" s="24"/>
      <c r="K184" s="24"/>
      <c r="M184" s="24"/>
      <c r="R184" s="24"/>
      <c r="AH184" s="163"/>
      <c r="AI184" s="163"/>
      <c r="AJ184" s="163"/>
      <c r="AK184" s="163"/>
      <c r="AL184" s="163"/>
      <c r="AX184" s="24"/>
      <c r="AY184" s="24"/>
    </row>
    <row r="185" spans="3:51" s="10" customFormat="1">
      <c r="C185" s="18"/>
      <c r="D185" s="19"/>
      <c r="H185" s="24"/>
      <c r="J185" s="24"/>
      <c r="K185" s="24"/>
      <c r="M185" s="24"/>
      <c r="R185" s="24"/>
      <c r="AH185" s="163"/>
      <c r="AI185" s="163"/>
      <c r="AJ185" s="163"/>
      <c r="AK185" s="163"/>
      <c r="AL185" s="163"/>
      <c r="AX185" s="24"/>
      <c r="AY185" s="24"/>
    </row>
    <row r="186" spans="3:51" s="10" customFormat="1">
      <c r="C186" s="18"/>
      <c r="D186" s="19"/>
      <c r="H186" s="24"/>
      <c r="J186" s="24"/>
      <c r="K186" s="24"/>
      <c r="M186" s="24"/>
      <c r="R186" s="24"/>
      <c r="AH186" s="163"/>
      <c r="AI186" s="163"/>
      <c r="AJ186" s="163"/>
      <c r="AK186" s="163"/>
      <c r="AL186" s="163"/>
      <c r="AX186" s="24"/>
      <c r="AY186" s="24"/>
    </row>
    <row r="187" spans="3:51" s="10" customFormat="1">
      <c r="C187" s="18"/>
      <c r="D187" s="19"/>
      <c r="H187" s="24"/>
      <c r="J187" s="24"/>
      <c r="K187" s="24"/>
      <c r="M187" s="24"/>
      <c r="R187" s="24"/>
      <c r="AH187" s="163"/>
      <c r="AI187" s="163"/>
      <c r="AJ187" s="163"/>
      <c r="AK187" s="163"/>
      <c r="AL187" s="163"/>
      <c r="AX187" s="24"/>
      <c r="AY187" s="24"/>
    </row>
    <row r="188" spans="3:51" s="10" customFormat="1">
      <c r="C188" s="18"/>
      <c r="D188" s="19"/>
      <c r="H188" s="24"/>
      <c r="J188" s="24"/>
      <c r="K188" s="24"/>
      <c r="M188" s="24"/>
      <c r="R188" s="24"/>
      <c r="AH188" s="163"/>
      <c r="AI188" s="163"/>
      <c r="AJ188" s="163"/>
      <c r="AK188" s="163"/>
      <c r="AL188" s="163"/>
      <c r="AX188" s="24"/>
      <c r="AY188" s="24"/>
    </row>
    <row r="189" spans="3:51" s="10" customFormat="1">
      <c r="C189" s="18"/>
      <c r="D189" s="19"/>
      <c r="H189" s="24"/>
      <c r="J189" s="24"/>
      <c r="K189" s="24"/>
      <c r="M189" s="24"/>
      <c r="R189" s="24"/>
      <c r="AH189" s="163"/>
      <c r="AI189" s="163"/>
      <c r="AJ189" s="163"/>
      <c r="AK189" s="163"/>
      <c r="AL189" s="163"/>
      <c r="AX189" s="24"/>
      <c r="AY189" s="24"/>
    </row>
    <row r="190" spans="3:51" s="10" customFormat="1">
      <c r="C190" s="18"/>
      <c r="D190" s="19"/>
      <c r="H190" s="24"/>
      <c r="J190" s="24"/>
      <c r="K190" s="24"/>
      <c r="M190" s="24"/>
      <c r="R190" s="24"/>
      <c r="AH190" s="163"/>
      <c r="AI190" s="163"/>
      <c r="AJ190" s="163"/>
      <c r="AK190" s="163"/>
      <c r="AL190" s="163"/>
      <c r="AX190" s="24"/>
      <c r="AY190" s="24"/>
    </row>
    <row r="191" spans="3:51" s="10" customFormat="1">
      <c r="C191" s="18"/>
      <c r="D191" s="19"/>
      <c r="H191" s="24"/>
      <c r="J191" s="24"/>
      <c r="K191" s="24"/>
      <c r="M191" s="24"/>
      <c r="R191" s="24"/>
      <c r="AH191" s="163"/>
      <c r="AI191" s="163"/>
      <c r="AJ191" s="163"/>
      <c r="AK191" s="163"/>
      <c r="AL191" s="163"/>
      <c r="AX191" s="24"/>
      <c r="AY191" s="24"/>
    </row>
    <row r="192" spans="3:51" s="10" customFormat="1">
      <c r="C192" s="18"/>
      <c r="D192" s="19"/>
      <c r="H192" s="24"/>
      <c r="J192" s="24"/>
      <c r="K192" s="24"/>
      <c r="M192" s="24"/>
      <c r="R192" s="24"/>
      <c r="AH192" s="163"/>
      <c r="AI192" s="163"/>
      <c r="AJ192" s="163"/>
      <c r="AK192" s="163"/>
      <c r="AL192" s="163"/>
      <c r="AX192" s="24"/>
      <c r="AY192" s="24"/>
    </row>
    <row r="193" spans="3:51" s="10" customFormat="1">
      <c r="C193" s="18"/>
      <c r="D193" s="19"/>
      <c r="H193" s="24"/>
      <c r="J193" s="24"/>
      <c r="K193" s="24"/>
      <c r="M193" s="24"/>
      <c r="R193" s="24"/>
      <c r="AH193" s="163"/>
      <c r="AI193" s="163"/>
      <c r="AJ193" s="163"/>
      <c r="AK193" s="163"/>
      <c r="AL193" s="163"/>
      <c r="AX193" s="24"/>
      <c r="AY193" s="24"/>
    </row>
  </sheetData>
  <mergeCells count="71">
    <mergeCell ref="C133:N133"/>
    <mergeCell ref="C134:N135"/>
    <mergeCell ref="C136:N136"/>
    <mergeCell ref="C137:N137"/>
    <mergeCell ref="C128:N129"/>
    <mergeCell ref="C130:N130"/>
    <mergeCell ref="C131:N131"/>
    <mergeCell ref="C132:N132"/>
    <mergeCell ref="A1:A2"/>
    <mergeCell ref="BB1:BB2"/>
    <mergeCell ref="AZ1:AZ2"/>
    <mergeCell ref="AM1:AM2"/>
    <mergeCell ref="AB1:AB2"/>
    <mergeCell ref="AI1:AI2"/>
    <mergeCell ref="AU1:AU2"/>
    <mergeCell ref="AN1:AN2"/>
    <mergeCell ref="AO1:AO2"/>
    <mergeCell ref="AP1:AP2"/>
    <mergeCell ref="AQ1:AQ2"/>
    <mergeCell ref="AR1:AR2"/>
    <mergeCell ref="AS1:AS2"/>
    <mergeCell ref="AT1:AT2"/>
    <mergeCell ref="R1:R2"/>
    <mergeCell ref="M1:M2"/>
    <mergeCell ref="S1:S2"/>
    <mergeCell ref="J1:J2"/>
    <mergeCell ref="K1:K2"/>
    <mergeCell ref="L1:L2"/>
    <mergeCell ref="H1:H2"/>
    <mergeCell ref="G1:G2"/>
    <mergeCell ref="I1:I2"/>
    <mergeCell ref="D1:D2"/>
    <mergeCell ref="E1:E2"/>
    <mergeCell ref="O1:O2"/>
    <mergeCell ref="F1:F2"/>
    <mergeCell ref="C1:C2"/>
    <mergeCell ref="B1:B2"/>
    <mergeCell ref="AG1:AG2"/>
    <mergeCell ref="AC1:AC2"/>
    <mergeCell ref="AE1:AE2"/>
    <mergeCell ref="AD1:AD2"/>
    <mergeCell ref="Q1:Q2"/>
    <mergeCell ref="AA1:AA2"/>
    <mergeCell ref="Y1:Y2"/>
    <mergeCell ref="V1:V2"/>
    <mergeCell ref="Z1:Z2"/>
    <mergeCell ref="P1:P2"/>
    <mergeCell ref="U1:U2"/>
    <mergeCell ref="N1:N2"/>
    <mergeCell ref="BI1:BI2"/>
    <mergeCell ref="BJ1:BJ2"/>
    <mergeCell ref="AW1:AW2"/>
    <mergeCell ref="AH1:AH2"/>
    <mergeCell ref="T1:T2"/>
    <mergeCell ref="W1:W2"/>
    <mergeCell ref="X1:X2"/>
    <mergeCell ref="AK1:AK2"/>
    <mergeCell ref="AL1:AL2"/>
    <mergeCell ref="AJ1:AJ2"/>
    <mergeCell ref="BK1:BK2"/>
    <mergeCell ref="AV1:AV2"/>
    <mergeCell ref="AF1:AF2"/>
    <mergeCell ref="AX1:AX2"/>
    <mergeCell ref="BD1:BD2"/>
    <mergeCell ref="AY1:AY2"/>
    <mergeCell ref="BE1:BE2"/>
    <mergeCell ref="BA1:BA2"/>
    <mergeCell ref="BC1:BC2"/>
    <mergeCell ref="BF1:BF2"/>
    <mergeCell ref="BG1:BG2"/>
    <mergeCell ref="BH1:BH2"/>
  </mergeCells>
  <phoneticPr fontId="2" type="noConversion"/>
  <pageMargins left="0.39370078740157483" right="0.39370078740157483" top="0.39370078740157483" bottom="0.39370078740157483" header="0.31496062992125984" footer="0.31496062992125984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99AEC-AF1D-4D20-8DB6-5950F67E1667}">
  <dimension ref="A1:BM76"/>
  <sheetViews>
    <sheetView workbookViewId="0">
      <selection activeCell="A33" sqref="A33:XFD51"/>
    </sheetView>
  </sheetViews>
  <sheetFormatPr defaultRowHeight="14.75"/>
  <cols>
    <col min="1" max="1" width="5.453125" customWidth="1"/>
    <col min="2" max="2" width="8.04296875" style="1" customWidth="1"/>
    <col min="3" max="3" width="31.2265625" customWidth="1"/>
    <col min="4" max="4" width="17.58984375" customWidth="1"/>
    <col min="5" max="5" width="34.08984375" customWidth="1"/>
    <col min="6" max="6" width="11.31640625" customWidth="1"/>
    <col min="7" max="7" width="15" customWidth="1"/>
    <col min="8" max="8" width="15.40625" customWidth="1"/>
    <col min="9" max="9" width="10.08984375" customWidth="1"/>
    <col min="10" max="10" width="10.2265625" customWidth="1"/>
  </cols>
  <sheetData>
    <row r="1" spans="1:65" s="3" customFormat="1" ht="30" customHeight="1">
      <c r="B1" s="6" t="s">
        <v>113</v>
      </c>
      <c r="C1" s="3" t="s">
        <v>1</v>
      </c>
      <c r="D1" s="3" t="s">
        <v>114</v>
      </c>
      <c r="E1" s="3" t="s">
        <v>115</v>
      </c>
      <c r="F1" s="3" t="s">
        <v>116</v>
      </c>
      <c r="G1" s="3" t="s">
        <v>117</v>
      </c>
      <c r="H1" s="3" t="s">
        <v>118</v>
      </c>
      <c r="I1" s="3" t="s">
        <v>119</v>
      </c>
      <c r="J1" s="3" t="s">
        <v>120</v>
      </c>
      <c r="K1" s="3" t="s">
        <v>121</v>
      </c>
      <c r="L1" s="3" t="s">
        <v>122</v>
      </c>
      <c r="M1" s="3" t="s">
        <v>123</v>
      </c>
      <c r="N1" s="125" t="s">
        <v>124</v>
      </c>
      <c r="O1" s="125"/>
      <c r="P1" s="125"/>
      <c r="Q1" s="125"/>
      <c r="R1" s="125"/>
      <c r="S1" s="125"/>
      <c r="T1" s="125"/>
      <c r="U1" s="125"/>
    </row>
    <row r="2" spans="1:65" s="4" customFormat="1">
      <c r="B2" s="7"/>
      <c r="N2" s="4">
        <v>0.97699999999999998</v>
      </c>
      <c r="O2" s="4">
        <v>1.25</v>
      </c>
      <c r="P2" s="4">
        <v>1.9530000000000001</v>
      </c>
      <c r="Q2" s="4">
        <v>2.5</v>
      </c>
      <c r="R2" s="4">
        <v>3.9060000000000001</v>
      </c>
      <c r="S2" s="4">
        <v>5</v>
      </c>
      <c r="T2" s="4">
        <v>7.8129999999999997</v>
      </c>
      <c r="U2" s="4">
        <v>10</v>
      </c>
      <c r="V2" s="4">
        <v>15.625</v>
      </c>
      <c r="W2" s="4">
        <v>20</v>
      </c>
      <c r="X2" s="4">
        <v>25</v>
      </c>
      <c r="Y2" s="4">
        <v>30</v>
      </c>
      <c r="Z2" s="4">
        <v>31.25</v>
      </c>
      <c r="AA2" s="4">
        <v>40</v>
      </c>
      <c r="AB2" s="4">
        <v>46.875</v>
      </c>
      <c r="AC2" s="4">
        <v>50</v>
      </c>
      <c r="AD2" s="4">
        <v>62.5</v>
      </c>
      <c r="AE2" s="4">
        <v>75</v>
      </c>
      <c r="AF2" s="4">
        <v>93.75</v>
      </c>
      <c r="AG2" s="4">
        <v>100</v>
      </c>
      <c r="AH2" s="4">
        <v>125</v>
      </c>
      <c r="AI2" s="4">
        <v>150</v>
      </c>
      <c r="AJ2" s="4">
        <v>187.5</v>
      </c>
      <c r="AK2" s="4">
        <v>200</v>
      </c>
      <c r="AL2" s="4">
        <v>250</v>
      </c>
      <c r="AM2" s="4">
        <v>300</v>
      </c>
      <c r="AN2" s="4">
        <v>400</v>
      </c>
      <c r="AO2" s="4">
        <v>500</v>
      </c>
      <c r="AP2" s="4">
        <v>600</v>
      </c>
      <c r="AQ2" s="4">
        <v>700</v>
      </c>
      <c r="AR2" s="4">
        <v>750</v>
      </c>
      <c r="AS2" s="4">
        <v>800</v>
      </c>
      <c r="AT2" s="4">
        <v>900</v>
      </c>
      <c r="AU2" s="4">
        <v>1000</v>
      </c>
      <c r="AV2" s="4">
        <v>1100</v>
      </c>
      <c r="AW2" s="4">
        <v>1200</v>
      </c>
      <c r="AX2" s="4">
        <v>1250</v>
      </c>
      <c r="AY2" s="4">
        <v>1300</v>
      </c>
      <c r="AZ2" s="4">
        <v>1400</v>
      </c>
      <c r="BA2" s="4">
        <v>1500</v>
      </c>
      <c r="BB2" s="4">
        <v>1600</v>
      </c>
      <c r="BC2" s="4">
        <v>1700</v>
      </c>
      <c r="BD2" s="4">
        <v>1750</v>
      </c>
      <c r="BE2" s="4">
        <v>1800</v>
      </c>
      <c r="BF2" s="4">
        <v>1900</v>
      </c>
      <c r="BG2" s="4">
        <v>2000</v>
      </c>
      <c r="BH2" s="4">
        <v>2100</v>
      </c>
      <c r="BI2" s="4">
        <v>2200</v>
      </c>
      <c r="BJ2" s="4">
        <v>2250</v>
      </c>
      <c r="BK2" s="4">
        <v>2300</v>
      </c>
      <c r="BL2" s="4">
        <v>2400</v>
      </c>
      <c r="BM2" s="4">
        <v>2500</v>
      </c>
    </row>
    <row r="3" spans="1:65">
      <c r="A3">
        <v>1</v>
      </c>
      <c r="B3" s="1">
        <v>12</v>
      </c>
      <c r="C3" t="s">
        <v>130</v>
      </c>
      <c r="D3" t="s">
        <v>126</v>
      </c>
      <c r="E3" t="s">
        <v>131</v>
      </c>
      <c r="F3">
        <v>57.81</v>
      </c>
      <c r="G3">
        <v>3.2959999999999998</v>
      </c>
      <c r="H3">
        <v>54.375999999999998</v>
      </c>
      <c r="I3">
        <v>1.2350000000000001</v>
      </c>
      <c r="J3">
        <v>2.37</v>
      </c>
      <c r="K3">
        <v>9.3019999999999996</v>
      </c>
      <c r="L3">
        <v>32.866999999999997</v>
      </c>
      <c r="M3">
        <v>58.246000000000002</v>
      </c>
      <c r="N3">
        <v>7.3403299999999998</v>
      </c>
      <c r="O3">
        <v>10.153127</v>
      </c>
      <c r="P3">
        <v>16.639754</v>
      </c>
      <c r="Q3">
        <v>20.980481000000001</v>
      </c>
      <c r="R3">
        <v>29.985675000000001</v>
      </c>
      <c r="S3">
        <v>35.434358000000003</v>
      </c>
      <c r="T3">
        <v>45.784201000000003</v>
      </c>
      <c r="U3">
        <v>51.778753000000002</v>
      </c>
      <c r="V3">
        <v>62.929183999999999</v>
      </c>
      <c r="W3">
        <v>68.948113000000006</v>
      </c>
      <c r="X3">
        <v>74.115264999999994</v>
      </c>
      <c r="Y3">
        <v>78.097003999999998</v>
      </c>
      <c r="Z3">
        <v>78.956238999999997</v>
      </c>
      <c r="AA3">
        <v>83.856584999999995</v>
      </c>
      <c r="AB3">
        <v>86.679719000000006</v>
      </c>
      <c r="AC3">
        <v>87.738448000000005</v>
      </c>
      <c r="AD3">
        <v>90.918076999999997</v>
      </c>
      <c r="AE3">
        <v>92.898289000000005</v>
      </c>
      <c r="AF3">
        <v>94.545266999999996</v>
      </c>
      <c r="AG3">
        <v>94.874730999999997</v>
      </c>
      <c r="AH3">
        <v>95.594262000000001</v>
      </c>
      <c r="AI3">
        <v>95.827413000000007</v>
      </c>
      <c r="AJ3">
        <v>95.857405</v>
      </c>
      <c r="AK3">
        <v>95.857405</v>
      </c>
      <c r="AL3">
        <v>95.857405</v>
      </c>
      <c r="AM3">
        <v>95.893896999999996</v>
      </c>
      <c r="AN3">
        <v>96.188128000000006</v>
      </c>
      <c r="AO3">
        <v>96.543610999999999</v>
      </c>
      <c r="AP3">
        <v>96.922629000000001</v>
      </c>
      <c r="AQ3">
        <v>97.312175999999994</v>
      </c>
      <c r="AR3">
        <v>97.506720000000001</v>
      </c>
      <c r="AS3">
        <v>97.698836</v>
      </c>
      <c r="AT3">
        <v>98.068758000000003</v>
      </c>
      <c r="AU3">
        <v>98.410979999999995</v>
      </c>
      <c r="AV3">
        <v>98.719549999999998</v>
      </c>
      <c r="AW3">
        <v>98.991695000000007</v>
      </c>
      <c r="AX3">
        <v>99.113386000000006</v>
      </c>
      <c r="AY3">
        <v>99.225699000000006</v>
      </c>
      <c r="AZ3">
        <v>99.423497999999995</v>
      </c>
      <c r="BA3">
        <v>99.590986999999998</v>
      </c>
      <c r="BB3">
        <v>99.729191</v>
      </c>
      <c r="BC3">
        <v>99.830611000000005</v>
      </c>
      <c r="BD3">
        <v>99.867371000000006</v>
      </c>
      <c r="BE3">
        <v>99.898647999999994</v>
      </c>
      <c r="BF3">
        <v>99.952657000000002</v>
      </c>
      <c r="BG3">
        <v>100</v>
      </c>
      <c r="BH3">
        <v>100</v>
      </c>
      <c r="BI3">
        <v>100</v>
      </c>
      <c r="BJ3">
        <v>100</v>
      </c>
      <c r="BK3">
        <v>100</v>
      </c>
      <c r="BL3">
        <v>100</v>
      </c>
      <c r="BM3">
        <v>100</v>
      </c>
    </row>
    <row r="4" spans="1:65">
      <c r="A4">
        <v>2</v>
      </c>
      <c r="B4" s="1">
        <v>20</v>
      </c>
      <c r="C4" t="s">
        <v>134</v>
      </c>
      <c r="D4" t="s">
        <v>126</v>
      </c>
      <c r="E4" t="s">
        <v>135</v>
      </c>
      <c r="F4">
        <v>66.64</v>
      </c>
      <c r="G4">
        <v>2.1960000000000002</v>
      </c>
      <c r="H4">
        <v>78.37</v>
      </c>
      <c r="I4">
        <v>0.81399999999999995</v>
      </c>
      <c r="J4">
        <v>1.4630000000000001</v>
      </c>
      <c r="K4">
        <v>5.0990000000000002</v>
      </c>
      <c r="L4">
        <v>17.818999999999999</v>
      </c>
      <c r="M4">
        <v>49.610999999999997</v>
      </c>
      <c r="N4">
        <v>12.754158</v>
      </c>
      <c r="O4">
        <v>16.993967000000001</v>
      </c>
      <c r="P4">
        <v>26.045009</v>
      </c>
      <c r="Q4">
        <v>31.714285</v>
      </c>
      <c r="R4">
        <v>42.937010000000001</v>
      </c>
      <c r="S4">
        <v>49.478597999999998</v>
      </c>
      <c r="T4">
        <v>61.237375999999998</v>
      </c>
      <c r="U4">
        <v>67.472166000000001</v>
      </c>
      <c r="V4">
        <v>77.536184000000006</v>
      </c>
      <c r="W4">
        <v>81.920851999999996</v>
      </c>
      <c r="X4">
        <v>84.970456999999996</v>
      </c>
      <c r="Y4">
        <v>86.850596999999993</v>
      </c>
      <c r="Z4">
        <v>87.205855</v>
      </c>
      <c r="AA4">
        <v>88.934963999999994</v>
      </c>
      <c r="AB4">
        <v>89.750527000000005</v>
      </c>
      <c r="AC4">
        <v>90.032940999999994</v>
      </c>
      <c r="AD4">
        <v>90.835914000000002</v>
      </c>
      <c r="AE4">
        <v>91.331231000000002</v>
      </c>
      <c r="AF4">
        <v>91.776449999999997</v>
      </c>
      <c r="AG4">
        <v>91.875225</v>
      </c>
      <c r="AH4">
        <v>92.118998000000005</v>
      </c>
      <c r="AI4">
        <v>92.228802999999999</v>
      </c>
      <c r="AJ4">
        <v>92.233553000000001</v>
      </c>
      <c r="AK4">
        <v>92.233553000000001</v>
      </c>
      <c r="AL4">
        <v>92.250193999999993</v>
      </c>
      <c r="AM4">
        <v>92.404235999999997</v>
      </c>
      <c r="AN4">
        <v>92.883393999999996</v>
      </c>
      <c r="AO4">
        <v>93.536575999999997</v>
      </c>
      <c r="AP4">
        <v>94.282005999999996</v>
      </c>
      <c r="AQ4">
        <v>95.055609000000004</v>
      </c>
      <c r="AR4">
        <v>95.437844999999996</v>
      </c>
      <c r="AS4">
        <v>95.811318</v>
      </c>
      <c r="AT4">
        <v>96.518750999999995</v>
      </c>
      <c r="AU4">
        <v>97.160388999999995</v>
      </c>
      <c r="AV4">
        <v>97.728866999999994</v>
      </c>
      <c r="AW4">
        <v>98.222778000000005</v>
      </c>
      <c r="AX4">
        <v>98.441999999999993</v>
      </c>
      <c r="AY4">
        <v>98.643756999999994</v>
      </c>
      <c r="AZ4">
        <v>98.996318000000002</v>
      </c>
      <c r="BA4">
        <v>99.288354999999996</v>
      </c>
      <c r="BB4">
        <v>99.525231000000005</v>
      </c>
      <c r="BC4">
        <v>99.705507999999995</v>
      </c>
      <c r="BD4">
        <v>99.775487999999996</v>
      </c>
      <c r="BE4">
        <v>99.833827999999997</v>
      </c>
      <c r="BF4">
        <v>99.925886000000006</v>
      </c>
      <c r="BG4">
        <v>100</v>
      </c>
      <c r="BH4">
        <v>100</v>
      </c>
      <c r="BI4">
        <v>100</v>
      </c>
      <c r="BJ4">
        <v>100</v>
      </c>
      <c r="BK4">
        <v>100</v>
      </c>
      <c r="BL4">
        <v>100</v>
      </c>
      <c r="BM4">
        <v>100</v>
      </c>
    </row>
    <row r="5" spans="1:65">
      <c r="A5">
        <v>3</v>
      </c>
      <c r="B5" s="1">
        <v>24</v>
      </c>
      <c r="C5" t="s">
        <v>136</v>
      </c>
      <c r="D5" t="s">
        <v>126</v>
      </c>
      <c r="E5" t="s">
        <v>137</v>
      </c>
      <c r="F5">
        <v>69.13</v>
      </c>
      <c r="G5">
        <v>2.246</v>
      </c>
      <c r="H5">
        <v>76.322000000000003</v>
      </c>
      <c r="I5">
        <v>0.82699999999999996</v>
      </c>
      <c r="J5">
        <v>1.5109999999999999</v>
      </c>
      <c r="K5">
        <v>5.5140000000000002</v>
      </c>
      <c r="L5">
        <v>18.901</v>
      </c>
      <c r="M5">
        <v>43.701000000000001</v>
      </c>
      <c r="N5">
        <v>12.443419</v>
      </c>
      <c r="O5">
        <v>16.516445000000001</v>
      </c>
      <c r="P5">
        <v>25.15521</v>
      </c>
      <c r="Q5">
        <v>30.536953</v>
      </c>
      <c r="R5">
        <v>41.201419999999999</v>
      </c>
      <c r="S5">
        <v>47.477404999999997</v>
      </c>
      <c r="T5">
        <v>59.025944000000003</v>
      </c>
      <c r="U5">
        <v>65.371448000000001</v>
      </c>
      <c r="V5">
        <v>76.101130999999995</v>
      </c>
      <c r="W5">
        <v>81.045064999999994</v>
      </c>
      <c r="X5">
        <v>84.625196000000003</v>
      </c>
      <c r="Y5">
        <v>86.897738000000004</v>
      </c>
      <c r="Z5">
        <v>87.331404000000006</v>
      </c>
      <c r="AA5">
        <v>89.434472</v>
      </c>
      <c r="AB5">
        <v>90.389893999999998</v>
      </c>
      <c r="AC5">
        <v>90.706945000000005</v>
      </c>
      <c r="AD5">
        <v>91.543053999999998</v>
      </c>
      <c r="AE5">
        <v>91.990718999999999</v>
      </c>
      <c r="AF5">
        <v>92.332085000000006</v>
      </c>
      <c r="AG5">
        <v>92.398787999999996</v>
      </c>
      <c r="AH5">
        <v>92.528148999999999</v>
      </c>
      <c r="AI5">
        <v>92.536029999999997</v>
      </c>
      <c r="AJ5">
        <v>92.536029999999997</v>
      </c>
      <c r="AK5">
        <v>92.536029999999997</v>
      </c>
      <c r="AL5">
        <v>92.546597000000006</v>
      </c>
      <c r="AM5">
        <v>92.659661999999997</v>
      </c>
      <c r="AN5">
        <v>93.090339999999998</v>
      </c>
      <c r="AO5">
        <v>93.714348000000001</v>
      </c>
      <c r="AP5">
        <v>94.438490999999999</v>
      </c>
      <c r="AQ5">
        <v>95.192977999999997</v>
      </c>
      <c r="AR5">
        <v>95.565810999999997</v>
      </c>
      <c r="AS5">
        <v>95.929914999999994</v>
      </c>
      <c r="AT5">
        <v>96.61891</v>
      </c>
      <c r="AU5">
        <v>97.243004999999997</v>
      </c>
      <c r="AV5">
        <v>97.795360000000002</v>
      </c>
      <c r="AW5">
        <v>98.274918</v>
      </c>
      <c r="AX5">
        <v>98.487695000000002</v>
      </c>
      <c r="AY5">
        <v>98.683497000000003</v>
      </c>
      <c r="AZ5">
        <v>99.025621999999998</v>
      </c>
      <c r="BA5">
        <v>99.309028999999995</v>
      </c>
      <c r="BB5">
        <v>99.538944999999998</v>
      </c>
      <c r="BC5">
        <v>99.713963000000007</v>
      </c>
      <c r="BD5">
        <v>99.781914</v>
      </c>
      <c r="BE5">
        <v>99.838571000000002</v>
      </c>
      <c r="BF5">
        <v>99.927993000000001</v>
      </c>
      <c r="BG5">
        <v>100</v>
      </c>
      <c r="BH5">
        <v>100</v>
      </c>
      <c r="BI5">
        <v>100</v>
      </c>
      <c r="BJ5">
        <v>100</v>
      </c>
      <c r="BK5">
        <v>100</v>
      </c>
      <c r="BL5">
        <v>100</v>
      </c>
      <c r="BM5">
        <v>100</v>
      </c>
    </row>
    <row r="6" spans="1:65">
      <c r="A6">
        <v>4</v>
      </c>
      <c r="B6" s="1">
        <v>16</v>
      </c>
      <c r="C6" t="s">
        <v>132</v>
      </c>
      <c r="D6" t="s">
        <v>126</v>
      </c>
      <c r="E6" t="s">
        <v>133</v>
      </c>
      <c r="F6">
        <v>51.38</v>
      </c>
      <c r="G6">
        <v>7.9269999999999996</v>
      </c>
      <c r="H6">
        <v>86.417000000000002</v>
      </c>
      <c r="I6">
        <v>3.3660000000000001</v>
      </c>
      <c r="J6">
        <v>9.6690000000000005</v>
      </c>
      <c r="K6">
        <v>51.683</v>
      </c>
      <c r="L6">
        <v>118.708</v>
      </c>
      <c r="M6">
        <v>168.72900000000001</v>
      </c>
      <c r="N6">
        <v>2.809507</v>
      </c>
      <c r="O6">
        <v>3.8566539999999998</v>
      </c>
      <c r="P6">
        <v>6.2457900000000004</v>
      </c>
      <c r="Q6">
        <v>7.8377679999999996</v>
      </c>
      <c r="R6">
        <v>11.179233</v>
      </c>
      <c r="S6">
        <v>13.274511</v>
      </c>
      <c r="T6">
        <v>17.596259</v>
      </c>
      <c r="U6">
        <v>20.403755</v>
      </c>
      <c r="V6">
        <v>26.369491</v>
      </c>
      <c r="W6">
        <v>30.085902000000001</v>
      </c>
      <c r="X6">
        <v>33.713549</v>
      </c>
      <c r="Y6">
        <v>36.976869000000001</v>
      </c>
      <c r="Z6">
        <v>37.760156000000002</v>
      </c>
      <c r="AA6">
        <v>43.084353999999998</v>
      </c>
      <c r="AB6">
        <v>47.176667999999999</v>
      </c>
      <c r="AC6">
        <v>49.016274000000003</v>
      </c>
      <c r="AD6">
        <v>56.168070999999998</v>
      </c>
      <c r="AE6">
        <v>62.788426999999999</v>
      </c>
      <c r="AF6">
        <v>71.341836000000001</v>
      </c>
      <c r="AG6">
        <v>73.794918999999993</v>
      </c>
      <c r="AH6">
        <v>81.733085000000003</v>
      </c>
      <c r="AI6">
        <v>87.156492</v>
      </c>
      <c r="AJ6">
        <v>92.081422000000003</v>
      </c>
      <c r="AK6">
        <v>93.145208999999994</v>
      </c>
      <c r="AL6">
        <v>95.738089000000002</v>
      </c>
      <c r="AM6">
        <v>96.887446999999995</v>
      </c>
      <c r="AN6">
        <v>97.718045000000004</v>
      </c>
      <c r="AO6">
        <v>98.029908000000006</v>
      </c>
      <c r="AP6">
        <v>98.255264999999994</v>
      </c>
      <c r="AQ6">
        <v>98.477705</v>
      </c>
      <c r="AR6">
        <v>98.591030000000003</v>
      </c>
      <c r="AS6">
        <v>98.704165000000003</v>
      </c>
      <c r="AT6">
        <v>98.923192999999998</v>
      </c>
      <c r="AU6">
        <v>99.123876999999993</v>
      </c>
      <c r="AV6">
        <v>99.301264000000003</v>
      </c>
      <c r="AW6">
        <v>99.454216000000002</v>
      </c>
      <c r="AX6">
        <v>99.521563999999998</v>
      </c>
      <c r="AY6">
        <v>99.583185999999998</v>
      </c>
      <c r="AZ6">
        <v>99.690509000000006</v>
      </c>
      <c r="BA6">
        <v>99.780569999999997</v>
      </c>
      <c r="BB6">
        <v>99.854642999999996</v>
      </c>
      <c r="BC6">
        <v>99.908985999999999</v>
      </c>
      <c r="BD6">
        <v>99.928721999999993</v>
      </c>
      <c r="BE6">
        <v>99.945527999999996</v>
      </c>
      <c r="BF6">
        <v>99.974553999999998</v>
      </c>
      <c r="BG6">
        <v>100</v>
      </c>
      <c r="BH6">
        <v>100</v>
      </c>
      <c r="BI6">
        <v>100</v>
      </c>
      <c r="BJ6">
        <v>100</v>
      </c>
      <c r="BK6">
        <v>100</v>
      </c>
      <c r="BL6">
        <v>100</v>
      </c>
      <c r="BM6">
        <v>100</v>
      </c>
    </row>
    <row r="7" spans="1:65">
      <c r="A7">
        <v>5</v>
      </c>
      <c r="B7" s="1">
        <v>4</v>
      </c>
      <c r="C7" t="s">
        <v>125</v>
      </c>
      <c r="D7" t="s">
        <v>126</v>
      </c>
      <c r="E7" t="s">
        <v>127</v>
      </c>
      <c r="F7">
        <v>52.54</v>
      </c>
      <c r="G7">
        <v>6.9969999999999999</v>
      </c>
      <c r="H7">
        <v>82.402000000000001</v>
      </c>
      <c r="I7">
        <v>2.7610000000000001</v>
      </c>
      <c r="J7">
        <v>7.141</v>
      </c>
      <c r="K7">
        <v>40.015000000000001</v>
      </c>
      <c r="L7">
        <v>106.21899999999999</v>
      </c>
      <c r="M7">
        <v>156.41200000000001</v>
      </c>
      <c r="N7">
        <v>3.0719400000000001</v>
      </c>
      <c r="O7">
        <v>4.300554</v>
      </c>
      <c r="P7">
        <v>7.1851830000000003</v>
      </c>
      <c r="Q7">
        <v>9.1425450000000001</v>
      </c>
      <c r="R7">
        <v>13.275029</v>
      </c>
      <c r="S7">
        <v>15.859624</v>
      </c>
      <c r="T7">
        <v>21.142567</v>
      </c>
      <c r="U7">
        <v>24.535734999999999</v>
      </c>
      <c r="V7">
        <v>31.640053000000002</v>
      </c>
      <c r="W7">
        <v>35.968420000000002</v>
      </c>
      <c r="X7">
        <v>40.079124999999998</v>
      </c>
      <c r="Y7">
        <v>43.649563000000001</v>
      </c>
      <c r="Z7">
        <v>44.487223</v>
      </c>
      <c r="AA7">
        <v>49.990825999999998</v>
      </c>
      <c r="AB7">
        <v>54.030720000000002</v>
      </c>
      <c r="AC7">
        <v>55.804254999999998</v>
      </c>
      <c r="AD7">
        <v>62.504961000000002</v>
      </c>
      <c r="AE7">
        <v>68.493748999999994</v>
      </c>
      <c r="AF7">
        <v>75.989435</v>
      </c>
      <c r="AG7">
        <v>78.092523999999997</v>
      </c>
      <c r="AH7">
        <v>84.748874999999998</v>
      </c>
      <c r="AI7">
        <v>89.145363000000003</v>
      </c>
      <c r="AJ7">
        <v>92.998108000000002</v>
      </c>
      <c r="AK7">
        <v>93.808002999999999</v>
      </c>
      <c r="AL7">
        <v>95.744444999999999</v>
      </c>
      <c r="AM7">
        <v>96.595496999999995</v>
      </c>
      <c r="AN7">
        <v>97.258996999999994</v>
      </c>
      <c r="AO7">
        <v>97.570165000000003</v>
      </c>
      <c r="AP7">
        <v>97.824224999999998</v>
      </c>
      <c r="AQ7">
        <v>98.080191999999997</v>
      </c>
      <c r="AR7">
        <v>98.211169999999996</v>
      </c>
      <c r="AS7">
        <v>98.342738999999995</v>
      </c>
      <c r="AT7">
        <v>98.601106000000001</v>
      </c>
      <c r="AU7">
        <v>98.843997999999999</v>
      </c>
      <c r="AV7">
        <v>99.064959999999999</v>
      </c>
      <c r="AW7">
        <v>99.260960999999995</v>
      </c>
      <c r="AX7">
        <v>99.348923999999997</v>
      </c>
      <c r="AY7">
        <v>99.430285999999995</v>
      </c>
      <c r="AZ7">
        <v>99.574123</v>
      </c>
      <c r="BA7">
        <v>99.696652</v>
      </c>
      <c r="BB7">
        <v>99.798396999999994</v>
      </c>
      <c r="BC7">
        <v>99.873531</v>
      </c>
      <c r="BD7">
        <v>99.900908000000001</v>
      </c>
      <c r="BE7">
        <v>99.924248000000006</v>
      </c>
      <c r="BF7">
        <v>99.964599000000007</v>
      </c>
      <c r="BG7">
        <v>100</v>
      </c>
      <c r="BH7">
        <v>100</v>
      </c>
      <c r="BI7">
        <v>100</v>
      </c>
      <c r="BJ7">
        <v>100</v>
      </c>
      <c r="BK7">
        <v>100</v>
      </c>
      <c r="BL7">
        <v>100</v>
      </c>
      <c r="BM7">
        <v>100</v>
      </c>
    </row>
    <row r="8" spans="1:65">
      <c r="A8">
        <v>6</v>
      </c>
      <c r="B8" s="1">
        <v>32</v>
      </c>
      <c r="C8" t="s">
        <v>140</v>
      </c>
      <c r="D8" t="s">
        <v>126</v>
      </c>
      <c r="E8" t="s">
        <v>141</v>
      </c>
      <c r="F8">
        <v>41.6</v>
      </c>
      <c r="G8">
        <v>6.5730000000000004</v>
      </c>
      <c r="H8">
        <v>52.445</v>
      </c>
      <c r="I8">
        <v>2.6480000000000001</v>
      </c>
      <c r="J8">
        <v>6.5190000000000001</v>
      </c>
      <c r="K8">
        <v>30.076000000000001</v>
      </c>
      <c r="L8">
        <v>76.293999999999997</v>
      </c>
      <c r="M8">
        <v>109.592</v>
      </c>
      <c r="N8">
        <v>3.2497760000000002</v>
      </c>
      <c r="O8">
        <v>4.5201510000000003</v>
      </c>
      <c r="P8">
        <v>7.4740890000000002</v>
      </c>
      <c r="Q8">
        <v>9.4900249999999993</v>
      </c>
      <c r="R8">
        <v>13.842216000000001</v>
      </c>
      <c r="S8">
        <v>16.645083</v>
      </c>
      <c r="T8">
        <v>22.538215999999998</v>
      </c>
      <c r="U8">
        <v>26.395921999999999</v>
      </c>
      <c r="V8">
        <v>34.658186000000001</v>
      </c>
      <c r="W8">
        <v>39.932566999999999</v>
      </c>
      <c r="X8">
        <v>45.193393999999998</v>
      </c>
      <c r="Y8">
        <v>49.931570000000001</v>
      </c>
      <c r="Z8">
        <v>51.054824000000004</v>
      </c>
      <c r="AA8">
        <v>58.377445000000002</v>
      </c>
      <c r="AB8">
        <v>63.529217000000003</v>
      </c>
      <c r="AC8">
        <v>65.701732000000007</v>
      </c>
      <c r="AD8">
        <v>73.355487999999994</v>
      </c>
      <c r="AE8">
        <v>79.451148000000003</v>
      </c>
      <c r="AF8">
        <v>86.132565999999997</v>
      </c>
      <c r="AG8">
        <v>87.823538999999997</v>
      </c>
      <c r="AH8">
        <v>92.630127000000002</v>
      </c>
      <c r="AI8">
        <v>95.299722000000003</v>
      </c>
      <c r="AJ8">
        <v>97.211265999999995</v>
      </c>
      <c r="AK8">
        <v>97.545122000000006</v>
      </c>
      <c r="AL8">
        <v>98.218171999999996</v>
      </c>
      <c r="AM8">
        <v>98.469510999999997</v>
      </c>
      <c r="AN8">
        <v>98.765477000000004</v>
      </c>
      <c r="AO8">
        <v>99.028959</v>
      </c>
      <c r="AP8">
        <v>99.256369000000007</v>
      </c>
      <c r="AQ8">
        <v>99.445212999999995</v>
      </c>
      <c r="AR8">
        <v>99.526774000000003</v>
      </c>
      <c r="AS8">
        <v>99.599742000000006</v>
      </c>
      <c r="AT8">
        <v>99.721951000000004</v>
      </c>
      <c r="AU8">
        <v>99.819615999999996</v>
      </c>
      <c r="AV8">
        <v>99.886908000000005</v>
      </c>
      <c r="AW8">
        <v>99.928211000000005</v>
      </c>
      <c r="AX8">
        <v>99.945352999999997</v>
      </c>
      <c r="AY8">
        <v>99.961302000000003</v>
      </c>
      <c r="AZ8">
        <v>99.987710000000007</v>
      </c>
      <c r="BA8">
        <v>100</v>
      </c>
      <c r="BB8">
        <v>100</v>
      </c>
      <c r="BC8">
        <v>100</v>
      </c>
      <c r="BD8">
        <v>100</v>
      </c>
      <c r="BE8">
        <v>100</v>
      </c>
      <c r="BF8">
        <v>100</v>
      </c>
      <c r="BG8">
        <v>100</v>
      </c>
      <c r="BH8">
        <v>100</v>
      </c>
      <c r="BI8">
        <v>100</v>
      </c>
      <c r="BJ8">
        <v>100</v>
      </c>
      <c r="BK8">
        <v>100</v>
      </c>
      <c r="BL8">
        <v>100</v>
      </c>
      <c r="BM8">
        <v>100</v>
      </c>
    </row>
    <row r="9" spans="1:65">
      <c r="A9">
        <v>7</v>
      </c>
      <c r="B9" s="1">
        <v>40</v>
      </c>
      <c r="C9" t="s">
        <v>144</v>
      </c>
      <c r="D9" t="s">
        <v>126</v>
      </c>
      <c r="E9" t="s">
        <v>145</v>
      </c>
      <c r="F9">
        <v>60.59</v>
      </c>
      <c r="G9">
        <v>4.7750000000000004</v>
      </c>
      <c r="H9">
        <v>60.393999999999998</v>
      </c>
      <c r="I9">
        <v>1.77</v>
      </c>
      <c r="J9">
        <v>3.9750000000000001</v>
      </c>
      <c r="K9">
        <v>21.387</v>
      </c>
      <c r="L9">
        <v>68.668999999999997</v>
      </c>
      <c r="M9">
        <v>104.82599999999999</v>
      </c>
      <c r="N9">
        <v>4.8883739999999998</v>
      </c>
      <c r="O9">
        <v>6.7557679999999998</v>
      </c>
      <c r="P9">
        <v>11.046310999999999</v>
      </c>
      <c r="Q9">
        <v>13.891700999999999</v>
      </c>
      <c r="R9">
        <v>19.752386000000001</v>
      </c>
      <c r="S9">
        <v>23.317173</v>
      </c>
      <c r="T9">
        <v>30.322959000000001</v>
      </c>
      <c r="U9">
        <v>34.629192000000003</v>
      </c>
      <c r="V9">
        <v>43.329678999999999</v>
      </c>
      <c r="W9">
        <v>48.541522999999998</v>
      </c>
      <c r="X9">
        <v>53.480308999999998</v>
      </c>
      <c r="Y9">
        <v>57.735875999999998</v>
      </c>
      <c r="Z9">
        <v>58.722887999999998</v>
      </c>
      <c r="AA9">
        <v>65.005045999999993</v>
      </c>
      <c r="AB9">
        <v>69.315124999999995</v>
      </c>
      <c r="AC9">
        <v>71.115111999999996</v>
      </c>
      <c r="AD9">
        <v>77.399636999999998</v>
      </c>
      <c r="AE9">
        <v>82.356677000000005</v>
      </c>
      <c r="AF9">
        <v>87.736673999999994</v>
      </c>
      <c r="AG9">
        <v>89.084716999999998</v>
      </c>
      <c r="AH9">
        <v>92.857883000000001</v>
      </c>
      <c r="AI9">
        <v>94.877658999999994</v>
      </c>
      <c r="AJ9">
        <v>96.232429999999994</v>
      </c>
      <c r="AK9">
        <v>96.450531999999995</v>
      </c>
      <c r="AL9">
        <v>96.853683000000004</v>
      </c>
      <c r="AM9">
        <v>97.002437</v>
      </c>
      <c r="AN9">
        <v>97.276415</v>
      </c>
      <c r="AO9">
        <v>97.605947999999998</v>
      </c>
      <c r="AP9">
        <v>97.936649000000003</v>
      </c>
      <c r="AQ9">
        <v>98.248783000000003</v>
      </c>
      <c r="AR9">
        <v>98.396168000000003</v>
      </c>
      <c r="AS9">
        <v>98.537065999999996</v>
      </c>
      <c r="AT9">
        <v>98.797483</v>
      </c>
      <c r="AU9">
        <v>99.027428</v>
      </c>
      <c r="AV9">
        <v>99.227058</v>
      </c>
      <c r="AW9">
        <v>99.397852999999998</v>
      </c>
      <c r="AX9">
        <v>99.472828000000007</v>
      </c>
      <c r="AY9">
        <v>99.541357000000005</v>
      </c>
      <c r="AZ9">
        <v>99.660500999999996</v>
      </c>
      <c r="BA9">
        <v>99.760101000000006</v>
      </c>
      <c r="BB9">
        <v>99.841623999999996</v>
      </c>
      <c r="BC9">
        <v>99.901110000000003</v>
      </c>
      <c r="BD9">
        <v>99.922605000000004</v>
      </c>
      <c r="BE9">
        <v>99.940872999999996</v>
      </c>
      <c r="BF9">
        <v>99.972391999999999</v>
      </c>
      <c r="BG9">
        <v>100</v>
      </c>
      <c r="BH9">
        <v>100</v>
      </c>
      <c r="BI9">
        <v>100</v>
      </c>
      <c r="BJ9">
        <v>100</v>
      </c>
      <c r="BK9">
        <v>100</v>
      </c>
      <c r="BL9">
        <v>100</v>
      </c>
      <c r="BM9">
        <v>100</v>
      </c>
    </row>
    <row r="10" spans="1:65">
      <c r="A10">
        <v>8</v>
      </c>
      <c r="B10" s="1">
        <v>36</v>
      </c>
      <c r="C10" t="s">
        <v>142</v>
      </c>
      <c r="D10" t="s">
        <v>126</v>
      </c>
      <c r="E10" t="s">
        <v>143</v>
      </c>
      <c r="F10">
        <v>54.89</v>
      </c>
      <c r="G10">
        <v>5.4139999999999997</v>
      </c>
      <c r="H10">
        <v>59.414999999999999</v>
      </c>
      <c r="I10">
        <v>2.0209999999999999</v>
      </c>
      <c r="J10">
        <v>4.9379999999999997</v>
      </c>
      <c r="K10">
        <v>28.260999999999999</v>
      </c>
      <c r="L10">
        <v>76.447999999999993</v>
      </c>
      <c r="M10">
        <v>110.886</v>
      </c>
      <c r="N10">
        <v>4.3193809999999999</v>
      </c>
      <c r="O10">
        <v>5.9572900000000004</v>
      </c>
      <c r="P10">
        <v>9.6750469999999993</v>
      </c>
      <c r="Q10">
        <v>12.11725</v>
      </c>
      <c r="R10">
        <v>17.118955</v>
      </c>
      <c r="S10">
        <v>20.159288</v>
      </c>
      <c r="T10">
        <v>26.176071</v>
      </c>
      <c r="U10">
        <v>29.920538000000001</v>
      </c>
      <c r="V10">
        <v>37.639842999999999</v>
      </c>
      <c r="W10">
        <v>42.430539000000003</v>
      </c>
      <c r="X10">
        <v>47.168610999999999</v>
      </c>
      <c r="Y10">
        <v>51.451714000000003</v>
      </c>
      <c r="Z10">
        <v>52.473267</v>
      </c>
      <c r="AA10">
        <v>59.215511999999997</v>
      </c>
      <c r="AB10">
        <v>64.051302000000007</v>
      </c>
      <c r="AC10">
        <v>66.112449999999995</v>
      </c>
      <c r="AD10">
        <v>73.464253999999997</v>
      </c>
      <c r="AE10">
        <v>79.399730000000005</v>
      </c>
      <c r="AF10">
        <v>85.953325000000007</v>
      </c>
      <c r="AG10">
        <v>87.613911999999999</v>
      </c>
      <c r="AH10">
        <v>92.315596999999997</v>
      </c>
      <c r="AI10">
        <v>94.888456000000005</v>
      </c>
      <c r="AJ10">
        <v>96.671863000000002</v>
      </c>
      <c r="AK10">
        <v>96.969437999999997</v>
      </c>
      <c r="AL10">
        <v>97.531424000000001</v>
      </c>
      <c r="AM10">
        <v>97.716837999999996</v>
      </c>
      <c r="AN10">
        <v>97.961819000000006</v>
      </c>
      <c r="AO10">
        <v>98.229802000000007</v>
      </c>
      <c r="AP10">
        <v>98.490986000000007</v>
      </c>
      <c r="AQ10">
        <v>98.732298</v>
      </c>
      <c r="AR10">
        <v>98.844926000000001</v>
      </c>
      <c r="AS10">
        <v>98.951802999999998</v>
      </c>
      <c r="AT10">
        <v>99.147148999999999</v>
      </c>
      <c r="AU10">
        <v>99.316941999999997</v>
      </c>
      <c r="AV10">
        <v>99.461572000000004</v>
      </c>
      <c r="AW10">
        <v>99.583010000000002</v>
      </c>
      <c r="AX10">
        <v>99.636140999999995</v>
      </c>
      <c r="AY10">
        <v>99.684890999999993</v>
      </c>
      <c r="AZ10">
        <v>99.768884999999997</v>
      </c>
      <c r="BA10">
        <v>99.834903999999995</v>
      </c>
      <c r="BB10">
        <v>99.888872000000006</v>
      </c>
      <c r="BC10">
        <v>99.931799999999996</v>
      </c>
      <c r="BD10">
        <v>99.948463000000004</v>
      </c>
      <c r="BE10">
        <v>99.962170999999998</v>
      </c>
      <c r="BF10">
        <v>99.983335999999994</v>
      </c>
      <c r="BG10">
        <v>100</v>
      </c>
      <c r="BH10">
        <v>100</v>
      </c>
      <c r="BI10">
        <v>100</v>
      </c>
      <c r="BJ10">
        <v>100</v>
      </c>
      <c r="BK10">
        <v>100</v>
      </c>
      <c r="BL10">
        <v>100</v>
      </c>
      <c r="BM10">
        <v>100</v>
      </c>
    </row>
    <row r="11" spans="1:65">
      <c r="A11">
        <v>9</v>
      </c>
      <c r="B11" s="1">
        <v>8</v>
      </c>
      <c r="C11" t="s">
        <v>128</v>
      </c>
      <c r="D11" t="s">
        <v>126</v>
      </c>
      <c r="E11" t="s">
        <v>129</v>
      </c>
      <c r="F11">
        <v>59.73</v>
      </c>
      <c r="G11">
        <v>5.5</v>
      </c>
      <c r="H11">
        <v>64.617999999999995</v>
      </c>
      <c r="I11">
        <v>2.11</v>
      </c>
      <c r="J11">
        <v>5.0010000000000003</v>
      </c>
      <c r="K11">
        <v>25.856999999999999</v>
      </c>
      <c r="L11">
        <v>74.316000000000003</v>
      </c>
      <c r="M11">
        <v>111.73699999999999</v>
      </c>
      <c r="N11">
        <v>4.0777460000000003</v>
      </c>
      <c r="O11">
        <v>5.6417929999999998</v>
      </c>
      <c r="P11">
        <v>9.2693069999999995</v>
      </c>
      <c r="Q11">
        <v>11.708602000000001</v>
      </c>
      <c r="R11">
        <v>16.824741</v>
      </c>
      <c r="S11">
        <v>19.997855000000001</v>
      </c>
      <c r="T11">
        <v>26.389778</v>
      </c>
      <c r="U11">
        <v>30.433575999999999</v>
      </c>
      <c r="V11">
        <v>38.878203999999997</v>
      </c>
      <c r="W11">
        <v>44.115326000000003</v>
      </c>
      <c r="X11">
        <v>49.198445999999997</v>
      </c>
      <c r="Y11">
        <v>53.660514999999997</v>
      </c>
      <c r="Z11">
        <v>54.704447000000002</v>
      </c>
      <c r="AA11">
        <v>61.410449</v>
      </c>
      <c r="AB11">
        <v>66.056934999999996</v>
      </c>
      <c r="AC11">
        <v>68.005463000000006</v>
      </c>
      <c r="AD11">
        <v>74.839673000000005</v>
      </c>
      <c r="AE11">
        <v>80.264157999999995</v>
      </c>
      <c r="AF11">
        <v>86.199057999999994</v>
      </c>
      <c r="AG11">
        <v>87.698519000000005</v>
      </c>
      <c r="AH11">
        <v>91.947165999999996</v>
      </c>
      <c r="AI11">
        <v>94.287122999999994</v>
      </c>
      <c r="AJ11">
        <v>95.937932000000004</v>
      </c>
      <c r="AK11">
        <v>96.221429000000001</v>
      </c>
      <c r="AL11">
        <v>96.784844000000007</v>
      </c>
      <c r="AM11">
        <v>96.998256999999995</v>
      </c>
      <c r="AN11">
        <v>97.289236000000002</v>
      </c>
      <c r="AO11">
        <v>97.592642999999995</v>
      </c>
      <c r="AP11">
        <v>97.895416999999995</v>
      </c>
      <c r="AQ11">
        <v>98.188740999999993</v>
      </c>
      <c r="AR11">
        <v>98.330651000000003</v>
      </c>
      <c r="AS11">
        <v>98.468441999999996</v>
      </c>
      <c r="AT11">
        <v>98.728307999999998</v>
      </c>
      <c r="AU11">
        <v>98.962926999999993</v>
      </c>
      <c r="AV11">
        <v>99.170181999999997</v>
      </c>
      <c r="AW11">
        <v>99.349940000000004</v>
      </c>
      <c r="AX11">
        <v>99.429516000000007</v>
      </c>
      <c r="AY11">
        <v>99.502579999999995</v>
      </c>
      <c r="AZ11">
        <v>99.630415999999997</v>
      </c>
      <c r="BA11">
        <v>99.738046999999995</v>
      </c>
      <c r="BB11">
        <v>99.826621000000003</v>
      </c>
      <c r="BC11">
        <v>99.891547000000003</v>
      </c>
      <c r="BD11">
        <v>99.915082999999996</v>
      </c>
      <c r="BE11">
        <v>99.935109999999995</v>
      </c>
      <c r="BF11">
        <v>99.969690999999997</v>
      </c>
      <c r="BG11">
        <v>100</v>
      </c>
      <c r="BH11">
        <v>100</v>
      </c>
      <c r="BI11">
        <v>100</v>
      </c>
      <c r="BJ11">
        <v>100</v>
      </c>
      <c r="BK11">
        <v>100</v>
      </c>
      <c r="BL11">
        <v>100</v>
      </c>
      <c r="BM11">
        <v>100</v>
      </c>
    </row>
    <row r="12" spans="1:65">
      <c r="A12">
        <v>10</v>
      </c>
      <c r="B12" s="1">
        <v>28</v>
      </c>
      <c r="C12" t="s">
        <v>138</v>
      </c>
      <c r="D12" t="s">
        <v>126</v>
      </c>
      <c r="E12" t="s">
        <v>139</v>
      </c>
      <c r="F12">
        <v>61.74</v>
      </c>
      <c r="G12">
        <v>5.3479999999999999</v>
      </c>
      <c r="H12">
        <v>65.180999999999997</v>
      </c>
      <c r="I12">
        <v>2.0390000000000001</v>
      </c>
      <c r="J12">
        <v>5.0110000000000001</v>
      </c>
      <c r="K12">
        <v>26.347999999999999</v>
      </c>
      <c r="L12">
        <v>71.472999999999999</v>
      </c>
      <c r="M12">
        <v>106.727</v>
      </c>
      <c r="N12">
        <v>4.3796109999999997</v>
      </c>
      <c r="O12">
        <v>5.9897130000000001</v>
      </c>
      <c r="P12">
        <v>9.6063130000000001</v>
      </c>
      <c r="Q12">
        <v>11.976243</v>
      </c>
      <c r="R12">
        <v>16.901301</v>
      </c>
      <c r="S12">
        <v>19.972190000000001</v>
      </c>
      <c r="T12">
        <v>26.215252</v>
      </c>
      <c r="U12">
        <v>30.168213000000002</v>
      </c>
      <c r="V12">
        <v>38.399462</v>
      </c>
      <c r="W12">
        <v>43.567273999999998</v>
      </c>
      <c r="X12">
        <v>48.708835000000001</v>
      </c>
      <c r="Y12">
        <v>53.343747999999998</v>
      </c>
      <c r="Z12">
        <v>54.442672999999999</v>
      </c>
      <c r="AA12">
        <v>61.587361000000001</v>
      </c>
      <c r="AB12">
        <v>66.566433000000004</v>
      </c>
      <c r="AC12">
        <v>68.647153000000003</v>
      </c>
      <c r="AD12">
        <v>75.854214999999996</v>
      </c>
      <c r="AE12">
        <v>81.416757000000004</v>
      </c>
      <c r="AF12">
        <v>87.266395000000003</v>
      </c>
      <c r="AG12">
        <v>88.694114999999996</v>
      </c>
      <c r="AH12">
        <v>92.590541000000002</v>
      </c>
      <c r="AI12">
        <v>94.604615999999993</v>
      </c>
      <c r="AJ12">
        <v>95.927154999999999</v>
      </c>
      <c r="AK12">
        <v>96.141205999999997</v>
      </c>
      <c r="AL12">
        <v>96.560767999999996</v>
      </c>
      <c r="AM12">
        <v>96.748593</v>
      </c>
      <c r="AN12">
        <v>97.083078999999998</v>
      </c>
      <c r="AO12">
        <v>97.431770999999998</v>
      </c>
      <c r="AP12">
        <v>97.763042999999996</v>
      </c>
      <c r="AQ12">
        <v>98.075575000000001</v>
      </c>
      <c r="AR12">
        <v>98.225522999999995</v>
      </c>
      <c r="AS12">
        <v>98.370851999999999</v>
      </c>
      <c r="AT12">
        <v>98.645036000000005</v>
      </c>
      <c r="AU12">
        <v>98.893289999999993</v>
      </c>
      <c r="AV12">
        <v>99.113397000000006</v>
      </c>
      <c r="AW12">
        <v>99.304940000000002</v>
      </c>
      <c r="AX12">
        <v>99.389893999999998</v>
      </c>
      <c r="AY12">
        <v>99.467963999999995</v>
      </c>
      <c r="AZ12">
        <v>99.604687999999996</v>
      </c>
      <c r="BA12">
        <v>99.719864999999999</v>
      </c>
      <c r="BB12">
        <v>99.814642000000006</v>
      </c>
      <c r="BC12">
        <v>99.884086999999994</v>
      </c>
      <c r="BD12">
        <v>99.909248000000005</v>
      </c>
      <c r="BE12">
        <v>99.930654000000004</v>
      </c>
      <c r="BF12">
        <v>99.967611000000005</v>
      </c>
      <c r="BG12">
        <v>100</v>
      </c>
      <c r="BH12">
        <v>100</v>
      </c>
      <c r="BI12">
        <v>100</v>
      </c>
      <c r="BJ12">
        <v>100</v>
      </c>
      <c r="BK12">
        <v>100</v>
      </c>
      <c r="BL12">
        <v>100</v>
      </c>
      <c r="BM12">
        <v>100</v>
      </c>
    </row>
    <row r="13" spans="1:65">
      <c r="A13">
        <v>11</v>
      </c>
      <c r="B13" s="1">
        <v>44</v>
      </c>
      <c r="C13" t="s">
        <v>146</v>
      </c>
      <c r="D13" t="s">
        <v>126</v>
      </c>
      <c r="E13" t="s">
        <v>147</v>
      </c>
      <c r="F13">
        <v>30.95</v>
      </c>
      <c r="G13">
        <v>67.046000000000006</v>
      </c>
      <c r="H13">
        <v>259.29300000000001</v>
      </c>
      <c r="I13">
        <v>55.429000000000002</v>
      </c>
      <c r="J13">
        <v>113.608</v>
      </c>
      <c r="K13">
        <v>238.11600000000001</v>
      </c>
      <c r="L13">
        <v>389.64699999999999</v>
      </c>
      <c r="M13">
        <v>484.33300000000003</v>
      </c>
      <c r="N13">
        <v>8.1270000000000005E-3</v>
      </c>
      <c r="O13">
        <v>0.113173</v>
      </c>
      <c r="P13">
        <v>0.40755000000000002</v>
      </c>
      <c r="Q13">
        <v>0.62578100000000003</v>
      </c>
      <c r="R13">
        <v>1.1156200000000001</v>
      </c>
      <c r="S13">
        <v>1.4340170000000001</v>
      </c>
      <c r="T13">
        <v>2.1056780000000002</v>
      </c>
      <c r="U13">
        <v>2.5453679999999999</v>
      </c>
      <c r="V13">
        <v>3.4927190000000001</v>
      </c>
      <c r="W13">
        <v>4.1420870000000001</v>
      </c>
      <c r="X13">
        <v>4.8820379999999997</v>
      </c>
      <c r="Y13">
        <v>5.6601980000000003</v>
      </c>
      <c r="Z13">
        <v>5.8615300000000001</v>
      </c>
      <c r="AA13">
        <v>7.3323989999999997</v>
      </c>
      <c r="AB13">
        <v>8.524699</v>
      </c>
      <c r="AC13">
        <v>9.0665110000000002</v>
      </c>
      <c r="AD13">
        <v>11.196547000000001</v>
      </c>
      <c r="AE13">
        <v>13.266969</v>
      </c>
      <c r="AF13">
        <v>16.402868999999999</v>
      </c>
      <c r="AG13">
        <v>17.493949000000001</v>
      </c>
      <c r="AH13">
        <v>22.255421999999999</v>
      </c>
      <c r="AI13">
        <v>27.734476000000001</v>
      </c>
      <c r="AJ13">
        <v>36.977336999999999</v>
      </c>
      <c r="AK13">
        <v>40.202461999999997</v>
      </c>
      <c r="AL13">
        <v>52.959059000000003</v>
      </c>
      <c r="AM13">
        <v>64.430003999999997</v>
      </c>
      <c r="AN13">
        <v>81.383212</v>
      </c>
      <c r="AO13">
        <v>91.160696999999999</v>
      </c>
      <c r="AP13">
        <v>96.226990000000001</v>
      </c>
      <c r="AQ13">
        <v>98.640122000000005</v>
      </c>
      <c r="AR13">
        <v>99.272831999999994</v>
      </c>
      <c r="AS13">
        <v>99.659430999999998</v>
      </c>
      <c r="AT13">
        <v>99.976647999999997</v>
      </c>
      <c r="AU13">
        <v>100</v>
      </c>
      <c r="AV13">
        <v>100</v>
      </c>
      <c r="AW13">
        <v>100</v>
      </c>
      <c r="AX13">
        <v>100</v>
      </c>
      <c r="AY13">
        <v>100</v>
      </c>
      <c r="AZ13">
        <v>100</v>
      </c>
      <c r="BA13">
        <v>100</v>
      </c>
      <c r="BB13">
        <v>100</v>
      </c>
      <c r="BC13">
        <v>100</v>
      </c>
      <c r="BD13">
        <v>100</v>
      </c>
      <c r="BE13">
        <v>100</v>
      </c>
      <c r="BF13">
        <v>100</v>
      </c>
      <c r="BG13">
        <v>100</v>
      </c>
      <c r="BH13">
        <v>100</v>
      </c>
      <c r="BI13">
        <v>100</v>
      </c>
      <c r="BJ13">
        <v>100</v>
      </c>
      <c r="BK13">
        <v>100</v>
      </c>
      <c r="BL13">
        <v>100</v>
      </c>
      <c r="BM13">
        <v>100</v>
      </c>
    </row>
    <row r="14" spans="1:65">
      <c r="A14">
        <v>12</v>
      </c>
      <c r="B14" s="9">
        <v>4</v>
      </c>
      <c r="C14" t="s">
        <v>325</v>
      </c>
      <c r="D14" t="s">
        <v>126</v>
      </c>
      <c r="E14" t="s">
        <v>326</v>
      </c>
      <c r="F14">
        <v>34.130000000000003</v>
      </c>
      <c r="G14">
        <v>14.589</v>
      </c>
      <c r="H14">
        <v>223.232</v>
      </c>
      <c r="I14">
        <v>7.63</v>
      </c>
      <c r="J14">
        <v>20.747</v>
      </c>
      <c r="K14">
        <v>120.82599999999999</v>
      </c>
      <c r="L14">
        <v>418.18799999999999</v>
      </c>
      <c r="M14">
        <v>575.572</v>
      </c>
      <c r="N14">
        <v>1.3279240000000001</v>
      </c>
      <c r="O14">
        <v>1.8539730000000001</v>
      </c>
      <c r="P14">
        <v>3.0828039999999999</v>
      </c>
      <c r="Q14">
        <v>3.940461</v>
      </c>
      <c r="R14">
        <v>5.8821580000000004</v>
      </c>
      <c r="S14">
        <v>7.2087190000000003</v>
      </c>
      <c r="T14">
        <v>10.179276</v>
      </c>
      <c r="U14">
        <v>12.220378</v>
      </c>
      <c r="V14">
        <v>16.702705999999999</v>
      </c>
      <c r="W14">
        <v>19.556348</v>
      </c>
      <c r="X14">
        <v>22.338131000000001</v>
      </c>
      <c r="Y14">
        <v>24.778683000000001</v>
      </c>
      <c r="Z14">
        <v>25.350173999999999</v>
      </c>
      <c r="AA14">
        <v>29.052323999999999</v>
      </c>
      <c r="AB14">
        <v>31.687048000000001</v>
      </c>
      <c r="AC14">
        <v>32.820051999999997</v>
      </c>
      <c r="AD14">
        <v>36.988250000000001</v>
      </c>
      <c r="AE14">
        <v>40.606900000000003</v>
      </c>
      <c r="AF14">
        <v>45.099321000000003</v>
      </c>
      <c r="AG14">
        <v>46.376956999999997</v>
      </c>
      <c r="AH14">
        <v>50.629475999999997</v>
      </c>
      <c r="AI14">
        <v>53.926203000000001</v>
      </c>
      <c r="AJ14">
        <v>58.009104000000001</v>
      </c>
      <c r="AK14">
        <v>59.274245999999998</v>
      </c>
      <c r="AL14">
        <v>64.251281000000006</v>
      </c>
      <c r="AM14">
        <v>69.22045</v>
      </c>
      <c r="AN14">
        <v>78.496954000000002</v>
      </c>
      <c r="AO14">
        <v>85.866839999999996</v>
      </c>
      <c r="AP14">
        <v>91.098149000000006</v>
      </c>
      <c r="AQ14">
        <v>94.581602000000004</v>
      </c>
      <c r="AR14">
        <v>95.825806</v>
      </c>
      <c r="AS14">
        <v>96.810562000000004</v>
      </c>
      <c r="AT14">
        <v>98.193293999999995</v>
      </c>
      <c r="AU14">
        <v>99.022614000000004</v>
      </c>
      <c r="AV14">
        <v>99.509568000000002</v>
      </c>
      <c r="AW14">
        <v>99.786332000000002</v>
      </c>
      <c r="AX14">
        <v>99.862823000000006</v>
      </c>
      <c r="AY14">
        <v>99.908355</v>
      </c>
      <c r="AZ14">
        <v>99.971115999999995</v>
      </c>
      <c r="BA14">
        <v>100</v>
      </c>
      <c r="BB14">
        <v>100</v>
      </c>
      <c r="BC14">
        <v>100</v>
      </c>
      <c r="BD14">
        <v>100</v>
      </c>
      <c r="BE14">
        <v>100</v>
      </c>
      <c r="BF14">
        <v>100</v>
      </c>
      <c r="BG14">
        <v>100</v>
      </c>
      <c r="BH14">
        <v>100</v>
      </c>
      <c r="BI14">
        <v>100</v>
      </c>
      <c r="BJ14">
        <v>100</v>
      </c>
      <c r="BK14">
        <v>100</v>
      </c>
      <c r="BL14">
        <v>100</v>
      </c>
      <c r="BM14">
        <v>100</v>
      </c>
    </row>
    <row r="15" spans="1:65">
      <c r="A15">
        <v>13</v>
      </c>
      <c r="B15" s="9">
        <v>8</v>
      </c>
      <c r="C15" t="s">
        <v>327</v>
      </c>
      <c r="D15" t="s">
        <v>126</v>
      </c>
      <c r="E15" t="s">
        <v>328</v>
      </c>
      <c r="F15">
        <v>28.7</v>
      </c>
      <c r="G15">
        <v>10.02</v>
      </c>
      <c r="H15">
        <v>79.652000000000001</v>
      </c>
      <c r="I15">
        <v>4.46</v>
      </c>
      <c r="J15">
        <v>15.569000000000001</v>
      </c>
      <c r="K15">
        <v>65.218000000000004</v>
      </c>
      <c r="L15">
        <v>125.502</v>
      </c>
      <c r="M15">
        <v>166.5</v>
      </c>
      <c r="N15">
        <v>2.1237149999999998</v>
      </c>
      <c r="O15">
        <v>2.9756840000000002</v>
      </c>
      <c r="P15">
        <v>4.9907139999999997</v>
      </c>
      <c r="Q15">
        <v>6.3590400000000002</v>
      </c>
      <c r="R15">
        <v>9.1379789999999996</v>
      </c>
      <c r="S15">
        <v>10.748861</v>
      </c>
      <c r="T15">
        <v>13.796609999999999</v>
      </c>
      <c r="U15">
        <v>15.727463</v>
      </c>
      <c r="V15">
        <v>20.039408999999999</v>
      </c>
      <c r="W15">
        <v>22.903867000000002</v>
      </c>
      <c r="X15">
        <v>25.836874999999999</v>
      </c>
      <c r="Y15">
        <v>28.616482999999999</v>
      </c>
      <c r="Z15">
        <v>29.306927000000002</v>
      </c>
      <c r="AA15">
        <v>34.269171999999998</v>
      </c>
      <c r="AB15">
        <v>38.398333999999998</v>
      </c>
      <c r="AC15">
        <v>40.335627000000002</v>
      </c>
      <c r="AD15">
        <v>48.272741000000003</v>
      </c>
      <c r="AE15">
        <v>56.077648000000003</v>
      </c>
      <c r="AF15">
        <v>66.619251000000006</v>
      </c>
      <c r="AG15">
        <v>69.710335000000001</v>
      </c>
      <c r="AH15">
        <v>79.833025000000006</v>
      </c>
      <c r="AI15">
        <v>86.771766999999997</v>
      </c>
      <c r="AJ15">
        <v>92.969988000000001</v>
      </c>
      <c r="AK15">
        <v>94.274331000000004</v>
      </c>
      <c r="AL15">
        <v>97.332272000000003</v>
      </c>
      <c r="AM15">
        <v>98.573369</v>
      </c>
      <c r="AN15">
        <v>99.355885999999998</v>
      </c>
      <c r="AO15">
        <v>99.605956000000006</v>
      </c>
      <c r="AP15">
        <v>99.760355000000004</v>
      </c>
      <c r="AQ15">
        <v>99.880146999999994</v>
      </c>
      <c r="AR15">
        <v>99.930993999999998</v>
      </c>
      <c r="AS15">
        <v>99.969802999999999</v>
      </c>
      <c r="AT15">
        <v>100</v>
      </c>
      <c r="AU15">
        <v>100</v>
      </c>
      <c r="AV15">
        <v>100</v>
      </c>
      <c r="AW15">
        <v>100</v>
      </c>
      <c r="AX15">
        <v>100</v>
      </c>
      <c r="AY15">
        <v>100</v>
      </c>
      <c r="AZ15">
        <v>100</v>
      </c>
      <c r="BA15">
        <v>100</v>
      </c>
      <c r="BB15">
        <v>100</v>
      </c>
      <c r="BC15">
        <v>100</v>
      </c>
      <c r="BD15">
        <v>100</v>
      </c>
      <c r="BE15">
        <v>100</v>
      </c>
      <c r="BF15">
        <v>100</v>
      </c>
      <c r="BG15">
        <v>100</v>
      </c>
      <c r="BH15">
        <v>100</v>
      </c>
      <c r="BI15">
        <v>100</v>
      </c>
      <c r="BJ15">
        <v>100</v>
      </c>
      <c r="BK15">
        <v>100</v>
      </c>
      <c r="BL15">
        <v>100</v>
      </c>
      <c r="BM15">
        <v>100</v>
      </c>
    </row>
    <row r="16" spans="1:65">
      <c r="A16">
        <v>14</v>
      </c>
      <c r="B16" s="9">
        <v>12</v>
      </c>
      <c r="C16" t="s">
        <v>329</v>
      </c>
      <c r="D16" t="s">
        <v>126</v>
      </c>
      <c r="E16" t="s">
        <v>330</v>
      </c>
      <c r="F16">
        <v>32.01</v>
      </c>
      <c r="G16">
        <v>9.7650000000000006</v>
      </c>
      <c r="H16">
        <v>73.576999999999998</v>
      </c>
      <c r="I16">
        <v>4.51</v>
      </c>
      <c r="J16">
        <v>15.029</v>
      </c>
      <c r="K16">
        <v>63.481000000000002</v>
      </c>
      <c r="L16">
        <v>120.89400000000001</v>
      </c>
      <c r="M16">
        <v>156.643</v>
      </c>
      <c r="N16">
        <v>2.2629419999999998</v>
      </c>
      <c r="O16">
        <v>3.1381809999999999</v>
      </c>
      <c r="P16">
        <v>5.1225509999999996</v>
      </c>
      <c r="Q16">
        <v>6.4305580000000004</v>
      </c>
      <c r="R16">
        <v>9.0875850000000007</v>
      </c>
      <c r="S16">
        <v>10.668048000000001</v>
      </c>
      <c r="T16">
        <v>13.779343000000001</v>
      </c>
      <c r="U16">
        <v>15.814363</v>
      </c>
      <c r="V16">
        <v>20.457111999999999</v>
      </c>
      <c r="W16">
        <v>23.576494</v>
      </c>
      <c r="X16">
        <v>26.743144999999998</v>
      </c>
      <c r="Y16">
        <v>29.676255999999999</v>
      </c>
      <c r="Z16">
        <v>30.393148</v>
      </c>
      <c r="AA16">
        <v>35.437803000000002</v>
      </c>
      <c r="AB16">
        <v>39.555956999999999</v>
      </c>
      <c r="AC16">
        <v>41.480122999999999</v>
      </c>
      <c r="AD16">
        <v>49.376576</v>
      </c>
      <c r="AE16">
        <v>57.209164000000001</v>
      </c>
      <c r="AF16">
        <v>67.912402</v>
      </c>
      <c r="AG16">
        <v>71.073639999999997</v>
      </c>
      <c r="AH16">
        <v>81.464461999999997</v>
      </c>
      <c r="AI16">
        <v>88.565385000000006</v>
      </c>
      <c r="AJ16">
        <v>94.772295</v>
      </c>
      <c r="AK16">
        <v>96.032365999999996</v>
      </c>
      <c r="AL16">
        <v>98.799238000000003</v>
      </c>
      <c r="AM16">
        <v>99.721580000000003</v>
      </c>
      <c r="AN16">
        <v>100</v>
      </c>
      <c r="AO16">
        <v>100</v>
      </c>
      <c r="AP16">
        <v>100</v>
      </c>
      <c r="AQ16">
        <v>100</v>
      </c>
      <c r="AR16">
        <v>100</v>
      </c>
      <c r="AS16">
        <v>100</v>
      </c>
      <c r="AT16">
        <v>100</v>
      </c>
      <c r="AU16">
        <v>100</v>
      </c>
      <c r="AV16">
        <v>100</v>
      </c>
      <c r="AW16">
        <v>100</v>
      </c>
      <c r="AX16">
        <v>100</v>
      </c>
      <c r="AY16">
        <v>100</v>
      </c>
      <c r="AZ16">
        <v>100</v>
      </c>
      <c r="BA16">
        <v>100</v>
      </c>
      <c r="BB16">
        <v>100</v>
      </c>
      <c r="BC16">
        <v>100</v>
      </c>
      <c r="BD16">
        <v>100</v>
      </c>
      <c r="BE16">
        <v>100</v>
      </c>
      <c r="BF16">
        <v>100</v>
      </c>
      <c r="BG16">
        <v>100</v>
      </c>
      <c r="BH16">
        <v>100</v>
      </c>
      <c r="BI16">
        <v>100</v>
      </c>
      <c r="BJ16">
        <v>100</v>
      </c>
      <c r="BK16">
        <v>100</v>
      </c>
      <c r="BL16">
        <v>100</v>
      </c>
      <c r="BM16">
        <v>100</v>
      </c>
    </row>
    <row r="17" spans="1:65">
      <c r="A17">
        <v>15</v>
      </c>
      <c r="B17" s="9">
        <v>16</v>
      </c>
      <c r="C17" t="s">
        <v>331</v>
      </c>
      <c r="D17" t="s">
        <v>126</v>
      </c>
      <c r="E17" t="s">
        <v>332</v>
      </c>
      <c r="F17">
        <v>26.3</v>
      </c>
      <c r="G17">
        <v>16.561</v>
      </c>
      <c r="H17">
        <v>102.021</v>
      </c>
      <c r="I17">
        <v>10.686</v>
      </c>
      <c r="J17">
        <v>30.391999999999999</v>
      </c>
      <c r="K17">
        <v>94.956999999999994</v>
      </c>
      <c r="L17">
        <v>159.054</v>
      </c>
      <c r="M17">
        <v>199.13900000000001</v>
      </c>
      <c r="N17">
        <v>1.1404000000000001</v>
      </c>
      <c r="O17">
        <v>1.6001000000000001</v>
      </c>
      <c r="P17">
        <v>2.6749399999999999</v>
      </c>
      <c r="Q17">
        <v>3.4185840000000001</v>
      </c>
      <c r="R17">
        <v>5.028899</v>
      </c>
      <c r="S17">
        <v>6.0414240000000001</v>
      </c>
      <c r="T17">
        <v>8.1209919999999993</v>
      </c>
      <c r="U17">
        <v>9.5562710000000006</v>
      </c>
      <c r="V17">
        <v>13.101041</v>
      </c>
      <c r="W17">
        <v>15.566141999999999</v>
      </c>
      <c r="X17">
        <v>17.924648999999999</v>
      </c>
      <c r="Y17">
        <v>19.861312999999999</v>
      </c>
      <c r="Z17">
        <v>20.298615000000002</v>
      </c>
      <c r="AA17">
        <v>23.149429999999999</v>
      </c>
      <c r="AB17">
        <v>25.470082000000001</v>
      </c>
      <c r="AC17">
        <v>26.620398000000002</v>
      </c>
      <c r="AD17">
        <v>32.006301999999998</v>
      </c>
      <c r="AE17">
        <v>38.513064999999997</v>
      </c>
      <c r="AF17">
        <v>49.299981000000002</v>
      </c>
      <c r="AG17">
        <v>52.906928999999998</v>
      </c>
      <c r="AH17">
        <v>66.225042000000002</v>
      </c>
      <c r="AI17">
        <v>76.860510000000005</v>
      </c>
      <c r="AJ17">
        <v>87.678801000000007</v>
      </c>
      <c r="AK17">
        <v>90.157171000000005</v>
      </c>
      <c r="AL17">
        <v>96.289666999999994</v>
      </c>
      <c r="AM17">
        <v>98.819593999999995</v>
      </c>
      <c r="AN17">
        <v>99.966282000000007</v>
      </c>
      <c r="AO17">
        <v>100</v>
      </c>
      <c r="AP17">
        <v>100</v>
      </c>
      <c r="AQ17">
        <v>100</v>
      </c>
      <c r="AR17">
        <v>100</v>
      </c>
      <c r="AS17">
        <v>100</v>
      </c>
      <c r="AT17">
        <v>100</v>
      </c>
      <c r="AU17">
        <v>100</v>
      </c>
      <c r="AV17">
        <v>100</v>
      </c>
      <c r="AW17">
        <v>100</v>
      </c>
      <c r="AX17">
        <v>100</v>
      </c>
      <c r="AY17">
        <v>100</v>
      </c>
      <c r="AZ17">
        <v>100</v>
      </c>
      <c r="BA17">
        <v>100</v>
      </c>
      <c r="BB17">
        <v>100</v>
      </c>
      <c r="BC17">
        <v>100</v>
      </c>
      <c r="BD17">
        <v>100</v>
      </c>
      <c r="BE17">
        <v>100</v>
      </c>
      <c r="BF17">
        <v>100</v>
      </c>
      <c r="BG17">
        <v>100</v>
      </c>
      <c r="BH17">
        <v>100</v>
      </c>
      <c r="BI17">
        <v>100</v>
      </c>
      <c r="BJ17">
        <v>100</v>
      </c>
      <c r="BK17">
        <v>100</v>
      </c>
      <c r="BL17">
        <v>100</v>
      </c>
      <c r="BM17">
        <v>100</v>
      </c>
    </row>
    <row r="18" spans="1:65">
      <c r="A18">
        <v>16</v>
      </c>
      <c r="B18" s="9">
        <v>20</v>
      </c>
      <c r="C18" t="s">
        <v>333</v>
      </c>
      <c r="D18" t="s">
        <v>126</v>
      </c>
      <c r="E18" t="s">
        <v>334</v>
      </c>
      <c r="F18">
        <v>32.25</v>
      </c>
      <c r="G18">
        <v>11.335000000000001</v>
      </c>
      <c r="H18">
        <v>50.424999999999997</v>
      </c>
      <c r="I18">
        <v>6.665</v>
      </c>
      <c r="J18">
        <v>18.581</v>
      </c>
      <c r="K18">
        <v>45.405999999999999</v>
      </c>
      <c r="L18">
        <v>78.206999999999994</v>
      </c>
      <c r="M18">
        <v>98.876000000000005</v>
      </c>
      <c r="N18">
        <v>1.7763420000000001</v>
      </c>
      <c r="O18">
        <v>2.463616</v>
      </c>
      <c r="P18">
        <v>3.9696340000000001</v>
      </c>
      <c r="Q18">
        <v>4.938618</v>
      </c>
      <c r="R18">
        <v>6.9581080000000002</v>
      </c>
      <c r="S18">
        <v>8.2614590000000003</v>
      </c>
      <c r="T18">
        <v>11.087738999999999</v>
      </c>
      <c r="U18">
        <v>12.999231999999999</v>
      </c>
      <c r="V18">
        <v>17.529648000000002</v>
      </c>
      <c r="W18">
        <v>21.254315999999999</v>
      </c>
      <c r="X18">
        <v>26.107880999999999</v>
      </c>
      <c r="Y18">
        <v>31.587157000000001</v>
      </c>
      <c r="Z18">
        <v>33.030169000000001</v>
      </c>
      <c r="AA18">
        <v>43.533442000000001</v>
      </c>
      <c r="AB18">
        <v>51.715713000000001</v>
      </c>
      <c r="AC18">
        <v>55.275613</v>
      </c>
      <c r="AD18">
        <v>67.978526000000002</v>
      </c>
      <c r="AE18">
        <v>77.894908000000001</v>
      </c>
      <c r="AF18">
        <v>88.030642999999998</v>
      </c>
      <c r="AG18">
        <v>90.392240000000001</v>
      </c>
      <c r="AH18">
        <v>96.364793000000006</v>
      </c>
      <c r="AI18">
        <v>98.893095000000002</v>
      </c>
      <c r="AJ18">
        <v>99.918409999999994</v>
      </c>
      <c r="AK18">
        <v>99.981055999999995</v>
      </c>
      <c r="AL18">
        <v>100</v>
      </c>
      <c r="AM18">
        <v>100</v>
      </c>
      <c r="AN18">
        <v>100</v>
      </c>
      <c r="AO18">
        <v>100</v>
      </c>
      <c r="AP18">
        <v>100</v>
      </c>
      <c r="AQ18">
        <v>100</v>
      </c>
      <c r="AR18">
        <v>100</v>
      </c>
      <c r="AS18">
        <v>100</v>
      </c>
      <c r="AT18">
        <v>100</v>
      </c>
      <c r="AU18">
        <v>100</v>
      </c>
      <c r="AV18">
        <v>100</v>
      </c>
      <c r="AW18">
        <v>100</v>
      </c>
      <c r="AX18">
        <v>100</v>
      </c>
      <c r="AY18">
        <v>100</v>
      </c>
      <c r="AZ18">
        <v>100</v>
      </c>
      <c r="BA18">
        <v>100</v>
      </c>
      <c r="BB18">
        <v>100</v>
      </c>
      <c r="BC18">
        <v>100</v>
      </c>
      <c r="BD18">
        <v>100</v>
      </c>
      <c r="BE18">
        <v>100</v>
      </c>
      <c r="BF18">
        <v>100</v>
      </c>
      <c r="BG18">
        <v>100</v>
      </c>
      <c r="BH18">
        <v>100</v>
      </c>
      <c r="BI18">
        <v>100</v>
      </c>
      <c r="BJ18">
        <v>100</v>
      </c>
      <c r="BK18">
        <v>100</v>
      </c>
      <c r="BL18">
        <v>100</v>
      </c>
      <c r="BM18">
        <v>100</v>
      </c>
    </row>
    <row r="19" spans="1:65">
      <c r="A19">
        <v>17</v>
      </c>
      <c r="B19" s="9">
        <v>24</v>
      </c>
      <c r="C19" t="s">
        <v>335</v>
      </c>
      <c r="D19" t="s">
        <v>126</v>
      </c>
      <c r="E19" t="s">
        <v>336</v>
      </c>
      <c r="F19">
        <v>30.68</v>
      </c>
      <c r="G19">
        <v>8.33</v>
      </c>
      <c r="H19">
        <v>46.134999999999998</v>
      </c>
      <c r="I19">
        <v>3.6709999999999998</v>
      </c>
      <c r="J19">
        <v>10.571</v>
      </c>
      <c r="K19">
        <v>40.555</v>
      </c>
      <c r="L19">
        <v>75.44</v>
      </c>
      <c r="M19">
        <v>96.697000000000003</v>
      </c>
      <c r="N19">
        <v>2.5227110000000001</v>
      </c>
      <c r="O19">
        <v>3.5102329999999999</v>
      </c>
      <c r="P19">
        <v>5.7769599999999999</v>
      </c>
      <c r="Q19">
        <v>7.2937409999999998</v>
      </c>
      <c r="R19">
        <v>10.474380999999999</v>
      </c>
      <c r="S19">
        <v>12.471482999999999</v>
      </c>
      <c r="T19">
        <v>16.626318000000001</v>
      </c>
      <c r="U19">
        <v>19.340154999999999</v>
      </c>
      <c r="V19">
        <v>25.236158</v>
      </c>
      <c r="W19">
        <v>29.332398999999999</v>
      </c>
      <c r="X19">
        <v>34.037118999999997</v>
      </c>
      <c r="Y19">
        <v>38.983037000000003</v>
      </c>
      <c r="Z19">
        <v>40.256970000000003</v>
      </c>
      <c r="AA19">
        <v>49.413445000000003</v>
      </c>
      <c r="AB19">
        <v>56.535995999999997</v>
      </c>
      <c r="AC19">
        <v>59.648971000000003</v>
      </c>
      <c r="AD19">
        <v>70.856949</v>
      </c>
      <c r="AE19">
        <v>79.730306999999996</v>
      </c>
      <c r="AF19">
        <v>88.928147999999993</v>
      </c>
      <c r="AG19">
        <v>91.092517999999998</v>
      </c>
      <c r="AH19">
        <v>96.612127999999998</v>
      </c>
      <c r="AI19">
        <v>98.974108000000001</v>
      </c>
      <c r="AJ19">
        <v>99.929978000000006</v>
      </c>
      <c r="AK19">
        <v>99.983895000000004</v>
      </c>
      <c r="AL19">
        <v>100</v>
      </c>
      <c r="AM19">
        <v>100</v>
      </c>
      <c r="AN19">
        <v>100</v>
      </c>
      <c r="AO19">
        <v>100</v>
      </c>
      <c r="AP19">
        <v>100</v>
      </c>
      <c r="AQ19">
        <v>100</v>
      </c>
      <c r="AR19">
        <v>100</v>
      </c>
      <c r="AS19">
        <v>100</v>
      </c>
      <c r="AT19">
        <v>100</v>
      </c>
      <c r="AU19">
        <v>100</v>
      </c>
      <c r="AV19">
        <v>100</v>
      </c>
      <c r="AW19">
        <v>100</v>
      </c>
      <c r="AX19">
        <v>100</v>
      </c>
      <c r="AY19">
        <v>100</v>
      </c>
      <c r="AZ19">
        <v>100</v>
      </c>
      <c r="BA19">
        <v>100</v>
      </c>
      <c r="BB19">
        <v>100</v>
      </c>
      <c r="BC19">
        <v>100</v>
      </c>
      <c r="BD19">
        <v>100</v>
      </c>
      <c r="BE19">
        <v>100</v>
      </c>
      <c r="BF19">
        <v>100</v>
      </c>
      <c r="BG19">
        <v>100</v>
      </c>
      <c r="BH19">
        <v>100</v>
      </c>
      <c r="BI19">
        <v>100</v>
      </c>
      <c r="BJ19">
        <v>100</v>
      </c>
      <c r="BK19">
        <v>100</v>
      </c>
      <c r="BL19">
        <v>100</v>
      </c>
      <c r="BM19">
        <v>100</v>
      </c>
    </row>
    <row r="20" spans="1:65">
      <c r="A20">
        <v>18</v>
      </c>
      <c r="B20" s="9">
        <v>28</v>
      </c>
      <c r="C20" t="s">
        <v>337</v>
      </c>
      <c r="D20" t="s">
        <v>126</v>
      </c>
      <c r="E20" t="s">
        <v>338</v>
      </c>
      <c r="F20">
        <v>41.05</v>
      </c>
      <c r="G20">
        <v>8.1359999999999992</v>
      </c>
      <c r="H20">
        <v>56.820999999999998</v>
      </c>
      <c r="I20">
        <v>3.585</v>
      </c>
      <c r="J20">
        <v>10.178000000000001</v>
      </c>
      <c r="K20">
        <v>39.061999999999998</v>
      </c>
      <c r="L20">
        <v>82.643000000000001</v>
      </c>
      <c r="M20">
        <v>114.42</v>
      </c>
      <c r="N20">
        <v>2.6103800000000001</v>
      </c>
      <c r="O20">
        <v>3.6117889999999999</v>
      </c>
      <c r="P20">
        <v>5.8992810000000002</v>
      </c>
      <c r="Q20">
        <v>7.430517</v>
      </c>
      <c r="R20">
        <v>10.668574</v>
      </c>
      <c r="S20">
        <v>12.714143</v>
      </c>
      <c r="T20">
        <v>16.965526000000001</v>
      </c>
      <c r="U20">
        <v>19.781164</v>
      </c>
      <c r="V20">
        <v>26.244942000000002</v>
      </c>
      <c r="W20">
        <v>30.910743</v>
      </c>
      <c r="X20">
        <v>36.089407000000001</v>
      </c>
      <c r="Y20">
        <v>41.165590000000002</v>
      </c>
      <c r="Z20">
        <v>42.415700000000001</v>
      </c>
      <c r="AA20">
        <v>50.877350999999997</v>
      </c>
      <c r="AB20">
        <v>57.034253999999997</v>
      </c>
      <c r="AC20">
        <v>59.656680999999999</v>
      </c>
      <c r="AD20">
        <v>68.943686999999997</v>
      </c>
      <c r="AE20">
        <v>76.331304000000003</v>
      </c>
      <c r="AF20">
        <v>84.349975000000001</v>
      </c>
      <c r="AG20">
        <v>86.356509000000003</v>
      </c>
      <c r="AH20">
        <v>91.973496999999995</v>
      </c>
      <c r="AI20">
        <v>94.999071000000001</v>
      </c>
      <c r="AJ20">
        <v>97.075162000000006</v>
      </c>
      <c r="AK20">
        <v>97.422967999999997</v>
      </c>
      <c r="AL20">
        <v>98.108339000000001</v>
      </c>
      <c r="AM20">
        <v>98.385633999999996</v>
      </c>
      <c r="AN20">
        <v>98.801191000000003</v>
      </c>
      <c r="AO20">
        <v>99.181207000000001</v>
      </c>
      <c r="AP20">
        <v>99.475470999999999</v>
      </c>
      <c r="AQ20">
        <v>99.68535</v>
      </c>
      <c r="AR20">
        <v>99.765631999999997</v>
      </c>
      <c r="AS20">
        <v>99.829559000000003</v>
      </c>
      <c r="AT20">
        <v>99.922477999999998</v>
      </c>
      <c r="AU20">
        <v>99.978353999999996</v>
      </c>
      <c r="AV20">
        <v>100</v>
      </c>
      <c r="AW20">
        <v>100</v>
      </c>
      <c r="AX20">
        <v>100</v>
      </c>
      <c r="AY20">
        <v>100</v>
      </c>
      <c r="AZ20">
        <v>100</v>
      </c>
      <c r="BA20">
        <v>100</v>
      </c>
      <c r="BB20">
        <v>100</v>
      </c>
      <c r="BC20">
        <v>100</v>
      </c>
      <c r="BD20">
        <v>100</v>
      </c>
      <c r="BE20">
        <v>100</v>
      </c>
      <c r="BF20">
        <v>100</v>
      </c>
      <c r="BG20">
        <v>100</v>
      </c>
      <c r="BH20">
        <v>100</v>
      </c>
      <c r="BI20">
        <v>100</v>
      </c>
      <c r="BJ20">
        <v>100</v>
      </c>
      <c r="BK20">
        <v>100</v>
      </c>
      <c r="BL20">
        <v>100</v>
      </c>
      <c r="BM20">
        <v>100</v>
      </c>
    </row>
    <row r="21" spans="1:65">
      <c r="A21">
        <v>19</v>
      </c>
      <c r="B21" s="9">
        <v>32</v>
      </c>
      <c r="C21" t="s">
        <v>339</v>
      </c>
      <c r="D21" t="s">
        <v>126</v>
      </c>
      <c r="E21" t="s">
        <v>340</v>
      </c>
      <c r="F21">
        <v>23.15</v>
      </c>
      <c r="G21">
        <v>18.207000000000001</v>
      </c>
      <c r="H21">
        <v>149.709</v>
      </c>
      <c r="I21">
        <v>12.888</v>
      </c>
      <c r="J21">
        <v>31.689</v>
      </c>
      <c r="K21">
        <v>93.116</v>
      </c>
      <c r="L21">
        <v>235.857</v>
      </c>
      <c r="M21">
        <v>367.11599999999999</v>
      </c>
      <c r="N21">
        <v>1.022454</v>
      </c>
      <c r="O21">
        <v>1.4530270000000001</v>
      </c>
      <c r="P21">
        <v>2.4534570000000002</v>
      </c>
      <c r="Q21">
        <v>3.1364209999999999</v>
      </c>
      <c r="R21">
        <v>4.5780089999999998</v>
      </c>
      <c r="S21">
        <v>5.4639519999999999</v>
      </c>
      <c r="T21">
        <v>7.2566490000000003</v>
      </c>
      <c r="U21">
        <v>8.4649509999999992</v>
      </c>
      <c r="V21">
        <v>11.436242999999999</v>
      </c>
      <c r="W21">
        <v>13.730741</v>
      </c>
      <c r="X21">
        <v>16.382521000000001</v>
      </c>
      <c r="Y21">
        <v>19.079872000000002</v>
      </c>
      <c r="Z21">
        <v>19.759876999999999</v>
      </c>
      <c r="AA21">
        <v>24.558719</v>
      </c>
      <c r="AB21">
        <v>28.312728</v>
      </c>
      <c r="AC21">
        <v>29.994921999999999</v>
      </c>
      <c r="AD21">
        <v>36.473227000000001</v>
      </c>
      <c r="AE21">
        <v>42.426592999999997</v>
      </c>
      <c r="AF21">
        <v>50.242440999999999</v>
      </c>
      <c r="AG21">
        <v>52.553949000000003</v>
      </c>
      <c r="AH21">
        <v>60.487141999999999</v>
      </c>
      <c r="AI21">
        <v>66.675586999999993</v>
      </c>
      <c r="AJ21">
        <v>73.639829000000006</v>
      </c>
      <c r="AK21">
        <v>75.511239000000003</v>
      </c>
      <c r="AL21">
        <v>81.485839999999996</v>
      </c>
      <c r="AM21">
        <v>85.810053999999994</v>
      </c>
      <c r="AN21">
        <v>91.574218999999999</v>
      </c>
      <c r="AO21">
        <v>95.027598999999995</v>
      </c>
      <c r="AP21">
        <v>97.120025999999996</v>
      </c>
      <c r="AQ21">
        <v>98.392264999999995</v>
      </c>
      <c r="AR21">
        <v>98.826517999999993</v>
      </c>
      <c r="AS21">
        <v>99.159963000000005</v>
      </c>
      <c r="AT21">
        <v>99.606588000000002</v>
      </c>
      <c r="AU21">
        <v>99.863221999999993</v>
      </c>
      <c r="AV21">
        <v>99.970269999999999</v>
      </c>
      <c r="AW21">
        <v>99.992834999999999</v>
      </c>
      <c r="AX21">
        <v>100</v>
      </c>
      <c r="AY21">
        <v>100</v>
      </c>
      <c r="AZ21">
        <v>100</v>
      </c>
      <c r="BA21">
        <v>100</v>
      </c>
      <c r="BB21">
        <v>100</v>
      </c>
      <c r="BC21">
        <v>100</v>
      </c>
      <c r="BD21">
        <v>100</v>
      </c>
      <c r="BE21">
        <v>100</v>
      </c>
      <c r="BF21">
        <v>100</v>
      </c>
      <c r="BG21">
        <v>100</v>
      </c>
      <c r="BH21">
        <v>100</v>
      </c>
      <c r="BI21">
        <v>100</v>
      </c>
      <c r="BJ21">
        <v>100</v>
      </c>
      <c r="BK21">
        <v>100</v>
      </c>
      <c r="BL21">
        <v>100</v>
      </c>
      <c r="BM21">
        <v>100</v>
      </c>
    </row>
    <row r="22" spans="1:65">
      <c r="A22">
        <v>20</v>
      </c>
      <c r="B22" s="9">
        <v>36</v>
      </c>
      <c r="C22" t="s">
        <v>341</v>
      </c>
      <c r="D22" t="s">
        <v>126</v>
      </c>
      <c r="E22" t="s">
        <v>342</v>
      </c>
      <c r="F22">
        <v>23.86</v>
      </c>
      <c r="G22">
        <v>12.266</v>
      </c>
      <c r="H22">
        <v>183.59200000000001</v>
      </c>
      <c r="I22">
        <v>6.3049999999999997</v>
      </c>
      <c r="J22">
        <v>15.209</v>
      </c>
      <c r="K22">
        <v>66.102000000000004</v>
      </c>
      <c r="L22">
        <v>383.98899999999998</v>
      </c>
      <c r="M22">
        <v>548.32899999999995</v>
      </c>
      <c r="N22">
        <v>1.5667850000000001</v>
      </c>
      <c r="O22">
        <v>2.1874760000000002</v>
      </c>
      <c r="P22">
        <v>3.6241349999999999</v>
      </c>
      <c r="Q22">
        <v>4.6173659999999996</v>
      </c>
      <c r="R22">
        <v>6.8367709999999997</v>
      </c>
      <c r="S22">
        <v>8.3435459999999999</v>
      </c>
      <c r="T22">
        <v>11.815314000000001</v>
      </c>
      <c r="U22">
        <v>14.356987</v>
      </c>
      <c r="V22">
        <v>20.419639</v>
      </c>
      <c r="W22">
        <v>24.526937</v>
      </c>
      <c r="X22">
        <v>28.600209</v>
      </c>
      <c r="Y22">
        <v>32.151392999999999</v>
      </c>
      <c r="Z22">
        <v>32.973976</v>
      </c>
      <c r="AA22">
        <v>38.185817</v>
      </c>
      <c r="AB22">
        <v>41.762408000000001</v>
      </c>
      <c r="AC22">
        <v>43.267197000000003</v>
      </c>
      <c r="AD22">
        <v>48.633152000000003</v>
      </c>
      <c r="AE22">
        <v>53.057383000000002</v>
      </c>
      <c r="AF22">
        <v>58.147041000000002</v>
      </c>
      <c r="AG22">
        <v>59.484985999999999</v>
      </c>
      <c r="AH22">
        <v>63.443531999999998</v>
      </c>
      <c r="AI22">
        <v>65.852622999999994</v>
      </c>
      <c r="AJ22">
        <v>68.100543000000002</v>
      </c>
      <c r="AK22">
        <v>68.714066000000003</v>
      </c>
      <c r="AL22">
        <v>71.234127999999998</v>
      </c>
      <c r="AM22">
        <v>74.232235000000003</v>
      </c>
      <c r="AN22">
        <v>81.109710000000007</v>
      </c>
      <c r="AO22">
        <v>87.455949000000004</v>
      </c>
      <c r="AP22">
        <v>92.302936000000003</v>
      </c>
      <c r="AQ22">
        <v>95.628443000000004</v>
      </c>
      <c r="AR22">
        <v>96.817166</v>
      </c>
      <c r="AS22">
        <v>97.743078999999994</v>
      </c>
      <c r="AT22">
        <v>98.984412000000006</v>
      </c>
      <c r="AU22">
        <v>99.675371999999996</v>
      </c>
      <c r="AV22">
        <v>99.945187000000004</v>
      </c>
      <c r="AW22">
        <v>99.988866000000002</v>
      </c>
      <c r="AX22">
        <v>100</v>
      </c>
      <c r="AY22">
        <v>100</v>
      </c>
      <c r="AZ22">
        <v>100</v>
      </c>
      <c r="BA22">
        <v>100</v>
      </c>
      <c r="BB22">
        <v>100</v>
      </c>
      <c r="BC22">
        <v>100</v>
      </c>
      <c r="BD22">
        <v>100</v>
      </c>
      <c r="BE22">
        <v>100</v>
      </c>
      <c r="BF22">
        <v>100</v>
      </c>
      <c r="BG22">
        <v>100</v>
      </c>
      <c r="BH22">
        <v>100</v>
      </c>
      <c r="BI22">
        <v>100</v>
      </c>
      <c r="BJ22">
        <v>100</v>
      </c>
      <c r="BK22">
        <v>100</v>
      </c>
      <c r="BL22">
        <v>100</v>
      </c>
      <c r="BM22">
        <v>100</v>
      </c>
    </row>
    <row r="23" spans="1:65">
      <c r="A23">
        <v>21</v>
      </c>
      <c r="B23" s="9">
        <v>40</v>
      </c>
      <c r="C23" t="s">
        <v>343</v>
      </c>
      <c r="D23" t="s">
        <v>126</v>
      </c>
      <c r="E23" t="s">
        <v>344</v>
      </c>
      <c r="F23">
        <v>21.84</v>
      </c>
      <c r="G23">
        <v>16.446000000000002</v>
      </c>
      <c r="H23">
        <v>133.84299999999999</v>
      </c>
      <c r="I23">
        <v>11.673</v>
      </c>
      <c r="J23">
        <v>29.175999999999998</v>
      </c>
      <c r="K23">
        <v>81.77</v>
      </c>
      <c r="L23">
        <v>189.18600000000001</v>
      </c>
      <c r="M23">
        <v>310.58300000000003</v>
      </c>
      <c r="N23">
        <v>1.216059</v>
      </c>
      <c r="O23">
        <v>1.6757789999999999</v>
      </c>
      <c r="P23">
        <v>2.6976439999999999</v>
      </c>
      <c r="Q23">
        <v>3.368986</v>
      </c>
      <c r="R23">
        <v>4.7600410000000002</v>
      </c>
      <c r="S23">
        <v>5.6325880000000002</v>
      </c>
      <c r="T23">
        <v>7.5501849999999999</v>
      </c>
      <c r="U23">
        <v>8.9499790000000008</v>
      </c>
      <c r="V23">
        <v>12.389979</v>
      </c>
      <c r="W23">
        <v>14.893884</v>
      </c>
      <c r="X23">
        <v>17.670846999999998</v>
      </c>
      <c r="Y23">
        <v>20.464766000000001</v>
      </c>
      <c r="Z23">
        <v>21.172671000000001</v>
      </c>
      <c r="AA23">
        <v>26.267686000000001</v>
      </c>
      <c r="AB23">
        <v>30.390502999999999</v>
      </c>
      <c r="AC23">
        <v>32.273066</v>
      </c>
      <c r="AD23">
        <v>39.667338999999998</v>
      </c>
      <c r="AE23">
        <v>46.558402000000001</v>
      </c>
      <c r="AF23">
        <v>55.538989000000001</v>
      </c>
      <c r="AG23">
        <v>58.148640999999998</v>
      </c>
      <c r="AH23">
        <v>66.829273999999998</v>
      </c>
      <c r="AI23">
        <v>73.190611000000004</v>
      </c>
      <c r="AJ23">
        <v>79.766243000000003</v>
      </c>
      <c r="AK23">
        <v>81.409267</v>
      </c>
      <c r="AL23">
        <v>86.277867999999998</v>
      </c>
      <c r="AM23">
        <v>89.461753000000002</v>
      </c>
      <c r="AN23">
        <v>93.388501000000005</v>
      </c>
      <c r="AO23">
        <v>95.691712999999993</v>
      </c>
      <c r="AP23">
        <v>97.153090000000006</v>
      </c>
      <c r="AQ23">
        <v>98.123633999999996</v>
      </c>
      <c r="AR23">
        <v>98.485015000000004</v>
      </c>
      <c r="AS23">
        <v>98.782601999999997</v>
      </c>
      <c r="AT23">
        <v>99.229073</v>
      </c>
      <c r="AU23">
        <v>99.524799999999999</v>
      </c>
      <c r="AV23">
        <v>99.716573999999994</v>
      </c>
      <c r="AW23">
        <v>99.836896999999993</v>
      </c>
      <c r="AX23">
        <v>99.875659999999996</v>
      </c>
      <c r="AY23">
        <v>99.903723999999997</v>
      </c>
      <c r="AZ23">
        <v>99.947924</v>
      </c>
      <c r="BA23">
        <v>99.975915999999998</v>
      </c>
      <c r="BB23">
        <v>99.987710000000007</v>
      </c>
      <c r="BC23">
        <v>99.991506999999999</v>
      </c>
      <c r="BD23">
        <v>99.992766000000003</v>
      </c>
      <c r="BE23">
        <v>99.994114999999994</v>
      </c>
      <c r="BF23">
        <v>100</v>
      </c>
      <c r="BG23">
        <v>100</v>
      </c>
      <c r="BH23">
        <v>100</v>
      </c>
      <c r="BI23">
        <v>100</v>
      </c>
      <c r="BJ23">
        <v>100</v>
      </c>
      <c r="BK23">
        <v>100</v>
      </c>
      <c r="BL23">
        <v>100</v>
      </c>
      <c r="BM23">
        <v>100</v>
      </c>
    </row>
    <row r="24" spans="1:65">
      <c r="A24">
        <v>22</v>
      </c>
      <c r="B24" s="9">
        <v>44</v>
      </c>
      <c r="C24" t="s">
        <v>345</v>
      </c>
      <c r="D24" t="s">
        <v>126</v>
      </c>
      <c r="E24" t="s">
        <v>346</v>
      </c>
      <c r="F24">
        <v>25.06</v>
      </c>
      <c r="G24">
        <v>10.377000000000001</v>
      </c>
      <c r="H24">
        <v>102.208</v>
      </c>
      <c r="I24">
        <v>5.5010000000000003</v>
      </c>
      <c r="J24">
        <v>15.731999999999999</v>
      </c>
      <c r="K24">
        <v>48.584000000000003</v>
      </c>
      <c r="L24">
        <v>116.636</v>
      </c>
      <c r="M24">
        <v>282.02100000000002</v>
      </c>
      <c r="N24">
        <v>2.0488400000000002</v>
      </c>
      <c r="O24">
        <v>2.8161589999999999</v>
      </c>
      <c r="P24">
        <v>4.5218689999999997</v>
      </c>
      <c r="Q24">
        <v>5.6403090000000002</v>
      </c>
      <c r="R24">
        <v>7.9596239999999998</v>
      </c>
      <c r="S24">
        <v>9.4044209999999993</v>
      </c>
      <c r="T24">
        <v>12.457788000000001</v>
      </c>
      <c r="U24">
        <v>14.591907000000001</v>
      </c>
      <c r="V24">
        <v>19.900583000000001</v>
      </c>
      <c r="W24">
        <v>24.015034</v>
      </c>
      <c r="X24">
        <v>28.759601</v>
      </c>
      <c r="Y24">
        <v>33.518115999999999</v>
      </c>
      <c r="Z24">
        <v>34.699948999999997</v>
      </c>
      <c r="AA24">
        <v>42.749298000000003</v>
      </c>
      <c r="AB24">
        <v>48.619971999999997</v>
      </c>
      <c r="AC24">
        <v>51.116415000000003</v>
      </c>
      <c r="AD24">
        <v>59.914774000000001</v>
      </c>
      <c r="AE24">
        <v>66.850216000000003</v>
      </c>
      <c r="AF24">
        <v>74.313518999999999</v>
      </c>
      <c r="AG24">
        <v>76.176165999999995</v>
      </c>
      <c r="AH24">
        <v>81.434623000000002</v>
      </c>
      <c r="AI24">
        <v>84.413200000000003</v>
      </c>
      <c r="AJ24">
        <v>86.839067</v>
      </c>
      <c r="AK24">
        <v>87.381298000000001</v>
      </c>
      <c r="AL24">
        <v>89.066396999999995</v>
      </c>
      <c r="AM24">
        <v>90.511797999999999</v>
      </c>
      <c r="AN24">
        <v>93.229309000000001</v>
      </c>
      <c r="AO24">
        <v>95.503298999999998</v>
      </c>
      <c r="AP24">
        <v>97.188601000000006</v>
      </c>
      <c r="AQ24">
        <v>98.348535999999996</v>
      </c>
      <c r="AR24">
        <v>98.769953999999998</v>
      </c>
      <c r="AS24">
        <v>99.103480000000005</v>
      </c>
      <c r="AT24">
        <v>99.563365000000005</v>
      </c>
      <c r="AU24">
        <v>99.828959999999995</v>
      </c>
      <c r="AV24">
        <v>99.946029999999993</v>
      </c>
      <c r="AW24">
        <v>99.985010000000003</v>
      </c>
      <c r="AX24">
        <v>100</v>
      </c>
      <c r="AY24">
        <v>100</v>
      </c>
      <c r="AZ24">
        <v>100</v>
      </c>
      <c r="BA24">
        <v>100</v>
      </c>
      <c r="BB24">
        <v>100</v>
      </c>
      <c r="BC24">
        <v>100</v>
      </c>
      <c r="BD24">
        <v>100</v>
      </c>
      <c r="BE24">
        <v>100</v>
      </c>
      <c r="BF24">
        <v>100</v>
      </c>
      <c r="BG24">
        <v>100</v>
      </c>
      <c r="BH24">
        <v>100</v>
      </c>
      <c r="BI24">
        <v>100</v>
      </c>
      <c r="BJ24">
        <v>100</v>
      </c>
      <c r="BK24">
        <v>100</v>
      </c>
      <c r="BL24">
        <v>100</v>
      </c>
      <c r="BM24">
        <v>100</v>
      </c>
    </row>
    <row r="25" spans="1:65">
      <c r="A25">
        <v>23</v>
      </c>
      <c r="B25" s="9">
        <v>48</v>
      </c>
      <c r="C25" t="s">
        <v>347</v>
      </c>
      <c r="D25" t="s">
        <v>126</v>
      </c>
      <c r="E25" t="s">
        <v>348</v>
      </c>
      <c r="F25">
        <v>45.06</v>
      </c>
      <c r="G25">
        <v>4.2430000000000003</v>
      </c>
      <c r="H25">
        <v>28.364000000000001</v>
      </c>
      <c r="I25">
        <v>1.6910000000000001</v>
      </c>
      <c r="J25">
        <v>3.7650000000000001</v>
      </c>
      <c r="K25">
        <v>12.836</v>
      </c>
      <c r="L25">
        <v>28.76</v>
      </c>
      <c r="M25">
        <v>42.088999999999999</v>
      </c>
      <c r="N25">
        <v>5.3450220000000002</v>
      </c>
      <c r="O25">
        <v>7.2366330000000003</v>
      </c>
      <c r="P25">
        <v>11.497498</v>
      </c>
      <c r="Q25">
        <v>14.353441999999999</v>
      </c>
      <c r="R25">
        <v>20.570405999999998</v>
      </c>
      <c r="S25">
        <v>24.754915</v>
      </c>
      <c r="T25">
        <v>34.456496000000001</v>
      </c>
      <c r="U25">
        <v>41.509264000000002</v>
      </c>
      <c r="V25">
        <v>57.411405999999999</v>
      </c>
      <c r="W25">
        <v>67.017187000000007</v>
      </c>
      <c r="X25">
        <v>75.291674999999998</v>
      </c>
      <c r="Y25">
        <v>81.319145000000006</v>
      </c>
      <c r="Z25">
        <v>82.550449999999998</v>
      </c>
      <c r="AA25">
        <v>88.923411000000002</v>
      </c>
      <c r="AB25">
        <v>92.009669000000002</v>
      </c>
      <c r="AC25">
        <v>93.045691000000005</v>
      </c>
      <c r="AD25">
        <v>95.734104000000002</v>
      </c>
      <c r="AE25">
        <v>97.063772</v>
      </c>
      <c r="AF25">
        <v>97.927167999999995</v>
      </c>
      <c r="AG25">
        <v>98.064661000000001</v>
      </c>
      <c r="AH25">
        <v>98.291995</v>
      </c>
      <c r="AI25">
        <v>98.305014</v>
      </c>
      <c r="AJ25">
        <v>98.305014</v>
      </c>
      <c r="AK25">
        <v>98.305014</v>
      </c>
      <c r="AL25">
        <v>98.305014</v>
      </c>
      <c r="AM25">
        <v>98.338209000000006</v>
      </c>
      <c r="AN25">
        <v>98.596334999999996</v>
      </c>
      <c r="AO25">
        <v>98.877100999999996</v>
      </c>
      <c r="AP25">
        <v>99.132532999999995</v>
      </c>
      <c r="AQ25">
        <v>99.351697000000001</v>
      </c>
      <c r="AR25">
        <v>99.447154999999995</v>
      </c>
      <c r="AS25">
        <v>99.532497000000006</v>
      </c>
      <c r="AT25">
        <v>99.674746999999996</v>
      </c>
      <c r="AU25">
        <v>99.788253999999995</v>
      </c>
      <c r="AV25">
        <v>99.864326000000005</v>
      </c>
      <c r="AW25">
        <v>99.910104000000004</v>
      </c>
      <c r="AX25">
        <v>99.927601999999993</v>
      </c>
      <c r="AY25">
        <v>99.941181</v>
      </c>
      <c r="AZ25">
        <v>99.958748</v>
      </c>
      <c r="BA25">
        <v>99.970527000000004</v>
      </c>
      <c r="BB25">
        <v>99.980528000000007</v>
      </c>
      <c r="BC25">
        <v>99.988384999999994</v>
      </c>
      <c r="BD25">
        <v>99.991364000000004</v>
      </c>
      <c r="BE25">
        <v>99.993758</v>
      </c>
      <c r="BF25">
        <v>100</v>
      </c>
      <c r="BG25">
        <v>100</v>
      </c>
      <c r="BH25">
        <v>100</v>
      </c>
      <c r="BI25">
        <v>100</v>
      </c>
      <c r="BJ25">
        <v>100</v>
      </c>
      <c r="BK25">
        <v>100</v>
      </c>
      <c r="BL25">
        <v>100</v>
      </c>
      <c r="BM25">
        <v>100</v>
      </c>
    </row>
    <row r="26" spans="1:65">
      <c r="A26">
        <v>24</v>
      </c>
      <c r="B26" s="9">
        <v>52</v>
      </c>
      <c r="C26" t="s">
        <v>349</v>
      </c>
      <c r="D26" t="s">
        <v>126</v>
      </c>
      <c r="E26" t="s">
        <v>350</v>
      </c>
      <c r="F26">
        <v>34.86</v>
      </c>
      <c r="G26">
        <v>5.7949999999999999</v>
      </c>
      <c r="H26">
        <v>38.476999999999997</v>
      </c>
      <c r="I26">
        <v>2.383</v>
      </c>
      <c r="J26">
        <v>5.7480000000000002</v>
      </c>
      <c r="K26">
        <v>21.087</v>
      </c>
      <c r="L26">
        <v>52.183999999999997</v>
      </c>
      <c r="M26">
        <v>75.894999999999996</v>
      </c>
      <c r="N26">
        <v>3.7764540000000002</v>
      </c>
      <c r="O26">
        <v>5.1734439999999999</v>
      </c>
      <c r="P26">
        <v>8.3217510000000008</v>
      </c>
      <c r="Q26">
        <v>10.429468</v>
      </c>
      <c r="R26">
        <v>15.006258000000001</v>
      </c>
      <c r="S26">
        <v>18.062933000000001</v>
      </c>
      <c r="T26">
        <v>24.982285999999998</v>
      </c>
      <c r="U26">
        <v>29.884758000000001</v>
      </c>
      <c r="V26">
        <v>41.050536999999998</v>
      </c>
      <c r="W26">
        <v>48.351531999999999</v>
      </c>
      <c r="X26">
        <v>55.470973999999998</v>
      </c>
      <c r="Y26">
        <v>61.553286</v>
      </c>
      <c r="Z26">
        <v>62.936666000000002</v>
      </c>
      <c r="AA26">
        <v>71.336580999999995</v>
      </c>
      <c r="AB26">
        <v>76.600116</v>
      </c>
      <c r="AC26">
        <v>78.665699000000004</v>
      </c>
      <c r="AD26">
        <v>85.246832999999995</v>
      </c>
      <c r="AE26">
        <v>89.741551000000001</v>
      </c>
      <c r="AF26">
        <v>93.899428999999998</v>
      </c>
      <c r="AG26">
        <v>94.815196999999998</v>
      </c>
      <c r="AH26">
        <v>97.059324000000004</v>
      </c>
      <c r="AI26">
        <v>98.008009000000001</v>
      </c>
      <c r="AJ26">
        <v>98.477286000000007</v>
      </c>
      <c r="AK26">
        <v>98.532039999999995</v>
      </c>
      <c r="AL26">
        <v>98.605407</v>
      </c>
      <c r="AM26">
        <v>98.686234999999996</v>
      </c>
      <c r="AN26">
        <v>98.959575999999998</v>
      </c>
      <c r="AO26">
        <v>99.215469999999996</v>
      </c>
      <c r="AP26">
        <v>99.407796000000005</v>
      </c>
      <c r="AQ26">
        <v>99.553331</v>
      </c>
      <c r="AR26">
        <v>99.614360000000005</v>
      </c>
      <c r="AS26">
        <v>99.669207</v>
      </c>
      <c r="AT26">
        <v>99.763321000000005</v>
      </c>
      <c r="AU26">
        <v>99.839361999999994</v>
      </c>
      <c r="AV26">
        <v>99.899741000000006</v>
      </c>
      <c r="AW26">
        <v>99.948719999999994</v>
      </c>
      <c r="AX26">
        <v>99.967640000000003</v>
      </c>
      <c r="AY26">
        <v>99.981576000000004</v>
      </c>
      <c r="AZ26">
        <v>100</v>
      </c>
      <c r="BA26">
        <v>100</v>
      </c>
      <c r="BB26">
        <v>100</v>
      </c>
      <c r="BC26">
        <v>100</v>
      </c>
      <c r="BD26">
        <v>100</v>
      </c>
      <c r="BE26">
        <v>100</v>
      </c>
      <c r="BF26">
        <v>100</v>
      </c>
      <c r="BG26">
        <v>100</v>
      </c>
      <c r="BH26">
        <v>100</v>
      </c>
      <c r="BI26">
        <v>100</v>
      </c>
      <c r="BJ26">
        <v>100</v>
      </c>
      <c r="BK26">
        <v>100</v>
      </c>
      <c r="BL26">
        <v>100</v>
      </c>
      <c r="BM26">
        <v>100</v>
      </c>
    </row>
    <row r="27" spans="1:65">
      <c r="A27">
        <v>25</v>
      </c>
      <c r="B27" s="9">
        <v>56</v>
      </c>
      <c r="C27" t="s">
        <v>351</v>
      </c>
      <c r="D27" t="s">
        <v>126</v>
      </c>
      <c r="E27" t="s">
        <v>352</v>
      </c>
      <c r="F27">
        <v>27.66</v>
      </c>
      <c r="G27">
        <v>11.683999999999999</v>
      </c>
      <c r="H27">
        <v>62.079000000000001</v>
      </c>
      <c r="I27">
        <v>6.7149999999999999</v>
      </c>
      <c r="J27">
        <v>20.355</v>
      </c>
      <c r="K27">
        <v>56.88</v>
      </c>
      <c r="L27">
        <v>97.14</v>
      </c>
      <c r="M27">
        <v>122.054</v>
      </c>
      <c r="N27">
        <v>1.795093</v>
      </c>
      <c r="O27">
        <v>2.4927510000000002</v>
      </c>
      <c r="P27">
        <v>4.0463129999999996</v>
      </c>
      <c r="Q27">
        <v>5.0503020000000003</v>
      </c>
      <c r="R27">
        <v>7.0748800000000003</v>
      </c>
      <c r="S27">
        <v>8.3180219999999991</v>
      </c>
      <c r="T27">
        <v>10.994626</v>
      </c>
      <c r="U27">
        <v>12.863472</v>
      </c>
      <c r="V27">
        <v>17.023955000000001</v>
      </c>
      <c r="W27">
        <v>19.783429000000002</v>
      </c>
      <c r="X27">
        <v>22.883065999999999</v>
      </c>
      <c r="Y27">
        <v>26.273678</v>
      </c>
      <c r="Z27">
        <v>27.185801999999999</v>
      </c>
      <c r="AA27">
        <v>34.313806999999997</v>
      </c>
      <c r="AB27">
        <v>40.580779999999997</v>
      </c>
      <c r="AC27">
        <v>43.520173</v>
      </c>
      <c r="AD27">
        <v>55.156463000000002</v>
      </c>
      <c r="AE27">
        <v>65.667317999999995</v>
      </c>
      <c r="AF27">
        <v>78.167736000000005</v>
      </c>
      <c r="AG27">
        <v>81.446095</v>
      </c>
      <c r="AH27">
        <v>90.842247999999998</v>
      </c>
      <c r="AI27">
        <v>95.898697999999996</v>
      </c>
      <c r="AJ27">
        <v>99.082780999999997</v>
      </c>
      <c r="AK27">
        <v>99.517341000000002</v>
      </c>
      <c r="AL27">
        <v>100</v>
      </c>
      <c r="AM27">
        <v>100</v>
      </c>
      <c r="AN27">
        <v>100</v>
      </c>
      <c r="AO27">
        <v>100</v>
      </c>
      <c r="AP27">
        <v>100</v>
      </c>
      <c r="AQ27">
        <v>100</v>
      </c>
      <c r="AR27">
        <v>100</v>
      </c>
      <c r="AS27">
        <v>100</v>
      </c>
      <c r="AT27">
        <v>100</v>
      </c>
      <c r="AU27">
        <v>100</v>
      </c>
      <c r="AV27">
        <v>100</v>
      </c>
      <c r="AW27">
        <v>100</v>
      </c>
      <c r="AX27">
        <v>100</v>
      </c>
      <c r="AY27">
        <v>100</v>
      </c>
      <c r="AZ27">
        <v>100</v>
      </c>
      <c r="BA27">
        <v>100</v>
      </c>
      <c r="BB27">
        <v>100</v>
      </c>
      <c r="BC27">
        <v>100</v>
      </c>
      <c r="BD27">
        <v>100</v>
      </c>
      <c r="BE27">
        <v>100</v>
      </c>
      <c r="BF27">
        <v>100</v>
      </c>
      <c r="BG27">
        <v>100</v>
      </c>
      <c r="BH27">
        <v>100</v>
      </c>
      <c r="BI27">
        <v>100</v>
      </c>
      <c r="BJ27">
        <v>100</v>
      </c>
      <c r="BK27">
        <v>100</v>
      </c>
      <c r="BL27">
        <v>100</v>
      </c>
      <c r="BM27">
        <v>100</v>
      </c>
    </row>
    <row r="28" spans="1:65">
      <c r="A28">
        <v>26</v>
      </c>
      <c r="B28" s="9">
        <v>60</v>
      </c>
      <c r="C28" t="s">
        <v>353</v>
      </c>
      <c r="D28" t="s">
        <v>126</v>
      </c>
      <c r="E28" t="s">
        <v>354</v>
      </c>
      <c r="F28">
        <v>37.43</v>
      </c>
      <c r="G28">
        <v>7.524</v>
      </c>
      <c r="H28">
        <v>60.588000000000001</v>
      </c>
      <c r="I28">
        <v>3.282</v>
      </c>
      <c r="J28">
        <v>8.2010000000000005</v>
      </c>
      <c r="K28">
        <v>37.101999999999997</v>
      </c>
      <c r="L28">
        <v>99.322999999999993</v>
      </c>
      <c r="M28">
        <v>140.084</v>
      </c>
      <c r="N28">
        <v>2.8366370000000001</v>
      </c>
      <c r="O28">
        <v>3.8958910000000002</v>
      </c>
      <c r="P28">
        <v>6.3051310000000003</v>
      </c>
      <c r="Q28">
        <v>7.9322249999999999</v>
      </c>
      <c r="R28">
        <v>11.49311</v>
      </c>
      <c r="S28">
        <v>13.884410000000001</v>
      </c>
      <c r="T28">
        <v>19.302809</v>
      </c>
      <c r="U28">
        <v>23.103825000000001</v>
      </c>
      <c r="V28">
        <v>31.42408</v>
      </c>
      <c r="W28">
        <v>36.506731000000002</v>
      </c>
      <c r="X28">
        <v>41.212471000000001</v>
      </c>
      <c r="Y28">
        <v>45.152563000000001</v>
      </c>
      <c r="Z28">
        <v>46.056140999999997</v>
      </c>
      <c r="AA28">
        <v>51.826070999999999</v>
      </c>
      <c r="AB28">
        <v>55.936444000000002</v>
      </c>
      <c r="AC28">
        <v>57.723602999999997</v>
      </c>
      <c r="AD28">
        <v>64.445563000000007</v>
      </c>
      <c r="AE28">
        <v>70.469239999999999</v>
      </c>
      <c r="AF28">
        <v>78.074611000000004</v>
      </c>
      <c r="AG28">
        <v>80.222588999999999</v>
      </c>
      <c r="AH28">
        <v>87.049873000000005</v>
      </c>
      <c r="AI28">
        <v>91.557220999999998</v>
      </c>
      <c r="AJ28">
        <v>95.446721999999994</v>
      </c>
      <c r="AK28">
        <v>96.243098000000003</v>
      </c>
      <c r="AL28">
        <v>98.06465</v>
      </c>
      <c r="AM28">
        <v>98.781156999999993</v>
      </c>
      <c r="AN28">
        <v>99.254928000000007</v>
      </c>
      <c r="AO28">
        <v>99.458367999999993</v>
      </c>
      <c r="AP28">
        <v>99.616338999999996</v>
      </c>
      <c r="AQ28">
        <v>99.752459000000002</v>
      </c>
      <c r="AR28">
        <v>99.812146999999996</v>
      </c>
      <c r="AS28">
        <v>99.864469</v>
      </c>
      <c r="AT28">
        <v>99.949696000000003</v>
      </c>
      <c r="AU28">
        <v>99.991853000000006</v>
      </c>
      <c r="AV28">
        <v>100</v>
      </c>
      <c r="AW28">
        <v>100</v>
      </c>
      <c r="AX28">
        <v>100</v>
      </c>
      <c r="AY28">
        <v>100</v>
      </c>
      <c r="AZ28">
        <v>100</v>
      </c>
      <c r="BA28">
        <v>100</v>
      </c>
      <c r="BB28">
        <v>100</v>
      </c>
      <c r="BC28">
        <v>100</v>
      </c>
      <c r="BD28">
        <v>100</v>
      </c>
      <c r="BE28">
        <v>100</v>
      </c>
      <c r="BF28">
        <v>100</v>
      </c>
      <c r="BG28">
        <v>100</v>
      </c>
      <c r="BH28">
        <v>100</v>
      </c>
      <c r="BI28">
        <v>100</v>
      </c>
      <c r="BJ28">
        <v>100</v>
      </c>
      <c r="BK28">
        <v>100</v>
      </c>
      <c r="BL28">
        <v>100</v>
      </c>
      <c r="BM28">
        <v>100</v>
      </c>
    </row>
    <row r="29" spans="1:65">
      <c r="A29">
        <v>27</v>
      </c>
      <c r="B29" s="9">
        <v>64</v>
      </c>
      <c r="C29" t="s">
        <v>355</v>
      </c>
      <c r="D29" t="s">
        <v>126</v>
      </c>
      <c r="E29" t="s">
        <v>356</v>
      </c>
      <c r="F29">
        <v>40.69</v>
      </c>
      <c r="G29">
        <v>9.4169999999999998</v>
      </c>
      <c r="H29">
        <v>63.341000000000001</v>
      </c>
      <c r="I29">
        <v>4.6340000000000003</v>
      </c>
      <c r="J29">
        <v>13.545999999999999</v>
      </c>
      <c r="K29">
        <v>43.970999999999997</v>
      </c>
      <c r="L29">
        <v>84.322000000000003</v>
      </c>
      <c r="M29">
        <v>113.56</v>
      </c>
      <c r="N29">
        <v>2.2171449999999999</v>
      </c>
      <c r="O29">
        <v>3.0605609999999999</v>
      </c>
      <c r="P29">
        <v>4.9641250000000001</v>
      </c>
      <c r="Q29">
        <v>6.2200990000000003</v>
      </c>
      <c r="R29">
        <v>8.8562010000000004</v>
      </c>
      <c r="S29">
        <v>10.534952000000001</v>
      </c>
      <c r="T29">
        <v>14.100341999999999</v>
      </c>
      <c r="U29">
        <v>16.488022999999998</v>
      </c>
      <c r="V29">
        <v>21.948331</v>
      </c>
      <c r="W29">
        <v>25.989943</v>
      </c>
      <c r="X29">
        <v>30.742874</v>
      </c>
      <c r="Y29">
        <v>35.721521000000003</v>
      </c>
      <c r="Z29">
        <v>36.993043999999998</v>
      </c>
      <c r="AA29">
        <v>45.990223999999998</v>
      </c>
      <c r="AB29">
        <v>52.853561999999997</v>
      </c>
      <c r="AC29">
        <v>55.829548000000003</v>
      </c>
      <c r="AD29">
        <v>66.499711000000005</v>
      </c>
      <c r="AE29">
        <v>74.999662999999998</v>
      </c>
      <c r="AF29">
        <v>84.055717999999999</v>
      </c>
      <c r="AG29">
        <v>86.267522</v>
      </c>
      <c r="AH29">
        <v>92.255234999999999</v>
      </c>
      <c r="AI29">
        <v>95.268872999999999</v>
      </c>
      <c r="AJ29">
        <v>97.138118000000006</v>
      </c>
      <c r="AK29">
        <v>97.415441999999999</v>
      </c>
      <c r="AL29">
        <v>97.892161000000002</v>
      </c>
      <c r="AM29">
        <v>98.066140000000004</v>
      </c>
      <c r="AN29">
        <v>98.415676000000005</v>
      </c>
      <c r="AO29">
        <v>98.776463000000007</v>
      </c>
      <c r="AP29">
        <v>99.063288999999997</v>
      </c>
      <c r="AQ29">
        <v>99.280214000000001</v>
      </c>
      <c r="AR29">
        <v>99.369501999999997</v>
      </c>
      <c r="AS29">
        <v>99.448324</v>
      </c>
      <c r="AT29">
        <v>99.580314000000001</v>
      </c>
      <c r="AU29">
        <v>99.686188999999999</v>
      </c>
      <c r="AV29">
        <v>99.765857999999994</v>
      </c>
      <c r="AW29">
        <v>99.820361000000005</v>
      </c>
      <c r="AX29">
        <v>99.842601999999999</v>
      </c>
      <c r="AY29">
        <v>99.863433000000001</v>
      </c>
      <c r="AZ29">
        <v>99.899405000000002</v>
      </c>
      <c r="BA29">
        <v>99.928639000000004</v>
      </c>
      <c r="BB29">
        <v>99.952320999999998</v>
      </c>
      <c r="BC29">
        <v>99.970374000000007</v>
      </c>
      <c r="BD29">
        <v>99.977393000000006</v>
      </c>
      <c r="BE29">
        <v>99.983254000000002</v>
      </c>
      <c r="BF29">
        <v>99.992521999999994</v>
      </c>
      <c r="BG29">
        <v>100</v>
      </c>
      <c r="BH29">
        <v>100</v>
      </c>
      <c r="BI29">
        <v>100</v>
      </c>
      <c r="BJ29">
        <v>100</v>
      </c>
      <c r="BK29">
        <v>100</v>
      </c>
      <c r="BL29">
        <v>100</v>
      </c>
      <c r="BM29">
        <v>100</v>
      </c>
    </row>
    <row r="30" spans="1:65">
      <c r="A30">
        <v>28</v>
      </c>
      <c r="B30" s="9">
        <v>68</v>
      </c>
      <c r="C30" t="s">
        <v>357</v>
      </c>
      <c r="D30" t="s">
        <v>126</v>
      </c>
      <c r="E30" t="s">
        <v>358</v>
      </c>
      <c r="F30">
        <v>27.11</v>
      </c>
      <c r="G30">
        <v>9.625</v>
      </c>
      <c r="H30">
        <v>55.643000000000001</v>
      </c>
      <c r="I30">
        <v>4.6859999999999999</v>
      </c>
      <c r="J30">
        <v>13.09</v>
      </c>
      <c r="K30">
        <v>45.143999999999998</v>
      </c>
      <c r="L30">
        <v>91.376999999999995</v>
      </c>
      <c r="M30">
        <v>120.873</v>
      </c>
      <c r="N30">
        <v>2.0963479999999999</v>
      </c>
      <c r="O30">
        <v>2.9137170000000001</v>
      </c>
      <c r="P30">
        <v>4.7997129999999997</v>
      </c>
      <c r="Q30">
        <v>6.0731409999999997</v>
      </c>
      <c r="R30">
        <v>8.7653929999999995</v>
      </c>
      <c r="S30">
        <v>10.460433999999999</v>
      </c>
      <c r="T30">
        <v>14.057181999999999</v>
      </c>
      <c r="U30">
        <v>16.575167</v>
      </c>
      <c r="V30">
        <v>22.713228000000001</v>
      </c>
      <c r="W30">
        <v>27.192774</v>
      </c>
      <c r="X30">
        <v>32.047080999999999</v>
      </c>
      <c r="Y30">
        <v>36.704211999999998</v>
      </c>
      <c r="Z30">
        <v>37.844479</v>
      </c>
      <c r="AA30">
        <v>45.614825000000003</v>
      </c>
      <c r="AB30">
        <v>51.440083000000001</v>
      </c>
      <c r="AC30">
        <v>53.989758999999999</v>
      </c>
      <c r="AD30">
        <v>63.443967000000001</v>
      </c>
      <c r="AE30">
        <v>71.53595</v>
      </c>
      <c r="AF30">
        <v>81.036169000000001</v>
      </c>
      <c r="AG30">
        <v>83.552774999999997</v>
      </c>
      <c r="AH30">
        <v>90.972638000000003</v>
      </c>
      <c r="AI30">
        <v>95.2624</v>
      </c>
      <c r="AJ30">
        <v>98.356961999999996</v>
      </c>
      <c r="AK30">
        <v>98.878341000000006</v>
      </c>
      <c r="AL30">
        <v>99.809531000000007</v>
      </c>
      <c r="AM30">
        <v>99.981155000000001</v>
      </c>
      <c r="AN30">
        <v>100</v>
      </c>
      <c r="AO30">
        <v>100</v>
      </c>
      <c r="AP30">
        <v>100</v>
      </c>
      <c r="AQ30">
        <v>100</v>
      </c>
      <c r="AR30">
        <v>100</v>
      </c>
      <c r="AS30">
        <v>100</v>
      </c>
      <c r="AT30">
        <v>100</v>
      </c>
      <c r="AU30">
        <v>100</v>
      </c>
      <c r="AV30">
        <v>100</v>
      </c>
      <c r="AW30">
        <v>100</v>
      </c>
      <c r="AX30">
        <v>100</v>
      </c>
      <c r="AY30">
        <v>100</v>
      </c>
      <c r="AZ30">
        <v>100</v>
      </c>
      <c r="BA30">
        <v>100</v>
      </c>
      <c r="BB30">
        <v>100</v>
      </c>
      <c r="BC30">
        <v>100</v>
      </c>
      <c r="BD30">
        <v>100</v>
      </c>
      <c r="BE30">
        <v>100</v>
      </c>
      <c r="BF30">
        <v>100</v>
      </c>
      <c r="BG30">
        <v>100</v>
      </c>
      <c r="BH30">
        <v>100</v>
      </c>
      <c r="BI30">
        <v>100</v>
      </c>
      <c r="BJ30">
        <v>100</v>
      </c>
      <c r="BK30">
        <v>100</v>
      </c>
      <c r="BL30">
        <v>100</v>
      </c>
      <c r="BM30">
        <v>100</v>
      </c>
    </row>
    <row r="31" spans="1:65">
      <c r="A31">
        <v>29</v>
      </c>
      <c r="B31" s="9">
        <v>72</v>
      </c>
      <c r="C31" t="s">
        <v>359</v>
      </c>
      <c r="D31" t="s">
        <v>126</v>
      </c>
      <c r="E31" t="s">
        <v>360</v>
      </c>
      <c r="F31">
        <v>29.39</v>
      </c>
      <c r="G31">
        <v>25.234000000000002</v>
      </c>
      <c r="H31">
        <v>217.88900000000001</v>
      </c>
      <c r="I31">
        <v>18.164000000000001</v>
      </c>
      <c r="J31">
        <v>53.664000000000001</v>
      </c>
      <c r="K31">
        <v>196.03</v>
      </c>
      <c r="L31">
        <v>350.56099999999998</v>
      </c>
      <c r="M31">
        <v>446.346</v>
      </c>
      <c r="N31">
        <v>0.67784299999999997</v>
      </c>
      <c r="O31">
        <v>1.0081169999999999</v>
      </c>
      <c r="P31">
        <v>1.796163</v>
      </c>
      <c r="Q31">
        <v>2.3405640000000001</v>
      </c>
      <c r="R31">
        <v>3.5178280000000002</v>
      </c>
      <c r="S31">
        <v>4.2757969999999998</v>
      </c>
      <c r="T31">
        <v>5.8630599999999999</v>
      </c>
      <c r="U31">
        <v>6.8932479999999998</v>
      </c>
      <c r="V31">
        <v>9.1168300000000002</v>
      </c>
      <c r="W31">
        <v>10.611844</v>
      </c>
      <c r="X31">
        <v>12.206822000000001</v>
      </c>
      <c r="Y31">
        <v>13.732721</v>
      </c>
      <c r="Z31">
        <v>14.10458</v>
      </c>
      <c r="AA31">
        <v>16.591553999999999</v>
      </c>
      <c r="AB31">
        <v>18.381312000000001</v>
      </c>
      <c r="AC31">
        <v>19.144169000000002</v>
      </c>
      <c r="AD31">
        <v>21.910655999999999</v>
      </c>
      <c r="AE31">
        <v>24.344714</v>
      </c>
      <c r="AF31">
        <v>27.762944000000001</v>
      </c>
      <c r="AG31">
        <v>28.909649999999999</v>
      </c>
      <c r="AH31">
        <v>33.777453000000001</v>
      </c>
      <c r="AI31">
        <v>39.19014</v>
      </c>
      <c r="AJ31">
        <v>47.970123999999998</v>
      </c>
      <c r="AK31">
        <v>50.944243999999998</v>
      </c>
      <c r="AL31">
        <v>62.325586000000001</v>
      </c>
      <c r="AM31">
        <v>72.107736000000003</v>
      </c>
      <c r="AN31">
        <v>85.878207000000003</v>
      </c>
      <c r="AO31">
        <v>93.452623000000003</v>
      </c>
      <c r="AP31">
        <v>97.254470999999995</v>
      </c>
      <c r="AQ31">
        <v>99.026526000000004</v>
      </c>
      <c r="AR31">
        <v>99.485488000000004</v>
      </c>
      <c r="AS31">
        <v>99.762915000000007</v>
      </c>
      <c r="AT31">
        <v>99.984442000000001</v>
      </c>
      <c r="AU31">
        <v>100</v>
      </c>
      <c r="AV31">
        <v>100</v>
      </c>
      <c r="AW31">
        <v>100</v>
      </c>
      <c r="AX31">
        <v>100</v>
      </c>
      <c r="AY31">
        <v>100</v>
      </c>
      <c r="AZ31">
        <v>100</v>
      </c>
      <c r="BA31">
        <v>100</v>
      </c>
      <c r="BB31">
        <v>100</v>
      </c>
      <c r="BC31">
        <v>100</v>
      </c>
      <c r="BD31">
        <v>100</v>
      </c>
      <c r="BE31">
        <v>100</v>
      </c>
      <c r="BF31">
        <v>100</v>
      </c>
      <c r="BG31">
        <v>100</v>
      </c>
      <c r="BH31">
        <v>100</v>
      </c>
      <c r="BI31">
        <v>100</v>
      </c>
      <c r="BJ31">
        <v>100</v>
      </c>
      <c r="BK31">
        <v>100</v>
      </c>
      <c r="BL31">
        <v>100</v>
      </c>
      <c r="BM31">
        <v>100</v>
      </c>
    </row>
    <row r="32" spans="1:65">
      <c r="A32">
        <v>30</v>
      </c>
      <c r="B32" s="9">
        <v>76</v>
      </c>
      <c r="C32" t="s">
        <v>361</v>
      </c>
      <c r="D32" t="s">
        <v>126</v>
      </c>
      <c r="E32" t="s">
        <v>362</v>
      </c>
      <c r="F32">
        <v>29.91</v>
      </c>
      <c r="G32">
        <v>12.548</v>
      </c>
      <c r="H32">
        <v>87.688999999999993</v>
      </c>
      <c r="I32">
        <v>7.048</v>
      </c>
      <c r="J32">
        <v>21.786000000000001</v>
      </c>
      <c r="K32">
        <v>62.82</v>
      </c>
      <c r="L32">
        <v>128.37100000000001</v>
      </c>
      <c r="M32">
        <v>189.858</v>
      </c>
      <c r="N32">
        <v>1.6116740000000001</v>
      </c>
      <c r="O32">
        <v>2.265304</v>
      </c>
      <c r="P32">
        <v>3.7573650000000001</v>
      </c>
      <c r="Q32">
        <v>4.7444249999999997</v>
      </c>
      <c r="R32">
        <v>6.7834060000000003</v>
      </c>
      <c r="S32">
        <v>8.0454050000000006</v>
      </c>
      <c r="T32">
        <v>10.648766</v>
      </c>
      <c r="U32">
        <v>12.359294</v>
      </c>
      <c r="V32">
        <v>16.170611000000001</v>
      </c>
      <c r="W32">
        <v>18.888394000000002</v>
      </c>
      <c r="X32">
        <v>22.051501999999999</v>
      </c>
      <c r="Y32">
        <v>25.426393999999998</v>
      </c>
      <c r="Z32">
        <v>26.306163999999999</v>
      </c>
      <c r="AA32">
        <v>32.801015</v>
      </c>
      <c r="AB32">
        <v>38.114612000000001</v>
      </c>
      <c r="AC32">
        <v>40.525224999999999</v>
      </c>
      <c r="AD32">
        <v>49.776083999999997</v>
      </c>
      <c r="AE32">
        <v>57.978189999999998</v>
      </c>
      <c r="AF32">
        <v>67.934014000000005</v>
      </c>
      <c r="AG32">
        <v>70.657032999999998</v>
      </c>
      <c r="AH32">
        <v>79.109949999999998</v>
      </c>
      <c r="AI32">
        <v>84.659333000000004</v>
      </c>
      <c r="AJ32">
        <v>89.764253999999994</v>
      </c>
      <c r="AK32">
        <v>90.935046</v>
      </c>
      <c r="AL32">
        <v>94.165101000000007</v>
      </c>
      <c r="AM32">
        <v>96.090053999999995</v>
      </c>
      <c r="AN32">
        <v>98.215064999999996</v>
      </c>
      <c r="AO32">
        <v>99.230182999999997</v>
      </c>
      <c r="AP32">
        <v>99.706654999999998</v>
      </c>
      <c r="AQ32">
        <v>99.915852000000001</v>
      </c>
      <c r="AR32">
        <v>99.964378999999994</v>
      </c>
      <c r="AS32">
        <v>100</v>
      </c>
      <c r="AT32">
        <v>100</v>
      </c>
      <c r="AU32">
        <v>100</v>
      </c>
      <c r="AV32">
        <v>100</v>
      </c>
      <c r="AW32">
        <v>100</v>
      </c>
      <c r="AX32">
        <v>100</v>
      </c>
      <c r="AY32">
        <v>100</v>
      </c>
      <c r="AZ32">
        <v>100</v>
      </c>
      <c r="BA32">
        <v>100</v>
      </c>
      <c r="BB32">
        <v>100</v>
      </c>
      <c r="BC32">
        <v>100</v>
      </c>
      <c r="BD32">
        <v>100</v>
      </c>
      <c r="BE32">
        <v>100</v>
      </c>
      <c r="BF32">
        <v>100</v>
      </c>
      <c r="BG32">
        <v>100</v>
      </c>
      <c r="BH32">
        <v>100</v>
      </c>
      <c r="BI32">
        <v>100</v>
      </c>
      <c r="BJ32">
        <v>100</v>
      </c>
      <c r="BK32">
        <v>100</v>
      </c>
      <c r="BL32">
        <v>100</v>
      </c>
      <c r="BM32">
        <v>100</v>
      </c>
    </row>
    <row r="34" spans="1:46" s="3" customFormat="1" ht="28.5" customHeight="1">
      <c r="B34" s="6"/>
      <c r="C34" s="3" t="s">
        <v>1</v>
      </c>
      <c r="D34" s="3" t="s">
        <v>114</v>
      </c>
      <c r="E34" s="3" t="s">
        <v>115</v>
      </c>
      <c r="F34" s="3" t="s">
        <v>116</v>
      </c>
      <c r="G34" s="3" t="s">
        <v>117</v>
      </c>
      <c r="H34" s="3" t="s">
        <v>118</v>
      </c>
      <c r="I34" s="3" t="s">
        <v>119</v>
      </c>
      <c r="K34" s="3" t="s">
        <v>121</v>
      </c>
      <c r="M34" s="3" t="s">
        <v>123</v>
      </c>
      <c r="N34" s="125" t="s">
        <v>184</v>
      </c>
      <c r="O34" s="125"/>
      <c r="P34" s="125"/>
      <c r="Q34" s="125"/>
      <c r="R34" s="125"/>
      <c r="S34" s="125"/>
      <c r="T34" s="125"/>
      <c r="U34" s="125"/>
    </row>
    <row r="35" spans="1:46" s="3" customFormat="1">
      <c r="B35" s="6"/>
      <c r="N35" s="4">
        <v>0.02</v>
      </c>
      <c r="O35" s="4">
        <v>0.48799999999999999</v>
      </c>
      <c r="P35" s="4">
        <v>0.97699999999999998</v>
      </c>
      <c r="Q35" s="4">
        <v>1.9530000000000001</v>
      </c>
      <c r="R35" s="4">
        <v>3.9060000000000001</v>
      </c>
      <c r="S35" s="4">
        <v>5.86</v>
      </c>
      <c r="T35" s="4">
        <v>7.8125</v>
      </c>
      <c r="U35" s="4">
        <v>11.718999999999999</v>
      </c>
      <c r="V35" s="4">
        <v>15.625</v>
      </c>
      <c r="W35" s="4">
        <v>23.4375</v>
      </c>
      <c r="X35" s="4">
        <v>31.25</v>
      </c>
      <c r="Y35" s="4">
        <v>46.875</v>
      </c>
      <c r="Z35" s="4">
        <v>62.5</v>
      </c>
      <c r="AA35" s="4">
        <v>78.125</v>
      </c>
      <c r="AB35" s="4">
        <v>93.75</v>
      </c>
      <c r="AC35" s="4">
        <v>109.375</v>
      </c>
      <c r="AD35" s="4">
        <v>125</v>
      </c>
      <c r="AE35" s="4">
        <v>156.25</v>
      </c>
      <c r="AF35" s="4">
        <v>187.5</v>
      </c>
      <c r="AG35" s="4">
        <v>218.75</v>
      </c>
      <c r="AH35" s="4">
        <v>250</v>
      </c>
      <c r="AI35" s="4">
        <v>312.5</v>
      </c>
      <c r="AJ35" s="4">
        <v>375</v>
      </c>
      <c r="AK35" s="4">
        <v>437.5</v>
      </c>
      <c r="AL35" s="4">
        <v>500</v>
      </c>
      <c r="AM35" s="4">
        <v>625</v>
      </c>
      <c r="AN35" s="4">
        <v>750</v>
      </c>
      <c r="AO35" s="4">
        <v>875</v>
      </c>
      <c r="AP35" s="4">
        <v>1000</v>
      </c>
      <c r="AQ35" s="4">
        <v>1250</v>
      </c>
      <c r="AR35" s="4">
        <v>1500</v>
      </c>
      <c r="AS35" s="4">
        <v>1750</v>
      </c>
      <c r="AT35" s="4">
        <v>2000</v>
      </c>
    </row>
    <row r="36" spans="1:46">
      <c r="A36">
        <v>12</v>
      </c>
      <c r="B36" s="2" t="s">
        <v>47</v>
      </c>
      <c r="C36" t="s">
        <v>192</v>
      </c>
      <c r="D36" t="s">
        <v>186</v>
      </c>
      <c r="E36" t="s">
        <v>193</v>
      </c>
      <c r="F36">
        <v>9.77</v>
      </c>
      <c r="G36">
        <v>87.602999999999994</v>
      </c>
      <c r="H36">
        <v>184.39599999999999</v>
      </c>
      <c r="I36">
        <v>86.745000000000005</v>
      </c>
      <c r="K36">
        <v>174.20400000000001</v>
      </c>
      <c r="M36">
        <v>303.66399999999999</v>
      </c>
      <c r="O36">
        <v>0</v>
      </c>
      <c r="P36">
        <v>0</v>
      </c>
      <c r="Q36">
        <v>8.1356999999999999E-2</v>
      </c>
      <c r="R36">
        <v>0.48725499999999999</v>
      </c>
      <c r="S36">
        <v>0.41964899999999999</v>
      </c>
      <c r="T36">
        <v>0.29817900000000003</v>
      </c>
      <c r="U36">
        <v>0.39632600000000001</v>
      </c>
      <c r="V36">
        <v>0.43498300000000001</v>
      </c>
      <c r="W36">
        <v>1.2376309999999999</v>
      </c>
      <c r="X36">
        <v>1.171948</v>
      </c>
      <c r="Y36">
        <v>1.002084</v>
      </c>
      <c r="Z36">
        <v>0.54216699999999995</v>
      </c>
      <c r="AA36">
        <v>1.9558899999999999</v>
      </c>
      <c r="AB36">
        <v>4.0412629999999998</v>
      </c>
      <c r="AC36">
        <v>5.9078249999999999</v>
      </c>
      <c r="AD36">
        <v>7.1981089999999996</v>
      </c>
      <c r="AE36">
        <v>15.897548</v>
      </c>
      <c r="AF36">
        <v>15.121179</v>
      </c>
      <c r="AG36">
        <v>12.688717</v>
      </c>
      <c r="AH36">
        <v>9.8828019999999999</v>
      </c>
      <c r="AI36">
        <v>12.518943999999999</v>
      </c>
      <c r="AJ36">
        <v>5.9069380000000002</v>
      </c>
      <c r="AK36">
        <v>2.2953399999999999</v>
      </c>
      <c r="AL36">
        <v>0.50504599999999999</v>
      </c>
      <c r="AM36">
        <v>8.8210000000000007E-3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</row>
    <row r="37" spans="1:46">
      <c r="A37">
        <v>13</v>
      </c>
      <c r="B37" s="2" t="s">
        <v>48</v>
      </c>
      <c r="C37" t="s">
        <v>194</v>
      </c>
      <c r="D37" t="s">
        <v>186</v>
      </c>
      <c r="E37" t="s">
        <v>195</v>
      </c>
      <c r="F37">
        <v>32.33</v>
      </c>
      <c r="G37">
        <v>12.654999999999999</v>
      </c>
      <c r="H37">
        <v>80.253</v>
      </c>
      <c r="I37">
        <v>7.2619999999999996</v>
      </c>
      <c r="K37">
        <v>49.341999999999999</v>
      </c>
      <c r="M37">
        <v>196.84399999999999</v>
      </c>
      <c r="O37">
        <v>0.35010000000000002</v>
      </c>
      <c r="P37">
        <v>1.0681799999999999</v>
      </c>
      <c r="Q37">
        <v>1.876573</v>
      </c>
      <c r="R37">
        <v>2.8174769999999998</v>
      </c>
      <c r="S37">
        <v>2.3315589999999999</v>
      </c>
      <c r="T37">
        <v>2.1503100000000002</v>
      </c>
      <c r="U37">
        <v>4.0581069999999997</v>
      </c>
      <c r="V37">
        <v>3.9705789999999999</v>
      </c>
      <c r="W37">
        <v>7.999784</v>
      </c>
      <c r="X37">
        <v>7.8206369999999996</v>
      </c>
      <c r="Y37">
        <v>13.689844000000001</v>
      </c>
      <c r="Z37">
        <v>10.517163999999999</v>
      </c>
      <c r="AA37">
        <v>7.8399520000000003</v>
      </c>
      <c r="AB37">
        <v>5.8771659999999999</v>
      </c>
      <c r="AC37">
        <v>4.4909160000000004</v>
      </c>
      <c r="AD37">
        <v>3.5157980000000002</v>
      </c>
      <c r="AE37">
        <v>5.14297</v>
      </c>
      <c r="AF37">
        <v>3.6035140000000001</v>
      </c>
      <c r="AG37">
        <v>2.6696439999999999</v>
      </c>
      <c r="AH37">
        <v>2.0298880000000001</v>
      </c>
      <c r="AI37">
        <v>2.7489499999999998</v>
      </c>
      <c r="AJ37">
        <v>1.5981369999999999</v>
      </c>
      <c r="AK37">
        <v>0.90340600000000004</v>
      </c>
      <c r="AL37">
        <v>0.49127999999999999</v>
      </c>
      <c r="AM37">
        <v>0.37394300000000003</v>
      </c>
      <c r="AN37">
        <v>6.4119999999999996E-2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</row>
    <row r="38" spans="1:46">
      <c r="A38">
        <v>14</v>
      </c>
      <c r="B38" s="2" t="s">
        <v>50</v>
      </c>
      <c r="C38" t="s">
        <v>307</v>
      </c>
      <c r="D38" t="s">
        <v>186</v>
      </c>
      <c r="E38" t="s">
        <v>196</v>
      </c>
      <c r="F38">
        <v>36.299999999999997</v>
      </c>
      <c r="G38">
        <v>15.757999999999999</v>
      </c>
      <c r="H38">
        <v>130.624</v>
      </c>
      <c r="I38">
        <v>8.8559999999999999</v>
      </c>
      <c r="K38">
        <v>88.125</v>
      </c>
      <c r="M38">
        <v>317.06900000000002</v>
      </c>
      <c r="O38">
        <v>0.271644</v>
      </c>
      <c r="P38">
        <v>0.816029</v>
      </c>
      <c r="Q38">
        <v>1.5132410000000001</v>
      </c>
      <c r="R38">
        <v>2.4354770000000001</v>
      </c>
      <c r="S38">
        <v>2.0681120000000002</v>
      </c>
      <c r="T38">
        <v>1.9141870000000001</v>
      </c>
      <c r="U38">
        <v>3.5514649999999999</v>
      </c>
      <c r="V38">
        <v>3.2589999999999999</v>
      </c>
      <c r="W38">
        <v>5.7769680000000001</v>
      </c>
      <c r="X38">
        <v>4.9491110000000003</v>
      </c>
      <c r="Y38">
        <v>8.1245890000000003</v>
      </c>
      <c r="Z38">
        <v>6.5746060000000002</v>
      </c>
      <c r="AA38">
        <v>5.5682179999999999</v>
      </c>
      <c r="AB38">
        <v>4.857869</v>
      </c>
      <c r="AC38">
        <v>4.3364549999999999</v>
      </c>
      <c r="AD38">
        <v>3.9423509999999999</v>
      </c>
      <c r="AE38">
        <v>7.0065419999999996</v>
      </c>
      <c r="AF38">
        <v>6.0807890000000002</v>
      </c>
      <c r="AG38">
        <v>5.2603859999999996</v>
      </c>
      <c r="AH38">
        <v>4.4788790000000001</v>
      </c>
      <c r="AI38">
        <v>6.8139409999999998</v>
      </c>
      <c r="AJ38">
        <v>4.4569910000000004</v>
      </c>
      <c r="AK38">
        <v>2.7590129999999999</v>
      </c>
      <c r="AL38">
        <v>1.6252800000000001</v>
      </c>
      <c r="AM38">
        <v>1.368465</v>
      </c>
      <c r="AN38">
        <v>0.19039200000000001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</row>
    <row r="39" spans="1:46">
      <c r="A39">
        <v>15</v>
      </c>
      <c r="B39" s="2" t="s">
        <v>51</v>
      </c>
      <c r="C39" t="s">
        <v>185</v>
      </c>
      <c r="D39" t="s">
        <v>186</v>
      </c>
      <c r="E39" t="s">
        <v>187</v>
      </c>
      <c r="F39">
        <v>10.53</v>
      </c>
      <c r="G39">
        <v>95.525000000000006</v>
      </c>
      <c r="H39">
        <v>164.822</v>
      </c>
      <c r="I39">
        <v>87.991</v>
      </c>
      <c r="K39">
        <v>155.94200000000001</v>
      </c>
      <c r="M39">
        <v>259.85899999999998</v>
      </c>
      <c r="O39">
        <v>0</v>
      </c>
      <c r="P39">
        <v>0</v>
      </c>
      <c r="Q39">
        <v>0</v>
      </c>
      <c r="R39">
        <v>0.42821300000000001</v>
      </c>
      <c r="S39">
        <v>0.32694699999999999</v>
      </c>
      <c r="T39">
        <v>0.17882600000000001</v>
      </c>
      <c r="U39">
        <v>0.25352799999999998</v>
      </c>
      <c r="V39">
        <v>0.42860700000000002</v>
      </c>
      <c r="W39">
        <v>1.1310610000000001</v>
      </c>
      <c r="X39">
        <v>0.640988</v>
      </c>
      <c r="Y39">
        <v>5.3870000000000001E-2</v>
      </c>
      <c r="Z39">
        <v>0.40894000000000003</v>
      </c>
      <c r="AA39">
        <v>2.7940459999999998</v>
      </c>
      <c r="AB39">
        <v>5.8435009999999998</v>
      </c>
      <c r="AC39">
        <v>8.2760949999999998</v>
      </c>
      <c r="AD39">
        <v>9.6561319999999995</v>
      </c>
      <c r="AE39">
        <v>19.763781000000002</v>
      </c>
      <c r="AF39">
        <v>16.808788</v>
      </c>
      <c r="AG39">
        <v>12.481795</v>
      </c>
      <c r="AH39">
        <v>8.5147960000000005</v>
      </c>
      <c r="AI39">
        <v>8.7288029999999992</v>
      </c>
      <c r="AJ39">
        <v>2.7847200000000001</v>
      </c>
      <c r="AK39">
        <v>0.49656400000000001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</row>
    <row r="40" spans="1:46">
      <c r="A40">
        <v>16</v>
      </c>
      <c r="B40" s="2" t="s">
        <v>53</v>
      </c>
      <c r="C40" t="s">
        <v>188</v>
      </c>
      <c r="D40" t="s">
        <v>186</v>
      </c>
      <c r="E40" t="s">
        <v>189</v>
      </c>
      <c r="F40">
        <v>31</v>
      </c>
      <c r="G40">
        <v>8.0760000000000005</v>
      </c>
      <c r="H40">
        <v>43.176000000000002</v>
      </c>
      <c r="I40">
        <v>3.891</v>
      </c>
      <c r="K40">
        <v>28.324999999999999</v>
      </c>
      <c r="M40">
        <v>87.158000000000001</v>
      </c>
      <c r="O40">
        <v>0.62964699999999996</v>
      </c>
      <c r="P40">
        <v>1.7078660000000001</v>
      </c>
      <c r="Q40">
        <v>3.0425390000000001</v>
      </c>
      <c r="R40">
        <v>4.6507579999999997</v>
      </c>
      <c r="S40">
        <v>3.953894</v>
      </c>
      <c r="T40">
        <v>3.6989610000000002</v>
      </c>
      <c r="U40">
        <v>6.907286</v>
      </c>
      <c r="V40">
        <v>6.4826300000000003</v>
      </c>
      <c r="W40">
        <v>12.069357</v>
      </c>
      <c r="X40">
        <v>10.660136</v>
      </c>
      <c r="Y40">
        <v>16.328823</v>
      </c>
      <c r="Z40">
        <v>10.573713</v>
      </c>
      <c r="AA40">
        <v>6.6491150000000001</v>
      </c>
      <c r="AB40">
        <v>4.1728940000000003</v>
      </c>
      <c r="AC40">
        <v>2.6332610000000001</v>
      </c>
      <c r="AD40">
        <v>1.6741980000000001</v>
      </c>
      <c r="AE40">
        <v>1.7719750000000001</v>
      </c>
      <c r="AF40">
        <v>0.77198699999999998</v>
      </c>
      <c r="AG40">
        <v>0.37110399999999999</v>
      </c>
      <c r="AH40">
        <v>0.20328399999999999</v>
      </c>
      <c r="AI40">
        <v>0.22150300000000001</v>
      </c>
      <c r="AJ40">
        <v>0.136271</v>
      </c>
      <c r="AK40">
        <v>0.10520400000000001</v>
      </c>
      <c r="AL40">
        <v>8.8647000000000004E-2</v>
      </c>
      <c r="AM40">
        <v>0.14468700000000001</v>
      </c>
      <c r="AN40">
        <v>0.115249</v>
      </c>
      <c r="AO40">
        <v>7.5161000000000006E-2</v>
      </c>
      <c r="AP40">
        <v>5.1096000000000003E-2</v>
      </c>
      <c r="AQ40">
        <v>7.9318E-2</v>
      </c>
      <c r="AR40">
        <v>2.9434999999999999E-2</v>
      </c>
      <c r="AS40">
        <v>0</v>
      </c>
      <c r="AT40">
        <v>0</v>
      </c>
    </row>
    <row r="41" spans="1:46">
      <c r="A41">
        <v>17</v>
      </c>
      <c r="B41" s="2" t="s">
        <v>54</v>
      </c>
      <c r="C41" t="s">
        <v>190</v>
      </c>
      <c r="D41" t="s">
        <v>186</v>
      </c>
      <c r="E41" t="s">
        <v>191</v>
      </c>
      <c r="F41">
        <v>8.31</v>
      </c>
      <c r="G41">
        <v>97.221999999999994</v>
      </c>
      <c r="H41">
        <v>166.30799999999999</v>
      </c>
      <c r="I41">
        <v>86.004999999999995</v>
      </c>
      <c r="K41">
        <v>155.96</v>
      </c>
      <c r="M41">
        <v>266.29599999999999</v>
      </c>
      <c r="O41">
        <v>0</v>
      </c>
      <c r="P41">
        <v>0</v>
      </c>
      <c r="Q41">
        <v>0</v>
      </c>
      <c r="R41">
        <v>0.41021800000000003</v>
      </c>
      <c r="S41">
        <v>0.28545199999999998</v>
      </c>
      <c r="T41">
        <v>0.149121</v>
      </c>
      <c r="U41">
        <v>0.25509300000000001</v>
      </c>
      <c r="V41">
        <v>0.43683100000000002</v>
      </c>
      <c r="W41">
        <v>1.0495380000000001</v>
      </c>
      <c r="X41">
        <v>0.56172</v>
      </c>
      <c r="Y41">
        <v>5.2554999999999998E-2</v>
      </c>
      <c r="Z41">
        <v>0.76020299999999996</v>
      </c>
      <c r="AA41">
        <v>3.2724920000000002</v>
      </c>
      <c r="AB41">
        <v>6.1396110000000004</v>
      </c>
      <c r="AC41">
        <v>8.3005910000000007</v>
      </c>
      <c r="AD41">
        <v>9.4533670000000001</v>
      </c>
      <c r="AE41">
        <v>19.039897</v>
      </c>
      <c r="AF41">
        <v>16.130448000000001</v>
      </c>
      <c r="AG41">
        <v>12.090595</v>
      </c>
      <c r="AH41">
        <v>8.4107260000000004</v>
      </c>
      <c r="AI41">
        <v>9.0366890000000009</v>
      </c>
      <c r="AJ41">
        <v>3.2675420000000002</v>
      </c>
      <c r="AK41">
        <v>0.86941000000000002</v>
      </c>
      <c r="AL41">
        <v>2.7900999999999999E-2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</row>
    <row r="42" spans="1:46">
      <c r="A42">
        <v>18</v>
      </c>
      <c r="B42" s="2" t="s">
        <v>55</v>
      </c>
      <c r="C42" t="s">
        <v>197</v>
      </c>
      <c r="D42" t="s">
        <v>186</v>
      </c>
      <c r="E42" t="s">
        <v>198</v>
      </c>
      <c r="F42">
        <v>47.24</v>
      </c>
      <c r="G42">
        <v>6.7409999999999997</v>
      </c>
      <c r="H42">
        <v>47.078000000000003</v>
      </c>
      <c r="I42">
        <v>3.1040000000000001</v>
      </c>
      <c r="K42">
        <v>23.158999999999999</v>
      </c>
      <c r="M42">
        <v>91.674000000000007</v>
      </c>
      <c r="O42">
        <v>0.87792199999999998</v>
      </c>
      <c r="P42">
        <v>2.1343000000000001</v>
      </c>
      <c r="Q42">
        <v>3.6239889999999999</v>
      </c>
      <c r="R42">
        <v>5.4353400000000001</v>
      </c>
      <c r="S42">
        <v>4.7770789999999996</v>
      </c>
      <c r="T42">
        <v>4.6306010000000004</v>
      </c>
      <c r="U42">
        <v>8.7000130000000002</v>
      </c>
      <c r="V42">
        <v>7.6968769999999997</v>
      </c>
      <c r="W42">
        <v>12.512358000000001</v>
      </c>
      <c r="X42">
        <v>9.5098929999999999</v>
      </c>
      <c r="Y42">
        <v>13.130971000000001</v>
      </c>
      <c r="Z42">
        <v>8.2970710000000008</v>
      </c>
      <c r="AA42">
        <v>5.4383379999999999</v>
      </c>
      <c r="AB42">
        <v>3.6400299999999999</v>
      </c>
      <c r="AC42">
        <v>2.4658180000000001</v>
      </c>
      <c r="AD42">
        <v>1.683189</v>
      </c>
      <c r="AE42">
        <v>1.956218</v>
      </c>
      <c r="AF42">
        <v>0.95098800000000006</v>
      </c>
      <c r="AG42">
        <v>0.48307800000000001</v>
      </c>
      <c r="AH42">
        <v>0.25916099999999997</v>
      </c>
      <c r="AI42">
        <v>0.24613199999999999</v>
      </c>
      <c r="AJ42">
        <v>0.13093099999999999</v>
      </c>
      <c r="AK42">
        <v>0.112899</v>
      </c>
      <c r="AL42">
        <v>0.117296</v>
      </c>
      <c r="AM42">
        <v>0.24671299999999999</v>
      </c>
      <c r="AN42">
        <v>0.23419699999999999</v>
      </c>
      <c r="AO42">
        <v>0.199548</v>
      </c>
      <c r="AP42">
        <v>0.158692</v>
      </c>
      <c r="AQ42">
        <v>0.21240999999999999</v>
      </c>
      <c r="AR42">
        <v>0.111444</v>
      </c>
      <c r="AS42">
        <v>1.7027E-2</v>
      </c>
      <c r="AT42">
        <v>9.4750000000000008E-3</v>
      </c>
    </row>
    <row r="43" spans="1:46">
      <c r="A43">
        <v>19</v>
      </c>
      <c r="B43" s="2" t="s">
        <v>56</v>
      </c>
      <c r="C43" t="s">
        <v>199</v>
      </c>
      <c r="D43" t="s">
        <v>186</v>
      </c>
      <c r="E43" t="s">
        <v>200</v>
      </c>
      <c r="F43">
        <v>25.2</v>
      </c>
      <c r="G43">
        <v>11.728999999999999</v>
      </c>
      <c r="H43">
        <v>96.234999999999999</v>
      </c>
      <c r="I43">
        <v>5.9660000000000002</v>
      </c>
      <c r="K43">
        <v>51.085000000000001</v>
      </c>
      <c r="M43">
        <v>225.655</v>
      </c>
      <c r="O43">
        <v>0.35638900000000001</v>
      </c>
      <c r="P43">
        <v>1.1170469999999999</v>
      </c>
      <c r="Q43">
        <v>2.0394399999999999</v>
      </c>
      <c r="R43">
        <v>3.3425660000000001</v>
      </c>
      <c r="S43">
        <v>2.9868600000000001</v>
      </c>
      <c r="T43">
        <v>2.845189</v>
      </c>
      <c r="U43">
        <v>5.2772889999999997</v>
      </c>
      <c r="V43">
        <v>4.6927890000000003</v>
      </c>
      <c r="W43">
        <v>7.9042079999999997</v>
      </c>
      <c r="X43">
        <v>6.4950679999999998</v>
      </c>
      <c r="Y43">
        <v>10.498963</v>
      </c>
      <c r="Z43">
        <v>8.4529599999999991</v>
      </c>
      <c r="AA43">
        <v>6.9712620000000003</v>
      </c>
      <c r="AB43">
        <v>5.7306819999999998</v>
      </c>
      <c r="AC43">
        <v>4.6801469999999998</v>
      </c>
      <c r="AD43">
        <v>3.8110740000000001</v>
      </c>
      <c r="AE43">
        <v>5.661117</v>
      </c>
      <c r="AF43">
        <v>3.8761079999999999</v>
      </c>
      <c r="AG43">
        <v>2.7590150000000002</v>
      </c>
      <c r="AH43">
        <v>2.0362650000000002</v>
      </c>
      <c r="AI43">
        <v>2.7497790000000002</v>
      </c>
      <c r="AJ43">
        <v>1.7066939999999999</v>
      </c>
      <c r="AK43">
        <v>1.1058939999999999</v>
      </c>
      <c r="AL43">
        <v>0.73683500000000002</v>
      </c>
      <c r="AM43">
        <v>0.85275999999999996</v>
      </c>
      <c r="AN43">
        <v>0.43996200000000002</v>
      </c>
      <c r="AO43">
        <v>0.25783600000000001</v>
      </c>
      <c r="AP43">
        <v>0.17387</v>
      </c>
      <c r="AQ43">
        <v>0.20627100000000001</v>
      </c>
      <c r="AR43">
        <v>0.12564400000000001</v>
      </c>
      <c r="AS43">
        <v>7.5239E-2</v>
      </c>
      <c r="AT43">
        <v>3.4778000000000003E-2</v>
      </c>
    </row>
    <row r="44" spans="1:46">
      <c r="A44">
        <v>20</v>
      </c>
      <c r="B44" s="2" t="s">
        <v>57</v>
      </c>
      <c r="C44" t="s">
        <v>201</v>
      </c>
      <c r="D44" t="s">
        <v>186</v>
      </c>
      <c r="E44" t="s">
        <v>202</v>
      </c>
      <c r="F44">
        <v>40.94</v>
      </c>
      <c r="G44">
        <v>9.2460000000000004</v>
      </c>
      <c r="H44">
        <v>63.927</v>
      </c>
      <c r="I44">
        <v>4.8250000000000002</v>
      </c>
      <c r="K44">
        <v>36.478000000000002</v>
      </c>
      <c r="M44">
        <v>122.517</v>
      </c>
      <c r="O44">
        <v>0.58677699999999999</v>
      </c>
      <c r="P44">
        <v>1.4892730000000001</v>
      </c>
      <c r="Q44">
        <v>2.4938400000000001</v>
      </c>
      <c r="R44">
        <v>3.801885</v>
      </c>
      <c r="S44">
        <v>3.443791</v>
      </c>
      <c r="T44">
        <v>3.3839229999999998</v>
      </c>
      <c r="U44">
        <v>6.4193290000000003</v>
      </c>
      <c r="V44">
        <v>5.750604</v>
      </c>
      <c r="W44">
        <v>9.7187339999999995</v>
      </c>
      <c r="X44">
        <v>8.0996389999999998</v>
      </c>
      <c r="Y44">
        <v>13.280948</v>
      </c>
      <c r="Z44">
        <v>10.413902</v>
      </c>
      <c r="AA44">
        <v>8.0058249999999997</v>
      </c>
      <c r="AB44">
        <v>5.9906449999999998</v>
      </c>
      <c r="AC44">
        <v>4.3891590000000003</v>
      </c>
      <c r="AD44">
        <v>3.1690689999999999</v>
      </c>
      <c r="AE44">
        <v>3.8810020000000001</v>
      </c>
      <c r="AF44">
        <v>1.9607920000000001</v>
      </c>
      <c r="AG44">
        <v>0.99621000000000004</v>
      </c>
      <c r="AH44">
        <v>0.51513399999999998</v>
      </c>
      <c r="AI44">
        <v>0.43486399999999997</v>
      </c>
      <c r="AJ44">
        <v>0.17707000000000001</v>
      </c>
      <c r="AK44">
        <v>0.123433</v>
      </c>
      <c r="AL44">
        <v>0.116317</v>
      </c>
      <c r="AM44">
        <v>0.23008999999999999</v>
      </c>
      <c r="AN44">
        <v>0.213398</v>
      </c>
      <c r="AO44">
        <v>0.18742</v>
      </c>
      <c r="AP44">
        <v>0.16092600000000001</v>
      </c>
      <c r="AQ44">
        <v>0.25010100000000002</v>
      </c>
      <c r="AR44">
        <v>0.168265</v>
      </c>
      <c r="AS44">
        <v>0.100774</v>
      </c>
      <c r="AT44">
        <v>4.6861E-2</v>
      </c>
    </row>
    <row r="45" spans="1:46">
      <c r="A45">
        <v>21</v>
      </c>
      <c r="B45" s="2" t="s">
        <v>58</v>
      </c>
      <c r="C45" t="s">
        <v>203</v>
      </c>
      <c r="D45" t="s">
        <v>186</v>
      </c>
      <c r="E45" t="s">
        <v>204</v>
      </c>
      <c r="F45">
        <v>34.49</v>
      </c>
      <c r="G45">
        <v>11.304</v>
      </c>
      <c r="H45">
        <v>63.81</v>
      </c>
      <c r="I45">
        <v>5.9640000000000004</v>
      </c>
      <c r="K45">
        <v>48.04</v>
      </c>
      <c r="M45">
        <v>134.44399999999999</v>
      </c>
      <c r="O45">
        <v>0.413246</v>
      </c>
      <c r="P45">
        <v>1.18313</v>
      </c>
      <c r="Q45">
        <v>2.1305670000000001</v>
      </c>
      <c r="R45">
        <v>3.3351920000000002</v>
      </c>
      <c r="S45">
        <v>2.7962850000000001</v>
      </c>
      <c r="T45">
        <v>2.5727790000000001</v>
      </c>
      <c r="U45">
        <v>4.6979939999999996</v>
      </c>
      <c r="V45">
        <v>4.2263450000000002</v>
      </c>
      <c r="W45">
        <v>7.5871279999999999</v>
      </c>
      <c r="X45">
        <v>7.0185259999999996</v>
      </c>
      <c r="Y45">
        <v>13.114806</v>
      </c>
      <c r="Z45">
        <v>11.589899000000001</v>
      </c>
      <c r="AA45">
        <v>9.6120640000000002</v>
      </c>
      <c r="AB45">
        <v>7.5841120000000002</v>
      </c>
      <c r="AC45">
        <v>5.785399</v>
      </c>
      <c r="AD45">
        <v>4.3158399999999997</v>
      </c>
      <c r="AE45">
        <v>5.4862919999999997</v>
      </c>
      <c r="AF45">
        <v>2.8858969999999999</v>
      </c>
      <c r="AG45">
        <v>1.5029319999999999</v>
      </c>
      <c r="AH45">
        <v>0.77967699999999995</v>
      </c>
      <c r="AI45">
        <v>0.61887400000000004</v>
      </c>
      <c r="AJ45">
        <v>0.18967000000000001</v>
      </c>
      <c r="AK45">
        <v>9.3699000000000005E-2</v>
      </c>
      <c r="AL45">
        <v>7.8743999999999995E-2</v>
      </c>
      <c r="AM45">
        <v>0.147651</v>
      </c>
      <c r="AN45">
        <v>0.11724</v>
      </c>
      <c r="AO45">
        <v>7.2065000000000004E-2</v>
      </c>
      <c r="AP45">
        <v>3.1208E-2</v>
      </c>
      <c r="AQ45">
        <v>3.2738000000000003E-2</v>
      </c>
      <c r="AR45">
        <v>0</v>
      </c>
      <c r="AS45">
        <v>0</v>
      </c>
      <c r="AT45">
        <v>0</v>
      </c>
    </row>
    <row r="46" spans="1:46">
      <c r="A46">
        <v>22</v>
      </c>
      <c r="B46" s="2" t="s">
        <v>59</v>
      </c>
      <c r="C46" t="s">
        <v>205</v>
      </c>
      <c r="D46" t="s">
        <v>186</v>
      </c>
      <c r="E46" t="s">
        <v>206</v>
      </c>
      <c r="F46">
        <v>25.64</v>
      </c>
      <c r="G46">
        <v>11.3</v>
      </c>
      <c r="H46">
        <v>67.454999999999998</v>
      </c>
      <c r="I46">
        <v>5.5140000000000002</v>
      </c>
      <c r="K46">
        <v>52.039000000000001</v>
      </c>
      <c r="M46">
        <v>147.709</v>
      </c>
      <c r="O46">
        <v>0.36983100000000002</v>
      </c>
      <c r="P46">
        <v>1.1553009999999999</v>
      </c>
      <c r="Q46">
        <v>2.2206450000000002</v>
      </c>
      <c r="R46">
        <v>3.6787960000000002</v>
      </c>
      <c r="S46">
        <v>3.099453</v>
      </c>
      <c r="T46">
        <v>2.8052039999999998</v>
      </c>
      <c r="U46">
        <v>4.9457430000000002</v>
      </c>
      <c r="V46">
        <v>4.194356</v>
      </c>
      <c r="W46">
        <v>6.898847</v>
      </c>
      <c r="X46">
        <v>5.9404019999999997</v>
      </c>
      <c r="Y46">
        <v>11.128448000000001</v>
      </c>
      <c r="Z46">
        <v>10.494529</v>
      </c>
      <c r="AA46">
        <v>9.3007639999999991</v>
      </c>
      <c r="AB46">
        <v>7.7496219999999996</v>
      </c>
      <c r="AC46">
        <v>6.1880059999999997</v>
      </c>
      <c r="AD46">
        <v>4.8066649999999997</v>
      </c>
      <c r="AE46">
        <v>6.4438459999999997</v>
      </c>
      <c r="AF46">
        <v>3.6447189999999998</v>
      </c>
      <c r="AG46">
        <v>2.0455230000000002</v>
      </c>
      <c r="AH46">
        <v>1.1502319999999999</v>
      </c>
      <c r="AI46">
        <v>1.0269440000000001</v>
      </c>
      <c r="AJ46">
        <v>0.35636099999999998</v>
      </c>
      <c r="AK46">
        <v>0.150088</v>
      </c>
      <c r="AL46">
        <v>7.2965000000000002E-2</v>
      </c>
      <c r="AM46">
        <v>7.3943999999999996E-2</v>
      </c>
      <c r="AN46">
        <v>4.7600999999999997E-2</v>
      </c>
      <c r="AO46">
        <v>1.1162E-2</v>
      </c>
      <c r="AP46">
        <v>0</v>
      </c>
      <c r="AQ46">
        <v>0</v>
      </c>
      <c r="AR46">
        <v>0</v>
      </c>
      <c r="AS46">
        <v>0</v>
      </c>
      <c r="AT46">
        <v>0</v>
      </c>
    </row>
    <row r="47" spans="1:46">
      <c r="A47">
        <v>23</v>
      </c>
      <c r="B47" s="2" t="s">
        <v>60</v>
      </c>
      <c r="C47" t="s">
        <v>207</v>
      </c>
      <c r="D47" t="s">
        <v>186</v>
      </c>
      <c r="E47" t="s">
        <v>208</v>
      </c>
      <c r="F47">
        <v>43.42</v>
      </c>
      <c r="G47">
        <v>5.6349999999999998</v>
      </c>
      <c r="H47">
        <v>40.07</v>
      </c>
      <c r="I47">
        <v>2.42</v>
      </c>
      <c r="K47">
        <v>16.786000000000001</v>
      </c>
      <c r="M47">
        <v>74.965999999999994</v>
      </c>
      <c r="O47">
        <v>0.99260300000000001</v>
      </c>
      <c r="P47">
        <v>2.5808520000000001</v>
      </c>
      <c r="Q47">
        <v>4.5511609999999996</v>
      </c>
      <c r="R47">
        <v>7.1536489999999997</v>
      </c>
      <c r="S47">
        <v>6.3914160000000004</v>
      </c>
      <c r="T47">
        <v>6.0891840000000004</v>
      </c>
      <c r="U47">
        <v>10.924453</v>
      </c>
      <c r="V47">
        <v>8.9912430000000008</v>
      </c>
      <c r="W47">
        <v>13.168619</v>
      </c>
      <c r="X47">
        <v>8.8547539999999998</v>
      </c>
      <c r="Y47">
        <v>10.842376</v>
      </c>
      <c r="Z47">
        <v>6.2231750000000003</v>
      </c>
      <c r="AA47">
        <v>3.8909959999999999</v>
      </c>
      <c r="AB47">
        <v>2.531854</v>
      </c>
      <c r="AC47">
        <v>1.676682</v>
      </c>
      <c r="AD47">
        <v>1.1197809999999999</v>
      </c>
      <c r="AE47">
        <v>1.263787</v>
      </c>
      <c r="AF47">
        <v>0.59687900000000005</v>
      </c>
      <c r="AG47">
        <v>0.305282</v>
      </c>
      <c r="AH47">
        <v>0.173622</v>
      </c>
      <c r="AI47">
        <v>0.193804</v>
      </c>
      <c r="AJ47">
        <v>0.12717600000000001</v>
      </c>
      <c r="AK47">
        <v>0.112161</v>
      </c>
      <c r="AL47">
        <v>0.109835</v>
      </c>
      <c r="AM47">
        <v>0.215639</v>
      </c>
      <c r="AN47">
        <v>0.19897100000000001</v>
      </c>
      <c r="AO47">
        <v>0.17141000000000001</v>
      </c>
      <c r="AP47">
        <v>0.143954</v>
      </c>
      <c r="AQ47">
        <v>0.18955</v>
      </c>
      <c r="AR47">
        <v>0.115969</v>
      </c>
      <c r="AS47">
        <v>6.8113000000000007E-2</v>
      </c>
      <c r="AT47">
        <v>3.1053000000000001E-2</v>
      </c>
    </row>
    <row r="48" spans="1:46">
      <c r="A48">
        <v>24</v>
      </c>
      <c r="B48" s="2" t="s">
        <v>61</v>
      </c>
      <c r="C48" t="s">
        <v>209</v>
      </c>
      <c r="D48" t="s">
        <v>186</v>
      </c>
      <c r="E48" t="s">
        <v>210</v>
      </c>
      <c r="F48">
        <v>39.159999999999997</v>
      </c>
      <c r="G48">
        <v>6.2089999999999996</v>
      </c>
      <c r="H48">
        <v>34.585999999999999</v>
      </c>
      <c r="I48">
        <v>2.8069999999999999</v>
      </c>
      <c r="K48">
        <v>18.297999999999998</v>
      </c>
      <c r="M48">
        <v>73.116</v>
      </c>
      <c r="O48">
        <v>0.852989</v>
      </c>
      <c r="P48">
        <v>2.2279119999999999</v>
      </c>
      <c r="Q48">
        <v>3.963476</v>
      </c>
      <c r="R48">
        <v>6.4339250000000003</v>
      </c>
      <c r="S48">
        <v>5.9611660000000004</v>
      </c>
      <c r="T48">
        <v>5.8015119999999998</v>
      </c>
      <c r="U48">
        <v>10.6187</v>
      </c>
      <c r="V48">
        <v>8.9367370000000008</v>
      </c>
      <c r="W48">
        <v>13.510028999999999</v>
      </c>
      <c r="X48">
        <v>9.4603629999999992</v>
      </c>
      <c r="Y48">
        <v>12.03566</v>
      </c>
      <c r="Z48">
        <v>7.0298369999999997</v>
      </c>
      <c r="AA48">
        <v>4.3510090000000003</v>
      </c>
      <c r="AB48">
        <v>2.7747160000000002</v>
      </c>
      <c r="AC48">
        <v>1.7981769999999999</v>
      </c>
      <c r="AD48">
        <v>1.1770160000000001</v>
      </c>
      <c r="AE48">
        <v>1.296127</v>
      </c>
      <c r="AF48">
        <v>0.59407399999999999</v>
      </c>
      <c r="AG48">
        <v>0.29605999999999999</v>
      </c>
      <c r="AH48">
        <v>0.164072</v>
      </c>
      <c r="AI48">
        <v>0.16955400000000001</v>
      </c>
      <c r="AJ48">
        <v>9.2304999999999998E-2</v>
      </c>
      <c r="AK48">
        <v>2.6338E-2</v>
      </c>
      <c r="AL48">
        <v>2.1107000000000001E-2</v>
      </c>
      <c r="AM48">
        <v>3.9918000000000002E-2</v>
      </c>
      <c r="AN48">
        <v>6.0004000000000002E-2</v>
      </c>
      <c r="AO48">
        <v>4.6718999999999997E-2</v>
      </c>
      <c r="AP48">
        <v>3.9961000000000003E-2</v>
      </c>
      <c r="AQ48">
        <v>8.5387000000000005E-2</v>
      </c>
      <c r="AR48">
        <v>6.8946999999999994E-2</v>
      </c>
      <c r="AS48">
        <v>4.4512999999999997E-2</v>
      </c>
      <c r="AT48">
        <v>2.1690000000000001E-2</v>
      </c>
    </row>
    <row r="49" spans="1:46">
      <c r="A49">
        <v>25</v>
      </c>
      <c r="B49" s="2" t="s">
        <v>62</v>
      </c>
      <c r="C49" t="s">
        <v>211</v>
      </c>
      <c r="D49" t="s">
        <v>186</v>
      </c>
      <c r="E49" t="s">
        <v>212</v>
      </c>
      <c r="F49">
        <v>31.73</v>
      </c>
      <c r="G49">
        <v>7.6429999999999998</v>
      </c>
      <c r="H49">
        <v>34.847999999999999</v>
      </c>
      <c r="I49">
        <v>3.629</v>
      </c>
      <c r="K49">
        <v>26.241</v>
      </c>
      <c r="M49">
        <v>77.954999999999998</v>
      </c>
      <c r="O49">
        <v>0.672875</v>
      </c>
      <c r="P49">
        <v>1.807212</v>
      </c>
      <c r="Q49">
        <v>3.181511</v>
      </c>
      <c r="R49">
        <v>4.9831849999999998</v>
      </c>
      <c r="S49">
        <v>4.2948000000000004</v>
      </c>
      <c r="T49">
        <v>4.0244429999999998</v>
      </c>
      <c r="U49">
        <v>7.5198980000000004</v>
      </c>
      <c r="V49">
        <v>6.9567069999999998</v>
      </c>
      <c r="W49">
        <v>12.51024</v>
      </c>
      <c r="X49">
        <v>10.701451</v>
      </c>
      <c r="Y49">
        <v>16.207709000000001</v>
      </c>
      <c r="Z49">
        <v>10.553466</v>
      </c>
      <c r="AA49">
        <v>6.6428669999999999</v>
      </c>
      <c r="AB49">
        <v>4.0988930000000003</v>
      </c>
      <c r="AC49">
        <v>2.485935</v>
      </c>
      <c r="AD49">
        <v>1.480791</v>
      </c>
      <c r="AE49">
        <v>1.3543750000000001</v>
      </c>
      <c r="AF49">
        <v>0.40425</v>
      </c>
      <c r="AG49">
        <v>0.119393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</row>
    <row r="50" spans="1:46">
      <c r="A50">
        <v>26</v>
      </c>
      <c r="B50" s="2" t="s">
        <v>63</v>
      </c>
      <c r="C50" t="s">
        <v>213</v>
      </c>
      <c r="D50" t="s">
        <v>186</v>
      </c>
      <c r="E50" t="s">
        <v>214</v>
      </c>
      <c r="F50">
        <v>72.900000000000006</v>
      </c>
      <c r="G50">
        <v>4.7610000000000001</v>
      </c>
      <c r="H50">
        <v>56.768999999999998</v>
      </c>
      <c r="I50">
        <v>1.9159999999999999</v>
      </c>
      <c r="K50">
        <v>21.184000000000001</v>
      </c>
      <c r="M50">
        <v>85.222999999999999</v>
      </c>
      <c r="O50">
        <v>1.877645</v>
      </c>
      <c r="P50">
        <v>3.2442530000000001</v>
      </c>
      <c r="Q50">
        <v>5.0373250000000001</v>
      </c>
      <c r="R50">
        <v>6.6481050000000002</v>
      </c>
      <c r="S50">
        <v>5.0726380000000004</v>
      </c>
      <c r="T50">
        <v>4.5283090000000001</v>
      </c>
      <c r="U50">
        <v>8.082255</v>
      </c>
      <c r="V50">
        <v>7.0147449999999996</v>
      </c>
      <c r="W50">
        <v>11.523955000000001</v>
      </c>
      <c r="X50">
        <v>9.0106819999999992</v>
      </c>
      <c r="Y50">
        <v>12.829134</v>
      </c>
      <c r="Z50">
        <v>8.187189</v>
      </c>
      <c r="AA50">
        <v>5.2380509999999996</v>
      </c>
      <c r="AB50">
        <v>3.3361990000000001</v>
      </c>
      <c r="AC50">
        <v>2.1071029999999999</v>
      </c>
      <c r="AD50">
        <v>1.3164800000000001</v>
      </c>
      <c r="AE50">
        <v>1.307566</v>
      </c>
      <c r="AF50">
        <v>0.47402100000000003</v>
      </c>
      <c r="AG50">
        <v>0.171514</v>
      </c>
      <c r="AH50">
        <v>4.5876E-2</v>
      </c>
      <c r="AI50">
        <v>8.3990000000000002E-3</v>
      </c>
      <c r="AJ50">
        <v>9.8393999999999995E-2</v>
      </c>
      <c r="AK50">
        <v>0.143038</v>
      </c>
      <c r="AL50">
        <v>0.16913</v>
      </c>
      <c r="AM50">
        <v>0.377805</v>
      </c>
      <c r="AN50">
        <v>0.38496399999999997</v>
      </c>
      <c r="AO50">
        <v>0.36000199999999999</v>
      </c>
      <c r="AP50">
        <v>0.31887199999999999</v>
      </c>
      <c r="AQ50">
        <v>0.49704999999999999</v>
      </c>
      <c r="AR50">
        <v>0.32316499999999998</v>
      </c>
      <c r="AS50">
        <v>0.18095700000000001</v>
      </c>
      <c r="AT50">
        <v>8.5182999999999995E-2</v>
      </c>
    </row>
    <row r="51" spans="1:46">
      <c r="A51">
        <v>27</v>
      </c>
      <c r="B51" s="2" t="s">
        <v>64</v>
      </c>
      <c r="C51" t="s">
        <v>215</v>
      </c>
      <c r="D51" t="s">
        <v>186</v>
      </c>
      <c r="E51" t="s">
        <v>216</v>
      </c>
      <c r="F51">
        <v>34.28</v>
      </c>
      <c r="G51">
        <v>6.8840000000000003</v>
      </c>
      <c r="H51">
        <v>45.945</v>
      </c>
      <c r="I51">
        <v>3.1160000000000001</v>
      </c>
      <c r="K51">
        <v>22.645</v>
      </c>
      <c r="M51">
        <v>79.48</v>
      </c>
      <c r="O51">
        <v>0.75618399999999997</v>
      </c>
      <c r="P51">
        <v>2.0337360000000002</v>
      </c>
      <c r="Q51">
        <v>3.6593119999999999</v>
      </c>
      <c r="R51">
        <v>5.6857850000000001</v>
      </c>
      <c r="S51">
        <v>4.9311610000000003</v>
      </c>
      <c r="T51">
        <v>4.6904529999999998</v>
      </c>
      <c r="U51">
        <v>8.7147889999999997</v>
      </c>
      <c r="V51">
        <v>7.7607100000000004</v>
      </c>
      <c r="W51">
        <v>12.940931000000001</v>
      </c>
      <c r="X51">
        <v>10.123746000000001</v>
      </c>
      <c r="Y51">
        <v>14.150040000000001</v>
      </c>
      <c r="Z51">
        <v>8.7454859999999996</v>
      </c>
      <c r="AA51">
        <v>5.4445040000000002</v>
      </c>
      <c r="AB51">
        <v>3.3994870000000001</v>
      </c>
      <c r="AC51">
        <v>2.1187299999999998</v>
      </c>
      <c r="AD51">
        <v>1.3133809999999999</v>
      </c>
      <c r="AE51">
        <v>1.3017129999999999</v>
      </c>
      <c r="AF51">
        <v>0.48056500000000002</v>
      </c>
      <c r="AG51">
        <v>0.17857899999999999</v>
      </c>
      <c r="AH51">
        <v>7.2272000000000003E-2</v>
      </c>
      <c r="AI51">
        <v>2.6499000000000002E-2</v>
      </c>
      <c r="AJ51">
        <v>2.1474E-2</v>
      </c>
      <c r="AK51">
        <v>5.7425999999999998E-2</v>
      </c>
      <c r="AL51">
        <v>8.1638000000000002E-2</v>
      </c>
      <c r="AM51">
        <v>0.17343800000000001</v>
      </c>
      <c r="AN51">
        <v>0.177236</v>
      </c>
      <c r="AO51">
        <v>0.17336099999999999</v>
      </c>
      <c r="AP51">
        <v>0.162379</v>
      </c>
      <c r="AQ51">
        <v>0.27139200000000002</v>
      </c>
      <c r="AR51">
        <v>0.18895600000000001</v>
      </c>
      <c r="AS51">
        <v>0.112804</v>
      </c>
      <c r="AT51">
        <v>5.1832000000000003E-2</v>
      </c>
    </row>
    <row r="52" spans="1:46">
      <c r="A52">
        <v>28</v>
      </c>
      <c r="B52" s="2" t="s">
        <v>65</v>
      </c>
      <c r="C52" t="s">
        <v>217</v>
      </c>
      <c r="D52" t="s">
        <v>186</v>
      </c>
      <c r="E52" t="s">
        <v>218</v>
      </c>
      <c r="F52">
        <v>40.520000000000003</v>
      </c>
      <c r="G52">
        <v>6.5039999999999996</v>
      </c>
      <c r="H52">
        <v>48.250999999999998</v>
      </c>
      <c r="I52">
        <v>2.9689999999999999</v>
      </c>
      <c r="K52">
        <v>20.34</v>
      </c>
      <c r="M52">
        <v>66.576999999999998</v>
      </c>
      <c r="O52">
        <v>0.84378299999999995</v>
      </c>
      <c r="P52">
        <v>2.175881</v>
      </c>
      <c r="Q52">
        <v>3.7779020000000001</v>
      </c>
      <c r="R52">
        <v>5.8118809999999996</v>
      </c>
      <c r="S52">
        <v>5.0857070000000002</v>
      </c>
      <c r="T52">
        <v>4.9083949999999996</v>
      </c>
      <c r="U52">
        <v>9.4033599999999993</v>
      </c>
      <c r="V52">
        <v>8.6763639999999995</v>
      </c>
      <c r="W52">
        <v>14.718978</v>
      </c>
      <c r="X52">
        <v>11.237382999999999</v>
      </c>
      <c r="Y52">
        <v>14.395743</v>
      </c>
      <c r="Z52">
        <v>7.6465839999999998</v>
      </c>
      <c r="AA52">
        <v>4.0570729999999999</v>
      </c>
      <c r="AB52">
        <v>2.1482679999999998</v>
      </c>
      <c r="AC52">
        <v>1.1172439999999999</v>
      </c>
      <c r="AD52">
        <v>0.55369699999999999</v>
      </c>
      <c r="AE52">
        <v>0.32824900000000001</v>
      </c>
      <c r="AF52">
        <v>0</v>
      </c>
      <c r="AG52">
        <v>0</v>
      </c>
      <c r="AH52">
        <v>0</v>
      </c>
      <c r="AI52">
        <v>6.0477000000000003E-2</v>
      </c>
      <c r="AJ52">
        <v>0.20518</v>
      </c>
      <c r="AK52">
        <v>0.27002599999999999</v>
      </c>
      <c r="AL52">
        <v>0.29522300000000001</v>
      </c>
      <c r="AM52">
        <v>0.57172400000000001</v>
      </c>
      <c r="AN52">
        <v>0.477385</v>
      </c>
      <c r="AO52">
        <v>0.36594300000000002</v>
      </c>
      <c r="AP52">
        <v>0.27033200000000002</v>
      </c>
      <c r="AQ52">
        <v>0.33652500000000002</v>
      </c>
      <c r="AR52">
        <v>0.173288</v>
      </c>
      <c r="AS52">
        <v>6.0328E-2</v>
      </c>
      <c r="AT52">
        <v>2.7078000000000001E-2</v>
      </c>
    </row>
    <row r="53" spans="1:46">
      <c r="A53">
        <v>29</v>
      </c>
      <c r="B53" s="2" t="s">
        <v>66</v>
      </c>
      <c r="C53" t="s">
        <v>219</v>
      </c>
      <c r="D53" t="s">
        <v>186</v>
      </c>
      <c r="E53" t="s">
        <v>220</v>
      </c>
      <c r="F53">
        <v>39.53</v>
      </c>
      <c r="G53">
        <v>6.218</v>
      </c>
      <c r="H53">
        <v>30.134</v>
      </c>
      <c r="I53">
        <v>2.81</v>
      </c>
      <c r="K53">
        <v>18.97</v>
      </c>
      <c r="M53">
        <v>57.59</v>
      </c>
      <c r="O53">
        <v>0.87917800000000002</v>
      </c>
      <c r="P53">
        <v>2.2859910000000001</v>
      </c>
      <c r="Q53">
        <v>3.972855</v>
      </c>
      <c r="R53">
        <v>6.0701219999999996</v>
      </c>
      <c r="S53">
        <v>5.3206090000000001</v>
      </c>
      <c r="T53">
        <v>5.177162</v>
      </c>
      <c r="U53">
        <v>9.9829190000000008</v>
      </c>
      <c r="V53">
        <v>9.200901</v>
      </c>
      <c r="W53">
        <v>15.445842000000001</v>
      </c>
      <c r="X53">
        <v>11.590386000000001</v>
      </c>
      <c r="Y53">
        <v>14.47672</v>
      </c>
      <c r="Z53">
        <v>7.4190899999999997</v>
      </c>
      <c r="AA53">
        <v>3.7997079999999999</v>
      </c>
      <c r="AB53">
        <v>1.944944</v>
      </c>
      <c r="AC53">
        <v>0.98069799999999996</v>
      </c>
      <c r="AD53">
        <v>0.473721</v>
      </c>
      <c r="AE53">
        <v>0.28230300000000003</v>
      </c>
      <c r="AF53">
        <v>0</v>
      </c>
      <c r="AG53">
        <v>0</v>
      </c>
      <c r="AH53">
        <v>0</v>
      </c>
      <c r="AI53">
        <v>2.8674000000000002E-2</v>
      </c>
      <c r="AJ53">
        <v>9.289E-2</v>
      </c>
      <c r="AK53">
        <v>8.8326000000000002E-2</v>
      </c>
      <c r="AL53">
        <v>7.3331999999999994E-2</v>
      </c>
      <c r="AM53">
        <v>0.10780099999999999</v>
      </c>
      <c r="AN53">
        <v>5.1171000000000001E-2</v>
      </c>
      <c r="AO53">
        <v>3.7634000000000001E-2</v>
      </c>
      <c r="AP53">
        <v>4.0125000000000001E-2</v>
      </c>
      <c r="AQ53">
        <v>7.1498999999999993E-2</v>
      </c>
      <c r="AR53">
        <v>5.4792E-2</v>
      </c>
      <c r="AS53">
        <v>3.4211999999999999E-2</v>
      </c>
      <c r="AT53">
        <v>1.6396000000000001E-2</v>
      </c>
    </row>
    <row r="54" spans="1:46">
      <c r="A54">
        <v>30</v>
      </c>
      <c r="B54" s="1" t="s">
        <v>288</v>
      </c>
      <c r="C54" t="s">
        <v>235</v>
      </c>
      <c r="D54" t="s">
        <v>186</v>
      </c>
      <c r="E54" t="s">
        <v>236</v>
      </c>
      <c r="F54">
        <v>25.22</v>
      </c>
      <c r="G54">
        <v>19.224</v>
      </c>
      <c r="H54">
        <v>77.045000000000002</v>
      </c>
      <c r="I54">
        <v>15.365</v>
      </c>
      <c r="K54">
        <v>63.811</v>
      </c>
      <c r="M54">
        <v>143.91900000000001</v>
      </c>
      <c r="O54">
        <v>0.16822400000000001</v>
      </c>
      <c r="P54">
        <v>0.68089500000000003</v>
      </c>
      <c r="Q54">
        <v>1.186553</v>
      </c>
      <c r="R54">
        <v>1.662544</v>
      </c>
      <c r="S54">
        <v>1.302767</v>
      </c>
      <c r="T54">
        <v>1.1745650000000001</v>
      </c>
      <c r="U54">
        <v>2.0705300000000002</v>
      </c>
      <c r="V54">
        <v>1.879721</v>
      </c>
      <c r="W54">
        <v>4.2221349999999997</v>
      </c>
      <c r="X54">
        <v>5.5839119999999998</v>
      </c>
      <c r="Y54">
        <v>14.181274</v>
      </c>
      <c r="Z54">
        <v>14.720331</v>
      </c>
      <c r="AA54">
        <v>12.796080999999999</v>
      </c>
      <c r="AB54">
        <v>10.179745</v>
      </c>
      <c r="AC54">
        <v>7.7130479999999997</v>
      </c>
      <c r="AD54">
        <v>5.6762290000000002</v>
      </c>
      <c r="AE54">
        <v>7.030519</v>
      </c>
      <c r="AF54">
        <v>3.534592</v>
      </c>
      <c r="AG54">
        <v>1.7440910000000001</v>
      </c>
      <c r="AH54">
        <v>0.85322500000000001</v>
      </c>
      <c r="AI54">
        <v>0.63833799999999996</v>
      </c>
      <c r="AJ54">
        <v>0.21509200000000001</v>
      </c>
      <c r="AK54">
        <v>0.14699899999999999</v>
      </c>
      <c r="AL54">
        <v>0.14085600000000001</v>
      </c>
      <c r="AM54">
        <v>0.248837</v>
      </c>
      <c r="AN54">
        <v>0.160084</v>
      </c>
      <c r="AO54">
        <v>7.6787999999999995E-2</v>
      </c>
      <c r="AP54">
        <v>1.2023000000000001E-2</v>
      </c>
      <c r="AQ54">
        <v>0</v>
      </c>
      <c r="AR54">
        <v>0</v>
      </c>
      <c r="AS54">
        <v>0</v>
      </c>
      <c r="AT54">
        <v>0</v>
      </c>
    </row>
    <row r="55" spans="1:46">
      <c r="A55">
        <v>31</v>
      </c>
      <c r="B55" s="1" t="s">
        <v>67</v>
      </c>
      <c r="C55" t="s">
        <v>237</v>
      </c>
      <c r="D55" t="s">
        <v>186</v>
      </c>
      <c r="E55" t="s">
        <v>238</v>
      </c>
      <c r="F55">
        <v>28.75</v>
      </c>
      <c r="G55">
        <v>8.1430000000000007</v>
      </c>
      <c r="H55">
        <v>42.177999999999997</v>
      </c>
      <c r="I55">
        <v>3.899</v>
      </c>
      <c r="K55">
        <v>28.216999999999999</v>
      </c>
      <c r="M55">
        <v>91.430999999999997</v>
      </c>
      <c r="O55">
        <v>0.60817299999999996</v>
      </c>
      <c r="P55">
        <v>1.670609</v>
      </c>
      <c r="Q55">
        <v>2.984661</v>
      </c>
      <c r="R55">
        <v>4.7510450000000004</v>
      </c>
      <c r="S55">
        <v>4.075304</v>
      </c>
      <c r="T55">
        <v>3.769771</v>
      </c>
      <c r="U55">
        <v>7.0091789999999996</v>
      </c>
      <c r="V55">
        <v>6.5535629999999996</v>
      </c>
      <c r="W55">
        <v>12.014824000000001</v>
      </c>
      <c r="X55">
        <v>10.390483</v>
      </c>
      <c r="Y55">
        <v>15.702859</v>
      </c>
      <c r="Z55">
        <v>10.216495999999999</v>
      </c>
      <c r="AA55">
        <v>6.5505319999999996</v>
      </c>
      <c r="AB55">
        <v>4.2190209999999997</v>
      </c>
      <c r="AC55">
        <v>2.7437550000000002</v>
      </c>
      <c r="AD55">
        <v>1.8060099999999999</v>
      </c>
      <c r="AE55">
        <v>2.0294660000000002</v>
      </c>
      <c r="AF55">
        <v>0.98781600000000003</v>
      </c>
      <c r="AG55">
        <v>0.54299900000000001</v>
      </c>
      <c r="AH55">
        <v>0.338478</v>
      </c>
      <c r="AI55">
        <v>0.40919800000000001</v>
      </c>
      <c r="AJ55">
        <v>0.24704799999999999</v>
      </c>
      <c r="AK55">
        <v>0.164356</v>
      </c>
      <c r="AL55">
        <v>0.11432100000000001</v>
      </c>
      <c r="AM55">
        <v>9.0589000000000003E-2</v>
      </c>
      <c r="AN55">
        <v>9.4439999999999993E-3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</row>
    <row r="56" spans="1:46">
      <c r="A56">
        <v>32</v>
      </c>
      <c r="B56" s="1" t="s">
        <v>68</v>
      </c>
      <c r="C56" t="s">
        <v>239</v>
      </c>
      <c r="D56" t="s">
        <v>186</v>
      </c>
      <c r="E56" t="s">
        <v>240</v>
      </c>
      <c r="F56">
        <v>32.9</v>
      </c>
      <c r="G56">
        <v>8.1760000000000002</v>
      </c>
      <c r="H56">
        <v>51.98</v>
      </c>
      <c r="I56">
        <v>3.8210000000000002</v>
      </c>
      <c r="K56">
        <v>29.724</v>
      </c>
      <c r="M56">
        <v>130.834</v>
      </c>
      <c r="O56">
        <v>0.61807599999999996</v>
      </c>
      <c r="P56">
        <v>1.6683699999999999</v>
      </c>
      <c r="Q56">
        <v>3.0184730000000002</v>
      </c>
      <c r="R56">
        <v>4.889418</v>
      </c>
      <c r="S56">
        <v>4.194693</v>
      </c>
      <c r="T56">
        <v>3.823391</v>
      </c>
      <c r="U56">
        <v>6.9144699999999997</v>
      </c>
      <c r="V56">
        <v>6.2517950000000004</v>
      </c>
      <c r="W56">
        <v>11.052455</v>
      </c>
      <c r="X56">
        <v>9.2305069999999994</v>
      </c>
      <c r="Y56">
        <v>13.522792000000001</v>
      </c>
      <c r="Z56">
        <v>8.718852</v>
      </c>
      <c r="AA56">
        <v>5.8205929999999997</v>
      </c>
      <c r="AB56">
        <v>4.106509</v>
      </c>
      <c r="AC56">
        <v>3.0524300000000002</v>
      </c>
      <c r="AD56">
        <v>2.364716</v>
      </c>
      <c r="AE56">
        <v>3.4258289999999998</v>
      </c>
      <c r="AF56">
        <v>2.3271359999999999</v>
      </c>
      <c r="AG56">
        <v>1.6224860000000001</v>
      </c>
      <c r="AH56">
        <v>1.133237</v>
      </c>
      <c r="AI56">
        <v>1.321901</v>
      </c>
      <c r="AJ56">
        <v>0.59675199999999995</v>
      </c>
      <c r="AK56">
        <v>0.244701</v>
      </c>
      <c r="AL56">
        <v>7.3388999999999996E-2</v>
      </c>
      <c r="AM56">
        <v>7.0309999999999999E-3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</row>
    <row r="57" spans="1:46">
      <c r="A57">
        <v>33</v>
      </c>
      <c r="B57" s="1" t="s">
        <v>69</v>
      </c>
      <c r="C57" t="s">
        <v>241</v>
      </c>
      <c r="D57" t="s">
        <v>186</v>
      </c>
      <c r="E57" t="s">
        <v>242</v>
      </c>
      <c r="F57">
        <v>28.29</v>
      </c>
      <c r="G57">
        <v>8.5150000000000006</v>
      </c>
      <c r="H57">
        <v>47.084000000000003</v>
      </c>
      <c r="I57">
        <v>4.0369999999999999</v>
      </c>
      <c r="K57">
        <v>31.074000000000002</v>
      </c>
      <c r="M57">
        <v>111.453</v>
      </c>
      <c r="O57">
        <v>0.57667000000000002</v>
      </c>
      <c r="P57">
        <v>1.5886009999999999</v>
      </c>
      <c r="Q57">
        <v>2.895114</v>
      </c>
      <c r="R57">
        <v>4.6596200000000003</v>
      </c>
      <c r="S57">
        <v>3.9257230000000001</v>
      </c>
      <c r="T57">
        <v>3.562608</v>
      </c>
      <c r="U57">
        <v>6.5274760000000001</v>
      </c>
      <c r="V57">
        <v>6.0499479999999997</v>
      </c>
      <c r="W57">
        <v>10.992794999999999</v>
      </c>
      <c r="X57">
        <v>9.4163610000000002</v>
      </c>
      <c r="Y57">
        <v>14.30336</v>
      </c>
      <c r="Z57">
        <v>9.7654879999999995</v>
      </c>
      <c r="AA57">
        <v>6.8377090000000003</v>
      </c>
      <c r="AB57">
        <v>4.9125870000000003</v>
      </c>
      <c r="AC57">
        <v>3.587399</v>
      </c>
      <c r="AD57">
        <v>2.6437439999999999</v>
      </c>
      <c r="AE57">
        <v>3.4177770000000001</v>
      </c>
      <c r="AF57">
        <v>1.906868</v>
      </c>
      <c r="AG57">
        <v>1.0799570000000001</v>
      </c>
      <c r="AH57">
        <v>0.61547300000000005</v>
      </c>
      <c r="AI57">
        <v>0.55745199999999995</v>
      </c>
      <c r="AJ57">
        <v>0.17726900000000001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</row>
    <row r="58" spans="1:46">
      <c r="A58">
        <v>34</v>
      </c>
      <c r="B58" s="1" t="s">
        <v>70</v>
      </c>
      <c r="C58" t="s">
        <v>243</v>
      </c>
      <c r="D58" t="s">
        <v>186</v>
      </c>
      <c r="E58" t="s">
        <v>244</v>
      </c>
      <c r="F58">
        <v>29.33</v>
      </c>
      <c r="G58">
        <v>8.1069999999999993</v>
      </c>
      <c r="H58">
        <v>48.054000000000002</v>
      </c>
      <c r="I58">
        <v>3.7930000000000001</v>
      </c>
      <c r="K58">
        <v>28.32</v>
      </c>
      <c r="M58">
        <v>116.97499999999999</v>
      </c>
      <c r="O58">
        <v>0.60918499999999998</v>
      </c>
      <c r="P58">
        <v>1.67171</v>
      </c>
      <c r="Q58">
        <v>3.0330949999999999</v>
      </c>
      <c r="R58">
        <v>4.9458690000000001</v>
      </c>
      <c r="S58">
        <v>4.2240169999999999</v>
      </c>
      <c r="T58">
        <v>3.8439739999999998</v>
      </c>
      <c r="U58">
        <v>7.0554500000000004</v>
      </c>
      <c r="V58">
        <v>6.543965</v>
      </c>
      <c r="W58">
        <v>11.750012</v>
      </c>
      <c r="X58">
        <v>9.7262529999999998</v>
      </c>
      <c r="Y58">
        <v>13.840206999999999</v>
      </c>
      <c r="Z58">
        <v>8.6935669999999998</v>
      </c>
      <c r="AA58">
        <v>5.7764069999999998</v>
      </c>
      <c r="AB58">
        <v>4.0808609999999996</v>
      </c>
      <c r="AC58">
        <v>3.015263</v>
      </c>
      <c r="AD58">
        <v>2.2936359999999998</v>
      </c>
      <c r="AE58">
        <v>3.173908</v>
      </c>
      <c r="AF58">
        <v>1.9900960000000001</v>
      </c>
      <c r="AG58">
        <v>1.2813840000000001</v>
      </c>
      <c r="AH58">
        <v>0.83645499999999995</v>
      </c>
      <c r="AI58">
        <v>0.913771</v>
      </c>
      <c r="AJ58">
        <v>0.40163300000000002</v>
      </c>
      <c r="AK58">
        <v>0.18156600000000001</v>
      </c>
      <c r="AL58">
        <v>8.4741999999999998E-2</v>
      </c>
      <c r="AM58">
        <v>3.2974000000000003E-2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</row>
    <row r="59" spans="1:46">
      <c r="A59">
        <v>35</v>
      </c>
      <c r="B59" s="1" t="s">
        <v>71</v>
      </c>
      <c r="C59" t="s">
        <v>245</v>
      </c>
      <c r="D59" t="s">
        <v>186</v>
      </c>
      <c r="E59" t="s">
        <v>246</v>
      </c>
      <c r="F59">
        <v>33.630000000000003</v>
      </c>
      <c r="G59">
        <v>6.5460000000000003</v>
      </c>
      <c r="H59">
        <v>45.073</v>
      </c>
      <c r="I59">
        <v>3.02</v>
      </c>
      <c r="K59">
        <v>19.170000000000002</v>
      </c>
      <c r="M59">
        <v>72.703999999999994</v>
      </c>
      <c r="O59">
        <v>0.79394900000000002</v>
      </c>
      <c r="P59">
        <v>2.1017429999999999</v>
      </c>
      <c r="Q59">
        <v>3.7579820000000002</v>
      </c>
      <c r="R59">
        <v>5.8192469999999998</v>
      </c>
      <c r="S59">
        <v>5.275067</v>
      </c>
      <c r="T59">
        <v>5.3167090000000004</v>
      </c>
      <c r="U59">
        <v>10.353781</v>
      </c>
      <c r="V59">
        <v>9.2902480000000001</v>
      </c>
      <c r="W59">
        <v>14.69416</v>
      </c>
      <c r="X59">
        <v>10.353035</v>
      </c>
      <c r="Y59">
        <v>12.599822</v>
      </c>
      <c r="Z59">
        <v>6.8220799999999997</v>
      </c>
      <c r="AA59">
        <v>3.9825569999999999</v>
      </c>
      <c r="AB59">
        <v>2.438304</v>
      </c>
      <c r="AC59">
        <v>1.5309809999999999</v>
      </c>
      <c r="AD59">
        <v>0.97288399999999997</v>
      </c>
      <c r="AE59">
        <v>1.022818</v>
      </c>
      <c r="AF59">
        <v>0.43321100000000001</v>
      </c>
      <c r="AG59">
        <v>0.20083400000000001</v>
      </c>
      <c r="AH59">
        <v>0.110197</v>
      </c>
      <c r="AI59">
        <v>0.14050799999999999</v>
      </c>
      <c r="AJ59">
        <v>0.12393999999999999</v>
      </c>
      <c r="AK59">
        <v>0.12959899999999999</v>
      </c>
      <c r="AL59">
        <v>0.135656</v>
      </c>
      <c r="AM59">
        <v>0.27632899999999999</v>
      </c>
      <c r="AN59">
        <v>0.262598</v>
      </c>
      <c r="AO59">
        <v>0.233623</v>
      </c>
      <c r="AP59">
        <v>0.19905100000000001</v>
      </c>
      <c r="AQ59">
        <v>0.29650199999999999</v>
      </c>
      <c r="AR59">
        <v>0.18409700000000001</v>
      </c>
      <c r="AS59">
        <v>0.102968</v>
      </c>
      <c r="AT59">
        <v>4.5517000000000002E-2</v>
      </c>
    </row>
    <row r="60" spans="1:46">
      <c r="A60">
        <v>36</v>
      </c>
      <c r="B60" s="1" t="s">
        <v>78</v>
      </c>
      <c r="C60" t="s">
        <v>257</v>
      </c>
      <c r="D60" t="s">
        <v>186</v>
      </c>
      <c r="E60" t="s">
        <v>258</v>
      </c>
      <c r="F60">
        <v>26.62</v>
      </c>
      <c r="G60">
        <v>9.0060000000000002</v>
      </c>
      <c r="H60">
        <v>59.167000000000002</v>
      </c>
      <c r="I60">
        <v>4.335</v>
      </c>
      <c r="K60">
        <v>34.087000000000003</v>
      </c>
      <c r="M60">
        <v>150.452</v>
      </c>
      <c r="O60">
        <v>0.52685599999999999</v>
      </c>
      <c r="P60">
        <v>1.4581299999999999</v>
      </c>
      <c r="Q60">
        <v>2.7146159999999999</v>
      </c>
      <c r="R60">
        <v>4.4217180000000003</v>
      </c>
      <c r="S60">
        <v>3.9149639999999999</v>
      </c>
      <c r="T60">
        <v>3.759169</v>
      </c>
      <c r="U60">
        <v>7.031561</v>
      </c>
      <c r="V60">
        <v>6.1994579999999999</v>
      </c>
      <c r="W60">
        <v>10.007856</v>
      </c>
      <c r="X60">
        <v>7.6189099999999996</v>
      </c>
      <c r="Y60">
        <v>11.074289</v>
      </c>
      <c r="Z60">
        <v>8.0520230000000002</v>
      </c>
      <c r="AA60">
        <v>6.3187280000000001</v>
      </c>
      <c r="AB60">
        <v>5.1053759999999997</v>
      </c>
      <c r="AC60">
        <v>4.1611789999999997</v>
      </c>
      <c r="AD60">
        <v>3.3957799999999998</v>
      </c>
      <c r="AE60">
        <v>5.0237850000000002</v>
      </c>
      <c r="AF60">
        <v>3.3244120000000001</v>
      </c>
      <c r="AG60">
        <v>2.1887949999999998</v>
      </c>
      <c r="AH60">
        <v>1.42964</v>
      </c>
      <c r="AI60">
        <v>1.503763</v>
      </c>
      <c r="AJ60">
        <v>0.58183200000000002</v>
      </c>
      <c r="AK60">
        <v>0.18715799999999999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</row>
    <row r="61" spans="1:46">
      <c r="A61">
        <v>37</v>
      </c>
      <c r="B61" s="1" t="s">
        <v>79</v>
      </c>
      <c r="C61" t="s">
        <v>259</v>
      </c>
      <c r="D61" t="s">
        <v>186</v>
      </c>
      <c r="E61" t="s">
        <v>260</v>
      </c>
      <c r="F61">
        <v>12.27</v>
      </c>
      <c r="G61">
        <v>211.58699999999999</v>
      </c>
      <c r="H61">
        <v>411.40199999999999</v>
      </c>
      <c r="I61">
        <v>190.58500000000001</v>
      </c>
      <c r="K61">
        <v>382.63299999999998</v>
      </c>
      <c r="M61">
        <v>684.59400000000005</v>
      </c>
      <c r="O61">
        <v>0</v>
      </c>
      <c r="P61">
        <v>0</v>
      </c>
      <c r="Q61">
        <v>0</v>
      </c>
      <c r="R61">
        <v>5.2586000000000001E-2</v>
      </c>
      <c r="S61">
        <v>0.19419400000000001</v>
      </c>
      <c r="T61">
        <v>0.18323700000000001</v>
      </c>
      <c r="U61">
        <v>0.32103500000000001</v>
      </c>
      <c r="V61">
        <v>0.24111399999999999</v>
      </c>
      <c r="W61">
        <v>0.31895099999999998</v>
      </c>
      <c r="X61">
        <v>0.26544699999999999</v>
      </c>
      <c r="Y61">
        <v>0.58296700000000001</v>
      </c>
      <c r="Z61">
        <v>0.49863200000000002</v>
      </c>
      <c r="AA61">
        <v>0.30626399999999998</v>
      </c>
      <c r="AB61">
        <v>0.203014</v>
      </c>
      <c r="AC61">
        <v>0.26601999999999998</v>
      </c>
      <c r="AD61">
        <v>0.48447200000000001</v>
      </c>
      <c r="AE61">
        <v>2.0171540000000001</v>
      </c>
      <c r="AF61">
        <v>3.6240350000000001</v>
      </c>
      <c r="AG61">
        <v>5.0650139999999997</v>
      </c>
      <c r="AH61">
        <v>6.1274879999999996</v>
      </c>
      <c r="AI61">
        <v>13.822096999999999</v>
      </c>
      <c r="AJ61">
        <v>13.821221</v>
      </c>
      <c r="AK61">
        <v>12.341493</v>
      </c>
      <c r="AL61">
        <v>10.286526</v>
      </c>
      <c r="AM61">
        <v>14.468613</v>
      </c>
      <c r="AN61">
        <v>8.1274809999999995</v>
      </c>
      <c r="AO61">
        <v>4.0845219999999998</v>
      </c>
      <c r="AP61">
        <v>1.806149</v>
      </c>
      <c r="AQ61">
        <v>0.49027300000000001</v>
      </c>
      <c r="AR61">
        <v>0</v>
      </c>
      <c r="AS61">
        <v>0</v>
      </c>
      <c r="AT61">
        <v>0</v>
      </c>
    </row>
    <row r="62" spans="1:46">
      <c r="A62">
        <v>38</v>
      </c>
      <c r="B62" s="1" t="s">
        <v>80</v>
      </c>
      <c r="C62" t="s">
        <v>261</v>
      </c>
      <c r="D62" t="s">
        <v>186</v>
      </c>
      <c r="E62" t="s">
        <v>262</v>
      </c>
      <c r="F62">
        <v>23.45</v>
      </c>
      <c r="G62">
        <v>10.468999999999999</v>
      </c>
      <c r="H62">
        <v>69.25</v>
      </c>
      <c r="I62">
        <v>5.2939999999999996</v>
      </c>
      <c r="K62">
        <v>41.841000000000001</v>
      </c>
      <c r="M62">
        <v>171.916</v>
      </c>
      <c r="O62">
        <v>0.40294099999999999</v>
      </c>
      <c r="P62">
        <v>1.276478</v>
      </c>
      <c r="Q62">
        <v>2.3300450000000001</v>
      </c>
      <c r="R62">
        <v>3.6782379999999999</v>
      </c>
      <c r="S62">
        <v>3.2407339999999998</v>
      </c>
      <c r="T62">
        <v>3.1892879999999999</v>
      </c>
      <c r="U62">
        <v>6.2204389999999998</v>
      </c>
      <c r="V62">
        <v>5.7016369999999998</v>
      </c>
      <c r="W62">
        <v>9.4040020000000002</v>
      </c>
      <c r="X62">
        <v>7.153988</v>
      </c>
      <c r="Y62">
        <v>10.339705</v>
      </c>
      <c r="Z62">
        <v>7.7538239999999998</v>
      </c>
      <c r="AA62">
        <v>6.4595750000000001</v>
      </c>
      <c r="AB62">
        <v>5.5408530000000003</v>
      </c>
      <c r="AC62">
        <v>4.7459749999999996</v>
      </c>
      <c r="AD62">
        <v>4.0262650000000004</v>
      </c>
      <c r="AE62">
        <v>6.1996289999999998</v>
      </c>
      <c r="AF62">
        <v>4.2512619999999997</v>
      </c>
      <c r="AG62">
        <v>2.859426</v>
      </c>
      <c r="AH62">
        <v>1.894806</v>
      </c>
      <c r="AI62">
        <v>2.041839</v>
      </c>
      <c r="AJ62">
        <v>0.83459700000000003</v>
      </c>
      <c r="AK62">
        <v>0.32592100000000002</v>
      </c>
      <c r="AL62">
        <v>0.116919</v>
      </c>
      <c r="AM62">
        <v>1.1613E-2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</row>
    <row r="63" spans="1:46">
      <c r="A63">
        <v>39</v>
      </c>
      <c r="B63" s="1" t="s">
        <v>81</v>
      </c>
      <c r="C63" t="s">
        <v>263</v>
      </c>
      <c r="D63" t="s">
        <v>186</v>
      </c>
      <c r="E63" t="s">
        <v>264</v>
      </c>
      <c r="F63">
        <v>27.6</v>
      </c>
      <c r="G63">
        <v>8.9779999999999998</v>
      </c>
      <c r="H63">
        <v>48.213000000000001</v>
      </c>
      <c r="I63">
        <v>4.569</v>
      </c>
      <c r="K63">
        <v>32.600999999999999</v>
      </c>
      <c r="M63">
        <v>113.532</v>
      </c>
      <c r="O63">
        <v>0.55335599999999996</v>
      </c>
      <c r="P63">
        <v>1.498149</v>
      </c>
      <c r="Q63">
        <v>2.660018</v>
      </c>
      <c r="R63">
        <v>4.0670780000000004</v>
      </c>
      <c r="S63">
        <v>3.5581200000000002</v>
      </c>
      <c r="T63">
        <v>3.5402260000000001</v>
      </c>
      <c r="U63">
        <v>6.9831779999999997</v>
      </c>
      <c r="V63">
        <v>6.4470130000000001</v>
      </c>
      <c r="W63">
        <v>10.808033999999999</v>
      </c>
      <c r="X63">
        <v>8.5705829999999992</v>
      </c>
      <c r="Y63">
        <v>13.124771000000001</v>
      </c>
      <c r="Z63">
        <v>9.8482730000000007</v>
      </c>
      <c r="AA63">
        <v>7.5233350000000003</v>
      </c>
      <c r="AB63">
        <v>5.6785329999999998</v>
      </c>
      <c r="AC63">
        <v>4.2194419999999999</v>
      </c>
      <c r="AD63">
        <v>3.0948359999999999</v>
      </c>
      <c r="AE63">
        <v>3.8735089999999999</v>
      </c>
      <c r="AF63">
        <v>2.006535</v>
      </c>
      <c r="AG63">
        <v>1.026519</v>
      </c>
      <c r="AH63">
        <v>0.52391200000000004</v>
      </c>
      <c r="AI63">
        <v>0.36673800000000001</v>
      </c>
      <c r="AJ63">
        <v>2.7843E-2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</row>
    <row r="64" spans="1:46">
      <c r="A64">
        <v>40</v>
      </c>
      <c r="B64" s="1" t="s">
        <v>82</v>
      </c>
      <c r="C64" t="s">
        <v>265</v>
      </c>
      <c r="D64" t="s">
        <v>186</v>
      </c>
      <c r="E64" t="s">
        <v>266</v>
      </c>
      <c r="F64">
        <v>28.13</v>
      </c>
      <c r="G64">
        <v>8.5419999999999998</v>
      </c>
      <c r="H64">
        <v>53.597000000000001</v>
      </c>
      <c r="I64">
        <v>4.2750000000000004</v>
      </c>
      <c r="K64">
        <v>30.462</v>
      </c>
      <c r="M64">
        <v>118.123</v>
      </c>
      <c r="O64">
        <v>0.59897100000000003</v>
      </c>
      <c r="P64">
        <v>1.6047689999999999</v>
      </c>
      <c r="Q64">
        <v>2.802705</v>
      </c>
      <c r="R64">
        <v>4.271109</v>
      </c>
      <c r="S64">
        <v>3.77074</v>
      </c>
      <c r="T64">
        <v>3.760119</v>
      </c>
      <c r="U64">
        <v>7.3939919999999999</v>
      </c>
      <c r="V64">
        <v>6.7780509999999996</v>
      </c>
      <c r="W64">
        <v>11.184602999999999</v>
      </c>
      <c r="X64">
        <v>8.6136780000000002</v>
      </c>
      <c r="Y64">
        <v>12.632305000000001</v>
      </c>
      <c r="Z64">
        <v>9.1164039999999993</v>
      </c>
      <c r="AA64">
        <v>6.8496569999999997</v>
      </c>
      <c r="AB64">
        <v>5.1395949999999999</v>
      </c>
      <c r="AC64">
        <v>3.8113920000000001</v>
      </c>
      <c r="AD64">
        <v>2.793587</v>
      </c>
      <c r="AE64">
        <v>3.4986169999999999</v>
      </c>
      <c r="AF64">
        <v>1.8273649999999999</v>
      </c>
      <c r="AG64">
        <v>0.96837799999999996</v>
      </c>
      <c r="AH64">
        <v>0.53484299999999996</v>
      </c>
      <c r="AI64">
        <v>0.53312999999999999</v>
      </c>
      <c r="AJ64">
        <v>0.30211300000000002</v>
      </c>
      <c r="AK64">
        <v>0.24648999999999999</v>
      </c>
      <c r="AL64">
        <v>0.221224</v>
      </c>
      <c r="AM64">
        <v>0.35568699999999998</v>
      </c>
      <c r="AN64">
        <v>0.22730700000000001</v>
      </c>
      <c r="AO64">
        <v>0.10410800000000001</v>
      </c>
      <c r="AP64">
        <v>4.7605000000000001E-2</v>
      </c>
      <c r="AQ64">
        <v>1.1455999999999999E-2</v>
      </c>
      <c r="AR64">
        <v>0</v>
      </c>
      <c r="AS64">
        <v>0</v>
      </c>
      <c r="AT64">
        <v>0</v>
      </c>
    </row>
    <row r="65" spans="1:46">
      <c r="A65">
        <v>41</v>
      </c>
      <c r="B65" s="2" t="s">
        <v>83</v>
      </c>
      <c r="C65" t="s">
        <v>247</v>
      </c>
      <c r="D65" t="s">
        <v>186</v>
      </c>
      <c r="E65" t="s">
        <v>248</v>
      </c>
      <c r="F65">
        <v>24.54</v>
      </c>
      <c r="G65">
        <v>28.481999999999999</v>
      </c>
      <c r="H65">
        <v>192.304</v>
      </c>
      <c r="I65">
        <v>17.256</v>
      </c>
      <c r="K65">
        <v>179.23400000000001</v>
      </c>
      <c r="M65">
        <v>374.10700000000003</v>
      </c>
      <c r="O65">
        <v>0</v>
      </c>
      <c r="P65">
        <v>0.46208199999999999</v>
      </c>
      <c r="Q65">
        <v>0.95542199999999999</v>
      </c>
      <c r="R65">
        <v>1.5927370000000001</v>
      </c>
      <c r="S65">
        <v>1.343715</v>
      </c>
      <c r="T65">
        <v>1.19669</v>
      </c>
      <c r="U65">
        <v>2.0424329999999999</v>
      </c>
      <c r="V65">
        <v>1.7369589999999999</v>
      </c>
      <c r="W65">
        <v>2.9967630000000001</v>
      </c>
      <c r="X65">
        <v>2.4679600000000002</v>
      </c>
      <c r="Y65">
        <v>3.3746269999999998</v>
      </c>
      <c r="Z65">
        <v>2.156304</v>
      </c>
      <c r="AA65">
        <v>2.1131820000000001</v>
      </c>
      <c r="AB65">
        <v>2.7274370000000001</v>
      </c>
      <c r="AC65">
        <v>3.5162930000000001</v>
      </c>
      <c r="AD65">
        <v>4.2110909999999997</v>
      </c>
      <c r="AE65">
        <v>9.6814269999999993</v>
      </c>
      <c r="AF65">
        <v>10.043509999999999</v>
      </c>
      <c r="AG65">
        <v>9.3309040000000003</v>
      </c>
      <c r="AH65">
        <v>8.1148600000000002</v>
      </c>
      <c r="AI65">
        <v>12.252254000000001</v>
      </c>
      <c r="AJ65">
        <v>7.7697240000000001</v>
      </c>
      <c r="AK65">
        <v>4.652501</v>
      </c>
      <c r="AL65">
        <v>2.6677849999999999</v>
      </c>
      <c r="AM65">
        <v>2.20235</v>
      </c>
      <c r="AN65">
        <v>0.374556</v>
      </c>
      <c r="AO65">
        <v>1.6434000000000001E-2</v>
      </c>
      <c r="AP65">
        <v>0</v>
      </c>
      <c r="AQ65">
        <v>0</v>
      </c>
      <c r="AR65">
        <v>0</v>
      </c>
      <c r="AS65">
        <v>0</v>
      </c>
      <c r="AT65">
        <v>0</v>
      </c>
    </row>
    <row r="66" spans="1:46">
      <c r="A66">
        <v>42</v>
      </c>
      <c r="B66" s="2" t="s">
        <v>84</v>
      </c>
      <c r="C66" t="s">
        <v>249</v>
      </c>
      <c r="D66" t="s">
        <v>186</v>
      </c>
      <c r="E66" t="s">
        <v>250</v>
      </c>
      <c r="F66">
        <v>22.03</v>
      </c>
      <c r="G66">
        <v>21.838999999999999</v>
      </c>
      <c r="H66">
        <v>169.577</v>
      </c>
      <c r="I66">
        <v>12.047000000000001</v>
      </c>
      <c r="K66">
        <v>152.751</v>
      </c>
      <c r="M66">
        <v>345.32499999999999</v>
      </c>
      <c r="O66">
        <v>7.9493999999999995E-2</v>
      </c>
      <c r="P66">
        <v>0.61013799999999996</v>
      </c>
      <c r="Q66">
        <v>1.2681009999999999</v>
      </c>
      <c r="R66">
        <v>2.09341</v>
      </c>
      <c r="S66">
        <v>1.720825</v>
      </c>
      <c r="T66">
        <v>1.5002549999999999</v>
      </c>
      <c r="U66">
        <v>2.5359959999999999</v>
      </c>
      <c r="V66">
        <v>2.1406689999999999</v>
      </c>
      <c r="W66">
        <v>3.555599</v>
      </c>
      <c r="X66">
        <v>2.7393830000000001</v>
      </c>
      <c r="Y66">
        <v>3.634064</v>
      </c>
      <c r="Z66">
        <v>2.676237</v>
      </c>
      <c r="AA66">
        <v>2.9989379999999999</v>
      </c>
      <c r="AB66">
        <v>3.7645960000000001</v>
      </c>
      <c r="AC66">
        <v>4.4826459999999999</v>
      </c>
      <c r="AD66">
        <v>4.9671339999999997</v>
      </c>
      <c r="AE66">
        <v>10.387131</v>
      </c>
      <c r="AF66">
        <v>9.8025230000000008</v>
      </c>
      <c r="AG66">
        <v>8.4924610000000005</v>
      </c>
      <c r="AH66">
        <v>7.0020220000000002</v>
      </c>
      <c r="AI66">
        <v>9.9959509999999998</v>
      </c>
      <c r="AJ66">
        <v>6.0148739999999998</v>
      </c>
      <c r="AK66">
        <v>3.4928409999999999</v>
      </c>
      <c r="AL66">
        <v>1.9765189999999999</v>
      </c>
      <c r="AM66">
        <v>1.6565859999999999</v>
      </c>
      <c r="AN66">
        <v>0.36488500000000001</v>
      </c>
      <c r="AO66">
        <v>4.6723000000000001E-2</v>
      </c>
      <c r="AP66">
        <v>0</v>
      </c>
      <c r="AQ66">
        <v>0</v>
      </c>
      <c r="AR66">
        <v>0</v>
      </c>
      <c r="AS66">
        <v>0</v>
      </c>
      <c r="AT66">
        <v>0</v>
      </c>
    </row>
    <row r="67" spans="1:46">
      <c r="A67">
        <v>43</v>
      </c>
      <c r="B67" s="2" t="s">
        <v>85</v>
      </c>
      <c r="C67" t="s">
        <v>251</v>
      </c>
      <c r="D67" t="s">
        <v>186</v>
      </c>
      <c r="E67" t="s">
        <v>252</v>
      </c>
      <c r="F67">
        <v>9.56</v>
      </c>
      <c r="G67">
        <v>366.88299999999998</v>
      </c>
      <c r="H67">
        <v>480.41800000000001</v>
      </c>
      <c r="I67">
        <v>228.40899999999999</v>
      </c>
      <c r="K67">
        <v>442.50700000000001</v>
      </c>
      <c r="M67">
        <v>791.28200000000004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0.176061</v>
      </c>
      <c r="Z67">
        <v>0.340721</v>
      </c>
      <c r="AA67">
        <v>0.34987000000000001</v>
      </c>
      <c r="AB67">
        <v>0.30571799999999999</v>
      </c>
      <c r="AC67">
        <v>0.29346299999999997</v>
      </c>
      <c r="AD67">
        <v>0.35647400000000001</v>
      </c>
      <c r="AE67">
        <v>1.219455</v>
      </c>
      <c r="AF67">
        <v>2.253091</v>
      </c>
      <c r="AG67">
        <v>3.4266049999999999</v>
      </c>
      <c r="AH67">
        <v>4.4960380000000004</v>
      </c>
      <c r="AI67">
        <v>11.231579999999999</v>
      </c>
      <c r="AJ67">
        <v>12.485687</v>
      </c>
      <c r="AK67">
        <v>12.139695</v>
      </c>
      <c r="AL67">
        <v>10.882198000000001</v>
      </c>
      <c r="AM67">
        <v>16.820269</v>
      </c>
      <c r="AN67">
        <v>10.736501000000001</v>
      </c>
      <c r="AO67">
        <v>6.3088629999999997</v>
      </c>
      <c r="AP67">
        <v>3.44075</v>
      </c>
      <c r="AQ67">
        <v>2.5189759999999999</v>
      </c>
      <c r="AR67">
        <v>0.21798300000000001</v>
      </c>
      <c r="AS67">
        <v>0</v>
      </c>
      <c r="AT67">
        <v>0</v>
      </c>
    </row>
    <row r="68" spans="1:46">
      <c r="A68">
        <v>44</v>
      </c>
      <c r="B68" s="2" t="s">
        <v>86</v>
      </c>
      <c r="C68" t="s">
        <v>253</v>
      </c>
      <c r="D68" t="s">
        <v>186</v>
      </c>
      <c r="E68" t="s">
        <v>254</v>
      </c>
      <c r="F68">
        <v>15.21</v>
      </c>
      <c r="G68">
        <v>34.973999999999997</v>
      </c>
      <c r="H68">
        <v>163.756</v>
      </c>
      <c r="I68">
        <v>27.791</v>
      </c>
      <c r="K68">
        <v>131.834</v>
      </c>
      <c r="M68">
        <v>295.98500000000001</v>
      </c>
      <c r="O68">
        <v>0</v>
      </c>
      <c r="P68">
        <v>0.32406000000000001</v>
      </c>
      <c r="Q68">
        <v>0.72208399999999995</v>
      </c>
      <c r="R68">
        <v>1.193031</v>
      </c>
      <c r="S68">
        <v>0.91517999999999999</v>
      </c>
      <c r="T68">
        <v>0.75811899999999999</v>
      </c>
      <c r="U68">
        <v>1.339518</v>
      </c>
      <c r="V68">
        <v>1.2711859999999999</v>
      </c>
      <c r="W68">
        <v>2.335693</v>
      </c>
      <c r="X68">
        <v>1.9818789999999999</v>
      </c>
      <c r="Y68">
        <v>3.7299020000000001</v>
      </c>
      <c r="Z68">
        <v>4.749943</v>
      </c>
      <c r="AA68">
        <v>6.1088930000000001</v>
      </c>
      <c r="AB68">
        <v>7.0119429999999996</v>
      </c>
      <c r="AC68">
        <v>7.3337320000000004</v>
      </c>
      <c r="AD68">
        <v>7.1984680000000001</v>
      </c>
      <c r="AE68">
        <v>12.955463</v>
      </c>
      <c r="AF68">
        <v>10.415894</v>
      </c>
      <c r="AG68">
        <v>7.9411389999999997</v>
      </c>
      <c r="AH68">
        <v>5.8750799999999996</v>
      </c>
      <c r="AI68">
        <v>7.3259239999999997</v>
      </c>
      <c r="AJ68">
        <v>3.705864</v>
      </c>
      <c r="AK68">
        <v>1.817842</v>
      </c>
      <c r="AL68">
        <v>0.86697100000000005</v>
      </c>
      <c r="AM68">
        <v>0.58669499999999997</v>
      </c>
      <c r="AN68">
        <v>0.16648399999999999</v>
      </c>
      <c r="AO68">
        <v>0.12859699999999999</v>
      </c>
      <c r="AP68">
        <v>0.16009399999999999</v>
      </c>
      <c r="AQ68">
        <v>0.39937</v>
      </c>
      <c r="AR68">
        <v>0.346136</v>
      </c>
      <c r="AS68">
        <v>0.22314600000000001</v>
      </c>
      <c r="AT68">
        <v>0.11167000000000001</v>
      </c>
    </row>
    <row r="69" spans="1:46">
      <c r="A69">
        <v>45</v>
      </c>
      <c r="B69" s="2" t="s">
        <v>87</v>
      </c>
      <c r="C69" t="s">
        <v>255</v>
      </c>
      <c r="D69" t="s">
        <v>186</v>
      </c>
      <c r="E69" t="s">
        <v>256</v>
      </c>
      <c r="F69">
        <v>22.46</v>
      </c>
      <c r="G69">
        <v>13.336</v>
      </c>
      <c r="H69">
        <v>129.90199999999999</v>
      </c>
      <c r="I69">
        <v>6.3159999999999998</v>
      </c>
      <c r="K69">
        <v>88.980999999999995</v>
      </c>
      <c r="M69">
        <v>312.21899999999999</v>
      </c>
      <c r="O69">
        <v>0.28992400000000002</v>
      </c>
      <c r="P69">
        <v>0.97226800000000002</v>
      </c>
      <c r="Q69">
        <v>1.9561029999999999</v>
      </c>
      <c r="R69">
        <v>3.3241109999999998</v>
      </c>
      <c r="S69">
        <v>2.840195</v>
      </c>
      <c r="T69">
        <v>2.5413510000000001</v>
      </c>
      <c r="U69">
        <v>4.37615</v>
      </c>
      <c r="V69">
        <v>3.6225239999999999</v>
      </c>
      <c r="W69">
        <v>5.6079999999999997</v>
      </c>
      <c r="X69">
        <v>4.1207339999999997</v>
      </c>
      <c r="Y69">
        <v>6.0849229999999999</v>
      </c>
      <c r="Z69">
        <v>5.281784</v>
      </c>
      <c r="AA69">
        <v>5.2944690000000003</v>
      </c>
      <c r="AB69">
        <v>5.2897480000000003</v>
      </c>
      <c r="AC69">
        <v>5.0893290000000002</v>
      </c>
      <c r="AD69">
        <v>4.7311829999999997</v>
      </c>
      <c r="AE69">
        <v>8.1251519999999999</v>
      </c>
      <c r="AF69">
        <v>6.3773369999999998</v>
      </c>
      <c r="AG69">
        <v>4.931629</v>
      </c>
      <c r="AH69">
        <v>3.8207680000000002</v>
      </c>
      <c r="AI69">
        <v>5.3411220000000004</v>
      </c>
      <c r="AJ69">
        <v>3.3866450000000001</v>
      </c>
      <c r="AK69">
        <v>2.214604</v>
      </c>
      <c r="AL69">
        <v>1.4763900000000001</v>
      </c>
      <c r="AM69">
        <v>1.661446</v>
      </c>
      <c r="AN69">
        <v>0.74860899999999997</v>
      </c>
      <c r="AO69">
        <v>0.331673</v>
      </c>
      <c r="AP69">
        <v>0.120238</v>
      </c>
      <c r="AQ69">
        <v>4.1590000000000002E-2</v>
      </c>
      <c r="AR69">
        <v>0</v>
      </c>
      <c r="AS69">
        <v>0</v>
      </c>
      <c r="AT69">
        <v>0</v>
      </c>
    </row>
    <row r="70" spans="1:46">
      <c r="A70">
        <v>46</v>
      </c>
      <c r="B70" s="2" t="s">
        <v>72</v>
      </c>
      <c r="C70" t="s">
        <v>221</v>
      </c>
      <c r="D70" t="s">
        <v>186</v>
      </c>
      <c r="E70" t="s">
        <v>222</v>
      </c>
      <c r="F70">
        <v>23.56</v>
      </c>
      <c r="G70">
        <v>23.245999999999999</v>
      </c>
      <c r="H70">
        <v>139.922</v>
      </c>
      <c r="I70">
        <v>12.525</v>
      </c>
      <c r="K70">
        <v>132.03299999999999</v>
      </c>
      <c r="M70">
        <v>269.541</v>
      </c>
      <c r="O70">
        <v>4.514E-2</v>
      </c>
      <c r="P70">
        <v>0.50361100000000003</v>
      </c>
      <c r="Q70">
        <v>1.1252359999999999</v>
      </c>
      <c r="R70">
        <v>2.1065230000000001</v>
      </c>
      <c r="S70">
        <v>1.790327</v>
      </c>
      <c r="T70">
        <v>1.5049399999999999</v>
      </c>
      <c r="U70">
        <v>2.4688249999999998</v>
      </c>
      <c r="V70">
        <v>2.1007449999999999</v>
      </c>
      <c r="W70">
        <v>3.4877690000000001</v>
      </c>
      <c r="X70">
        <v>2.4857109999999998</v>
      </c>
      <c r="Y70">
        <v>2.950431</v>
      </c>
      <c r="Z70">
        <v>2.7678189999999998</v>
      </c>
      <c r="AA70">
        <v>4.1663870000000003</v>
      </c>
      <c r="AB70">
        <v>5.6563489999999996</v>
      </c>
      <c r="AC70">
        <v>6.6384619999999996</v>
      </c>
      <c r="AD70">
        <v>7.0351999999999997</v>
      </c>
      <c r="AE70">
        <v>13.542671</v>
      </c>
      <c r="AF70">
        <v>11.382288000000001</v>
      </c>
      <c r="AG70">
        <v>8.7753460000000008</v>
      </c>
      <c r="AH70">
        <v>6.4299489999999997</v>
      </c>
      <c r="AI70">
        <v>7.6910220000000002</v>
      </c>
      <c r="AJ70">
        <v>3.492543</v>
      </c>
      <c r="AK70">
        <v>1.3979239999999999</v>
      </c>
      <c r="AL70">
        <v>0.44056000000000001</v>
      </c>
      <c r="AM70">
        <v>1.4219000000000001E-2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</row>
    <row r="71" spans="1:46">
      <c r="A71">
        <v>47</v>
      </c>
      <c r="B71" s="2" t="s">
        <v>73</v>
      </c>
      <c r="C71" t="s">
        <v>223</v>
      </c>
      <c r="D71" t="s">
        <v>186</v>
      </c>
      <c r="E71" t="s">
        <v>224</v>
      </c>
      <c r="F71">
        <v>33.22</v>
      </c>
      <c r="G71">
        <v>7.2480000000000002</v>
      </c>
      <c r="H71">
        <v>38.512</v>
      </c>
      <c r="I71">
        <v>3.327</v>
      </c>
      <c r="K71">
        <v>24.22</v>
      </c>
      <c r="M71">
        <v>87.486999999999995</v>
      </c>
      <c r="O71">
        <v>0.71538100000000004</v>
      </c>
      <c r="P71">
        <v>1.9440109999999999</v>
      </c>
      <c r="Q71">
        <v>3.4530660000000002</v>
      </c>
      <c r="R71">
        <v>5.3241690000000004</v>
      </c>
      <c r="S71">
        <v>4.4638049999999998</v>
      </c>
      <c r="T71">
        <v>4.1775979999999997</v>
      </c>
      <c r="U71">
        <v>7.9758490000000002</v>
      </c>
      <c r="V71">
        <v>7.5186460000000004</v>
      </c>
      <c r="W71">
        <v>13.247852999999999</v>
      </c>
      <c r="X71">
        <v>10.590433000000001</v>
      </c>
      <c r="Y71">
        <v>14.490917</v>
      </c>
      <c r="Z71">
        <v>8.6090630000000008</v>
      </c>
      <c r="AA71">
        <v>5.289669</v>
      </c>
      <c r="AB71">
        <v>3.385462</v>
      </c>
      <c r="AC71">
        <v>2.2504870000000001</v>
      </c>
      <c r="AD71">
        <v>1.5492429999999999</v>
      </c>
      <c r="AE71">
        <v>1.913637</v>
      </c>
      <c r="AF71">
        <v>1.0932040000000001</v>
      </c>
      <c r="AG71">
        <v>0.68938100000000002</v>
      </c>
      <c r="AH71">
        <v>0.46056200000000003</v>
      </c>
      <c r="AI71">
        <v>0.52873400000000004</v>
      </c>
      <c r="AJ71">
        <v>0.239872</v>
      </c>
      <c r="AK71">
        <v>8.8957999999999995E-2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</row>
    <row r="72" spans="1:46">
      <c r="A72">
        <v>48</v>
      </c>
      <c r="B72" s="2" t="s">
        <v>74</v>
      </c>
      <c r="C72" t="s">
        <v>225</v>
      </c>
      <c r="D72" t="s">
        <v>186</v>
      </c>
      <c r="E72" t="s">
        <v>226</v>
      </c>
      <c r="F72">
        <v>23.62</v>
      </c>
      <c r="G72">
        <v>56.631</v>
      </c>
      <c r="H72">
        <v>229.518</v>
      </c>
      <c r="I72">
        <v>53.036000000000001</v>
      </c>
      <c r="K72">
        <v>213.262</v>
      </c>
      <c r="M72">
        <v>409.30399999999997</v>
      </c>
      <c r="O72">
        <v>0</v>
      </c>
      <c r="P72">
        <v>3.8484999999999998E-2</v>
      </c>
      <c r="Q72">
        <v>0.48356100000000002</v>
      </c>
      <c r="R72">
        <v>0.879278</v>
      </c>
      <c r="S72">
        <v>0.76455499999999998</v>
      </c>
      <c r="T72">
        <v>0.65402099999999996</v>
      </c>
      <c r="U72">
        <v>1.0239069999999999</v>
      </c>
      <c r="V72">
        <v>0.82455599999999996</v>
      </c>
      <c r="W72">
        <v>1.5395989999999999</v>
      </c>
      <c r="X72">
        <v>1.427619</v>
      </c>
      <c r="Y72">
        <v>1.926075</v>
      </c>
      <c r="Z72">
        <v>0.95922700000000005</v>
      </c>
      <c r="AA72">
        <v>1.0241819999999999</v>
      </c>
      <c r="AB72">
        <v>1.832309</v>
      </c>
      <c r="AC72">
        <v>2.8985970000000001</v>
      </c>
      <c r="AD72">
        <v>3.9004300000000001</v>
      </c>
      <c r="AE72">
        <v>9.8898449999999993</v>
      </c>
      <c r="AF72">
        <v>11.035581000000001</v>
      </c>
      <c r="AG72">
        <v>10.71457</v>
      </c>
      <c r="AH72">
        <v>9.6088900000000006</v>
      </c>
      <c r="AI72">
        <v>14.989932</v>
      </c>
      <c r="AJ72">
        <v>9.8566020000000005</v>
      </c>
      <c r="AK72">
        <v>6.1056609999999996</v>
      </c>
      <c r="AL72">
        <v>3.6318450000000002</v>
      </c>
      <c r="AM72">
        <v>3.1914389999999999</v>
      </c>
      <c r="AN72">
        <v>0.75850600000000001</v>
      </c>
      <c r="AO72">
        <v>4.0728E-2</v>
      </c>
      <c r="AP72">
        <v>0</v>
      </c>
      <c r="AQ72">
        <v>0</v>
      </c>
      <c r="AR72">
        <v>0</v>
      </c>
      <c r="AS72">
        <v>0</v>
      </c>
      <c r="AT72">
        <v>0</v>
      </c>
    </row>
    <row r="73" spans="1:46">
      <c r="A73">
        <v>49</v>
      </c>
      <c r="B73" s="2" t="s">
        <v>75</v>
      </c>
      <c r="C73" t="s">
        <v>227</v>
      </c>
      <c r="D73" t="s">
        <v>186</v>
      </c>
      <c r="E73" t="s">
        <v>228</v>
      </c>
      <c r="F73">
        <v>28.81</v>
      </c>
      <c r="G73">
        <v>47.436</v>
      </c>
      <c r="H73">
        <v>202.08600000000001</v>
      </c>
      <c r="I73">
        <v>46.618000000000002</v>
      </c>
      <c r="K73">
        <v>165.65700000000001</v>
      </c>
      <c r="M73">
        <v>408.79899999999998</v>
      </c>
      <c r="O73">
        <v>0</v>
      </c>
      <c r="P73">
        <v>0.16739100000000001</v>
      </c>
      <c r="Q73">
        <v>0.54158799999999996</v>
      </c>
      <c r="R73">
        <v>0.92645200000000005</v>
      </c>
      <c r="S73">
        <v>0.70224799999999998</v>
      </c>
      <c r="T73">
        <v>0.579175</v>
      </c>
      <c r="U73">
        <v>0.99609599999999998</v>
      </c>
      <c r="V73">
        <v>0.86845300000000003</v>
      </c>
      <c r="W73">
        <v>1.4197299999999999</v>
      </c>
      <c r="X73">
        <v>1.176334</v>
      </c>
      <c r="Y73">
        <v>2.6766169999999998</v>
      </c>
      <c r="Z73">
        <v>3.8949379999999998</v>
      </c>
      <c r="AA73">
        <v>5.0090969999999997</v>
      </c>
      <c r="AB73">
        <v>5.6478080000000004</v>
      </c>
      <c r="AC73">
        <v>5.8630319999999996</v>
      </c>
      <c r="AD73">
        <v>5.7913560000000004</v>
      </c>
      <c r="AE73">
        <v>10.771832</v>
      </c>
      <c r="AF73">
        <v>9.3312849999999994</v>
      </c>
      <c r="AG73">
        <v>7.8667850000000001</v>
      </c>
      <c r="AH73">
        <v>6.549506</v>
      </c>
      <c r="AI73">
        <v>9.8832939999999994</v>
      </c>
      <c r="AJ73">
        <v>6.6852</v>
      </c>
      <c r="AK73">
        <v>4.4899009999999997</v>
      </c>
      <c r="AL73">
        <v>2.9958309999999999</v>
      </c>
      <c r="AM73">
        <v>3.2705649999999999</v>
      </c>
      <c r="AN73">
        <v>1.339162</v>
      </c>
      <c r="AO73">
        <v>0.490701</v>
      </c>
      <c r="AP73">
        <v>6.5622E-2</v>
      </c>
      <c r="AQ73">
        <v>0</v>
      </c>
      <c r="AR73">
        <v>0</v>
      </c>
      <c r="AS73">
        <v>0</v>
      </c>
      <c r="AT73">
        <v>0</v>
      </c>
    </row>
    <row r="74" spans="1:46">
      <c r="A74">
        <v>50</v>
      </c>
      <c r="B74" s="2" t="s">
        <v>76</v>
      </c>
      <c r="C74" t="s">
        <v>229</v>
      </c>
      <c r="D74" t="s">
        <v>186</v>
      </c>
      <c r="E74" t="s">
        <v>230</v>
      </c>
      <c r="F74">
        <v>31.06</v>
      </c>
      <c r="G74">
        <v>32.209000000000003</v>
      </c>
      <c r="H74">
        <v>215.773</v>
      </c>
      <c r="I74">
        <v>18.759</v>
      </c>
      <c r="K74">
        <v>204.81399999999999</v>
      </c>
      <c r="M74">
        <v>415.52</v>
      </c>
      <c r="O74">
        <v>0</v>
      </c>
      <c r="P74">
        <v>0.39071800000000001</v>
      </c>
      <c r="Q74">
        <v>0.79312300000000002</v>
      </c>
      <c r="R74">
        <v>1.348006</v>
      </c>
      <c r="S74">
        <v>1.184644</v>
      </c>
      <c r="T74">
        <v>1.1204810000000001</v>
      </c>
      <c r="U74">
        <v>2.0621079999999998</v>
      </c>
      <c r="V74">
        <v>1.8098259999999999</v>
      </c>
      <c r="W74">
        <v>2.998278</v>
      </c>
      <c r="X74">
        <v>2.359518</v>
      </c>
      <c r="Y74">
        <v>3.2745320000000002</v>
      </c>
      <c r="Z74">
        <v>2.0745330000000002</v>
      </c>
      <c r="AA74">
        <v>1.722345</v>
      </c>
      <c r="AB74">
        <v>1.958879</v>
      </c>
      <c r="AC74">
        <v>2.4837769999999999</v>
      </c>
      <c r="AD74">
        <v>3.0780650000000001</v>
      </c>
      <c r="AE74">
        <v>7.6407920000000003</v>
      </c>
      <c r="AF74">
        <v>8.7505450000000007</v>
      </c>
      <c r="AG74">
        <v>8.8675250000000005</v>
      </c>
      <c r="AH74">
        <v>8.3106179999999998</v>
      </c>
      <c r="AI74">
        <v>13.737461</v>
      </c>
      <c r="AJ74">
        <v>9.6431609999999992</v>
      </c>
      <c r="AK74">
        <v>6.2783850000000001</v>
      </c>
      <c r="AL74">
        <v>3.8723359999999998</v>
      </c>
      <c r="AM74">
        <v>3.4993539999999999</v>
      </c>
      <c r="AN74">
        <v>0.69308899999999996</v>
      </c>
      <c r="AO74">
        <v>4.7903000000000001E-2</v>
      </c>
      <c r="AP74">
        <v>0</v>
      </c>
      <c r="AQ74">
        <v>0</v>
      </c>
      <c r="AR74">
        <v>0</v>
      </c>
      <c r="AS74">
        <v>0</v>
      </c>
      <c r="AT74">
        <v>0</v>
      </c>
    </row>
    <row r="75" spans="1:46">
      <c r="A75">
        <v>51</v>
      </c>
      <c r="B75" s="2" t="s">
        <v>290</v>
      </c>
      <c r="C75" t="s">
        <v>231</v>
      </c>
      <c r="D75" t="s">
        <v>186</v>
      </c>
      <c r="E75" t="s">
        <v>232</v>
      </c>
      <c r="F75">
        <v>15.07</v>
      </c>
      <c r="G75">
        <v>181.75800000000001</v>
      </c>
      <c r="H75">
        <v>392.77699999999999</v>
      </c>
      <c r="I75">
        <v>210.55699999999999</v>
      </c>
      <c r="K75">
        <v>375.60300000000001</v>
      </c>
      <c r="M75">
        <v>618.46</v>
      </c>
      <c r="O75">
        <v>0</v>
      </c>
      <c r="P75">
        <v>0</v>
      </c>
      <c r="Q75">
        <v>0</v>
      </c>
      <c r="R75">
        <v>0.117398</v>
      </c>
      <c r="S75">
        <v>0.26443299999999997</v>
      </c>
      <c r="T75">
        <v>0.25415399999999999</v>
      </c>
      <c r="U75">
        <v>0.455729</v>
      </c>
      <c r="V75">
        <v>0.32485799999999998</v>
      </c>
      <c r="W75">
        <v>0.38585599999999998</v>
      </c>
      <c r="X75">
        <v>0.365985</v>
      </c>
      <c r="Y75">
        <v>1.0394190000000001</v>
      </c>
      <c r="Z75">
        <v>0.95155199999999995</v>
      </c>
      <c r="AA75">
        <v>0.44533800000000001</v>
      </c>
      <c r="AB75">
        <v>4.1381000000000001E-2</v>
      </c>
      <c r="AC75">
        <v>0</v>
      </c>
      <c r="AD75">
        <v>0</v>
      </c>
      <c r="AE75">
        <v>0.36002699999999999</v>
      </c>
      <c r="AF75">
        <v>2.0704729999999998</v>
      </c>
      <c r="AG75">
        <v>4.2424970000000002</v>
      </c>
      <c r="AH75">
        <v>6.1715949999999999</v>
      </c>
      <c r="AI75">
        <v>15.772071</v>
      </c>
      <c r="AJ75">
        <v>16.584150999999999</v>
      </c>
      <c r="AK75">
        <v>14.582352</v>
      </c>
      <c r="AL75">
        <v>11.557691999999999</v>
      </c>
      <c r="AM75">
        <v>14.546192</v>
      </c>
      <c r="AN75">
        <v>6.5887969999999996</v>
      </c>
      <c r="AO75">
        <v>2.4614929999999999</v>
      </c>
      <c r="AP75">
        <v>0.41655700000000001</v>
      </c>
      <c r="AQ75">
        <v>0</v>
      </c>
      <c r="AR75">
        <v>0</v>
      </c>
      <c r="AS75">
        <v>0</v>
      </c>
      <c r="AT75">
        <v>0</v>
      </c>
    </row>
    <row r="76" spans="1:46" s="5" customFormat="1">
      <c r="A76">
        <v>52</v>
      </c>
      <c r="B76" s="8" t="s">
        <v>77</v>
      </c>
      <c r="C76" s="5" t="s">
        <v>233</v>
      </c>
      <c r="D76" s="5" t="s">
        <v>186</v>
      </c>
      <c r="E76" s="5" t="s">
        <v>234</v>
      </c>
      <c r="F76" s="5">
        <v>23.85</v>
      </c>
      <c r="G76" s="5">
        <v>10.522</v>
      </c>
      <c r="H76" s="5">
        <v>56.09</v>
      </c>
      <c r="I76" s="5">
        <v>5.52</v>
      </c>
      <c r="K76" s="5">
        <v>37.076000000000001</v>
      </c>
      <c r="M76" s="5">
        <v>123.997</v>
      </c>
      <c r="O76" s="5">
        <v>0.394953</v>
      </c>
      <c r="P76" s="5">
        <v>1.2279530000000001</v>
      </c>
      <c r="Q76" s="5">
        <v>2.1837840000000002</v>
      </c>
      <c r="R76" s="5">
        <v>3.5353850000000002</v>
      </c>
      <c r="S76" s="5">
        <v>3.211598</v>
      </c>
      <c r="T76" s="5">
        <v>3.1748440000000002</v>
      </c>
      <c r="U76" s="5">
        <v>6.2273040000000002</v>
      </c>
      <c r="V76" s="5">
        <v>5.8375199999999996</v>
      </c>
      <c r="W76" s="5">
        <v>10.202</v>
      </c>
      <c r="X76" s="5">
        <v>8.5046619999999997</v>
      </c>
      <c r="Y76" s="5">
        <v>13.514091000000001</v>
      </c>
      <c r="Z76" s="5">
        <v>10.308403</v>
      </c>
      <c r="AA76" s="5">
        <v>7.9247180000000004</v>
      </c>
      <c r="AB76" s="5">
        <v>6.0304039999999999</v>
      </c>
      <c r="AC76" s="5">
        <v>4.5340259999999999</v>
      </c>
      <c r="AD76" s="5">
        <v>3.3769130000000001</v>
      </c>
      <c r="AE76" s="5">
        <v>4.3457039999999996</v>
      </c>
      <c r="AF76" s="5">
        <v>2.365599</v>
      </c>
      <c r="AG76" s="5">
        <v>1.29359</v>
      </c>
      <c r="AH76" s="5">
        <v>0.711808</v>
      </c>
      <c r="AI76" s="5">
        <v>0.61101399999999995</v>
      </c>
      <c r="AJ76" s="5">
        <v>0.19081999999999999</v>
      </c>
      <c r="AK76" s="5">
        <v>3.2305E-2</v>
      </c>
      <c r="AL76" s="5">
        <v>1.9799999999999999E-4</v>
      </c>
      <c r="AM76" s="5">
        <v>4.3670000000000002E-3</v>
      </c>
      <c r="AN76" s="5">
        <v>3.0483E-2</v>
      </c>
      <c r="AO76" s="5">
        <v>3.3966999999999997E-2</v>
      </c>
      <c r="AP76" s="5">
        <v>3.6074000000000002E-2</v>
      </c>
      <c r="AQ76" s="5">
        <v>6.3492999999999994E-2</v>
      </c>
      <c r="AR76" s="5">
        <v>4.7730000000000002E-2</v>
      </c>
      <c r="AS76" s="5">
        <v>2.9871000000000002E-2</v>
      </c>
      <c r="AT76" s="5">
        <v>1.4416999999999999E-2</v>
      </c>
    </row>
  </sheetData>
  <mergeCells count="2">
    <mergeCell ref="N1:U1"/>
    <mergeCell ref="N34:U3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Sheet</vt:lpstr>
      <vt:lpstr>Grain Size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SDashtgard</dc:creator>
  <cp:lastModifiedBy>Shahin Dashtgard</cp:lastModifiedBy>
  <cp:lastPrinted>2022-02-28T21:55:18Z</cp:lastPrinted>
  <dcterms:created xsi:type="dcterms:W3CDTF">2021-03-04T17:20:04Z</dcterms:created>
  <dcterms:modified xsi:type="dcterms:W3CDTF">2022-02-28T22:02:54Z</dcterms:modified>
</cp:coreProperties>
</file>