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.helsinki.fi\home\v\vgtwort\Desktop\Anne\"/>
    </mc:Choice>
  </mc:AlternateContent>
  <bookViews>
    <workbookView xWindow="0" yWindow="0" windowWidth="19200" windowHeight="6900" activeTab="3"/>
  </bookViews>
  <sheets>
    <sheet name="Baiting_stats" sheetId="2" r:id="rId1"/>
    <sheet name="Final Assembly Stats" sheetId="3" r:id="rId2"/>
    <sheet name="Final BUSCO Stats" sheetId="4" r:id="rId3"/>
    <sheet name="MLST_wsp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4" l="1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2" i="4"/>
  <c r="G8" i="2" l="1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4" i="2"/>
  <c r="G5" i="2"/>
  <c r="G6" i="2"/>
  <c r="G7" i="2"/>
  <c r="G3" i="2"/>
  <c r="I29" i="2"/>
  <c r="I30" i="2"/>
  <c r="I31" i="2"/>
  <c r="I32" i="2"/>
  <c r="I33" i="2"/>
  <c r="I34" i="2"/>
  <c r="I51" i="2"/>
  <c r="I52" i="2"/>
  <c r="I53" i="2"/>
  <c r="I54" i="2"/>
  <c r="I55" i="2"/>
  <c r="I56" i="2"/>
  <c r="I58" i="2"/>
  <c r="I59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3" i="2"/>
</calcChain>
</file>

<file path=xl/sharedStrings.xml><?xml version="1.0" encoding="utf-8"?>
<sst xmlns="http://schemas.openxmlformats.org/spreadsheetml/2006/main" count="727" uniqueCount="121">
  <si>
    <t>SRR6727426</t>
  </si>
  <si>
    <t>SRR5626452</t>
  </si>
  <si>
    <t>SRR5754050</t>
  </si>
  <si>
    <t>SRR6432897</t>
  </si>
  <si>
    <t>SRR4032094</t>
  </si>
  <si>
    <t>SRR8109455</t>
  </si>
  <si>
    <t>SRR8109452</t>
  </si>
  <si>
    <t>SRR8386708</t>
  </si>
  <si>
    <t>SRR8386709</t>
  </si>
  <si>
    <t>SRR8386700</t>
  </si>
  <si>
    <t>SRR8386701</t>
  </si>
  <si>
    <t>SRR8386696</t>
  </si>
  <si>
    <t>SRR8386699</t>
  </si>
  <si>
    <t>SRR8386698</t>
  </si>
  <si>
    <t>SRR6727435</t>
  </si>
  <si>
    <t>SRR1190479</t>
  </si>
  <si>
    <t>SRR7637638</t>
  </si>
  <si>
    <t>SRR7637637</t>
  </si>
  <si>
    <t>SRR6679361</t>
  </si>
  <si>
    <t>SRR8386711</t>
  </si>
  <si>
    <t>SRR8386702</t>
  </si>
  <si>
    <t>SRR8386703</t>
  </si>
  <si>
    <t>SRR8386704</t>
  </si>
  <si>
    <t>SRR8386705</t>
  </si>
  <si>
    <t>SRR8386706</t>
  </si>
  <si>
    <t>SRR6023624</t>
  </si>
  <si>
    <t>SRR6505273</t>
  </si>
  <si>
    <t>SRR6505276</t>
  </si>
  <si>
    <t>SRR6505268</t>
  </si>
  <si>
    <t>SRR6505270</t>
  </si>
  <si>
    <t>SRR6505271</t>
  </si>
  <si>
    <t>SRR6505272</t>
  </si>
  <si>
    <t>SRR6505274</t>
  </si>
  <si>
    <t>SRR6505277</t>
  </si>
  <si>
    <t>SRR6505279</t>
  </si>
  <si>
    <t>SRR6505269</t>
  </si>
  <si>
    <t>SRR6505227</t>
  </si>
  <si>
    <t>SRR1190476</t>
  </si>
  <si>
    <t>SRR5132426</t>
  </si>
  <si>
    <t>SRR5132433</t>
  </si>
  <si>
    <t>SRR5132404</t>
  </si>
  <si>
    <t>SRR5132393</t>
  </si>
  <si>
    <t>SRR5132403</t>
  </si>
  <si>
    <t>SRR5132437</t>
  </si>
  <si>
    <t>SRR5132402</t>
  </si>
  <si>
    <t>SRR5132409</t>
  </si>
  <si>
    <t>SRR5132432</t>
  </si>
  <si>
    <t>SRR5132392</t>
  </si>
  <si>
    <t>SRR5132396</t>
  </si>
  <si>
    <t>SRR5132442</t>
  </si>
  <si>
    <t>SRR5132419</t>
  </si>
  <si>
    <t>SRR5132427</t>
  </si>
  <si>
    <t>SRR6727411</t>
  </si>
  <si>
    <t>SRR8386716</t>
  </si>
  <si>
    <t>SRR8386717</t>
  </si>
  <si>
    <t>SRR8386718</t>
  </si>
  <si>
    <t>SRR8386719</t>
  </si>
  <si>
    <t>SRR8386712</t>
  </si>
  <si>
    <t>SRR8386713</t>
  </si>
  <si>
    <t>SRR8386714</t>
  </si>
  <si>
    <t>SRR8386715</t>
  </si>
  <si>
    <t>SRR7174560</t>
  </si>
  <si>
    <t>Sample</t>
  </si>
  <si>
    <t>SAMN03121611</t>
  </si>
  <si>
    <t>SAMN08712583</t>
  </si>
  <si>
    <t>Total Number of Reads</t>
  </si>
  <si>
    <t>% Increase in Baited Reads</t>
  </si>
  <si>
    <t>Reads Baited</t>
  </si>
  <si>
    <t>Round 1</t>
  </si>
  <si>
    <t>Round 2</t>
  </si>
  <si>
    <t>Round 3</t>
  </si>
  <si>
    <t>% of Total Reads Baited</t>
  </si>
  <si>
    <t>-</t>
  </si>
  <si>
    <t>Number of Contigs</t>
  </si>
  <si>
    <t>Largest Contig (bp)</t>
  </si>
  <si>
    <t>Shortest Contig (bp)</t>
  </si>
  <si>
    <t>Average Contig Size (bp)</t>
  </si>
  <si>
    <t>Total Assembly Size (bp)</t>
  </si>
  <si>
    <t>GC content</t>
  </si>
  <si>
    <t>N50</t>
  </si>
  <si>
    <t>N90</t>
  </si>
  <si>
    <t>Complete</t>
  </si>
  <si>
    <t>Notes</t>
  </si>
  <si>
    <t>Number of Baited Reads</t>
  </si>
  <si>
    <t>% of Total Reads</t>
  </si>
  <si>
    <t>Total Searched</t>
  </si>
  <si>
    <t>Complete and Single-copy</t>
  </si>
  <si>
    <t>Complete and Duplicated</t>
  </si>
  <si>
    <t>Fragmented</t>
  </si>
  <si>
    <t>Missing</t>
  </si>
  <si>
    <t>Species</t>
  </si>
  <si>
    <t>Operophtera brumata</t>
  </si>
  <si>
    <t>Depressaria pastinacella</t>
  </si>
  <si>
    <t>Polygonia c-album</t>
  </si>
  <si>
    <t>Pararge aegeria</t>
  </si>
  <si>
    <t>Heliconius erato demophoon</t>
  </si>
  <si>
    <t>Spodoptera litura</t>
  </si>
  <si>
    <t>Cameraria ohridella</t>
  </si>
  <si>
    <t>Chrysodeixis includens</t>
  </si>
  <si>
    <t>Plutella australiana</t>
  </si>
  <si>
    <t>Ectropis grisescens</t>
  </si>
  <si>
    <t>Plutella xylostella</t>
  </si>
  <si>
    <t>Parnassius apollo</t>
  </si>
  <si>
    <t>Tineola bisselliella</t>
  </si>
  <si>
    <t>Adela reaumurella</t>
  </si>
  <si>
    <t>Micropterix facetella</t>
  </si>
  <si>
    <t>Udranomia orcinus</t>
  </si>
  <si>
    <t>Hyphantria cunea</t>
  </si>
  <si>
    <t>Keiferia lycopersicella</t>
  </si>
  <si>
    <t>Phthorimaea operculella</t>
  </si>
  <si>
    <t xml:space="preserve">Keiferia lycopersicella </t>
  </si>
  <si>
    <t>Tuta absoluta</t>
  </si>
  <si>
    <t>Genome Size (GB)</t>
  </si>
  <si>
    <t>CoxA</t>
  </si>
  <si>
    <t>fbpa</t>
  </si>
  <si>
    <t>ftsz</t>
  </si>
  <si>
    <t>gatB</t>
  </si>
  <si>
    <t>hcpa</t>
  </si>
  <si>
    <t>wsp</t>
  </si>
  <si>
    <t>X</t>
  </si>
  <si>
    <t>X = Present in sequence alignment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</si>
</sst>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%"/>
    <numFmt numFmtId="165" formatCode="0.00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/>
    <xf numFmtId="10" fontId="0" fillId="0" borderId="0" xfId="1" applyNumberFormat="1" applyFont="1" applyFill="1" applyBorder="1"/>
    <xf numFmtId="0" fontId="0" fillId="0" borderId="0" xfId="1" applyNumberFormat="1" applyFont="1" applyFill="1" applyBorder="1"/>
    <xf numFmtId="164" fontId="0" fillId="0" borderId="0" xfId="1" applyNumberFormat="1" applyFont="1" applyFill="1" applyBorder="1"/>
    <xf numFmtId="10" fontId="0" fillId="0" borderId="0" xfId="0" applyNumberFormat="1" applyFill="1" applyBorder="1"/>
    <xf numFmtId="0" fontId="2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quotePrefix="1" applyFill="1" applyBorder="1"/>
    <xf numFmtId="0" fontId="2" fillId="0" borderId="0" xfId="0" applyFont="1" applyFill="1" applyBorder="1"/>
    <xf numFmtId="0" fontId="2" fillId="0" borderId="0" xfId="0" applyFont="1" applyBorder="1"/>
    <xf numFmtId="0" fontId="0" fillId="0" borderId="0" xfId="0" applyBorder="1"/>
    <xf numFmtId="165" fontId="0" fillId="0" borderId="0" xfId="0" applyNumberFormat="1" applyFill="1" applyBorder="1"/>
    <xf numFmtId="0" fontId="2" fillId="0" borderId="0" xfId="0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workbookViewId="0">
      <selection activeCell="K9" sqref="K9"/>
    </sheetView>
  </sheetViews>
  <sheetFormatPr defaultRowHeight="15" x14ac:dyDescent="0.25"/>
  <cols>
    <col min="1" max="1" width="15" style="3" bestFit="1" customWidth="1"/>
    <col min="2" max="2" width="13.28515625" style="3" bestFit="1" customWidth="1"/>
    <col min="3" max="5" width="12.42578125" style="3" bestFit="1" customWidth="1"/>
    <col min="6" max="7" width="12.42578125" style="3" customWidth="1"/>
    <col min="8" max="8" width="12.42578125" style="3" bestFit="1" customWidth="1"/>
    <col min="9" max="9" width="12.42578125" style="3" customWidth="1"/>
    <col min="10" max="10" width="8.85546875" style="3" bestFit="1" customWidth="1"/>
    <col min="11" max="16384" width="9.140625" style="3"/>
  </cols>
  <sheetData>
    <row r="1" spans="1:11" x14ac:dyDescent="0.25">
      <c r="A1" s="8"/>
      <c r="B1" s="8"/>
      <c r="C1" s="15" t="s">
        <v>68</v>
      </c>
      <c r="D1" s="15"/>
      <c r="E1" s="15" t="s">
        <v>69</v>
      </c>
      <c r="F1" s="15"/>
      <c r="G1" s="15"/>
      <c r="H1" s="15" t="s">
        <v>70</v>
      </c>
      <c r="I1" s="15"/>
      <c r="J1" s="15"/>
      <c r="K1" s="9"/>
    </row>
    <row r="2" spans="1:11" ht="60" x14ac:dyDescent="0.25">
      <c r="A2" s="8" t="s">
        <v>62</v>
      </c>
      <c r="B2" s="8" t="s">
        <v>65</v>
      </c>
      <c r="C2" s="8" t="s">
        <v>67</v>
      </c>
      <c r="D2" s="8" t="s">
        <v>71</v>
      </c>
      <c r="E2" s="8" t="s">
        <v>67</v>
      </c>
      <c r="F2" s="8" t="s">
        <v>71</v>
      </c>
      <c r="G2" s="8" t="s">
        <v>66</v>
      </c>
      <c r="H2" s="8" t="s">
        <v>67</v>
      </c>
      <c r="I2" s="8" t="s">
        <v>71</v>
      </c>
      <c r="J2" s="8" t="s">
        <v>66</v>
      </c>
      <c r="K2" s="8" t="s">
        <v>82</v>
      </c>
    </row>
    <row r="3" spans="1:11" x14ac:dyDescent="0.25">
      <c r="A3" s="2" t="s">
        <v>63</v>
      </c>
      <c r="B3" s="3">
        <v>90051340</v>
      </c>
      <c r="C3" s="3">
        <v>1982075</v>
      </c>
      <c r="D3" s="4">
        <f>C3/B3</f>
        <v>2.2010499788231913E-2</v>
      </c>
      <c r="E3" s="3">
        <v>3908537</v>
      </c>
      <c r="F3" s="4">
        <f>E3/B3</f>
        <v>4.3403429643578871E-2</v>
      </c>
      <c r="G3" s="4">
        <f>(E3-C3)/B3</f>
        <v>2.1392929855346961E-2</v>
      </c>
      <c r="H3" s="10" t="s">
        <v>72</v>
      </c>
      <c r="I3" s="10" t="s">
        <v>72</v>
      </c>
      <c r="J3" s="10" t="s">
        <v>72</v>
      </c>
    </row>
    <row r="4" spans="1:11" x14ac:dyDescent="0.25">
      <c r="A4" s="2" t="s">
        <v>64</v>
      </c>
      <c r="B4" s="3">
        <v>1412849550</v>
      </c>
      <c r="C4" s="3">
        <v>9033835</v>
      </c>
      <c r="D4" s="4">
        <f t="shared" ref="D4:D66" si="0">C4/B4</f>
        <v>6.394053068141615E-3</v>
      </c>
      <c r="E4" s="3">
        <v>50045737</v>
      </c>
      <c r="F4" s="4">
        <f t="shared" ref="F4:F66" si="1">E4/B4</f>
        <v>3.5421844456120614E-2</v>
      </c>
      <c r="G4" s="4">
        <f t="shared" ref="G4:G66" si="2">(E4-C4)/B4</f>
        <v>2.9027791387978997E-2</v>
      </c>
      <c r="H4" s="10" t="s">
        <v>72</v>
      </c>
      <c r="I4" s="10" t="s">
        <v>72</v>
      </c>
      <c r="J4" s="10" t="s">
        <v>72</v>
      </c>
    </row>
    <row r="5" spans="1:11" x14ac:dyDescent="0.25">
      <c r="A5" s="2" t="s">
        <v>37</v>
      </c>
      <c r="B5" s="3">
        <v>59540578</v>
      </c>
      <c r="C5" s="3">
        <v>870702</v>
      </c>
      <c r="D5" s="4">
        <f t="shared" si="0"/>
        <v>1.4623673958959553E-2</v>
      </c>
      <c r="E5" s="3">
        <v>839691</v>
      </c>
      <c r="F5" s="4">
        <f t="shared" si="1"/>
        <v>1.4102835884461854E-2</v>
      </c>
      <c r="G5" s="4">
        <f t="shared" si="2"/>
        <v>-5.2083807449769797E-4</v>
      </c>
      <c r="H5" s="10" t="s">
        <v>72</v>
      </c>
      <c r="I5" s="10" t="s">
        <v>72</v>
      </c>
      <c r="J5" s="10" t="s">
        <v>72</v>
      </c>
    </row>
    <row r="6" spans="1:11" x14ac:dyDescent="0.25">
      <c r="A6" s="2" t="s">
        <v>15</v>
      </c>
      <c r="B6" s="3">
        <v>98003320</v>
      </c>
      <c r="C6" s="3">
        <v>1864150</v>
      </c>
      <c r="D6" s="4">
        <f t="shared" si="0"/>
        <v>1.9021294380639351E-2</v>
      </c>
      <c r="E6" s="3">
        <v>1858946</v>
      </c>
      <c r="F6" s="4">
        <f t="shared" si="1"/>
        <v>1.8968194138729178E-2</v>
      </c>
      <c r="G6" s="4">
        <f t="shared" si="2"/>
        <v>-5.3100241910172026E-5</v>
      </c>
      <c r="H6" s="10" t="s">
        <v>72</v>
      </c>
      <c r="I6" s="10" t="s">
        <v>72</v>
      </c>
      <c r="J6" s="10" t="s">
        <v>72</v>
      </c>
    </row>
    <row r="7" spans="1:11" x14ac:dyDescent="0.25">
      <c r="A7" s="2" t="s">
        <v>4</v>
      </c>
      <c r="B7" s="3">
        <v>155994802</v>
      </c>
      <c r="C7" s="3">
        <v>10348</v>
      </c>
      <c r="D7" s="4">
        <f t="shared" si="0"/>
        <v>6.6335543667666571E-5</v>
      </c>
      <c r="E7" s="3">
        <v>3178</v>
      </c>
      <c r="F7" s="4">
        <f t="shared" si="1"/>
        <v>2.0372473693065747E-5</v>
      </c>
      <c r="G7" s="4">
        <f t="shared" si="2"/>
        <v>-4.5963069974600821E-5</v>
      </c>
      <c r="H7" s="10" t="s">
        <v>72</v>
      </c>
      <c r="I7" s="10" t="s">
        <v>72</v>
      </c>
      <c r="J7" s="10" t="s">
        <v>72</v>
      </c>
    </row>
    <row r="8" spans="1:11" x14ac:dyDescent="0.25">
      <c r="A8" s="2" t="s">
        <v>47</v>
      </c>
      <c r="B8" s="3">
        <v>103126590</v>
      </c>
      <c r="C8" s="3">
        <v>33126</v>
      </c>
      <c r="D8" s="4">
        <f t="shared" si="0"/>
        <v>3.2121686560178126E-4</v>
      </c>
      <c r="E8" s="3">
        <v>13502</v>
      </c>
      <c r="F8" s="4">
        <f t="shared" si="1"/>
        <v>1.3092646620042417E-4</v>
      </c>
      <c r="G8" s="4">
        <f t="shared" si="2"/>
        <v>-1.9029039940135712E-4</v>
      </c>
      <c r="H8" s="10" t="s">
        <v>72</v>
      </c>
      <c r="I8" s="10" t="s">
        <v>72</v>
      </c>
      <c r="J8" s="10" t="s">
        <v>72</v>
      </c>
    </row>
    <row r="9" spans="1:11" x14ac:dyDescent="0.25">
      <c r="A9" s="2" t="s">
        <v>41</v>
      </c>
      <c r="B9" s="3">
        <v>98691560</v>
      </c>
      <c r="C9" s="3">
        <v>34569</v>
      </c>
      <c r="D9" s="4">
        <f t="shared" si="0"/>
        <v>3.5027311352662784E-4</v>
      </c>
      <c r="E9" s="3">
        <v>5966</v>
      </c>
      <c r="F9" s="4">
        <f t="shared" si="1"/>
        <v>6.0450964601228312E-5</v>
      </c>
      <c r="G9" s="4">
        <f t="shared" si="2"/>
        <v>-2.8982214892539948E-4</v>
      </c>
      <c r="H9" s="10" t="s">
        <v>72</v>
      </c>
      <c r="I9" s="10" t="s">
        <v>72</v>
      </c>
      <c r="J9" s="10" t="s">
        <v>72</v>
      </c>
    </row>
    <row r="10" spans="1:11" x14ac:dyDescent="0.25">
      <c r="A10" s="2" t="s">
        <v>48</v>
      </c>
      <c r="B10" s="3">
        <v>106180744</v>
      </c>
      <c r="C10" s="3">
        <v>27949</v>
      </c>
      <c r="D10" s="4">
        <f t="shared" si="0"/>
        <v>2.6322098477667475E-4</v>
      </c>
      <c r="E10" s="3">
        <v>11251</v>
      </c>
      <c r="F10" s="4">
        <f t="shared" si="1"/>
        <v>1.0596083222019992E-4</v>
      </c>
      <c r="G10" s="4">
        <f t="shared" si="2"/>
        <v>-1.5726015255647483E-4</v>
      </c>
      <c r="H10" s="10" t="s">
        <v>72</v>
      </c>
      <c r="I10" s="10" t="s">
        <v>72</v>
      </c>
      <c r="J10" s="10" t="s">
        <v>72</v>
      </c>
    </row>
    <row r="11" spans="1:11" x14ac:dyDescent="0.25">
      <c r="A11" s="2" t="s">
        <v>44</v>
      </c>
      <c r="B11" s="3">
        <v>129407430</v>
      </c>
      <c r="C11" s="3">
        <v>48583</v>
      </c>
      <c r="D11" s="4">
        <f t="shared" si="0"/>
        <v>3.7542666599591694E-4</v>
      </c>
      <c r="E11" s="3">
        <v>19294</v>
      </c>
      <c r="F11" s="4">
        <f t="shared" si="1"/>
        <v>1.4909499400459462E-4</v>
      </c>
      <c r="G11" s="4">
        <f t="shared" si="2"/>
        <v>-2.2633167199132229E-4</v>
      </c>
      <c r="H11" s="10" t="s">
        <v>72</v>
      </c>
      <c r="I11" s="10" t="s">
        <v>72</v>
      </c>
      <c r="J11" s="10" t="s">
        <v>72</v>
      </c>
    </row>
    <row r="12" spans="1:11" x14ac:dyDescent="0.25">
      <c r="A12" s="2" t="s">
        <v>42</v>
      </c>
      <c r="B12" s="3">
        <v>95025836</v>
      </c>
      <c r="C12" s="3">
        <v>31917</v>
      </c>
      <c r="D12" s="4">
        <f t="shared" si="0"/>
        <v>3.3587707662998095E-4</v>
      </c>
      <c r="E12" s="3">
        <v>6565</v>
      </c>
      <c r="F12" s="4">
        <f t="shared" si="1"/>
        <v>6.9086474545722497E-5</v>
      </c>
      <c r="G12" s="4">
        <f t="shared" si="2"/>
        <v>-2.6679060208425841E-4</v>
      </c>
      <c r="H12" s="10" t="s">
        <v>72</v>
      </c>
      <c r="I12" s="10" t="s">
        <v>72</v>
      </c>
      <c r="J12" s="10" t="s">
        <v>72</v>
      </c>
    </row>
    <row r="13" spans="1:11" x14ac:dyDescent="0.25">
      <c r="A13" s="2" t="s">
        <v>40</v>
      </c>
      <c r="B13" s="3">
        <v>101207614</v>
      </c>
      <c r="C13" s="3">
        <v>1491450</v>
      </c>
      <c r="D13" s="4">
        <f t="shared" si="0"/>
        <v>1.4736539486050922E-2</v>
      </c>
      <c r="E13" s="3">
        <v>1487940</v>
      </c>
      <c r="F13" s="4">
        <f t="shared" si="1"/>
        <v>1.4701858300898192E-2</v>
      </c>
      <c r="G13" s="4">
        <f t="shared" si="2"/>
        <v>-3.4681185152729712E-5</v>
      </c>
      <c r="H13" s="10" t="s">
        <v>72</v>
      </c>
      <c r="I13" s="10" t="s">
        <v>72</v>
      </c>
      <c r="J13" s="10" t="s">
        <v>72</v>
      </c>
    </row>
    <row r="14" spans="1:11" x14ac:dyDescent="0.25">
      <c r="A14" s="2" t="s">
        <v>45</v>
      </c>
      <c r="B14" s="3">
        <v>86804564</v>
      </c>
      <c r="C14" s="3">
        <v>32947</v>
      </c>
      <c r="D14" s="4">
        <f t="shared" si="0"/>
        <v>3.7955377553650289E-4</v>
      </c>
      <c r="E14" s="3">
        <v>9331</v>
      </c>
      <c r="F14" s="4">
        <f t="shared" si="1"/>
        <v>1.0749434787783739E-4</v>
      </c>
      <c r="G14" s="4">
        <f t="shared" si="2"/>
        <v>-2.7205942765866548E-4</v>
      </c>
      <c r="H14" s="10" t="s">
        <v>72</v>
      </c>
      <c r="I14" s="10" t="s">
        <v>72</v>
      </c>
      <c r="J14" s="10" t="s">
        <v>72</v>
      </c>
    </row>
    <row r="15" spans="1:11" x14ac:dyDescent="0.25">
      <c r="A15" s="2" t="s">
        <v>50</v>
      </c>
      <c r="B15" s="3">
        <v>92319892</v>
      </c>
      <c r="C15" s="3">
        <v>25875</v>
      </c>
      <c r="D15" s="4">
        <f t="shared" si="0"/>
        <v>2.8027545786123755E-4</v>
      </c>
      <c r="E15" s="3">
        <v>11029</v>
      </c>
      <c r="F15" s="4">
        <f t="shared" si="1"/>
        <v>1.1946504443484401E-4</v>
      </c>
      <c r="G15" s="4">
        <f t="shared" si="2"/>
        <v>-1.6081041342639352E-4</v>
      </c>
      <c r="H15" s="10" t="s">
        <v>72</v>
      </c>
      <c r="I15" s="10" t="s">
        <v>72</v>
      </c>
      <c r="J15" s="10" t="s">
        <v>72</v>
      </c>
    </row>
    <row r="16" spans="1:11" x14ac:dyDescent="0.25">
      <c r="A16" s="2" t="s">
        <v>38</v>
      </c>
      <c r="B16" s="3">
        <v>102113390</v>
      </c>
      <c r="C16" s="3">
        <v>31050</v>
      </c>
      <c r="D16" s="4">
        <f t="shared" si="0"/>
        <v>3.0407373606928536E-4</v>
      </c>
      <c r="E16" s="3">
        <v>20403</v>
      </c>
      <c r="F16" s="4">
        <f t="shared" si="1"/>
        <v>1.9980729265770141E-4</v>
      </c>
      <c r="G16" s="4">
        <f t="shared" si="2"/>
        <v>-1.0426644341158392E-4</v>
      </c>
      <c r="H16" s="10" t="s">
        <v>72</v>
      </c>
      <c r="I16" s="10" t="s">
        <v>72</v>
      </c>
      <c r="J16" s="10" t="s">
        <v>72</v>
      </c>
    </row>
    <row r="17" spans="1:10" x14ac:dyDescent="0.25">
      <c r="A17" s="2" t="s">
        <v>51</v>
      </c>
      <c r="B17" s="3">
        <v>104397860</v>
      </c>
      <c r="C17" s="3">
        <v>37235</v>
      </c>
      <c r="D17" s="4">
        <f t="shared" si="0"/>
        <v>3.5666439905952097E-4</v>
      </c>
      <c r="E17" s="3">
        <v>8442</v>
      </c>
      <c r="F17" s="4">
        <f t="shared" si="1"/>
        <v>8.0863726516999489E-5</v>
      </c>
      <c r="G17" s="4">
        <f t="shared" si="2"/>
        <v>-2.7580067254252144E-4</v>
      </c>
      <c r="H17" s="10" t="s">
        <v>72</v>
      </c>
      <c r="I17" s="10" t="s">
        <v>72</v>
      </c>
      <c r="J17" s="10" t="s">
        <v>72</v>
      </c>
    </row>
    <row r="18" spans="1:10" x14ac:dyDescent="0.25">
      <c r="A18" s="2" t="s">
        <v>46</v>
      </c>
      <c r="B18" s="3">
        <v>101432902</v>
      </c>
      <c r="C18" s="3">
        <v>34238</v>
      </c>
      <c r="D18" s="4">
        <f t="shared" si="0"/>
        <v>3.3754333480471655E-4</v>
      </c>
      <c r="E18" s="3">
        <v>13168</v>
      </c>
      <c r="F18" s="4">
        <f t="shared" si="1"/>
        <v>1.2981980935535098E-4</v>
      </c>
      <c r="G18" s="4">
        <f t="shared" si="2"/>
        <v>-2.0772352544936554E-4</v>
      </c>
      <c r="H18" s="10" t="s">
        <v>72</v>
      </c>
      <c r="I18" s="10" t="s">
        <v>72</v>
      </c>
      <c r="J18" s="10" t="s">
        <v>72</v>
      </c>
    </row>
    <row r="19" spans="1:10" x14ac:dyDescent="0.25">
      <c r="A19" s="2" t="s">
        <v>39</v>
      </c>
      <c r="B19" s="3">
        <v>92016694</v>
      </c>
      <c r="C19" s="3">
        <v>1120931</v>
      </c>
      <c r="D19" s="4">
        <f t="shared" si="0"/>
        <v>1.2181822137622115E-2</v>
      </c>
      <c r="E19" s="3">
        <v>1113382</v>
      </c>
      <c r="F19" s="4">
        <f t="shared" si="1"/>
        <v>1.2099782676391307E-2</v>
      </c>
      <c r="G19" s="4">
        <f t="shared" si="2"/>
        <v>-8.2039461230806659E-5</v>
      </c>
      <c r="H19" s="10" t="s">
        <v>72</v>
      </c>
      <c r="I19" s="10" t="s">
        <v>72</v>
      </c>
      <c r="J19" s="10" t="s">
        <v>72</v>
      </c>
    </row>
    <row r="20" spans="1:10" x14ac:dyDescent="0.25">
      <c r="A20" s="2" t="s">
        <v>43</v>
      </c>
      <c r="B20" s="3">
        <v>163400966</v>
      </c>
      <c r="C20" s="3">
        <v>55459</v>
      </c>
      <c r="D20" s="4">
        <f t="shared" si="0"/>
        <v>3.3940435823372059E-4</v>
      </c>
      <c r="E20" s="3">
        <v>24668</v>
      </c>
      <c r="F20" s="4">
        <f t="shared" si="1"/>
        <v>1.5096605977225373E-4</v>
      </c>
      <c r="G20" s="4">
        <f t="shared" si="2"/>
        <v>-1.8843829846146686E-4</v>
      </c>
      <c r="H20" s="10" t="s">
        <v>72</v>
      </c>
      <c r="I20" s="10" t="s">
        <v>72</v>
      </c>
      <c r="J20" s="10" t="s">
        <v>72</v>
      </c>
    </row>
    <row r="21" spans="1:10" x14ac:dyDescent="0.25">
      <c r="A21" s="2" t="s">
        <v>49</v>
      </c>
      <c r="B21" s="3">
        <v>95131310</v>
      </c>
      <c r="C21" s="3">
        <v>33468</v>
      </c>
      <c r="D21" s="4">
        <f t="shared" si="0"/>
        <v>3.5180846348063533E-4</v>
      </c>
      <c r="E21" s="3">
        <v>13619</v>
      </c>
      <c r="F21" s="4">
        <f t="shared" si="1"/>
        <v>1.4316001745376996E-4</v>
      </c>
      <c r="G21" s="4">
        <f t="shared" si="2"/>
        <v>-2.086484460268654E-4</v>
      </c>
      <c r="H21" s="10" t="s">
        <v>72</v>
      </c>
      <c r="I21" s="10" t="s">
        <v>72</v>
      </c>
      <c r="J21" s="10" t="s">
        <v>72</v>
      </c>
    </row>
    <row r="22" spans="1:10" x14ac:dyDescent="0.25">
      <c r="A22" s="2" t="s">
        <v>1</v>
      </c>
      <c r="B22" s="3">
        <v>132746446</v>
      </c>
      <c r="C22" s="3">
        <v>187383</v>
      </c>
      <c r="D22" s="4">
        <f t="shared" si="0"/>
        <v>1.411585813755044E-3</v>
      </c>
      <c r="E22" s="3">
        <v>795872</v>
      </c>
      <c r="F22" s="4">
        <f t="shared" si="1"/>
        <v>5.9954298136162534E-3</v>
      </c>
      <c r="G22" s="4">
        <f t="shared" si="2"/>
        <v>4.5838439998612092E-3</v>
      </c>
      <c r="H22" s="10" t="s">
        <v>72</v>
      </c>
      <c r="I22" s="10" t="s">
        <v>72</v>
      </c>
      <c r="J22" s="10" t="s">
        <v>72</v>
      </c>
    </row>
    <row r="23" spans="1:10" x14ac:dyDescent="0.25">
      <c r="A23" s="2" t="s">
        <v>2</v>
      </c>
      <c r="B23" s="3">
        <v>8149160</v>
      </c>
      <c r="C23" s="3">
        <v>5702</v>
      </c>
      <c r="D23" s="4">
        <f t="shared" si="0"/>
        <v>6.9970401857369347E-4</v>
      </c>
      <c r="E23" s="3">
        <v>2798</v>
      </c>
      <c r="F23" s="4">
        <f t="shared" si="1"/>
        <v>3.4334827147828733E-4</v>
      </c>
      <c r="G23" s="4">
        <f t="shared" si="2"/>
        <v>-3.5635574709540614E-4</v>
      </c>
      <c r="H23" s="10" t="s">
        <v>72</v>
      </c>
      <c r="I23" s="10" t="s">
        <v>72</v>
      </c>
      <c r="J23" s="10" t="s">
        <v>72</v>
      </c>
    </row>
    <row r="24" spans="1:10" x14ac:dyDescent="0.25">
      <c r="A24" s="2" t="s">
        <v>25</v>
      </c>
      <c r="B24" s="3">
        <v>117873554</v>
      </c>
      <c r="C24" s="3">
        <v>1487489</v>
      </c>
      <c r="D24" s="4">
        <f t="shared" si="0"/>
        <v>1.2619361591489809E-2</v>
      </c>
      <c r="E24" s="3">
        <v>1438087</v>
      </c>
      <c r="F24" s="4">
        <f t="shared" si="1"/>
        <v>1.2200251466075248E-2</v>
      </c>
      <c r="G24" s="4">
        <f t="shared" si="2"/>
        <v>-4.1911012541456078E-4</v>
      </c>
      <c r="H24" s="10" t="s">
        <v>72</v>
      </c>
      <c r="I24" s="10" t="s">
        <v>72</v>
      </c>
      <c r="J24" s="10" t="s">
        <v>72</v>
      </c>
    </row>
    <row r="25" spans="1:10" x14ac:dyDescent="0.25">
      <c r="A25" s="2" t="s">
        <v>3</v>
      </c>
      <c r="B25" s="3">
        <v>270200670</v>
      </c>
      <c r="C25" s="3">
        <v>7080562</v>
      </c>
      <c r="D25" s="4">
        <f t="shared" si="0"/>
        <v>2.620482769343244E-2</v>
      </c>
      <c r="E25" s="3">
        <v>7097021</v>
      </c>
      <c r="F25" s="4">
        <f t="shared" si="1"/>
        <v>2.6265741680063192E-2</v>
      </c>
      <c r="G25" s="4">
        <f t="shared" si="2"/>
        <v>6.0913986630751136E-5</v>
      </c>
      <c r="H25" s="10" t="s">
        <v>72</v>
      </c>
      <c r="I25" s="10" t="s">
        <v>72</v>
      </c>
      <c r="J25" s="10" t="s">
        <v>72</v>
      </c>
    </row>
    <row r="26" spans="1:10" x14ac:dyDescent="0.25">
      <c r="A26" s="2" t="s">
        <v>36</v>
      </c>
      <c r="B26" s="3">
        <v>119394742</v>
      </c>
      <c r="C26" s="3">
        <v>5543420</v>
      </c>
      <c r="D26" s="4">
        <f t="shared" si="0"/>
        <v>4.6429347784846337E-2</v>
      </c>
      <c r="E26" s="3">
        <v>5613244</v>
      </c>
      <c r="F26" s="4">
        <f t="shared" si="1"/>
        <v>4.701416415808328E-2</v>
      </c>
      <c r="G26" s="4">
        <f t="shared" si="2"/>
        <v>5.8481637323693869E-4</v>
      </c>
      <c r="H26" s="10" t="s">
        <v>72</v>
      </c>
      <c r="I26" s="10" t="s">
        <v>72</v>
      </c>
      <c r="J26" s="10" t="s">
        <v>72</v>
      </c>
    </row>
    <row r="27" spans="1:10" x14ac:dyDescent="0.25">
      <c r="A27" s="2" t="s">
        <v>28</v>
      </c>
      <c r="B27" s="3">
        <v>132961920</v>
      </c>
      <c r="C27" s="3">
        <v>1256193</v>
      </c>
      <c r="D27" s="4">
        <f t="shared" si="0"/>
        <v>9.4477651947264298E-3</v>
      </c>
      <c r="E27" s="3">
        <v>1212263</v>
      </c>
      <c r="F27" s="4">
        <f t="shared" si="1"/>
        <v>9.1173698454414618E-3</v>
      </c>
      <c r="G27" s="4">
        <f t="shared" si="2"/>
        <v>-3.3039534928496823E-4</v>
      </c>
      <c r="H27" s="10" t="s">
        <v>72</v>
      </c>
      <c r="I27" s="10" t="s">
        <v>72</v>
      </c>
      <c r="J27" s="10" t="s">
        <v>72</v>
      </c>
    </row>
    <row r="28" spans="1:10" x14ac:dyDescent="0.25">
      <c r="A28" s="2" t="s">
        <v>35</v>
      </c>
      <c r="B28" s="3">
        <v>108292812</v>
      </c>
      <c r="C28" s="3">
        <v>1839187</v>
      </c>
      <c r="D28" s="4">
        <f t="shared" si="0"/>
        <v>1.6983463316106336E-2</v>
      </c>
      <c r="E28" s="3">
        <v>1803704</v>
      </c>
      <c r="F28" s="4">
        <f t="shared" si="1"/>
        <v>1.6655805373305847E-2</v>
      </c>
      <c r="G28" s="4">
        <f t="shared" si="2"/>
        <v>-3.2765794280048799E-4</v>
      </c>
      <c r="H28" s="10" t="s">
        <v>72</v>
      </c>
      <c r="I28" s="10" t="s">
        <v>72</v>
      </c>
      <c r="J28" s="10" t="s">
        <v>72</v>
      </c>
    </row>
    <row r="29" spans="1:10" x14ac:dyDescent="0.25">
      <c r="A29" s="2" t="s">
        <v>29</v>
      </c>
      <c r="B29" s="3">
        <v>102661590</v>
      </c>
      <c r="C29" s="3">
        <v>434783</v>
      </c>
      <c r="D29" s="4">
        <f t="shared" si="0"/>
        <v>4.2351087685277428E-3</v>
      </c>
      <c r="E29" s="3">
        <v>17711111</v>
      </c>
      <c r="F29" s="4">
        <f t="shared" si="1"/>
        <v>0.17251935217445979</v>
      </c>
      <c r="G29" s="4">
        <f t="shared" si="2"/>
        <v>0.16828424340593207</v>
      </c>
      <c r="H29" s="3">
        <v>17019113</v>
      </c>
      <c r="I29" s="4">
        <f t="shared" ref="I29:I34" si="3">H29/B29</f>
        <v>0.1657787786064876</v>
      </c>
      <c r="J29" s="4">
        <v>6.7405735679721968E-3</v>
      </c>
    </row>
    <row r="30" spans="1:10" x14ac:dyDescent="0.25">
      <c r="A30" s="2" t="s">
        <v>30</v>
      </c>
      <c r="B30" s="3">
        <v>89764198</v>
      </c>
      <c r="C30" s="3">
        <v>224194</v>
      </c>
      <c r="D30" s="4">
        <f t="shared" si="0"/>
        <v>2.4975881809805732E-3</v>
      </c>
      <c r="E30" s="3">
        <v>16608125</v>
      </c>
      <c r="F30" s="4">
        <f t="shared" si="1"/>
        <v>0.18501947736446106</v>
      </c>
      <c r="G30" s="4">
        <f t="shared" si="2"/>
        <v>0.18252188918348047</v>
      </c>
      <c r="H30" s="3">
        <v>16543292</v>
      </c>
      <c r="I30" s="4">
        <f t="shared" si="3"/>
        <v>0.18429721836316079</v>
      </c>
      <c r="J30" s="4">
        <v>7.2225900130026832E-4</v>
      </c>
    </row>
    <row r="31" spans="1:10" x14ac:dyDescent="0.25">
      <c r="A31" s="2" t="s">
        <v>31</v>
      </c>
      <c r="B31" s="3">
        <v>108697952</v>
      </c>
      <c r="C31" s="3">
        <v>494266</v>
      </c>
      <c r="D31" s="4">
        <f t="shared" si="0"/>
        <v>4.5471509895605028E-3</v>
      </c>
      <c r="E31" s="3">
        <v>17794013</v>
      </c>
      <c r="F31" s="4">
        <f t="shared" si="1"/>
        <v>0.16370145593911467</v>
      </c>
      <c r="G31" s="4">
        <f t="shared" si="2"/>
        <v>0.15915430494955415</v>
      </c>
      <c r="H31" s="3">
        <v>18010093</v>
      </c>
      <c r="I31" s="4">
        <f t="shared" si="3"/>
        <v>0.16568934987845954</v>
      </c>
      <c r="J31" s="4">
        <v>-1.9878939393448702E-3</v>
      </c>
    </row>
    <row r="32" spans="1:10" x14ac:dyDescent="0.25">
      <c r="A32" s="2" t="s">
        <v>26</v>
      </c>
      <c r="B32" s="3">
        <v>91058462</v>
      </c>
      <c r="C32" s="3">
        <v>1049236</v>
      </c>
      <c r="D32" s="4">
        <f t="shared" si="0"/>
        <v>1.1522663319307985E-2</v>
      </c>
      <c r="E32" s="3">
        <v>14232390</v>
      </c>
      <c r="F32" s="4">
        <f t="shared" si="1"/>
        <v>0.15629947714249776</v>
      </c>
      <c r="G32" s="4">
        <f t="shared" si="2"/>
        <v>0.14477681382318977</v>
      </c>
      <c r="H32" s="3">
        <v>14298247</v>
      </c>
      <c r="I32" s="4">
        <f t="shared" si="3"/>
        <v>0.1570227158020745</v>
      </c>
      <c r="J32" s="4">
        <v>-7.2323865957674149E-4</v>
      </c>
    </row>
    <row r="33" spans="1:10" x14ac:dyDescent="0.25">
      <c r="A33" s="2" t="s">
        <v>32</v>
      </c>
      <c r="B33" s="3">
        <v>107036924</v>
      </c>
      <c r="C33" s="3">
        <v>599440</v>
      </c>
      <c r="D33" s="4">
        <f t="shared" si="0"/>
        <v>5.6003104125077439E-3</v>
      </c>
      <c r="E33" s="3">
        <v>18384261</v>
      </c>
      <c r="F33" s="4">
        <f t="shared" si="1"/>
        <v>0.17175625301040975</v>
      </c>
      <c r="G33" s="4">
        <f t="shared" si="2"/>
        <v>0.16615594259790201</v>
      </c>
      <c r="H33" s="3">
        <v>18386531</v>
      </c>
      <c r="I33" s="4">
        <f t="shared" si="3"/>
        <v>0.17177746064526295</v>
      </c>
      <c r="J33" s="4">
        <v>-2.1207634853193102E-5</v>
      </c>
    </row>
    <row r="34" spans="1:10" x14ac:dyDescent="0.25">
      <c r="A34" s="2" t="s">
        <v>27</v>
      </c>
      <c r="B34" s="3">
        <v>105198308</v>
      </c>
      <c r="C34" s="3">
        <v>1422172</v>
      </c>
      <c r="D34" s="4">
        <f t="shared" si="0"/>
        <v>1.3518962681414989E-2</v>
      </c>
      <c r="E34" s="3">
        <v>19862370</v>
      </c>
      <c r="F34" s="4">
        <f t="shared" si="1"/>
        <v>0.18880883521434585</v>
      </c>
      <c r="G34" s="4">
        <f t="shared" si="2"/>
        <v>0.17528987253293085</v>
      </c>
      <c r="H34" s="3">
        <v>18994762</v>
      </c>
      <c r="I34" s="4">
        <f t="shared" si="3"/>
        <v>0.18056147823214039</v>
      </c>
      <c r="J34" s="4">
        <v>8.2473569822054671E-3</v>
      </c>
    </row>
    <row r="35" spans="1:10" x14ac:dyDescent="0.25">
      <c r="A35" s="2" t="s">
        <v>33</v>
      </c>
      <c r="B35" s="3">
        <v>113646870</v>
      </c>
      <c r="C35" s="3">
        <v>1392903</v>
      </c>
      <c r="D35" s="4">
        <f t="shared" si="0"/>
        <v>1.2256413221059234E-2</v>
      </c>
      <c r="E35" s="3">
        <v>1345229</v>
      </c>
      <c r="F35" s="4">
        <f t="shared" si="1"/>
        <v>1.1836920805649994E-2</v>
      </c>
      <c r="G35" s="4">
        <f t="shared" si="2"/>
        <v>-4.194924154092409E-4</v>
      </c>
      <c r="H35" s="10" t="s">
        <v>72</v>
      </c>
      <c r="I35" s="10" t="s">
        <v>72</v>
      </c>
      <c r="J35" s="10" t="s">
        <v>72</v>
      </c>
    </row>
    <row r="36" spans="1:10" x14ac:dyDescent="0.25">
      <c r="A36" s="2" t="s">
        <v>34</v>
      </c>
      <c r="B36" s="3">
        <v>115237214</v>
      </c>
      <c r="C36" s="3">
        <v>1520670</v>
      </c>
      <c r="D36" s="4">
        <f t="shared" si="0"/>
        <v>1.3195997605426316E-2</v>
      </c>
      <c r="E36" s="3">
        <v>1489170</v>
      </c>
      <c r="F36" s="4">
        <f t="shared" si="1"/>
        <v>1.2922648407657616E-2</v>
      </c>
      <c r="G36" s="4">
        <f t="shared" si="2"/>
        <v>-2.7334919776869995E-4</v>
      </c>
      <c r="H36" s="10" t="s">
        <v>72</v>
      </c>
      <c r="I36" s="10" t="s">
        <v>72</v>
      </c>
      <c r="J36" s="10" t="s">
        <v>72</v>
      </c>
    </row>
    <row r="37" spans="1:10" x14ac:dyDescent="0.25">
      <c r="A37" s="2" t="s">
        <v>18</v>
      </c>
      <c r="B37" s="3">
        <v>98663512</v>
      </c>
      <c r="C37" s="3">
        <v>65232</v>
      </c>
      <c r="D37" s="4">
        <f t="shared" si="0"/>
        <v>6.6115627426682321E-4</v>
      </c>
      <c r="E37" s="3">
        <v>1605572</v>
      </c>
      <c r="F37" s="4">
        <f t="shared" si="1"/>
        <v>1.6273209492076463E-2</v>
      </c>
      <c r="G37" s="4">
        <f t="shared" si="2"/>
        <v>1.5612053217809639E-2</v>
      </c>
      <c r="H37" s="10" t="s">
        <v>72</v>
      </c>
      <c r="I37" s="10" t="s">
        <v>72</v>
      </c>
      <c r="J37" s="10" t="s">
        <v>72</v>
      </c>
    </row>
    <row r="38" spans="1:10" x14ac:dyDescent="0.25">
      <c r="A38" s="2" t="s">
        <v>52</v>
      </c>
      <c r="B38" s="3">
        <v>83670608</v>
      </c>
      <c r="C38" s="3">
        <v>165096</v>
      </c>
      <c r="D38" s="4">
        <f t="shared" si="0"/>
        <v>1.9731660130878933E-3</v>
      </c>
      <c r="E38" s="3">
        <v>1558995</v>
      </c>
      <c r="F38" s="4">
        <f t="shared" si="1"/>
        <v>1.863252864135994E-2</v>
      </c>
      <c r="G38" s="4">
        <f t="shared" si="2"/>
        <v>1.6659362628272046E-2</v>
      </c>
      <c r="H38" s="10" t="s">
        <v>72</v>
      </c>
      <c r="I38" s="10" t="s">
        <v>72</v>
      </c>
      <c r="J38" s="10" t="s">
        <v>72</v>
      </c>
    </row>
    <row r="39" spans="1:10" x14ac:dyDescent="0.25">
      <c r="A39" s="2" t="s">
        <v>0</v>
      </c>
      <c r="B39" s="3">
        <v>133291678</v>
      </c>
      <c r="C39" s="3">
        <v>476906</v>
      </c>
      <c r="D39" s="4">
        <f t="shared" si="0"/>
        <v>3.5779127936254205E-3</v>
      </c>
      <c r="E39" s="3">
        <v>4198260</v>
      </c>
      <c r="F39" s="4">
        <f t="shared" si="1"/>
        <v>3.1496790069669614E-2</v>
      </c>
      <c r="G39" s="4">
        <f t="shared" si="2"/>
        <v>2.7918877276044196E-2</v>
      </c>
      <c r="H39" s="10" t="s">
        <v>72</v>
      </c>
      <c r="I39" s="10" t="s">
        <v>72</v>
      </c>
      <c r="J39" s="10" t="s">
        <v>72</v>
      </c>
    </row>
    <row r="40" spans="1:10" x14ac:dyDescent="0.25">
      <c r="A40" s="2" t="s">
        <v>14</v>
      </c>
      <c r="B40" s="3">
        <v>103787376</v>
      </c>
      <c r="C40" s="3">
        <v>900907</v>
      </c>
      <c r="D40" s="4">
        <f t="shared" si="0"/>
        <v>8.6803138755526497E-3</v>
      </c>
      <c r="E40" s="3">
        <v>4764314</v>
      </c>
      <c r="F40" s="4">
        <f t="shared" si="1"/>
        <v>4.5904561649193251E-2</v>
      </c>
      <c r="G40" s="4">
        <f t="shared" si="2"/>
        <v>3.7224247773640605E-2</v>
      </c>
      <c r="H40" s="10" t="s">
        <v>72</v>
      </c>
      <c r="I40" s="10" t="s">
        <v>72</v>
      </c>
      <c r="J40" s="10" t="s">
        <v>72</v>
      </c>
    </row>
    <row r="41" spans="1:10" x14ac:dyDescent="0.25">
      <c r="A41" s="2" t="s">
        <v>61</v>
      </c>
      <c r="B41" s="3">
        <v>21364185</v>
      </c>
      <c r="C41" s="3">
        <v>29368</v>
      </c>
      <c r="D41" s="4">
        <f t="shared" si="0"/>
        <v>1.3746370385764775E-3</v>
      </c>
      <c r="E41" s="3">
        <v>104219</v>
      </c>
      <c r="F41" s="4">
        <f t="shared" si="1"/>
        <v>4.8782108936053495E-3</v>
      </c>
      <c r="G41" s="4">
        <f t="shared" si="2"/>
        <v>3.5035738550288718E-3</v>
      </c>
      <c r="H41" s="10" t="s">
        <v>72</v>
      </c>
      <c r="I41" s="10" t="s">
        <v>72</v>
      </c>
      <c r="J41" s="10" t="s">
        <v>72</v>
      </c>
    </row>
    <row r="42" spans="1:10" x14ac:dyDescent="0.25">
      <c r="A42" s="2" t="s">
        <v>17</v>
      </c>
      <c r="B42" s="3">
        <v>272222904</v>
      </c>
      <c r="C42" s="3">
        <v>1576558</v>
      </c>
      <c r="D42" s="4">
        <f t="shared" si="0"/>
        <v>5.7914230464604843E-3</v>
      </c>
      <c r="E42" s="3">
        <v>1600030</v>
      </c>
      <c r="F42" s="4">
        <f t="shared" si="1"/>
        <v>5.877646503984103E-3</v>
      </c>
      <c r="G42" s="4">
        <f t="shared" si="2"/>
        <v>8.6223457523618212E-5</v>
      </c>
      <c r="H42" s="10" t="s">
        <v>72</v>
      </c>
      <c r="I42" s="10" t="s">
        <v>72</v>
      </c>
      <c r="J42" s="10" t="s">
        <v>72</v>
      </c>
    </row>
    <row r="43" spans="1:10" x14ac:dyDescent="0.25">
      <c r="A43" s="2" t="s">
        <v>16</v>
      </c>
      <c r="B43" s="3">
        <v>249843964</v>
      </c>
      <c r="C43" s="3">
        <v>1834506</v>
      </c>
      <c r="D43" s="4">
        <f t="shared" si="0"/>
        <v>7.3426068440060454E-3</v>
      </c>
      <c r="E43" s="3">
        <v>1845199</v>
      </c>
      <c r="F43" s="4">
        <f t="shared" si="1"/>
        <v>7.3854055565656974E-3</v>
      </c>
      <c r="G43" s="4">
        <f t="shared" si="2"/>
        <v>4.2798712559651833E-5</v>
      </c>
      <c r="H43" s="10" t="s">
        <v>72</v>
      </c>
      <c r="I43" s="10" t="s">
        <v>72</v>
      </c>
      <c r="J43" s="10" t="s">
        <v>72</v>
      </c>
    </row>
    <row r="44" spans="1:10" x14ac:dyDescent="0.25">
      <c r="A44" s="2" t="s">
        <v>6</v>
      </c>
      <c r="B44" s="3">
        <v>108249622</v>
      </c>
      <c r="C44" s="3">
        <v>67955</v>
      </c>
      <c r="D44" s="4">
        <f t="shared" si="0"/>
        <v>6.2776200733523119E-4</v>
      </c>
      <c r="E44" s="3">
        <v>11412</v>
      </c>
      <c r="F44" s="4">
        <f t="shared" si="1"/>
        <v>1.0542300092281153E-4</v>
      </c>
      <c r="G44" s="4">
        <f t="shared" si="2"/>
        <v>-5.2233900641241967E-4</v>
      </c>
      <c r="H44" s="10" t="s">
        <v>72</v>
      </c>
      <c r="I44" s="10" t="s">
        <v>72</v>
      </c>
      <c r="J44" s="10" t="s">
        <v>72</v>
      </c>
    </row>
    <row r="45" spans="1:10" x14ac:dyDescent="0.25">
      <c r="A45" s="2" t="s">
        <v>5</v>
      </c>
      <c r="B45" s="3">
        <v>103108870</v>
      </c>
      <c r="C45" s="3">
        <v>75518</v>
      </c>
      <c r="D45" s="4">
        <f t="shared" si="0"/>
        <v>7.3241031542679109E-4</v>
      </c>
      <c r="E45" s="3">
        <v>220033</v>
      </c>
      <c r="F45" s="4">
        <f t="shared" si="1"/>
        <v>2.1339871147845963E-3</v>
      </c>
      <c r="G45" s="4">
        <f t="shared" si="2"/>
        <v>1.4015767993578051E-3</v>
      </c>
      <c r="H45" s="10" t="s">
        <v>72</v>
      </c>
      <c r="I45" s="10" t="s">
        <v>72</v>
      </c>
      <c r="J45" s="10" t="s">
        <v>72</v>
      </c>
    </row>
    <row r="46" spans="1:10" x14ac:dyDescent="0.25">
      <c r="A46" s="2" t="s">
        <v>11</v>
      </c>
      <c r="B46" s="3">
        <v>35892896</v>
      </c>
      <c r="C46" s="3">
        <v>87715</v>
      </c>
      <c r="D46" s="4">
        <f t="shared" si="0"/>
        <v>2.4437983494003941E-3</v>
      </c>
      <c r="E46" s="3">
        <v>571262</v>
      </c>
      <c r="F46" s="4">
        <f t="shared" si="1"/>
        <v>1.5915739983756116E-2</v>
      </c>
      <c r="G46" s="4">
        <f t="shared" si="2"/>
        <v>1.3471941634355724E-2</v>
      </c>
      <c r="H46" s="10" t="s">
        <v>72</v>
      </c>
      <c r="I46" s="10" t="s">
        <v>72</v>
      </c>
      <c r="J46" s="10" t="s">
        <v>72</v>
      </c>
    </row>
    <row r="47" spans="1:10" x14ac:dyDescent="0.25">
      <c r="A47" s="2" t="s">
        <v>13</v>
      </c>
      <c r="B47" s="3">
        <v>23606336</v>
      </c>
      <c r="C47" s="3">
        <v>137486</v>
      </c>
      <c r="D47" s="4">
        <f t="shared" si="0"/>
        <v>5.8241143394722498E-3</v>
      </c>
      <c r="E47" s="3">
        <v>138822</v>
      </c>
      <c r="F47" s="4">
        <f t="shared" si="1"/>
        <v>5.8807093146517955E-3</v>
      </c>
      <c r="G47" s="4">
        <f t="shared" si="2"/>
        <v>5.6594975179545019E-5</v>
      </c>
      <c r="H47" s="10" t="s">
        <v>72</v>
      </c>
      <c r="I47" s="10" t="s">
        <v>72</v>
      </c>
      <c r="J47" s="10" t="s">
        <v>72</v>
      </c>
    </row>
    <row r="48" spans="1:10" x14ac:dyDescent="0.25">
      <c r="A48" s="2" t="s">
        <v>12</v>
      </c>
      <c r="B48" s="3">
        <v>24738362</v>
      </c>
      <c r="C48" s="3">
        <v>147265</v>
      </c>
      <c r="D48" s="4">
        <f t="shared" si="0"/>
        <v>5.9529001960598685E-3</v>
      </c>
      <c r="E48" s="3">
        <v>146615</v>
      </c>
      <c r="F48" s="4">
        <f t="shared" si="1"/>
        <v>5.9266252147171265E-3</v>
      </c>
      <c r="G48" s="4">
        <f t="shared" si="2"/>
        <v>-2.6274981342742093E-5</v>
      </c>
      <c r="H48" s="10" t="s">
        <v>72</v>
      </c>
      <c r="I48" s="10" t="s">
        <v>72</v>
      </c>
      <c r="J48" s="10" t="s">
        <v>72</v>
      </c>
    </row>
    <row r="49" spans="1:10" x14ac:dyDescent="0.25">
      <c r="A49" s="2" t="s">
        <v>9</v>
      </c>
      <c r="B49" s="3">
        <v>32568508</v>
      </c>
      <c r="C49" s="3">
        <v>153995</v>
      </c>
      <c r="D49" s="4">
        <f t="shared" si="0"/>
        <v>4.7283406412108285E-3</v>
      </c>
      <c r="E49" s="3">
        <v>639107</v>
      </c>
      <c r="F49" s="4">
        <f t="shared" si="1"/>
        <v>1.962346571110964E-2</v>
      </c>
      <c r="G49" s="4">
        <f t="shared" si="2"/>
        <v>1.4895125069898811E-2</v>
      </c>
      <c r="H49" s="10" t="s">
        <v>72</v>
      </c>
      <c r="I49" s="10" t="s">
        <v>72</v>
      </c>
      <c r="J49" s="10" t="s">
        <v>72</v>
      </c>
    </row>
    <row r="50" spans="1:10" x14ac:dyDescent="0.25">
      <c r="A50" s="2" t="s">
        <v>10</v>
      </c>
      <c r="B50" s="3">
        <v>5806702</v>
      </c>
      <c r="C50" s="3">
        <v>32236</v>
      </c>
      <c r="D50" s="4">
        <f t="shared" si="0"/>
        <v>5.5515161618419542E-3</v>
      </c>
      <c r="E50" s="3">
        <v>134480</v>
      </c>
      <c r="F50" s="4">
        <f t="shared" si="1"/>
        <v>2.3159445757677938E-2</v>
      </c>
      <c r="G50" s="4">
        <f t="shared" si="2"/>
        <v>1.7607929595835983E-2</v>
      </c>
      <c r="H50" s="10" t="s">
        <v>72</v>
      </c>
      <c r="I50" s="10" t="s">
        <v>72</v>
      </c>
      <c r="J50" s="10" t="s">
        <v>72</v>
      </c>
    </row>
    <row r="51" spans="1:10" x14ac:dyDescent="0.25">
      <c r="A51" s="2" t="s">
        <v>20</v>
      </c>
      <c r="B51" s="3">
        <v>15805656</v>
      </c>
      <c r="C51" s="3">
        <v>585075</v>
      </c>
      <c r="D51" s="4">
        <f t="shared" si="0"/>
        <v>3.7016812209502724E-2</v>
      </c>
      <c r="E51" s="3">
        <v>5175941</v>
      </c>
      <c r="F51" s="4">
        <f t="shared" si="1"/>
        <v>0.32747397513902621</v>
      </c>
      <c r="G51" s="4">
        <f t="shared" si="2"/>
        <v>0.29045716292952345</v>
      </c>
      <c r="H51" s="3">
        <v>4973325</v>
      </c>
      <c r="I51" s="4">
        <f t="shared" ref="I51:I56" si="4">H51/B51</f>
        <v>0.31465476662278363</v>
      </c>
      <c r="J51" s="4">
        <v>1.2819208516242575E-2</v>
      </c>
    </row>
    <row r="52" spans="1:10" x14ac:dyDescent="0.25">
      <c r="A52" s="2" t="s">
        <v>21</v>
      </c>
      <c r="B52" s="3">
        <v>15562388</v>
      </c>
      <c r="C52" s="3">
        <v>1049366</v>
      </c>
      <c r="D52" s="4">
        <f t="shared" si="0"/>
        <v>6.7429625838913668E-2</v>
      </c>
      <c r="E52" s="3">
        <v>5153515</v>
      </c>
      <c r="F52" s="4">
        <f t="shared" si="1"/>
        <v>0.33115194146296828</v>
      </c>
      <c r="G52" s="4">
        <f t="shared" si="2"/>
        <v>0.26372231562405463</v>
      </c>
      <c r="H52" s="3">
        <v>4382951</v>
      </c>
      <c r="I52" s="4">
        <f t="shared" si="4"/>
        <v>0.28163743250714479</v>
      </c>
      <c r="J52" s="4">
        <v>4.9514508955823489E-2</v>
      </c>
    </row>
    <row r="53" spans="1:10" x14ac:dyDescent="0.25">
      <c r="A53" s="2" t="s">
        <v>22</v>
      </c>
      <c r="B53" s="3">
        <v>16101310</v>
      </c>
      <c r="C53" s="3">
        <v>331935</v>
      </c>
      <c r="D53" s="4">
        <f t="shared" si="0"/>
        <v>2.0615403342957809E-2</v>
      </c>
      <c r="E53" s="3">
        <v>4991885</v>
      </c>
      <c r="F53" s="4">
        <f t="shared" si="1"/>
        <v>0.31002974292153868</v>
      </c>
      <c r="G53" s="4">
        <f t="shared" si="2"/>
        <v>0.28941433957858087</v>
      </c>
      <c r="H53" s="3">
        <v>4977181</v>
      </c>
      <c r="I53" s="4">
        <f t="shared" si="4"/>
        <v>0.30911652530135747</v>
      </c>
      <c r="J53" s="4">
        <v>9.1321762018120589E-4</v>
      </c>
    </row>
    <row r="54" spans="1:10" x14ac:dyDescent="0.25">
      <c r="A54" s="2" t="s">
        <v>23</v>
      </c>
      <c r="B54" s="3">
        <v>20707452</v>
      </c>
      <c r="C54" s="3">
        <v>884557</v>
      </c>
      <c r="D54" s="4">
        <f t="shared" si="0"/>
        <v>4.2716844158325225E-2</v>
      </c>
      <c r="E54" s="3">
        <v>11233071</v>
      </c>
      <c r="F54" s="4">
        <f t="shared" si="1"/>
        <v>0.54246514732957007</v>
      </c>
      <c r="G54" s="4">
        <f t="shared" si="2"/>
        <v>0.4997483031712448</v>
      </c>
      <c r="H54" s="3">
        <v>11236709</v>
      </c>
      <c r="I54" s="4">
        <f t="shared" si="4"/>
        <v>0.54264083287504417</v>
      </c>
      <c r="J54" s="4">
        <v>-1.7568554547409132E-4</v>
      </c>
    </row>
    <row r="55" spans="1:10" x14ac:dyDescent="0.25">
      <c r="A55" s="2" t="s">
        <v>24</v>
      </c>
      <c r="B55" s="3">
        <v>17072648</v>
      </c>
      <c r="C55" s="3">
        <v>428762</v>
      </c>
      <c r="D55" s="4">
        <f t="shared" si="0"/>
        <v>2.511397177520441E-2</v>
      </c>
      <c r="E55" s="3">
        <v>6617889</v>
      </c>
      <c r="F55" s="4">
        <f t="shared" si="1"/>
        <v>0.38763108101332611</v>
      </c>
      <c r="G55" s="4">
        <f t="shared" si="2"/>
        <v>0.36251710923812169</v>
      </c>
      <c r="H55" s="3">
        <v>6598135</v>
      </c>
      <c r="I55" s="4">
        <f t="shared" si="4"/>
        <v>0.38647402558759486</v>
      </c>
      <c r="J55" s="4">
        <v>1.157055425731246E-3</v>
      </c>
    </row>
    <row r="56" spans="1:10" x14ac:dyDescent="0.25">
      <c r="A56" s="2" t="s">
        <v>7</v>
      </c>
      <c r="B56" s="3">
        <v>18122910</v>
      </c>
      <c r="C56" s="3">
        <v>93951</v>
      </c>
      <c r="D56" s="4">
        <f t="shared" si="0"/>
        <v>5.1841012287761733E-3</v>
      </c>
      <c r="E56" s="3">
        <v>1212558</v>
      </c>
      <c r="F56" s="4">
        <f t="shared" si="1"/>
        <v>6.6907466847211619E-2</v>
      </c>
      <c r="G56" s="4">
        <f t="shared" si="2"/>
        <v>6.1723365618435451E-2</v>
      </c>
      <c r="H56" s="3">
        <v>1150788</v>
      </c>
      <c r="I56" s="4">
        <f t="shared" si="4"/>
        <v>6.3499073824236835E-2</v>
      </c>
      <c r="J56" s="4">
        <v>3.4083930229747844E-3</v>
      </c>
    </row>
    <row r="57" spans="1:10" x14ac:dyDescent="0.25">
      <c r="A57" s="2" t="s">
        <v>8</v>
      </c>
      <c r="B57" s="3">
        <v>14812060</v>
      </c>
      <c r="C57" s="3">
        <v>81748</v>
      </c>
      <c r="D57" s="4">
        <f t="shared" si="0"/>
        <v>5.5190162610737467E-3</v>
      </c>
      <c r="E57" s="3">
        <v>697788</v>
      </c>
      <c r="F57" s="4">
        <f t="shared" si="1"/>
        <v>4.7109450002227916E-2</v>
      </c>
      <c r="G57" s="4">
        <f t="shared" si="2"/>
        <v>4.1590433741154169E-2</v>
      </c>
      <c r="H57" s="10" t="s">
        <v>72</v>
      </c>
      <c r="I57" s="10" t="s">
        <v>72</v>
      </c>
      <c r="J57" s="10" t="s">
        <v>72</v>
      </c>
    </row>
    <row r="58" spans="1:10" x14ac:dyDescent="0.25">
      <c r="A58" s="2" t="s">
        <v>19</v>
      </c>
      <c r="B58" s="3">
        <v>15202990</v>
      </c>
      <c r="C58" s="3">
        <v>261722</v>
      </c>
      <c r="D58" s="4">
        <f t="shared" si="0"/>
        <v>1.7215166227169787E-2</v>
      </c>
      <c r="E58" s="3">
        <v>4804942</v>
      </c>
      <c r="F58" s="4">
        <f t="shared" si="1"/>
        <v>0.31605243442243924</v>
      </c>
      <c r="G58" s="4">
        <f t="shared" si="2"/>
        <v>0.29883726819526946</v>
      </c>
      <c r="H58" s="3">
        <v>4841773</v>
      </c>
      <c r="I58" s="4">
        <f>H58/B58</f>
        <v>0.31847504997372228</v>
      </c>
      <c r="J58" s="4">
        <v>-2.4226155512830361E-3</v>
      </c>
    </row>
    <row r="59" spans="1:10" x14ac:dyDescent="0.25">
      <c r="A59" s="2" t="s">
        <v>57</v>
      </c>
      <c r="B59" s="3">
        <v>10731320</v>
      </c>
      <c r="C59" s="3">
        <v>121615</v>
      </c>
      <c r="D59" s="4">
        <f t="shared" si="0"/>
        <v>1.1332715826198455E-2</v>
      </c>
      <c r="E59" s="3">
        <v>675505</v>
      </c>
      <c r="F59" s="4">
        <f t="shared" si="1"/>
        <v>6.294705590738138E-2</v>
      </c>
      <c r="G59" s="4">
        <f t="shared" si="2"/>
        <v>5.161434008118293E-2</v>
      </c>
      <c r="H59" s="3">
        <v>740758</v>
      </c>
      <c r="I59" s="4">
        <f>H59/B59</f>
        <v>6.9027668544037454E-2</v>
      </c>
      <c r="J59" s="4">
        <v>-6.0806126366560742E-3</v>
      </c>
    </row>
    <row r="60" spans="1:10" x14ac:dyDescent="0.25">
      <c r="A60" s="2" t="s">
        <v>58</v>
      </c>
      <c r="B60" s="3">
        <v>21055280</v>
      </c>
      <c r="C60" s="3">
        <v>260671</v>
      </c>
      <c r="D60" s="4">
        <f t="shared" si="0"/>
        <v>1.238031505636591E-2</v>
      </c>
      <c r="E60" s="3">
        <v>534612</v>
      </c>
      <c r="F60" s="4">
        <f t="shared" si="1"/>
        <v>2.5390875827820861E-2</v>
      </c>
      <c r="G60" s="4">
        <f t="shared" si="2"/>
        <v>1.3010560771454951E-2</v>
      </c>
      <c r="H60" s="10" t="s">
        <v>72</v>
      </c>
      <c r="I60" s="10" t="s">
        <v>72</v>
      </c>
      <c r="J60" s="10" t="s">
        <v>72</v>
      </c>
    </row>
    <row r="61" spans="1:10" x14ac:dyDescent="0.25">
      <c r="A61" s="2" t="s">
        <v>59</v>
      </c>
      <c r="B61" s="3">
        <v>26732032</v>
      </c>
      <c r="C61" s="3">
        <v>282564</v>
      </c>
      <c r="D61" s="4">
        <f t="shared" si="0"/>
        <v>1.0570240227155197E-2</v>
      </c>
      <c r="E61" s="3">
        <v>470101</v>
      </c>
      <c r="F61" s="4">
        <f t="shared" si="1"/>
        <v>1.75856814775622E-2</v>
      </c>
      <c r="G61" s="4">
        <f t="shared" si="2"/>
        <v>7.0154412504070023E-3</v>
      </c>
      <c r="H61" s="10" t="s">
        <v>72</v>
      </c>
      <c r="I61" s="10" t="s">
        <v>72</v>
      </c>
      <c r="J61" s="10" t="s">
        <v>72</v>
      </c>
    </row>
    <row r="62" spans="1:10" x14ac:dyDescent="0.25">
      <c r="A62" s="2" t="s">
        <v>60</v>
      </c>
      <c r="B62" s="3">
        <v>26352052</v>
      </c>
      <c r="C62" s="3">
        <v>294691</v>
      </c>
      <c r="D62" s="4">
        <f t="shared" si="0"/>
        <v>1.1182848303426238E-2</v>
      </c>
      <c r="E62" s="3">
        <v>459491</v>
      </c>
      <c r="F62" s="4">
        <f t="shared" si="1"/>
        <v>1.7436630741317603E-2</v>
      </c>
      <c r="G62" s="4">
        <f t="shared" si="2"/>
        <v>6.2537824378913641E-3</v>
      </c>
      <c r="H62" s="10" t="s">
        <v>72</v>
      </c>
      <c r="I62" s="10" t="s">
        <v>72</v>
      </c>
      <c r="J62" s="10" t="s">
        <v>72</v>
      </c>
    </row>
    <row r="63" spans="1:10" x14ac:dyDescent="0.25">
      <c r="A63" s="2" t="s">
        <v>53</v>
      </c>
      <c r="B63" s="3">
        <v>27511278</v>
      </c>
      <c r="C63" s="3">
        <v>277562</v>
      </c>
      <c r="D63" s="4">
        <f t="shared" si="0"/>
        <v>1.0089026035068236E-2</v>
      </c>
      <c r="E63" s="3">
        <v>421282</v>
      </c>
      <c r="F63" s="4">
        <f t="shared" si="1"/>
        <v>1.5313065427204073E-2</v>
      </c>
      <c r="G63" s="4">
        <f t="shared" si="2"/>
        <v>5.2240393921358357E-3</v>
      </c>
      <c r="H63" s="10" t="s">
        <v>72</v>
      </c>
      <c r="I63" s="10" t="s">
        <v>72</v>
      </c>
      <c r="J63" s="10" t="s">
        <v>72</v>
      </c>
    </row>
    <row r="64" spans="1:10" x14ac:dyDescent="0.25">
      <c r="A64" s="2" t="s">
        <v>54</v>
      </c>
      <c r="B64" s="3">
        <v>30980588</v>
      </c>
      <c r="C64" s="3">
        <v>303252</v>
      </c>
      <c r="D64" s="4">
        <f t="shared" si="0"/>
        <v>9.7884520461651667E-3</v>
      </c>
      <c r="E64" s="3">
        <v>304889</v>
      </c>
      <c r="F64" s="4">
        <f t="shared" si="1"/>
        <v>9.8412915855567371E-3</v>
      </c>
      <c r="G64" s="4">
        <f t="shared" si="2"/>
        <v>5.283953939156997E-5</v>
      </c>
      <c r="H64" s="10" t="s">
        <v>72</v>
      </c>
      <c r="I64" s="10" t="s">
        <v>72</v>
      </c>
      <c r="J64" s="10" t="s">
        <v>72</v>
      </c>
    </row>
    <row r="65" spans="1:10" x14ac:dyDescent="0.25">
      <c r="A65" s="2" t="s">
        <v>55</v>
      </c>
      <c r="B65" s="3">
        <v>31039438</v>
      </c>
      <c r="C65" s="3">
        <v>489720</v>
      </c>
      <c r="D65" s="4">
        <f t="shared" si="0"/>
        <v>1.5777347515119312E-2</v>
      </c>
      <c r="E65" s="3">
        <v>672755</v>
      </c>
      <c r="F65" s="4">
        <f t="shared" si="1"/>
        <v>2.1674200415613194E-2</v>
      </c>
      <c r="G65" s="4">
        <f t="shared" si="2"/>
        <v>5.896852900493881E-3</v>
      </c>
      <c r="H65" s="10" t="s">
        <v>72</v>
      </c>
      <c r="I65" s="10" t="s">
        <v>72</v>
      </c>
      <c r="J65" s="10" t="s">
        <v>72</v>
      </c>
    </row>
    <row r="66" spans="1:10" x14ac:dyDescent="0.25">
      <c r="A66" s="2" t="s">
        <v>56</v>
      </c>
      <c r="B66" s="3">
        <v>16938810</v>
      </c>
      <c r="C66" s="3">
        <v>238575</v>
      </c>
      <c r="D66" s="4">
        <f t="shared" si="0"/>
        <v>1.4084519514653036E-2</v>
      </c>
      <c r="E66" s="3">
        <v>690074</v>
      </c>
      <c r="F66" s="4">
        <f t="shared" si="1"/>
        <v>4.0739225482781846E-2</v>
      </c>
      <c r="G66" s="4">
        <f t="shared" si="2"/>
        <v>2.6654705968128811E-2</v>
      </c>
      <c r="H66" s="10" t="s">
        <v>72</v>
      </c>
      <c r="I66" s="10" t="s">
        <v>72</v>
      </c>
      <c r="J66" s="10" t="s">
        <v>72</v>
      </c>
    </row>
    <row r="67" spans="1:10" x14ac:dyDescent="0.25">
      <c r="F67" s="7"/>
    </row>
    <row r="69" spans="1:10" x14ac:dyDescent="0.25">
      <c r="F69" s="7"/>
    </row>
    <row r="70" spans="1:10" x14ac:dyDescent="0.25">
      <c r="F70" s="14"/>
    </row>
    <row r="71" spans="1:10" x14ac:dyDescent="0.25">
      <c r="F71" s="7"/>
    </row>
  </sheetData>
  <sortState ref="A2:A68">
    <sortCondition ref="A2:A68"/>
  </sortState>
  <mergeCells count="3">
    <mergeCell ref="E1:G1"/>
    <mergeCell ref="H1:J1"/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workbookViewId="0">
      <selection activeCell="K58" sqref="K58"/>
    </sheetView>
  </sheetViews>
  <sheetFormatPr defaultRowHeight="15" x14ac:dyDescent="0.25"/>
  <cols>
    <col min="1" max="1" width="14.5703125" style="3" bestFit="1" customWidth="1"/>
    <col min="2" max="2" width="27.28515625" style="3" bestFit="1" customWidth="1"/>
    <col min="3" max="3" width="22.85546875" style="3" bestFit="1" customWidth="1"/>
    <col min="4" max="4" width="18.42578125" style="3" customWidth="1"/>
    <col min="5" max="5" width="23" style="3" bestFit="1" customWidth="1"/>
    <col min="6" max="7" width="17.85546875" style="3" bestFit="1" customWidth="1"/>
    <col min="8" max="8" width="19" style="3" bestFit="1" customWidth="1"/>
    <col min="9" max="9" width="23" style="3" bestFit="1" customWidth="1"/>
    <col min="10" max="10" width="10.85546875" style="3" bestFit="1" customWidth="1"/>
    <col min="11" max="11" width="12.7109375" style="3" bestFit="1" customWidth="1"/>
    <col min="12" max="12" width="10.7109375" style="3" bestFit="1" customWidth="1"/>
    <col min="13" max="16384" width="9.140625" style="3"/>
  </cols>
  <sheetData>
    <row r="1" spans="1:12" x14ac:dyDescent="0.25">
      <c r="A1" s="11" t="s">
        <v>62</v>
      </c>
      <c r="B1" s="11" t="s">
        <v>90</v>
      </c>
      <c r="C1" s="11" t="s">
        <v>83</v>
      </c>
      <c r="D1" s="11" t="s">
        <v>84</v>
      </c>
      <c r="E1" s="11" t="s">
        <v>77</v>
      </c>
      <c r="F1" s="11" t="s">
        <v>73</v>
      </c>
      <c r="G1" s="11" t="s">
        <v>74</v>
      </c>
      <c r="H1" s="11" t="s">
        <v>75</v>
      </c>
      <c r="I1" s="11" t="s">
        <v>76</v>
      </c>
      <c r="J1" s="11" t="s">
        <v>78</v>
      </c>
      <c r="K1" s="11" t="s">
        <v>79</v>
      </c>
      <c r="L1" s="11" t="s">
        <v>80</v>
      </c>
    </row>
    <row r="2" spans="1:12" x14ac:dyDescent="0.25">
      <c r="A2" s="2" t="s">
        <v>63</v>
      </c>
      <c r="B2" s="2" t="s">
        <v>91</v>
      </c>
      <c r="C2" s="3">
        <v>3908537</v>
      </c>
      <c r="D2" s="4">
        <v>4.3403429643578871E-2</v>
      </c>
      <c r="E2" s="3">
        <v>1324477</v>
      </c>
      <c r="F2" s="3">
        <v>476</v>
      </c>
      <c r="G2" s="3">
        <v>95480</v>
      </c>
      <c r="H2" s="3">
        <v>95</v>
      </c>
      <c r="I2" s="3">
        <v>2782</v>
      </c>
      <c r="J2" s="5">
        <v>34.099999999999994</v>
      </c>
      <c r="K2" s="3">
        <v>33248</v>
      </c>
      <c r="L2" s="3">
        <v>1371</v>
      </c>
    </row>
    <row r="3" spans="1:12" x14ac:dyDescent="0.25">
      <c r="A3" s="2" t="s">
        <v>64</v>
      </c>
      <c r="B3" s="2" t="s">
        <v>92</v>
      </c>
      <c r="C3" s="3">
        <v>50045737</v>
      </c>
      <c r="D3" s="4">
        <v>3.5421844456120614E-2</v>
      </c>
      <c r="E3" s="3">
        <v>1383628</v>
      </c>
      <c r="F3" s="3">
        <v>400</v>
      </c>
      <c r="G3" s="3">
        <v>70803</v>
      </c>
      <c r="H3" s="3">
        <v>99</v>
      </c>
      <c r="I3" s="3">
        <v>3459</v>
      </c>
      <c r="J3" s="5">
        <v>34</v>
      </c>
      <c r="K3" s="3">
        <v>18680</v>
      </c>
      <c r="L3" s="3">
        <v>1310</v>
      </c>
    </row>
    <row r="4" spans="1:12" x14ac:dyDescent="0.25">
      <c r="A4" s="2" t="s">
        <v>37</v>
      </c>
      <c r="B4" s="2" t="s">
        <v>93</v>
      </c>
      <c r="C4" s="3">
        <v>839691</v>
      </c>
      <c r="D4" s="4">
        <v>1.4102835884461854E-2</v>
      </c>
      <c r="E4" s="3">
        <v>1417124</v>
      </c>
      <c r="F4" s="3">
        <v>507</v>
      </c>
      <c r="G4" s="3">
        <v>82575</v>
      </c>
      <c r="H4" s="3">
        <v>92</v>
      </c>
      <c r="I4" s="3">
        <v>2795</v>
      </c>
      <c r="J4" s="5">
        <v>34</v>
      </c>
      <c r="K4" s="3">
        <v>16752</v>
      </c>
      <c r="L4" s="3">
        <v>1008</v>
      </c>
    </row>
    <row r="5" spans="1:12" x14ac:dyDescent="0.25">
      <c r="A5" s="2" t="s">
        <v>15</v>
      </c>
      <c r="B5" s="2" t="s">
        <v>94</v>
      </c>
      <c r="C5" s="3">
        <v>1858946</v>
      </c>
      <c r="D5" s="4">
        <v>1.8968194138729178E-2</v>
      </c>
      <c r="E5" s="3">
        <v>1268867</v>
      </c>
      <c r="F5" s="3">
        <v>140</v>
      </c>
      <c r="G5" s="3">
        <v>114327</v>
      </c>
      <c r="H5" s="3">
        <v>97</v>
      </c>
      <c r="I5" s="3">
        <v>9063</v>
      </c>
      <c r="J5" s="5">
        <v>33.9</v>
      </c>
      <c r="K5" s="3">
        <v>24937</v>
      </c>
      <c r="L5" s="3">
        <v>6677</v>
      </c>
    </row>
    <row r="6" spans="1:12" x14ac:dyDescent="0.25">
      <c r="A6" s="2" t="s">
        <v>4</v>
      </c>
      <c r="B6" s="2" t="s">
        <v>95</v>
      </c>
      <c r="C6" s="3">
        <v>3178</v>
      </c>
      <c r="D6" s="6">
        <v>2.0372473693065747E-5</v>
      </c>
      <c r="E6" s="3">
        <v>39759</v>
      </c>
      <c r="F6" s="3">
        <v>135</v>
      </c>
      <c r="G6" s="3">
        <v>787</v>
      </c>
      <c r="H6" s="3">
        <v>206</v>
      </c>
      <c r="I6" s="3">
        <v>272</v>
      </c>
      <c r="J6" s="5">
        <v>37.900000000000006</v>
      </c>
      <c r="K6" s="3">
        <v>251</v>
      </c>
      <c r="L6" s="3">
        <v>213</v>
      </c>
    </row>
    <row r="7" spans="1:12" x14ac:dyDescent="0.25">
      <c r="A7" s="2" t="s">
        <v>47</v>
      </c>
      <c r="B7" s="2" t="s">
        <v>96</v>
      </c>
      <c r="C7" s="3">
        <v>13502</v>
      </c>
      <c r="D7" s="4">
        <v>1.3092646620042417E-4</v>
      </c>
      <c r="E7" s="3">
        <v>58420</v>
      </c>
      <c r="F7" s="3">
        <v>36</v>
      </c>
      <c r="G7" s="3">
        <v>16105</v>
      </c>
      <c r="H7" s="3">
        <v>141</v>
      </c>
      <c r="I7" s="3">
        <v>1622</v>
      </c>
      <c r="J7" s="5">
        <v>34.700000000000003</v>
      </c>
      <c r="K7" s="3">
        <v>5225</v>
      </c>
      <c r="L7" s="3">
        <v>773</v>
      </c>
    </row>
    <row r="8" spans="1:12" x14ac:dyDescent="0.25">
      <c r="A8" s="2" t="s">
        <v>41</v>
      </c>
      <c r="B8" s="2" t="s">
        <v>96</v>
      </c>
      <c r="C8" s="3">
        <v>5966</v>
      </c>
      <c r="D8" s="4">
        <v>6.0450964601228312E-5</v>
      </c>
      <c r="E8" s="3">
        <v>57078</v>
      </c>
      <c r="F8" s="3">
        <v>42</v>
      </c>
      <c r="G8" s="3">
        <v>14180</v>
      </c>
      <c r="H8" s="3">
        <v>178</v>
      </c>
      <c r="I8" s="3">
        <v>1359</v>
      </c>
      <c r="J8" s="5">
        <v>34.799999999999997</v>
      </c>
      <c r="K8" s="3">
        <v>1871</v>
      </c>
      <c r="L8" s="3">
        <v>481</v>
      </c>
    </row>
    <row r="9" spans="1:12" x14ac:dyDescent="0.25">
      <c r="A9" s="2" t="s">
        <v>48</v>
      </c>
      <c r="B9" s="2" t="s">
        <v>96</v>
      </c>
      <c r="C9" s="3">
        <v>11251</v>
      </c>
      <c r="D9" s="4">
        <v>1.0596083222019992E-4</v>
      </c>
      <c r="E9" s="3">
        <v>57725</v>
      </c>
      <c r="F9" s="3">
        <v>36</v>
      </c>
      <c r="G9" s="3">
        <v>13939</v>
      </c>
      <c r="H9" s="3">
        <v>141</v>
      </c>
      <c r="I9" s="3">
        <v>1603</v>
      </c>
      <c r="J9" s="5">
        <v>34.700000000000003</v>
      </c>
      <c r="K9" s="3">
        <v>4413</v>
      </c>
      <c r="L9" s="3">
        <v>507</v>
      </c>
    </row>
    <row r="10" spans="1:12" x14ac:dyDescent="0.25">
      <c r="A10" s="2" t="s">
        <v>44</v>
      </c>
      <c r="B10" s="2" t="s">
        <v>96</v>
      </c>
      <c r="C10" s="3">
        <v>19294</v>
      </c>
      <c r="D10" s="4">
        <v>1.4909499400459462E-4</v>
      </c>
      <c r="E10" s="3">
        <v>59483</v>
      </c>
      <c r="F10" s="3">
        <v>34</v>
      </c>
      <c r="G10" s="3">
        <v>16123</v>
      </c>
      <c r="H10" s="3">
        <v>185</v>
      </c>
      <c r="I10" s="3">
        <v>1749</v>
      </c>
      <c r="J10" s="5">
        <v>34.900000000000006</v>
      </c>
      <c r="K10" s="3">
        <v>5210</v>
      </c>
      <c r="L10" s="3">
        <v>655</v>
      </c>
    </row>
    <row r="11" spans="1:12" x14ac:dyDescent="0.25">
      <c r="A11" s="2" t="s">
        <v>42</v>
      </c>
      <c r="B11" s="2" t="s">
        <v>96</v>
      </c>
      <c r="C11" s="3">
        <v>6565</v>
      </c>
      <c r="D11" s="4">
        <v>6.9086474545722497E-5</v>
      </c>
      <c r="E11" s="3">
        <v>56492</v>
      </c>
      <c r="F11" s="3">
        <v>38</v>
      </c>
      <c r="G11" s="3">
        <v>13862</v>
      </c>
      <c r="H11" s="3">
        <v>185</v>
      </c>
      <c r="I11" s="3">
        <v>1486</v>
      </c>
      <c r="J11" s="5">
        <v>34.799999999999997</v>
      </c>
      <c r="K11" s="3">
        <v>3813</v>
      </c>
      <c r="L11" s="3">
        <v>637</v>
      </c>
    </row>
    <row r="12" spans="1:12" x14ac:dyDescent="0.25">
      <c r="A12" s="2" t="s">
        <v>40</v>
      </c>
      <c r="B12" s="2" t="s">
        <v>96</v>
      </c>
      <c r="C12" s="3">
        <v>1487940</v>
      </c>
      <c r="D12" s="4">
        <v>1.4701858300898192E-2</v>
      </c>
      <c r="E12" s="3">
        <v>1221900</v>
      </c>
      <c r="F12" s="3">
        <v>174</v>
      </c>
      <c r="G12" s="3">
        <v>74687</v>
      </c>
      <c r="H12" s="3">
        <v>97</v>
      </c>
      <c r="I12" s="3">
        <v>7022</v>
      </c>
      <c r="J12" s="5">
        <v>33.9</v>
      </c>
      <c r="K12" s="3">
        <v>23760</v>
      </c>
      <c r="L12" s="3">
        <v>5939</v>
      </c>
    </row>
    <row r="13" spans="1:12" x14ac:dyDescent="0.25">
      <c r="A13" s="2" t="s">
        <v>45</v>
      </c>
      <c r="B13" s="2" t="s">
        <v>96</v>
      </c>
      <c r="C13" s="3">
        <v>9331</v>
      </c>
      <c r="D13" s="4">
        <v>1.0749434787783739E-4</v>
      </c>
      <c r="E13" s="3">
        <v>56599</v>
      </c>
      <c r="F13" s="3">
        <v>42</v>
      </c>
      <c r="G13" s="3">
        <v>10807</v>
      </c>
      <c r="H13" s="3">
        <v>206</v>
      </c>
      <c r="I13" s="3">
        <v>1347</v>
      </c>
      <c r="J13" s="5">
        <v>35.200000000000003</v>
      </c>
      <c r="K13" s="3">
        <v>3222</v>
      </c>
      <c r="L13" s="3">
        <v>548</v>
      </c>
    </row>
    <row r="14" spans="1:12" x14ac:dyDescent="0.25">
      <c r="A14" s="2" t="s">
        <v>50</v>
      </c>
      <c r="B14" s="2" t="s">
        <v>96</v>
      </c>
      <c r="C14" s="3">
        <v>11029</v>
      </c>
      <c r="D14" s="4">
        <v>1.1946504443484401E-4</v>
      </c>
      <c r="E14" s="3">
        <v>54016</v>
      </c>
      <c r="F14" s="3">
        <v>59</v>
      </c>
      <c r="G14" s="3">
        <v>5221</v>
      </c>
      <c r="H14" s="3">
        <v>215</v>
      </c>
      <c r="I14" s="3">
        <v>915</v>
      </c>
      <c r="J14" s="5">
        <v>34.6</v>
      </c>
      <c r="K14" s="3">
        <v>1300</v>
      </c>
      <c r="L14" s="3">
        <v>364</v>
      </c>
    </row>
    <row r="15" spans="1:12" x14ac:dyDescent="0.25">
      <c r="A15" s="2" t="s">
        <v>38</v>
      </c>
      <c r="B15" s="2" t="s">
        <v>96</v>
      </c>
      <c r="C15" s="3">
        <v>20403</v>
      </c>
      <c r="D15" s="4">
        <v>1.9980729265770141E-4</v>
      </c>
      <c r="E15" s="3">
        <v>55998</v>
      </c>
      <c r="F15" s="3">
        <v>45</v>
      </c>
      <c r="G15" s="3">
        <v>14619</v>
      </c>
      <c r="H15" s="3">
        <v>206</v>
      </c>
      <c r="I15" s="3">
        <v>1244</v>
      </c>
      <c r="J15" s="5">
        <v>34.700000000000003</v>
      </c>
      <c r="K15" s="3">
        <v>2607</v>
      </c>
      <c r="L15" s="3">
        <v>461</v>
      </c>
    </row>
    <row r="16" spans="1:12" x14ac:dyDescent="0.25">
      <c r="A16" s="2" t="s">
        <v>51</v>
      </c>
      <c r="B16" s="2" t="s">
        <v>96</v>
      </c>
      <c r="C16" s="3">
        <v>8442</v>
      </c>
      <c r="D16" s="4">
        <v>8.0863726516999489E-5</v>
      </c>
      <c r="E16" s="3">
        <v>57380</v>
      </c>
      <c r="F16" s="3">
        <v>40</v>
      </c>
      <c r="G16" s="3">
        <v>10945</v>
      </c>
      <c r="H16" s="3">
        <v>141</v>
      </c>
      <c r="I16" s="3">
        <v>1434</v>
      </c>
      <c r="J16" s="5">
        <v>34.5</v>
      </c>
      <c r="K16" s="3">
        <v>4001</v>
      </c>
      <c r="L16" s="3">
        <v>487</v>
      </c>
    </row>
    <row r="17" spans="1:12" x14ac:dyDescent="0.25">
      <c r="A17" s="2" t="s">
        <v>46</v>
      </c>
      <c r="B17" s="2" t="s">
        <v>96</v>
      </c>
      <c r="C17" s="3">
        <v>13168</v>
      </c>
      <c r="D17" s="4">
        <v>1.2981980935535098E-4</v>
      </c>
      <c r="E17" s="3">
        <v>58794</v>
      </c>
      <c r="F17" s="3">
        <v>43</v>
      </c>
      <c r="G17" s="3">
        <v>12399</v>
      </c>
      <c r="H17" s="3">
        <v>141</v>
      </c>
      <c r="I17" s="3">
        <v>1367</v>
      </c>
      <c r="J17" s="5">
        <v>35.099999999999994</v>
      </c>
      <c r="K17" s="3">
        <v>2996</v>
      </c>
      <c r="L17" s="3">
        <v>451</v>
      </c>
    </row>
    <row r="18" spans="1:12" x14ac:dyDescent="0.25">
      <c r="A18" s="2" t="s">
        <v>39</v>
      </c>
      <c r="B18" s="2" t="s">
        <v>96</v>
      </c>
      <c r="C18" s="3">
        <v>1113382</v>
      </c>
      <c r="D18" s="4">
        <v>1.2099782676391307E-2</v>
      </c>
      <c r="E18" s="3">
        <v>1222340</v>
      </c>
      <c r="F18" s="3">
        <v>177</v>
      </c>
      <c r="G18" s="3">
        <v>47729</v>
      </c>
      <c r="H18" s="3">
        <v>97</v>
      </c>
      <c r="I18" s="3">
        <v>6905</v>
      </c>
      <c r="J18" s="5">
        <v>33.9</v>
      </c>
      <c r="K18" s="3">
        <v>22534</v>
      </c>
      <c r="L18" s="3">
        <v>5720</v>
      </c>
    </row>
    <row r="19" spans="1:12" x14ac:dyDescent="0.25">
      <c r="A19" s="2" t="s">
        <v>43</v>
      </c>
      <c r="B19" s="2" t="s">
        <v>96</v>
      </c>
      <c r="C19" s="3">
        <v>24668</v>
      </c>
      <c r="D19" s="4">
        <v>1.5096605977225373E-4</v>
      </c>
      <c r="E19" s="3">
        <v>60066</v>
      </c>
      <c r="F19" s="3">
        <v>40</v>
      </c>
      <c r="G19" s="3">
        <v>16116</v>
      </c>
      <c r="H19" s="3">
        <v>126</v>
      </c>
      <c r="I19" s="3">
        <v>1501</v>
      </c>
      <c r="J19" s="5">
        <v>35</v>
      </c>
      <c r="K19" s="3">
        <v>5226</v>
      </c>
      <c r="L19" s="3">
        <v>465</v>
      </c>
    </row>
    <row r="20" spans="1:12" x14ac:dyDescent="0.25">
      <c r="A20" s="2" t="s">
        <v>49</v>
      </c>
      <c r="B20" s="2" t="s">
        <v>96</v>
      </c>
      <c r="C20" s="3">
        <v>13619</v>
      </c>
      <c r="D20" s="4">
        <v>1.4316001745376996E-4</v>
      </c>
      <c r="E20" s="3">
        <v>57989</v>
      </c>
      <c r="F20" s="3">
        <v>35</v>
      </c>
      <c r="G20" s="3">
        <v>16116</v>
      </c>
      <c r="H20" s="3">
        <v>141</v>
      </c>
      <c r="I20" s="3">
        <v>1656</v>
      </c>
      <c r="J20" s="5">
        <v>34.700000000000003</v>
      </c>
      <c r="K20" s="3">
        <v>4413</v>
      </c>
      <c r="L20" s="3">
        <v>762</v>
      </c>
    </row>
    <row r="21" spans="1:12" x14ac:dyDescent="0.25">
      <c r="A21" s="2" t="s">
        <v>1</v>
      </c>
      <c r="B21" s="2" t="s">
        <v>97</v>
      </c>
      <c r="C21" s="3">
        <v>795872</v>
      </c>
      <c r="D21" s="4">
        <v>5.9954298136162534E-3</v>
      </c>
      <c r="E21" s="3">
        <v>49228</v>
      </c>
      <c r="F21" s="3">
        <v>177</v>
      </c>
      <c r="G21" s="3">
        <v>1190</v>
      </c>
      <c r="H21" s="3">
        <v>127</v>
      </c>
      <c r="I21" s="3">
        <v>278</v>
      </c>
      <c r="J21" s="5">
        <v>35.1</v>
      </c>
      <c r="K21" s="3">
        <v>254</v>
      </c>
      <c r="L21" s="3">
        <v>212</v>
      </c>
    </row>
    <row r="22" spans="1:12" x14ac:dyDescent="0.25">
      <c r="A22" s="2" t="s">
        <v>2</v>
      </c>
      <c r="B22" s="2" t="s">
        <v>98</v>
      </c>
      <c r="C22" s="3">
        <v>2798</v>
      </c>
      <c r="D22" s="4">
        <v>3.4334827147828733E-4</v>
      </c>
      <c r="E22" s="3">
        <v>135873</v>
      </c>
      <c r="F22" s="3">
        <v>419</v>
      </c>
      <c r="G22" s="3">
        <v>2567</v>
      </c>
      <c r="H22" s="3">
        <v>210</v>
      </c>
      <c r="I22" s="3">
        <v>324</v>
      </c>
      <c r="J22" s="5">
        <v>34.9</v>
      </c>
      <c r="K22" s="3">
        <v>283</v>
      </c>
      <c r="L22" s="3">
        <v>236</v>
      </c>
    </row>
    <row r="23" spans="1:12" x14ac:dyDescent="0.25">
      <c r="A23" s="2" t="s">
        <v>25</v>
      </c>
      <c r="B23" s="2" t="s">
        <v>99</v>
      </c>
      <c r="C23" s="3">
        <v>1438087</v>
      </c>
      <c r="D23" s="4">
        <v>1.2200251466075248E-2</v>
      </c>
      <c r="E23" s="3">
        <v>1238245</v>
      </c>
      <c r="F23" s="3">
        <v>187</v>
      </c>
      <c r="G23" s="3">
        <v>55986</v>
      </c>
      <c r="H23" s="3">
        <v>92</v>
      </c>
      <c r="I23" s="3">
        <v>6621</v>
      </c>
      <c r="J23" s="5">
        <v>34</v>
      </c>
      <c r="K23" s="3">
        <v>27258</v>
      </c>
      <c r="L23" s="3">
        <v>4864</v>
      </c>
    </row>
    <row r="24" spans="1:12" x14ac:dyDescent="0.25">
      <c r="A24" s="2" t="s">
        <v>3</v>
      </c>
      <c r="B24" s="2" t="s">
        <v>100</v>
      </c>
      <c r="C24" s="3">
        <v>7097021</v>
      </c>
      <c r="D24" s="4">
        <v>2.6265741680063192E-2</v>
      </c>
      <c r="E24" s="3">
        <v>1411541</v>
      </c>
      <c r="F24" s="3">
        <v>357</v>
      </c>
      <c r="G24" s="3">
        <v>162692</v>
      </c>
      <c r="H24" s="3">
        <v>100</v>
      </c>
      <c r="I24" s="3">
        <v>3953</v>
      </c>
      <c r="J24" s="5">
        <v>34</v>
      </c>
      <c r="K24" s="3">
        <v>33030</v>
      </c>
      <c r="L24" s="3">
        <v>1728</v>
      </c>
    </row>
    <row r="25" spans="1:12" x14ac:dyDescent="0.25">
      <c r="A25" s="2" t="s">
        <v>36</v>
      </c>
      <c r="B25" s="2" t="s">
        <v>101</v>
      </c>
      <c r="C25" s="3">
        <v>5613244</v>
      </c>
      <c r="D25" s="4">
        <v>4.701416415808328E-2</v>
      </c>
      <c r="E25" s="3">
        <v>1192415</v>
      </c>
      <c r="F25" s="3">
        <v>223</v>
      </c>
      <c r="G25" s="3">
        <v>61836</v>
      </c>
      <c r="H25" s="3">
        <v>103</v>
      </c>
      <c r="I25" s="3">
        <v>5347</v>
      </c>
      <c r="J25" s="5">
        <v>33.9</v>
      </c>
      <c r="K25" s="3">
        <v>14984</v>
      </c>
      <c r="L25" s="3">
        <v>3171</v>
      </c>
    </row>
    <row r="26" spans="1:12" x14ac:dyDescent="0.25">
      <c r="A26" s="2" t="s">
        <v>28</v>
      </c>
      <c r="B26" s="2" t="s">
        <v>99</v>
      </c>
      <c r="C26" s="3">
        <v>1212263</v>
      </c>
      <c r="D26" s="4">
        <v>9.1173698454414618E-3</v>
      </c>
      <c r="E26" s="3">
        <v>1244134</v>
      </c>
      <c r="F26" s="3">
        <v>194</v>
      </c>
      <c r="G26" s="3">
        <v>55985</v>
      </c>
      <c r="H26" s="3">
        <v>92</v>
      </c>
      <c r="I26" s="3">
        <v>6413</v>
      </c>
      <c r="J26" s="5">
        <v>33.9</v>
      </c>
      <c r="K26" s="3">
        <v>24687</v>
      </c>
      <c r="L26" s="3">
        <v>4659</v>
      </c>
    </row>
    <row r="27" spans="1:12" x14ac:dyDescent="0.25">
      <c r="A27" s="2" t="s">
        <v>35</v>
      </c>
      <c r="B27" s="2" t="s">
        <v>99</v>
      </c>
      <c r="C27" s="3">
        <v>1803704</v>
      </c>
      <c r="D27" s="4">
        <v>1.6655805373305847E-2</v>
      </c>
      <c r="E27" s="3">
        <v>1238796</v>
      </c>
      <c r="F27" s="3">
        <v>193</v>
      </c>
      <c r="G27" s="3">
        <v>55986</v>
      </c>
      <c r="H27" s="3">
        <v>92</v>
      </c>
      <c r="I27" s="3">
        <v>6418</v>
      </c>
      <c r="J27" s="5">
        <v>33.9</v>
      </c>
      <c r="K27" s="3">
        <v>24686</v>
      </c>
      <c r="L27" s="3">
        <v>4862</v>
      </c>
    </row>
    <row r="28" spans="1:12" x14ac:dyDescent="0.25">
      <c r="A28" s="2" t="s">
        <v>29</v>
      </c>
      <c r="B28" s="2" t="s">
        <v>99</v>
      </c>
      <c r="C28" s="3">
        <v>17019113</v>
      </c>
      <c r="D28" s="4">
        <v>0.1657787786064876</v>
      </c>
      <c r="E28" s="3">
        <v>1204820</v>
      </c>
      <c r="F28" s="3">
        <v>82</v>
      </c>
      <c r="G28" s="3">
        <v>115521</v>
      </c>
      <c r="H28" s="3">
        <v>154</v>
      </c>
      <c r="I28" s="3">
        <v>14692</v>
      </c>
      <c r="J28" s="5">
        <v>34</v>
      </c>
      <c r="K28" s="3">
        <v>28586</v>
      </c>
      <c r="L28" s="3">
        <v>6821</v>
      </c>
    </row>
    <row r="29" spans="1:12" x14ac:dyDescent="0.25">
      <c r="A29" s="2" t="s">
        <v>30</v>
      </c>
      <c r="B29" s="2" t="s">
        <v>99</v>
      </c>
      <c r="C29" s="3">
        <v>16543292</v>
      </c>
      <c r="D29" s="4">
        <v>0.18429721836316079</v>
      </c>
      <c r="E29" s="3">
        <v>1247532</v>
      </c>
      <c r="F29" s="3">
        <v>116</v>
      </c>
      <c r="G29" s="3">
        <v>115554</v>
      </c>
      <c r="H29" s="3">
        <v>127</v>
      </c>
      <c r="I29" s="3">
        <v>10754</v>
      </c>
      <c r="J29" s="5">
        <v>34.1</v>
      </c>
      <c r="K29" s="3">
        <v>25778</v>
      </c>
      <c r="L29" s="3">
        <v>5805</v>
      </c>
    </row>
    <row r="30" spans="1:12" x14ac:dyDescent="0.25">
      <c r="A30" s="2" t="s">
        <v>31</v>
      </c>
      <c r="B30" s="2" t="s">
        <v>99</v>
      </c>
      <c r="C30" s="3">
        <v>18010093</v>
      </c>
      <c r="D30" s="4">
        <v>0.16568934987845954</v>
      </c>
      <c r="E30" s="3">
        <v>1209036</v>
      </c>
      <c r="F30" s="3">
        <v>101</v>
      </c>
      <c r="G30" s="3">
        <v>115461</v>
      </c>
      <c r="H30" s="3">
        <v>92</v>
      </c>
      <c r="I30" s="3">
        <v>11970</v>
      </c>
      <c r="J30" s="5">
        <v>34</v>
      </c>
      <c r="K30" s="3">
        <v>33281</v>
      </c>
      <c r="L30" s="3">
        <v>6448</v>
      </c>
    </row>
    <row r="31" spans="1:12" x14ac:dyDescent="0.25">
      <c r="A31" s="2" t="s">
        <v>26</v>
      </c>
      <c r="B31" s="2" t="s">
        <v>99</v>
      </c>
      <c r="C31" s="3">
        <v>14298247</v>
      </c>
      <c r="D31" s="4">
        <v>0.1570227158020745</v>
      </c>
      <c r="E31" s="3">
        <v>1288682</v>
      </c>
      <c r="F31" s="3">
        <v>143</v>
      </c>
      <c r="G31" s="3">
        <v>157868</v>
      </c>
      <c r="H31" s="3">
        <v>92</v>
      </c>
      <c r="I31" s="3">
        <v>9011</v>
      </c>
      <c r="J31" s="5">
        <v>34.1</v>
      </c>
      <c r="K31" s="3">
        <v>44788</v>
      </c>
      <c r="L31" s="3">
        <v>5982</v>
      </c>
    </row>
    <row r="32" spans="1:12" x14ac:dyDescent="0.25">
      <c r="A32" s="2" t="s">
        <v>32</v>
      </c>
      <c r="B32" s="2" t="s">
        <v>99</v>
      </c>
      <c r="C32" s="3">
        <v>18386531</v>
      </c>
      <c r="D32" s="4">
        <v>0.17177746064526295</v>
      </c>
      <c r="E32" s="3">
        <v>1274093</v>
      </c>
      <c r="F32" s="3">
        <v>144</v>
      </c>
      <c r="G32" s="3">
        <v>128542</v>
      </c>
      <c r="H32" s="3">
        <v>92</v>
      </c>
      <c r="I32" s="3">
        <v>8847</v>
      </c>
      <c r="J32" s="5">
        <v>34</v>
      </c>
      <c r="K32" s="3">
        <v>34788</v>
      </c>
      <c r="L32" s="3">
        <v>5982</v>
      </c>
    </row>
    <row r="33" spans="1:12" x14ac:dyDescent="0.25">
      <c r="A33" s="2" t="s">
        <v>27</v>
      </c>
      <c r="B33" s="2" t="s">
        <v>99</v>
      </c>
      <c r="C33" s="3">
        <v>18994762</v>
      </c>
      <c r="D33" s="4">
        <v>0.18056147823214039</v>
      </c>
      <c r="E33" s="3">
        <v>1232510</v>
      </c>
      <c r="F33" s="3">
        <v>94</v>
      </c>
      <c r="G33" s="3">
        <v>157909</v>
      </c>
      <c r="H33" s="3">
        <v>92</v>
      </c>
      <c r="I33" s="3">
        <v>13111</v>
      </c>
      <c r="J33" s="5">
        <v>34</v>
      </c>
      <c r="K33" s="3">
        <v>47402</v>
      </c>
      <c r="L33" s="3">
        <v>7724</v>
      </c>
    </row>
    <row r="34" spans="1:12" x14ac:dyDescent="0.25">
      <c r="A34" s="2" t="s">
        <v>33</v>
      </c>
      <c r="B34" s="2" t="s">
        <v>99</v>
      </c>
      <c r="C34" s="3">
        <v>1345229</v>
      </c>
      <c r="D34" s="4">
        <v>1.1836920805649994E-2</v>
      </c>
      <c r="E34" s="3">
        <v>1238565</v>
      </c>
      <c r="F34" s="3">
        <v>191</v>
      </c>
      <c r="G34" s="3">
        <v>67443</v>
      </c>
      <c r="H34" s="3">
        <v>92</v>
      </c>
      <c r="I34" s="3">
        <v>6484</v>
      </c>
      <c r="J34" s="5">
        <v>34</v>
      </c>
      <c r="K34" s="3">
        <v>27258</v>
      </c>
      <c r="L34" s="3">
        <v>4859</v>
      </c>
    </row>
    <row r="35" spans="1:12" x14ac:dyDescent="0.25">
      <c r="A35" s="2" t="s">
        <v>34</v>
      </c>
      <c r="B35" s="2" t="s">
        <v>99</v>
      </c>
      <c r="C35" s="3">
        <v>1489170</v>
      </c>
      <c r="D35" s="4">
        <v>1.2922648407657616E-2</v>
      </c>
      <c r="E35" s="3">
        <v>1185932</v>
      </c>
      <c r="F35" s="3">
        <v>157</v>
      </c>
      <c r="G35" s="3">
        <v>55932</v>
      </c>
      <c r="H35" s="3">
        <v>92</v>
      </c>
      <c r="I35" s="3">
        <v>7547</v>
      </c>
      <c r="J35" s="5">
        <v>34</v>
      </c>
      <c r="K35" s="3">
        <v>25119</v>
      </c>
      <c r="L35" s="3">
        <v>6096</v>
      </c>
    </row>
    <row r="36" spans="1:12" x14ac:dyDescent="0.25">
      <c r="A36" s="2" t="s">
        <v>18</v>
      </c>
      <c r="B36" s="2" t="s">
        <v>102</v>
      </c>
      <c r="C36" s="3">
        <v>1605572</v>
      </c>
      <c r="D36" s="4">
        <v>1.6273209492076463E-2</v>
      </c>
      <c r="E36" s="3">
        <v>227695</v>
      </c>
      <c r="F36" s="3">
        <v>125</v>
      </c>
      <c r="G36" s="3">
        <v>12487</v>
      </c>
      <c r="H36" s="3">
        <v>207</v>
      </c>
      <c r="I36" s="3">
        <v>1821</v>
      </c>
      <c r="J36" s="5">
        <v>34.299999999999997</v>
      </c>
      <c r="K36" s="3">
        <v>2587</v>
      </c>
      <c r="L36" s="3">
        <v>929</v>
      </c>
    </row>
    <row r="37" spans="1:12" x14ac:dyDescent="0.25">
      <c r="A37" s="2" t="s">
        <v>52</v>
      </c>
      <c r="B37" s="2" t="s">
        <v>103</v>
      </c>
      <c r="C37" s="3">
        <v>1558995</v>
      </c>
      <c r="D37" s="4">
        <v>1.863252864135994E-2</v>
      </c>
      <c r="E37" s="3">
        <v>15793</v>
      </c>
      <c r="F37" s="3">
        <v>18</v>
      </c>
      <c r="G37" s="3">
        <v>2076</v>
      </c>
      <c r="H37" s="3">
        <v>207</v>
      </c>
      <c r="I37" s="3">
        <v>877</v>
      </c>
      <c r="J37" s="5">
        <v>37.9</v>
      </c>
      <c r="K37" s="3">
        <v>1467</v>
      </c>
      <c r="L37" s="3">
        <v>295</v>
      </c>
    </row>
    <row r="38" spans="1:12" x14ac:dyDescent="0.25">
      <c r="A38" s="2" t="s">
        <v>0</v>
      </c>
      <c r="B38" s="2" t="s">
        <v>104</v>
      </c>
      <c r="C38" s="3">
        <v>4198260</v>
      </c>
      <c r="D38" s="4">
        <v>3.1496790069669614E-2</v>
      </c>
      <c r="E38" s="3">
        <v>1430488</v>
      </c>
      <c r="F38" s="3">
        <v>416</v>
      </c>
      <c r="G38" s="3">
        <v>82570</v>
      </c>
      <c r="H38" s="3">
        <v>106</v>
      </c>
      <c r="I38" s="3">
        <v>3438</v>
      </c>
      <c r="J38" s="5">
        <v>34</v>
      </c>
      <c r="K38" s="3">
        <v>24234</v>
      </c>
      <c r="L38" s="3">
        <v>1362</v>
      </c>
    </row>
    <row r="39" spans="1:12" x14ac:dyDescent="0.25">
      <c r="A39" s="2" t="s">
        <v>14</v>
      </c>
      <c r="B39" s="2" t="s">
        <v>105</v>
      </c>
      <c r="C39" s="3">
        <v>4764314</v>
      </c>
      <c r="D39" s="4">
        <v>4.5904561649193251E-2</v>
      </c>
      <c r="E39" s="3">
        <v>1174386</v>
      </c>
      <c r="F39" s="3">
        <v>405</v>
      </c>
      <c r="G39" s="3">
        <v>26875</v>
      </c>
      <c r="H39" s="3">
        <v>93</v>
      </c>
      <c r="I39" s="3">
        <v>2899</v>
      </c>
      <c r="J39" s="5">
        <v>35.299999999999997</v>
      </c>
      <c r="K39" s="3">
        <v>7632</v>
      </c>
      <c r="L39" s="3">
        <v>1540</v>
      </c>
    </row>
    <row r="40" spans="1:12" x14ac:dyDescent="0.25">
      <c r="A40" s="2" t="s">
        <v>61</v>
      </c>
      <c r="B40" s="2" t="s">
        <v>106</v>
      </c>
      <c r="C40" s="3">
        <v>104219</v>
      </c>
      <c r="D40" s="4">
        <v>4.8782108936053495E-3</v>
      </c>
      <c r="E40" s="3">
        <v>901230</v>
      </c>
      <c r="F40" s="3">
        <v>1704</v>
      </c>
      <c r="G40" s="3">
        <v>5504</v>
      </c>
      <c r="H40" s="3">
        <v>133</v>
      </c>
      <c r="I40" s="3">
        <v>528</v>
      </c>
      <c r="J40" s="5">
        <v>35.099999999999994</v>
      </c>
      <c r="K40" s="3">
        <v>625</v>
      </c>
      <c r="L40" s="3">
        <v>269</v>
      </c>
    </row>
    <row r="41" spans="1:12" x14ac:dyDescent="0.25">
      <c r="A41" s="2" t="s">
        <v>17</v>
      </c>
      <c r="B41" s="2" t="s">
        <v>94</v>
      </c>
      <c r="C41" s="3">
        <v>1600030</v>
      </c>
      <c r="D41" s="4">
        <v>5.877646503984103E-3</v>
      </c>
      <c r="E41" s="3">
        <v>1275639</v>
      </c>
      <c r="F41" s="3">
        <v>153</v>
      </c>
      <c r="G41" s="3">
        <v>112082</v>
      </c>
      <c r="H41" s="3">
        <v>106</v>
      </c>
      <c r="I41" s="3">
        <v>8337</v>
      </c>
      <c r="J41" s="5">
        <v>34</v>
      </c>
      <c r="K41" s="3">
        <v>24937</v>
      </c>
      <c r="L41" s="3">
        <v>6447</v>
      </c>
    </row>
    <row r="42" spans="1:12" x14ac:dyDescent="0.25">
      <c r="A42" s="2" t="s">
        <v>16</v>
      </c>
      <c r="B42" s="2" t="s">
        <v>94</v>
      </c>
      <c r="C42" s="3">
        <v>1845199</v>
      </c>
      <c r="D42" s="4">
        <v>7.3854055565656974E-3</v>
      </c>
      <c r="E42" s="3">
        <v>1269589</v>
      </c>
      <c r="F42" s="3">
        <v>142</v>
      </c>
      <c r="G42" s="3">
        <v>121558</v>
      </c>
      <c r="H42" s="3">
        <v>106</v>
      </c>
      <c r="I42" s="3">
        <v>8940</v>
      </c>
      <c r="J42" s="5">
        <v>33.9</v>
      </c>
      <c r="K42" s="3">
        <v>21728</v>
      </c>
      <c r="L42" s="3">
        <v>6839</v>
      </c>
    </row>
    <row r="43" spans="1:12" x14ac:dyDescent="0.25">
      <c r="A43" s="2" t="s">
        <v>6</v>
      </c>
      <c r="B43" s="2" t="s">
        <v>107</v>
      </c>
      <c r="C43" s="3">
        <v>11412</v>
      </c>
      <c r="D43" s="4">
        <v>1.0542300092281153E-4</v>
      </c>
      <c r="E43" s="3">
        <v>565590</v>
      </c>
      <c r="F43" s="3">
        <v>1423</v>
      </c>
      <c r="G43" s="3">
        <v>4156</v>
      </c>
      <c r="H43" s="3">
        <v>193</v>
      </c>
      <c r="I43" s="3">
        <v>397</v>
      </c>
      <c r="J43" s="5">
        <v>33.799999999999997</v>
      </c>
      <c r="K43" s="3">
        <v>423</v>
      </c>
      <c r="L43" s="3">
        <v>236</v>
      </c>
    </row>
    <row r="44" spans="1:12" x14ac:dyDescent="0.25">
      <c r="A44" s="2" t="s">
        <v>5</v>
      </c>
      <c r="B44" s="2" t="s">
        <v>107</v>
      </c>
      <c r="C44" s="3">
        <v>220033</v>
      </c>
      <c r="D44" s="4">
        <v>2.1339871147845963E-3</v>
      </c>
      <c r="E44" s="3">
        <v>990070</v>
      </c>
      <c r="F44" s="3">
        <v>1575</v>
      </c>
      <c r="G44" s="3">
        <v>13124</v>
      </c>
      <c r="H44" s="3">
        <v>108</v>
      </c>
      <c r="I44" s="3">
        <v>629</v>
      </c>
      <c r="J44" s="5">
        <v>34</v>
      </c>
      <c r="K44" s="3">
        <v>776</v>
      </c>
      <c r="L44" s="3">
        <v>293</v>
      </c>
    </row>
    <row r="45" spans="1:12" x14ac:dyDescent="0.25">
      <c r="A45" s="2" t="s">
        <v>11</v>
      </c>
      <c r="B45" s="2" t="s">
        <v>108</v>
      </c>
      <c r="C45" s="3">
        <v>571262</v>
      </c>
      <c r="D45" s="4">
        <v>1.5915739983756116E-2</v>
      </c>
      <c r="E45" s="3">
        <v>1245755</v>
      </c>
      <c r="F45" s="3">
        <v>262</v>
      </c>
      <c r="G45" s="3">
        <v>39616</v>
      </c>
      <c r="H45" s="3">
        <v>97</v>
      </c>
      <c r="I45" s="3">
        <v>4754</v>
      </c>
      <c r="J45" s="5">
        <v>34</v>
      </c>
      <c r="K45" s="3">
        <v>11474</v>
      </c>
      <c r="L45" s="3">
        <v>2744</v>
      </c>
    </row>
    <row r="46" spans="1:12" x14ac:dyDescent="0.25">
      <c r="A46" s="2" t="s">
        <v>13</v>
      </c>
      <c r="B46" s="2" t="s">
        <v>108</v>
      </c>
      <c r="C46" s="3">
        <v>138822</v>
      </c>
      <c r="D46" s="4">
        <v>5.8807093146517955E-3</v>
      </c>
      <c r="E46" s="3">
        <v>1242569</v>
      </c>
      <c r="F46" s="3">
        <v>154</v>
      </c>
      <c r="G46" s="3">
        <v>82901</v>
      </c>
      <c r="H46" s="3">
        <v>113</v>
      </c>
      <c r="I46" s="3">
        <v>8068</v>
      </c>
      <c r="J46" s="5">
        <v>34</v>
      </c>
      <c r="K46" s="3">
        <v>27571</v>
      </c>
      <c r="L46" s="3">
        <v>4937</v>
      </c>
    </row>
    <row r="47" spans="1:12" x14ac:dyDescent="0.25">
      <c r="A47" s="2" t="s">
        <v>12</v>
      </c>
      <c r="B47" s="2" t="s">
        <v>108</v>
      </c>
      <c r="C47" s="3">
        <v>146615</v>
      </c>
      <c r="D47" s="4">
        <v>5.9266252147171265E-3</v>
      </c>
      <c r="E47" s="3">
        <v>1242754</v>
      </c>
      <c r="F47" s="3">
        <v>152</v>
      </c>
      <c r="G47" s="3">
        <v>87068</v>
      </c>
      <c r="H47" s="3">
        <v>108</v>
      </c>
      <c r="I47" s="3">
        <v>8176</v>
      </c>
      <c r="J47" s="5">
        <v>34</v>
      </c>
      <c r="K47" s="3">
        <v>28652</v>
      </c>
      <c r="L47" s="3">
        <v>5720</v>
      </c>
    </row>
    <row r="48" spans="1:12" x14ac:dyDescent="0.25">
      <c r="A48" s="2" t="s">
        <v>9</v>
      </c>
      <c r="B48" s="2" t="s">
        <v>108</v>
      </c>
      <c r="C48" s="3">
        <v>639107</v>
      </c>
      <c r="D48" s="4">
        <v>1.962346571110964E-2</v>
      </c>
      <c r="E48" s="3">
        <v>1244288</v>
      </c>
      <c r="F48" s="3">
        <v>161</v>
      </c>
      <c r="G48" s="3">
        <v>95724</v>
      </c>
      <c r="H48" s="3">
        <v>113</v>
      </c>
      <c r="I48" s="3">
        <v>7728</v>
      </c>
      <c r="J48" s="5">
        <v>34</v>
      </c>
      <c r="K48" s="3">
        <v>29368</v>
      </c>
      <c r="L48" s="3">
        <v>5262</v>
      </c>
    </row>
    <row r="49" spans="1:12" x14ac:dyDescent="0.25">
      <c r="A49" s="2" t="s">
        <v>10</v>
      </c>
      <c r="B49" s="2" t="s">
        <v>108</v>
      </c>
      <c r="C49" s="3">
        <v>134480</v>
      </c>
      <c r="D49" s="4">
        <v>2.3159445757677938E-2</v>
      </c>
      <c r="E49" s="3">
        <v>352386</v>
      </c>
      <c r="F49" s="3">
        <v>1361</v>
      </c>
      <c r="G49" s="3">
        <v>6978</v>
      </c>
      <c r="H49" s="3">
        <v>130</v>
      </c>
      <c r="I49" s="3">
        <v>789</v>
      </c>
      <c r="J49" s="5">
        <v>34.1</v>
      </c>
      <c r="K49" s="3">
        <v>1071</v>
      </c>
      <c r="L49" s="3">
        <v>364</v>
      </c>
    </row>
    <row r="50" spans="1:12" x14ac:dyDescent="0.25">
      <c r="A50" s="2" t="s">
        <v>20</v>
      </c>
      <c r="B50" s="2" t="s">
        <v>109</v>
      </c>
      <c r="C50" s="3">
        <v>4973325</v>
      </c>
      <c r="D50" s="4">
        <v>0.31465476662278363</v>
      </c>
      <c r="E50" s="3">
        <v>1302459</v>
      </c>
      <c r="F50" s="3">
        <v>161</v>
      </c>
      <c r="G50" s="3">
        <v>158445</v>
      </c>
      <c r="H50" s="3">
        <v>106</v>
      </c>
      <c r="I50" s="3">
        <v>8089</v>
      </c>
      <c r="J50" s="5">
        <v>33.9</v>
      </c>
      <c r="K50" s="3">
        <v>30364</v>
      </c>
      <c r="L50" s="3">
        <v>4348</v>
      </c>
    </row>
    <row r="51" spans="1:12" x14ac:dyDescent="0.25">
      <c r="A51" s="2" t="s">
        <v>21</v>
      </c>
      <c r="B51" s="2" t="s">
        <v>109</v>
      </c>
      <c r="C51" s="3">
        <v>4382951</v>
      </c>
      <c r="D51" s="4">
        <v>0.28163743250714479</v>
      </c>
      <c r="E51" s="3">
        <v>1294970</v>
      </c>
      <c r="F51" s="3">
        <v>173</v>
      </c>
      <c r="G51" s="3">
        <v>158495</v>
      </c>
      <c r="H51" s="3">
        <v>104</v>
      </c>
      <c r="I51" s="3">
        <v>7485</v>
      </c>
      <c r="J51" s="5">
        <v>33.9</v>
      </c>
      <c r="K51" s="3">
        <v>29795</v>
      </c>
      <c r="L51" s="3">
        <v>4268</v>
      </c>
    </row>
    <row r="52" spans="1:12" x14ac:dyDescent="0.25">
      <c r="A52" s="2" t="s">
        <v>22</v>
      </c>
      <c r="B52" s="2" t="s">
        <v>109</v>
      </c>
      <c r="C52" s="3">
        <v>4977181</v>
      </c>
      <c r="D52" s="4">
        <v>0.30911652530135747</v>
      </c>
      <c r="E52" s="3">
        <v>1288404</v>
      </c>
      <c r="F52" s="3">
        <v>163</v>
      </c>
      <c r="G52" s="3">
        <v>121287</v>
      </c>
      <c r="H52" s="3">
        <v>104</v>
      </c>
      <c r="I52" s="3">
        <v>7904</v>
      </c>
      <c r="J52" s="5">
        <v>34</v>
      </c>
      <c r="K52" s="3">
        <v>32192</v>
      </c>
      <c r="L52" s="3">
        <v>4268</v>
      </c>
    </row>
    <row r="53" spans="1:12" x14ac:dyDescent="0.25">
      <c r="A53" s="2" t="s">
        <v>23</v>
      </c>
      <c r="B53" s="2" t="s">
        <v>109</v>
      </c>
      <c r="C53" s="3">
        <v>11236709</v>
      </c>
      <c r="D53" s="4">
        <v>0.54264083287504417</v>
      </c>
      <c r="E53" s="3">
        <v>1284858</v>
      </c>
      <c r="F53" s="3">
        <v>135</v>
      </c>
      <c r="G53" s="3">
        <v>108128</v>
      </c>
      <c r="H53" s="3">
        <v>152</v>
      </c>
      <c r="I53" s="3">
        <v>9517</v>
      </c>
      <c r="J53" s="5">
        <v>33.9</v>
      </c>
      <c r="K53" s="3">
        <v>28709</v>
      </c>
      <c r="L53" s="3">
        <v>4409</v>
      </c>
    </row>
    <row r="54" spans="1:12" x14ac:dyDescent="0.25">
      <c r="A54" s="2" t="s">
        <v>24</v>
      </c>
      <c r="B54" s="2" t="s">
        <v>109</v>
      </c>
      <c r="C54" s="3">
        <v>6598135</v>
      </c>
      <c r="D54" s="4">
        <v>0.38647402558759486</v>
      </c>
      <c r="E54" s="3">
        <v>1282883</v>
      </c>
      <c r="F54" s="3">
        <v>126</v>
      </c>
      <c r="G54" s="3">
        <v>115840</v>
      </c>
      <c r="H54" s="3">
        <v>203</v>
      </c>
      <c r="I54" s="3">
        <v>10181</v>
      </c>
      <c r="J54" s="5">
        <v>33.799999999999997</v>
      </c>
      <c r="K54" s="3">
        <v>27540</v>
      </c>
      <c r="L54" s="3">
        <v>4874</v>
      </c>
    </row>
    <row r="55" spans="1:12" x14ac:dyDescent="0.25">
      <c r="A55" s="2" t="s">
        <v>7</v>
      </c>
      <c r="B55" s="2" t="s">
        <v>110</v>
      </c>
      <c r="C55" s="3">
        <v>1150788</v>
      </c>
      <c r="D55" s="4">
        <v>6.3499073824236835E-2</v>
      </c>
      <c r="E55" s="3">
        <v>1225371</v>
      </c>
      <c r="F55" s="3">
        <v>192</v>
      </c>
      <c r="G55" s="3">
        <v>60366</v>
      </c>
      <c r="H55" s="3">
        <v>98</v>
      </c>
      <c r="I55" s="3">
        <v>6382</v>
      </c>
      <c r="J55" s="5">
        <v>34</v>
      </c>
      <c r="K55" s="3">
        <v>13718</v>
      </c>
      <c r="L55" s="3">
        <v>3537</v>
      </c>
    </row>
    <row r="56" spans="1:12" x14ac:dyDescent="0.25">
      <c r="A56" s="2" t="s">
        <v>8</v>
      </c>
      <c r="B56" s="2" t="s">
        <v>108</v>
      </c>
      <c r="C56" s="3">
        <v>697788</v>
      </c>
      <c r="D56" s="4">
        <v>4.7109450002227916E-2</v>
      </c>
      <c r="E56" s="3">
        <v>1230890</v>
      </c>
      <c r="F56" s="3">
        <v>282</v>
      </c>
      <c r="G56" s="3">
        <v>27616</v>
      </c>
      <c r="H56" s="3">
        <v>101</v>
      </c>
      <c r="I56" s="3">
        <v>4364</v>
      </c>
      <c r="J56" s="5">
        <v>34.099999999999994</v>
      </c>
      <c r="K56" s="3">
        <v>8600</v>
      </c>
      <c r="L56" s="3">
        <v>2343</v>
      </c>
    </row>
    <row r="57" spans="1:12" x14ac:dyDescent="0.25">
      <c r="A57" s="2" t="s">
        <v>19</v>
      </c>
      <c r="B57" s="2" t="s">
        <v>109</v>
      </c>
      <c r="C57" s="3">
        <v>4841773</v>
      </c>
      <c r="D57" s="4">
        <v>0.31847504997372228</v>
      </c>
      <c r="E57" s="3">
        <v>1279737</v>
      </c>
      <c r="F57" s="3">
        <v>132</v>
      </c>
      <c r="G57" s="3">
        <v>118139</v>
      </c>
      <c r="H57" s="3">
        <v>127</v>
      </c>
      <c r="I57" s="3">
        <v>9694</v>
      </c>
      <c r="J57" s="5">
        <v>33.799999999999997</v>
      </c>
      <c r="K57" s="3">
        <v>25005</v>
      </c>
      <c r="L57" s="3">
        <v>4604</v>
      </c>
    </row>
    <row r="58" spans="1:12" x14ac:dyDescent="0.25">
      <c r="A58" s="2" t="s">
        <v>57</v>
      </c>
      <c r="B58" s="2" t="s">
        <v>111</v>
      </c>
      <c r="C58" s="3">
        <v>740758</v>
      </c>
      <c r="D58" s="4">
        <v>6.9027668544037454E-2</v>
      </c>
      <c r="E58" s="3">
        <v>1193818</v>
      </c>
      <c r="F58" s="3">
        <v>103</v>
      </c>
      <c r="G58" s="3">
        <v>70838</v>
      </c>
      <c r="H58" s="3">
        <v>282</v>
      </c>
      <c r="I58" s="3">
        <v>11590</v>
      </c>
      <c r="J58" s="5">
        <v>34.1</v>
      </c>
      <c r="K58" s="3">
        <v>20653</v>
      </c>
      <c r="L58" s="3">
        <v>6004</v>
      </c>
    </row>
    <row r="59" spans="1:12" x14ac:dyDescent="0.25">
      <c r="A59" s="2" t="s">
        <v>58</v>
      </c>
      <c r="B59" s="2" t="s">
        <v>111</v>
      </c>
      <c r="C59" s="3">
        <v>534612</v>
      </c>
      <c r="D59" s="4">
        <v>2.5390875827820861E-2</v>
      </c>
      <c r="E59" s="3">
        <v>1205040</v>
      </c>
      <c r="F59" s="3">
        <v>121</v>
      </c>
      <c r="G59" s="3">
        <v>125670</v>
      </c>
      <c r="H59" s="3">
        <v>92</v>
      </c>
      <c r="I59" s="3">
        <v>9959</v>
      </c>
      <c r="J59" s="5">
        <v>34</v>
      </c>
      <c r="K59" s="3">
        <v>28592</v>
      </c>
      <c r="L59" s="3">
        <v>6403</v>
      </c>
    </row>
    <row r="60" spans="1:12" x14ac:dyDescent="0.25">
      <c r="A60" s="2" t="s">
        <v>59</v>
      </c>
      <c r="B60" s="2" t="s">
        <v>111</v>
      </c>
      <c r="C60" s="3">
        <v>470101</v>
      </c>
      <c r="D60" s="4">
        <v>1.75856814775622E-2</v>
      </c>
      <c r="E60" s="3">
        <v>1206235</v>
      </c>
      <c r="F60" s="3">
        <v>129</v>
      </c>
      <c r="G60" s="3">
        <v>125670</v>
      </c>
      <c r="H60" s="3">
        <v>92</v>
      </c>
      <c r="I60" s="3">
        <v>9350</v>
      </c>
      <c r="J60" s="5">
        <v>34</v>
      </c>
      <c r="K60" s="3">
        <v>27.411999999999999</v>
      </c>
      <c r="L60" s="3">
        <v>6330</v>
      </c>
    </row>
    <row r="61" spans="1:12" x14ac:dyDescent="0.25">
      <c r="A61" s="2" t="s">
        <v>60</v>
      </c>
      <c r="B61" s="2" t="s">
        <v>111</v>
      </c>
      <c r="C61" s="3">
        <v>459491</v>
      </c>
      <c r="D61" s="4">
        <v>1.7436630741317603E-2</v>
      </c>
      <c r="E61" s="3">
        <v>1206049</v>
      </c>
      <c r="F61" s="3">
        <v>129</v>
      </c>
      <c r="G61" s="3">
        <v>125058</v>
      </c>
      <c r="H61" s="3">
        <v>92</v>
      </c>
      <c r="I61" s="3">
        <v>9349</v>
      </c>
      <c r="J61" s="5">
        <v>34</v>
      </c>
      <c r="K61" s="3">
        <v>28680</v>
      </c>
      <c r="L61" s="3">
        <v>6671</v>
      </c>
    </row>
    <row r="62" spans="1:12" x14ac:dyDescent="0.25">
      <c r="A62" s="2" t="s">
        <v>53</v>
      </c>
      <c r="B62" s="2" t="s">
        <v>111</v>
      </c>
      <c r="C62" s="3">
        <v>421282</v>
      </c>
      <c r="D62" s="4">
        <v>1.5313065427204073E-2</v>
      </c>
      <c r="E62" s="3">
        <v>1205768</v>
      </c>
      <c r="F62" s="3">
        <v>123</v>
      </c>
      <c r="G62" s="3">
        <v>125610</v>
      </c>
      <c r="H62" s="3">
        <v>92</v>
      </c>
      <c r="I62" s="3">
        <v>9802</v>
      </c>
      <c r="J62" s="5">
        <v>34</v>
      </c>
      <c r="K62" s="3">
        <v>28676</v>
      </c>
      <c r="L62" s="3">
        <v>6403</v>
      </c>
    </row>
    <row r="63" spans="1:12" x14ac:dyDescent="0.25">
      <c r="A63" s="2" t="s">
        <v>54</v>
      </c>
      <c r="B63" s="2" t="s">
        <v>111</v>
      </c>
      <c r="C63" s="3">
        <v>304889</v>
      </c>
      <c r="D63" s="4">
        <v>9.8412915855567371E-3</v>
      </c>
      <c r="E63" s="3">
        <v>1207081</v>
      </c>
      <c r="F63" s="3">
        <v>126</v>
      </c>
      <c r="G63" s="3">
        <v>125646</v>
      </c>
      <c r="H63" s="3">
        <v>92</v>
      </c>
      <c r="I63" s="3">
        <v>9580</v>
      </c>
      <c r="J63" s="5">
        <v>34</v>
      </c>
      <c r="K63" s="3">
        <v>28680</v>
      </c>
      <c r="L63" s="3">
        <v>6403</v>
      </c>
    </row>
    <row r="64" spans="1:12" x14ac:dyDescent="0.25">
      <c r="A64" s="2" t="s">
        <v>55</v>
      </c>
      <c r="B64" s="2" t="s">
        <v>111</v>
      </c>
      <c r="C64" s="3">
        <v>672755</v>
      </c>
      <c r="D64" s="4">
        <v>2.1674200415613194E-2</v>
      </c>
      <c r="E64" s="3">
        <v>1206009</v>
      </c>
      <c r="F64" s="3">
        <v>126</v>
      </c>
      <c r="G64" s="3">
        <v>125311</v>
      </c>
      <c r="H64" s="3">
        <v>92</v>
      </c>
      <c r="I64" s="3">
        <v>9571</v>
      </c>
      <c r="J64" s="5">
        <v>34</v>
      </c>
      <c r="K64" s="3">
        <v>28687</v>
      </c>
      <c r="L64" s="3">
        <v>6672</v>
      </c>
    </row>
    <row r="65" spans="1:12" x14ac:dyDescent="0.25">
      <c r="A65" s="2" t="s">
        <v>56</v>
      </c>
      <c r="B65" s="2" t="s">
        <v>111</v>
      </c>
      <c r="C65" s="3">
        <v>690074</v>
      </c>
      <c r="D65" s="4">
        <v>4.0739225482781846E-2</v>
      </c>
      <c r="E65" s="3">
        <v>1204746</v>
      </c>
      <c r="F65" s="3">
        <v>126</v>
      </c>
      <c r="G65" s="3">
        <v>125236</v>
      </c>
      <c r="H65" s="3">
        <v>92</v>
      </c>
      <c r="I65" s="3">
        <v>9561</v>
      </c>
      <c r="J65" s="5">
        <v>34</v>
      </c>
      <c r="K65" s="3">
        <v>28598</v>
      </c>
      <c r="L65" s="3">
        <v>6403</v>
      </c>
    </row>
    <row r="66" spans="1:12" x14ac:dyDescent="0.25">
      <c r="D66" s="7"/>
    </row>
    <row r="67" spans="1:12" x14ac:dyDescent="0.25">
      <c r="D67" s="7"/>
    </row>
    <row r="68" spans="1:12" x14ac:dyDescent="0.25">
      <c r="D68" s="7"/>
    </row>
  </sheetData>
  <sortState ref="A2:M65">
    <sortCondition ref="A2:A6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opLeftCell="A25" workbookViewId="0">
      <selection activeCell="A25" sqref="A1:A1048576"/>
    </sheetView>
  </sheetViews>
  <sheetFormatPr defaultRowHeight="15" x14ac:dyDescent="0.25"/>
  <cols>
    <col min="1" max="1" width="14.5703125" style="13" bestFit="1" customWidth="1"/>
    <col min="2" max="2" width="27.28515625" style="13" bestFit="1" customWidth="1"/>
    <col min="3" max="3" width="17.42578125" style="13" bestFit="1" customWidth="1"/>
    <col min="4" max="4" width="9.7109375" style="13" bestFit="1" customWidth="1"/>
    <col min="5" max="5" width="24.5703125" style="13" bestFit="1" customWidth="1"/>
    <col min="6" max="6" width="23.85546875" style="13" bestFit="1" customWidth="1"/>
    <col min="7" max="7" width="11.7109375" style="13" bestFit="1" customWidth="1"/>
    <col min="8" max="8" width="7.7109375" style="13" bestFit="1" customWidth="1"/>
    <col min="9" max="9" width="14.140625" style="13" bestFit="1" customWidth="1"/>
    <col min="10" max="16384" width="9.140625" style="13"/>
  </cols>
  <sheetData>
    <row r="1" spans="1:9" x14ac:dyDescent="0.25">
      <c r="A1" s="12" t="s">
        <v>62</v>
      </c>
      <c r="B1" s="12" t="s">
        <v>90</v>
      </c>
      <c r="C1" s="12" t="s">
        <v>112</v>
      </c>
      <c r="D1" s="12" t="s">
        <v>81</v>
      </c>
      <c r="E1" s="12" t="s">
        <v>86</v>
      </c>
      <c r="F1" s="12" t="s">
        <v>87</v>
      </c>
      <c r="G1" s="12" t="s">
        <v>88</v>
      </c>
      <c r="H1" s="12" t="s">
        <v>89</v>
      </c>
      <c r="I1" s="12" t="s">
        <v>85</v>
      </c>
    </row>
    <row r="2" spans="1:9" x14ac:dyDescent="0.25">
      <c r="A2" s="1" t="s">
        <v>18</v>
      </c>
      <c r="B2" s="1" t="str">
        <f>VLOOKUP(A2,'Final Assembly Stats'!$1:$1048576,2,FALSE)</f>
        <v>Parnassius apollo</v>
      </c>
      <c r="C2" s="1">
        <v>0.22769500000000001</v>
      </c>
      <c r="D2" s="13">
        <v>4</v>
      </c>
      <c r="E2" s="13">
        <v>4</v>
      </c>
      <c r="F2" s="13">
        <v>0</v>
      </c>
      <c r="G2" s="13">
        <v>5</v>
      </c>
      <c r="H2" s="13">
        <v>139</v>
      </c>
      <c r="I2" s="13">
        <v>148</v>
      </c>
    </row>
    <row r="3" spans="1:9" x14ac:dyDescent="0.25">
      <c r="A3" s="1" t="s">
        <v>6</v>
      </c>
      <c r="B3" s="1" t="str">
        <f>VLOOKUP(A3,'Final Assembly Stats'!$1:$1048576,2,FALSE)</f>
        <v>Hyphantria cunea</v>
      </c>
      <c r="C3" s="1">
        <v>0.56559000000000004</v>
      </c>
      <c r="D3" s="13">
        <v>4</v>
      </c>
      <c r="E3" s="13">
        <v>4</v>
      </c>
      <c r="F3" s="13">
        <v>0</v>
      </c>
      <c r="G3" s="13">
        <v>0</v>
      </c>
      <c r="H3" s="13">
        <v>144</v>
      </c>
      <c r="I3" s="13">
        <v>148</v>
      </c>
    </row>
    <row r="4" spans="1:9" x14ac:dyDescent="0.25">
      <c r="A4" s="1" t="s">
        <v>61</v>
      </c>
      <c r="B4" s="1" t="str">
        <f>VLOOKUP(A4,'Final Assembly Stats'!$1:$1048576,2,FALSE)</f>
        <v>Udranomia orcinus</v>
      </c>
      <c r="C4" s="1">
        <v>0.90122999999999998</v>
      </c>
      <c r="D4" s="13">
        <v>6</v>
      </c>
      <c r="E4" s="13">
        <v>6</v>
      </c>
      <c r="F4" s="13">
        <v>0</v>
      </c>
      <c r="G4" s="13">
        <v>13</v>
      </c>
      <c r="H4" s="13">
        <v>129</v>
      </c>
      <c r="I4" s="13">
        <v>148</v>
      </c>
    </row>
    <row r="5" spans="1:9" x14ac:dyDescent="0.25">
      <c r="A5" s="1" t="s">
        <v>5</v>
      </c>
      <c r="B5" s="1" t="str">
        <f>VLOOKUP(A5,'Final Assembly Stats'!$1:$1048576,2,FALSE)</f>
        <v>Hyphantria cunea</v>
      </c>
      <c r="C5" s="1">
        <v>0.99007000000000001</v>
      </c>
      <c r="D5" s="13">
        <v>22</v>
      </c>
      <c r="E5" s="13">
        <v>22</v>
      </c>
      <c r="F5" s="13">
        <v>0</v>
      </c>
      <c r="G5" s="13">
        <v>12</v>
      </c>
      <c r="H5" s="13">
        <v>114</v>
      </c>
      <c r="I5" s="13">
        <v>148</v>
      </c>
    </row>
    <row r="6" spans="1:9" x14ac:dyDescent="0.25">
      <c r="A6" s="1" t="s">
        <v>10</v>
      </c>
      <c r="B6" s="1" t="str">
        <f>VLOOKUP(A6,'Final Assembly Stats'!$1:$1048576,2,FALSE)</f>
        <v>Keiferia lycopersicella</v>
      </c>
      <c r="C6" s="1">
        <v>0.35238599999999998</v>
      </c>
      <c r="D6" s="13">
        <v>33</v>
      </c>
      <c r="E6" s="13">
        <v>33</v>
      </c>
      <c r="F6" s="13">
        <v>0</v>
      </c>
      <c r="G6" s="13">
        <v>14</v>
      </c>
      <c r="H6" s="13">
        <v>101</v>
      </c>
      <c r="I6" s="13">
        <v>148</v>
      </c>
    </row>
    <row r="7" spans="1:9" x14ac:dyDescent="0.25">
      <c r="A7" s="1" t="s">
        <v>8</v>
      </c>
      <c r="B7" s="1" t="str">
        <f>VLOOKUP(A7,'Final Assembly Stats'!$1:$1048576,2,FALSE)</f>
        <v>Keiferia lycopersicella</v>
      </c>
      <c r="C7" s="1">
        <v>1.23089</v>
      </c>
      <c r="D7" s="13">
        <v>118</v>
      </c>
      <c r="E7" s="13">
        <v>118</v>
      </c>
      <c r="F7" s="13">
        <v>0</v>
      </c>
      <c r="G7" s="13">
        <v>6</v>
      </c>
      <c r="H7" s="13">
        <v>24</v>
      </c>
      <c r="I7" s="13">
        <v>148</v>
      </c>
    </row>
    <row r="8" spans="1:9" x14ac:dyDescent="0.25">
      <c r="A8" s="1" t="s">
        <v>11</v>
      </c>
      <c r="B8" s="1" t="str">
        <f>VLOOKUP(A8,'Final Assembly Stats'!$1:$1048576,2,FALSE)</f>
        <v>Keiferia lycopersicella</v>
      </c>
      <c r="C8" s="1">
        <v>1.2457549999999999</v>
      </c>
      <c r="D8" s="13">
        <v>120</v>
      </c>
      <c r="E8" s="13">
        <v>120</v>
      </c>
      <c r="F8" s="13">
        <v>0</v>
      </c>
      <c r="G8" s="13">
        <v>5</v>
      </c>
      <c r="H8" s="13">
        <v>23</v>
      </c>
      <c r="I8" s="13">
        <v>148</v>
      </c>
    </row>
    <row r="9" spans="1:9" x14ac:dyDescent="0.25">
      <c r="A9" s="1" t="s">
        <v>7</v>
      </c>
      <c r="B9" s="1" t="str">
        <f>VLOOKUP(A9,'Final Assembly Stats'!$1:$1048576,2,FALSE)</f>
        <v xml:space="preserve">Keiferia lycopersicella </v>
      </c>
      <c r="C9" s="1">
        <v>1.225371</v>
      </c>
      <c r="D9" s="13">
        <v>121</v>
      </c>
      <c r="E9" s="13">
        <v>121</v>
      </c>
      <c r="F9" s="13">
        <v>0</v>
      </c>
      <c r="G9" s="13">
        <v>5</v>
      </c>
      <c r="H9" s="13">
        <v>22</v>
      </c>
      <c r="I9" s="13">
        <v>148</v>
      </c>
    </row>
    <row r="10" spans="1:9" x14ac:dyDescent="0.25">
      <c r="A10" s="1" t="s">
        <v>36</v>
      </c>
      <c r="B10" s="1" t="str">
        <f>VLOOKUP(A10,'Final Assembly Stats'!$1:$1048576,2,FALSE)</f>
        <v>Plutella xylostella</v>
      </c>
      <c r="C10" s="1">
        <v>1.192415</v>
      </c>
      <c r="D10" s="13">
        <v>127</v>
      </c>
      <c r="E10" s="13">
        <v>127</v>
      </c>
      <c r="F10" s="13">
        <v>0</v>
      </c>
      <c r="G10" s="13">
        <v>3</v>
      </c>
      <c r="H10" s="13">
        <v>18</v>
      </c>
      <c r="I10" s="13">
        <v>148</v>
      </c>
    </row>
    <row r="11" spans="1:9" x14ac:dyDescent="0.25">
      <c r="A11" s="1" t="s">
        <v>37</v>
      </c>
      <c r="B11" s="1" t="str">
        <f>VLOOKUP(A11,'Final Assembly Stats'!$1:$1048576,2,FALSE)</f>
        <v>Polygonia c-album</v>
      </c>
      <c r="C11" s="1">
        <v>1.4171240000000001</v>
      </c>
      <c r="D11" s="13">
        <v>128</v>
      </c>
      <c r="E11" s="13">
        <v>128</v>
      </c>
      <c r="F11" s="13">
        <v>0</v>
      </c>
      <c r="G11" s="13">
        <v>1</v>
      </c>
      <c r="H11" s="13">
        <v>19</v>
      </c>
      <c r="I11" s="13">
        <v>148</v>
      </c>
    </row>
    <row r="12" spans="1:9" x14ac:dyDescent="0.25">
      <c r="A12" s="1" t="s">
        <v>9</v>
      </c>
      <c r="B12" s="1" t="str">
        <f>VLOOKUP(A12,'Final Assembly Stats'!$1:$1048576,2,FALSE)</f>
        <v>Keiferia lycopersicella</v>
      </c>
      <c r="C12" s="1">
        <v>1.2442880000000001</v>
      </c>
      <c r="D12" s="13">
        <v>128</v>
      </c>
      <c r="E12" s="13">
        <v>128</v>
      </c>
      <c r="F12" s="13">
        <v>0</v>
      </c>
      <c r="G12" s="13">
        <v>2</v>
      </c>
      <c r="H12" s="13">
        <v>18</v>
      </c>
      <c r="I12" s="13">
        <v>148</v>
      </c>
    </row>
    <row r="13" spans="1:9" x14ac:dyDescent="0.25">
      <c r="A13" s="1" t="s">
        <v>20</v>
      </c>
      <c r="B13" s="1" t="str">
        <f>VLOOKUP(A13,'Final Assembly Stats'!$1:$1048576,2,FALSE)</f>
        <v>Phthorimaea operculella</v>
      </c>
      <c r="C13" s="1">
        <v>1.302459</v>
      </c>
      <c r="D13" s="13">
        <v>128</v>
      </c>
      <c r="E13" s="13">
        <v>128</v>
      </c>
      <c r="F13" s="13">
        <v>0</v>
      </c>
      <c r="G13" s="13">
        <v>2</v>
      </c>
      <c r="H13" s="13">
        <v>18</v>
      </c>
      <c r="I13" s="13">
        <v>148</v>
      </c>
    </row>
    <row r="14" spans="1:9" x14ac:dyDescent="0.25">
      <c r="A14" s="1" t="s">
        <v>21</v>
      </c>
      <c r="B14" s="1" t="str">
        <f>VLOOKUP(A14,'Final Assembly Stats'!$1:$1048576,2,FALSE)</f>
        <v>Phthorimaea operculella</v>
      </c>
      <c r="C14" s="1">
        <v>1.29497</v>
      </c>
      <c r="D14" s="13">
        <v>128</v>
      </c>
      <c r="E14" s="13">
        <v>128</v>
      </c>
      <c r="F14" s="13">
        <v>0</v>
      </c>
      <c r="G14" s="13">
        <v>2</v>
      </c>
      <c r="H14" s="13">
        <v>18</v>
      </c>
      <c r="I14" s="13">
        <v>148</v>
      </c>
    </row>
    <row r="15" spans="1:9" x14ac:dyDescent="0.25">
      <c r="A15" s="1" t="s">
        <v>23</v>
      </c>
      <c r="B15" s="1" t="str">
        <f>VLOOKUP(A15,'Final Assembly Stats'!$1:$1048576,2,FALSE)</f>
        <v>Phthorimaea operculella</v>
      </c>
      <c r="C15" s="1">
        <v>1.2848580000000001</v>
      </c>
      <c r="D15" s="13">
        <v>128</v>
      </c>
      <c r="E15" s="13">
        <v>128</v>
      </c>
      <c r="F15" s="13">
        <v>0</v>
      </c>
      <c r="G15" s="13">
        <v>2</v>
      </c>
      <c r="H15" s="13">
        <v>18</v>
      </c>
      <c r="I15" s="13">
        <v>148</v>
      </c>
    </row>
    <row r="16" spans="1:9" x14ac:dyDescent="0.25">
      <c r="A16" s="1" t="s">
        <v>19</v>
      </c>
      <c r="B16" s="1" t="str">
        <f>VLOOKUP(A16,'Final Assembly Stats'!$1:$1048576,2,FALSE)</f>
        <v>Phthorimaea operculella</v>
      </c>
      <c r="C16" s="1">
        <v>1.2797369999999999</v>
      </c>
      <c r="D16" s="13">
        <v>128</v>
      </c>
      <c r="E16" s="13">
        <v>128</v>
      </c>
      <c r="F16" s="13">
        <v>0</v>
      </c>
      <c r="G16" s="13">
        <v>2</v>
      </c>
      <c r="H16" s="13">
        <v>18</v>
      </c>
      <c r="I16" s="13">
        <v>148</v>
      </c>
    </row>
    <row r="17" spans="1:9" x14ac:dyDescent="0.25">
      <c r="A17" s="1" t="s">
        <v>57</v>
      </c>
      <c r="B17" s="1" t="str">
        <f>VLOOKUP(A17,'Final Assembly Stats'!$1:$1048576,2,FALSE)</f>
        <v>Tuta absoluta</v>
      </c>
      <c r="C17" s="1">
        <v>1.193818</v>
      </c>
      <c r="D17" s="13">
        <v>128</v>
      </c>
      <c r="E17" s="13">
        <v>128</v>
      </c>
      <c r="F17" s="13">
        <v>0</v>
      </c>
      <c r="G17" s="13">
        <v>2</v>
      </c>
      <c r="H17" s="13">
        <v>18</v>
      </c>
      <c r="I17" s="13">
        <v>148</v>
      </c>
    </row>
    <row r="18" spans="1:9" x14ac:dyDescent="0.25">
      <c r="A18" s="1" t="s">
        <v>63</v>
      </c>
      <c r="B18" s="1" t="str">
        <f>VLOOKUP(A18,'Final Assembly Stats'!$1:$1048576,2,FALSE)</f>
        <v>Operophtera brumata</v>
      </c>
      <c r="C18" s="1">
        <v>1.3244769999999999</v>
      </c>
      <c r="D18" s="13">
        <v>129</v>
      </c>
      <c r="E18" s="13">
        <v>129</v>
      </c>
      <c r="F18" s="13">
        <v>0</v>
      </c>
      <c r="G18" s="13">
        <v>1</v>
      </c>
      <c r="H18" s="13">
        <v>18</v>
      </c>
      <c r="I18" s="13">
        <v>148</v>
      </c>
    </row>
    <row r="19" spans="1:9" x14ac:dyDescent="0.25">
      <c r="A19" s="1" t="s">
        <v>64</v>
      </c>
      <c r="B19" s="1" t="str">
        <f>VLOOKUP(A19,'Final Assembly Stats'!$1:$1048576,2,FALSE)</f>
        <v>Depressaria pastinacella</v>
      </c>
      <c r="C19" s="1">
        <v>1.3836280000000001</v>
      </c>
      <c r="D19" s="13">
        <v>129</v>
      </c>
      <c r="E19" s="13">
        <v>126</v>
      </c>
      <c r="F19" s="13">
        <v>3</v>
      </c>
      <c r="G19" s="13">
        <v>3</v>
      </c>
      <c r="H19" s="13">
        <v>16</v>
      </c>
      <c r="I19" s="13">
        <v>148</v>
      </c>
    </row>
    <row r="20" spans="1:9" x14ac:dyDescent="0.25">
      <c r="A20" s="1" t="s">
        <v>15</v>
      </c>
      <c r="B20" s="1" t="str">
        <f>VLOOKUP(A20,'Final Assembly Stats'!$1:$1048576,2,FALSE)</f>
        <v>Pararge aegeria</v>
      </c>
      <c r="C20" s="1">
        <v>1.268867</v>
      </c>
      <c r="D20" s="13">
        <v>129</v>
      </c>
      <c r="E20" s="13">
        <v>129</v>
      </c>
      <c r="F20" s="13">
        <v>0</v>
      </c>
      <c r="G20" s="13">
        <v>2</v>
      </c>
      <c r="H20" s="13">
        <v>17</v>
      </c>
      <c r="I20" s="13">
        <v>148</v>
      </c>
    </row>
    <row r="21" spans="1:9" x14ac:dyDescent="0.25">
      <c r="A21" s="1" t="s">
        <v>40</v>
      </c>
      <c r="B21" s="1" t="str">
        <f>VLOOKUP(A21,'Final Assembly Stats'!$1:$1048576,2,FALSE)</f>
        <v>Spodoptera litura</v>
      </c>
      <c r="C21" s="1">
        <v>1.2219</v>
      </c>
      <c r="D21" s="13">
        <v>129</v>
      </c>
      <c r="E21" s="13">
        <v>129</v>
      </c>
      <c r="F21" s="13">
        <v>0</v>
      </c>
      <c r="G21" s="13">
        <v>2</v>
      </c>
      <c r="H21" s="13">
        <v>17</v>
      </c>
      <c r="I21" s="13">
        <v>148</v>
      </c>
    </row>
    <row r="22" spans="1:9" x14ac:dyDescent="0.25">
      <c r="A22" s="1" t="s">
        <v>39</v>
      </c>
      <c r="B22" s="1" t="str">
        <f>VLOOKUP(A22,'Final Assembly Stats'!$1:$1048576,2,FALSE)</f>
        <v>Spodoptera litura</v>
      </c>
      <c r="C22" s="1">
        <v>1.22234</v>
      </c>
      <c r="D22" s="13">
        <v>129</v>
      </c>
      <c r="E22" s="13">
        <v>129</v>
      </c>
      <c r="F22" s="13">
        <v>0</v>
      </c>
      <c r="G22" s="13">
        <v>2</v>
      </c>
      <c r="H22" s="13">
        <v>17</v>
      </c>
      <c r="I22" s="13">
        <v>148</v>
      </c>
    </row>
    <row r="23" spans="1:9" x14ac:dyDescent="0.25">
      <c r="A23" s="1" t="s">
        <v>25</v>
      </c>
      <c r="B23" s="1" t="str">
        <f>VLOOKUP(A23,'Final Assembly Stats'!$1:$1048576,2,FALSE)</f>
        <v>Plutella australiana</v>
      </c>
      <c r="C23" s="1">
        <v>1.238245</v>
      </c>
      <c r="D23" s="13">
        <v>129</v>
      </c>
      <c r="E23" s="13">
        <v>129</v>
      </c>
      <c r="F23" s="13">
        <v>0</v>
      </c>
      <c r="G23" s="13">
        <v>2</v>
      </c>
      <c r="H23" s="13">
        <v>17</v>
      </c>
      <c r="I23" s="13">
        <v>148</v>
      </c>
    </row>
    <row r="24" spans="1:9" x14ac:dyDescent="0.25">
      <c r="A24" s="1" t="s">
        <v>3</v>
      </c>
      <c r="B24" s="1" t="str">
        <f>VLOOKUP(A24,'Final Assembly Stats'!$1:$1048576,2,FALSE)</f>
        <v>Ectropis grisescens</v>
      </c>
      <c r="C24" s="1">
        <v>1.4115409999999999</v>
      </c>
      <c r="D24" s="13">
        <v>129</v>
      </c>
      <c r="E24" s="13">
        <v>129</v>
      </c>
      <c r="F24" s="13">
        <v>0</v>
      </c>
      <c r="G24" s="13">
        <v>2</v>
      </c>
      <c r="H24" s="13">
        <v>17</v>
      </c>
      <c r="I24" s="13">
        <v>148</v>
      </c>
    </row>
    <row r="25" spans="1:9" x14ac:dyDescent="0.25">
      <c r="A25" s="1" t="s">
        <v>28</v>
      </c>
      <c r="B25" s="1" t="str">
        <f>VLOOKUP(A25,'Final Assembly Stats'!$1:$1048576,2,FALSE)</f>
        <v>Plutella australiana</v>
      </c>
      <c r="C25" s="1">
        <v>1.2441340000000001</v>
      </c>
      <c r="D25" s="13">
        <v>129</v>
      </c>
      <c r="E25" s="13">
        <v>127</v>
      </c>
      <c r="F25" s="13">
        <v>2</v>
      </c>
      <c r="G25" s="13">
        <v>2</v>
      </c>
      <c r="H25" s="13">
        <v>17</v>
      </c>
      <c r="I25" s="13">
        <v>148</v>
      </c>
    </row>
    <row r="26" spans="1:9" x14ac:dyDescent="0.25">
      <c r="A26" s="1" t="s">
        <v>35</v>
      </c>
      <c r="B26" s="1" t="str">
        <f>VLOOKUP(A26,'Final Assembly Stats'!$1:$1048576,2,FALSE)</f>
        <v>Plutella australiana</v>
      </c>
      <c r="C26" s="1">
        <v>1.238796</v>
      </c>
      <c r="D26" s="13">
        <v>129</v>
      </c>
      <c r="E26" s="13">
        <v>129</v>
      </c>
      <c r="F26" s="13">
        <v>0</v>
      </c>
      <c r="G26" s="13">
        <v>2</v>
      </c>
      <c r="H26" s="13">
        <v>17</v>
      </c>
      <c r="I26" s="13">
        <v>148</v>
      </c>
    </row>
    <row r="27" spans="1:9" x14ac:dyDescent="0.25">
      <c r="A27" s="1" t="s">
        <v>29</v>
      </c>
      <c r="B27" s="1" t="str">
        <f>VLOOKUP(A27,'Final Assembly Stats'!$1:$1048576,2,FALSE)</f>
        <v>Plutella australiana</v>
      </c>
      <c r="C27" s="1">
        <v>1.20482</v>
      </c>
      <c r="D27" s="13">
        <v>129</v>
      </c>
      <c r="E27" s="13">
        <v>129</v>
      </c>
      <c r="F27" s="13">
        <v>0</v>
      </c>
      <c r="G27" s="13">
        <v>2</v>
      </c>
      <c r="H27" s="13">
        <v>17</v>
      </c>
      <c r="I27" s="13">
        <v>148</v>
      </c>
    </row>
    <row r="28" spans="1:9" x14ac:dyDescent="0.25">
      <c r="A28" s="1" t="s">
        <v>30</v>
      </c>
      <c r="B28" s="1" t="str">
        <f>VLOOKUP(A28,'Final Assembly Stats'!$1:$1048576,2,FALSE)</f>
        <v>Plutella australiana</v>
      </c>
      <c r="C28" s="1">
        <v>1.2475320000000001</v>
      </c>
      <c r="D28" s="13">
        <v>129</v>
      </c>
      <c r="E28" s="13">
        <v>129</v>
      </c>
      <c r="F28" s="13">
        <v>0</v>
      </c>
      <c r="G28" s="13">
        <v>2</v>
      </c>
      <c r="H28" s="13">
        <v>17</v>
      </c>
      <c r="I28" s="13">
        <v>148</v>
      </c>
    </row>
    <row r="29" spans="1:9" x14ac:dyDescent="0.25">
      <c r="A29" s="1" t="s">
        <v>31</v>
      </c>
      <c r="B29" s="1" t="str">
        <f>VLOOKUP(A29,'Final Assembly Stats'!$1:$1048576,2,FALSE)</f>
        <v>Plutella australiana</v>
      </c>
      <c r="C29" s="1">
        <v>1.209036</v>
      </c>
      <c r="D29" s="13">
        <v>129</v>
      </c>
      <c r="E29" s="13">
        <v>129</v>
      </c>
      <c r="F29" s="13">
        <v>0</v>
      </c>
      <c r="G29" s="13">
        <v>2</v>
      </c>
      <c r="H29" s="13">
        <v>17</v>
      </c>
      <c r="I29" s="13">
        <v>148</v>
      </c>
    </row>
    <row r="30" spans="1:9" x14ac:dyDescent="0.25">
      <c r="A30" s="1" t="s">
        <v>26</v>
      </c>
      <c r="B30" s="1" t="str">
        <f>VLOOKUP(A30,'Final Assembly Stats'!$1:$1048576,2,FALSE)</f>
        <v>Plutella australiana</v>
      </c>
      <c r="C30" s="1">
        <v>1.2886820000000001</v>
      </c>
      <c r="D30" s="13">
        <v>129</v>
      </c>
      <c r="E30" s="13">
        <v>129</v>
      </c>
      <c r="F30" s="13">
        <v>0</v>
      </c>
      <c r="G30" s="13">
        <v>2</v>
      </c>
      <c r="H30" s="13">
        <v>17</v>
      </c>
      <c r="I30" s="13">
        <v>148</v>
      </c>
    </row>
    <row r="31" spans="1:9" x14ac:dyDescent="0.25">
      <c r="A31" s="1" t="s">
        <v>32</v>
      </c>
      <c r="B31" s="1" t="str">
        <f>VLOOKUP(A31,'Final Assembly Stats'!$1:$1048576,2,FALSE)</f>
        <v>Plutella australiana</v>
      </c>
      <c r="C31" s="1">
        <v>1.2740929999999999</v>
      </c>
      <c r="D31" s="13">
        <v>129</v>
      </c>
      <c r="E31" s="13">
        <v>129</v>
      </c>
      <c r="F31" s="13">
        <v>0</v>
      </c>
      <c r="G31" s="13">
        <v>2</v>
      </c>
      <c r="H31" s="13">
        <v>17</v>
      </c>
      <c r="I31" s="13">
        <v>148</v>
      </c>
    </row>
    <row r="32" spans="1:9" x14ac:dyDescent="0.25">
      <c r="A32" s="1" t="s">
        <v>27</v>
      </c>
      <c r="B32" s="1" t="str">
        <f>VLOOKUP(A32,'Final Assembly Stats'!$1:$1048576,2,FALSE)</f>
        <v>Plutella australiana</v>
      </c>
      <c r="C32" s="1">
        <v>1.23251</v>
      </c>
      <c r="D32" s="13">
        <v>129</v>
      </c>
      <c r="E32" s="13">
        <v>129</v>
      </c>
      <c r="F32" s="13">
        <v>0</v>
      </c>
      <c r="G32" s="13">
        <v>2</v>
      </c>
      <c r="H32" s="13">
        <v>17</v>
      </c>
      <c r="I32" s="13">
        <v>148</v>
      </c>
    </row>
    <row r="33" spans="1:9" x14ac:dyDescent="0.25">
      <c r="A33" s="1" t="s">
        <v>33</v>
      </c>
      <c r="B33" s="1" t="str">
        <f>VLOOKUP(A33,'Final Assembly Stats'!$1:$1048576,2,FALSE)</f>
        <v>Plutella australiana</v>
      </c>
      <c r="C33" s="1">
        <v>1.2385649999999999</v>
      </c>
      <c r="D33" s="13">
        <v>129</v>
      </c>
      <c r="E33" s="13">
        <v>129</v>
      </c>
      <c r="F33" s="13">
        <v>0</v>
      </c>
      <c r="G33" s="13">
        <v>2</v>
      </c>
      <c r="H33" s="13">
        <v>17</v>
      </c>
      <c r="I33" s="13">
        <v>148</v>
      </c>
    </row>
    <row r="34" spans="1:9" x14ac:dyDescent="0.25">
      <c r="A34" s="1" t="s">
        <v>34</v>
      </c>
      <c r="B34" s="1" t="str">
        <f>VLOOKUP(A34,'Final Assembly Stats'!$1:$1048576,2,FALSE)</f>
        <v>Plutella australiana</v>
      </c>
      <c r="C34" s="1">
        <v>1.185932</v>
      </c>
      <c r="D34" s="13">
        <v>129</v>
      </c>
      <c r="E34" s="13">
        <v>129</v>
      </c>
      <c r="F34" s="13">
        <v>0</v>
      </c>
      <c r="G34" s="13">
        <v>2</v>
      </c>
      <c r="H34" s="13">
        <v>17</v>
      </c>
      <c r="I34" s="13">
        <v>148</v>
      </c>
    </row>
    <row r="35" spans="1:9" x14ac:dyDescent="0.25">
      <c r="A35" s="1" t="s">
        <v>16</v>
      </c>
      <c r="B35" s="1" t="str">
        <f>VLOOKUP(A35,'Final Assembly Stats'!$1:$1048576,2,FALSE)</f>
        <v>Pararge aegeria</v>
      </c>
      <c r="C35" s="1">
        <v>1.2695890000000001</v>
      </c>
      <c r="D35" s="13">
        <v>129</v>
      </c>
      <c r="E35" s="13">
        <v>129</v>
      </c>
      <c r="F35" s="13">
        <v>0</v>
      </c>
      <c r="G35" s="13">
        <v>2</v>
      </c>
      <c r="H35" s="13">
        <v>17</v>
      </c>
      <c r="I35" s="13">
        <v>148</v>
      </c>
    </row>
    <row r="36" spans="1:9" x14ac:dyDescent="0.25">
      <c r="A36" s="1" t="s">
        <v>13</v>
      </c>
      <c r="B36" s="1" t="str">
        <f>VLOOKUP(A36,'Final Assembly Stats'!$1:$1048576,2,FALSE)</f>
        <v>Keiferia lycopersicella</v>
      </c>
      <c r="C36" s="1">
        <v>1.242569</v>
      </c>
      <c r="D36" s="13">
        <v>129</v>
      </c>
      <c r="E36" s="13">
        <v>129</v>
      </c>
      <c r="F36" s="13">
        <v>0</v>
      </c>
      <c r="G36" s="13">
        <v>2</v>
      </c>
      <c r="H36" s="13">
        <v>17</v>
      </c>
      <c r="I36" s="13">
        <v>148</v>
      </c>
    </row>
    <row r="37" spans="1:9" x14ac:dyDescent="0.25">
      <c r="A37" s="1" t="s">
        <v>22</v>
      </c>
      <c r="B37" s="1" t="str">
        <f>VLOOKUP(A37,'Final Assembly Stats'!$1:$1048576,2,FALSE)</f>
        <v>Phthorimaea operculella</v>
      </c>
      <c r="C37" s="1">
        <v>1.2884040000000001</v>
      </c>
      <c r="D37" s="13">
        <v>129</v>
      </c>
      <c r="E37" s="13">
        <v>129</v>
      </c>
      <c r="F37" s="13">
        <v>0</v>
      </c>
      <c r="G37" s="13">
        <v>2</v>
      </c>
      <c r="H37" s="13">
        <v>17</v>
      </c>
      <c r="I37" s="13">
        <v>148</v>
      </c>
    </row>
    <row r="38" spans="1:9" x14ac:dyDescent="0.25">
      <c r="A38" s="1" t="s">
        <v>24</v>
      </c>
      <c r="B38" s="1" t="str">
        <f>VLOOKUP(A38,'Final Assembly Stats'!$1:$1048576,2,FALSE)</f>
        <v>Phthorimaea operculella</v>
      </c>
      <c r="C38" s="1">
        <v>1.282883</v>
      </c>
      <c r="D38" s="13">
        <v>129</v>
      </c>
      <c r="E38" s="13">
        <v>129</v>
      </c>
      <c r="F38" s="13">
        <v>0</v>
      </c>
      <c r="G38" s="13">
        <v>2</v>
      </c>
      <c r="H38" s="13">
        <v>17</v>
      </c>
      <c r="I38" s="13">
        <v>148</v>
      </c>
    </row>
    <row r="39" spans="1:9" x14ac:dyDescent="0.25">
      <c r="A39" s="1" t="s">
        <v>58</v>
      </c>
      <c r="B39" s="1" t="str">
        <f>VLOOKUP(A39,'Final Assembly Stats'!$1:$1048576,2,FALSE)</f>
        <v>Tuta absoluta</v>
      </c>
      <c r="C39" s="1">
        <v>1.2050399999999999</v>
      </c>
      <c r="D39" s="13">
        <v>129</v>
      </c>
      <c r="E39" s="13">
        <v>129</v>
      </c>
      <c r="F39" s="13">
        <v>0</v>
      </c>
      <c r="G39" s="13">
        <v>2</v>
      </c>
      <c r="H39" s="13">
        <v>17</v>
      </c>
      <c r="I39" s="13">
        <v>148</v>
      </c>
    </row>
    <row r="40" spans="1:9" x14ac:dyDescent="0.25">
      <c r="A40" s="1" t="s">
        <v>59</v>
      </c>
      <c r="B40" s="1" t="str">
        <f>VLOOKUP(A40,'Final Assembly Stats'!$1:$1048576,2,FALSE)</f>
        <v>Tuta absoluta</v>
      </c>
      <c r="C40" s="1">
        <v>1.2062349999999999</v>
      </c>
      <c r="D40" s="13">
        <v>129</v>
      </c>
      <c r="E40" s="13">
        <v>129</v>
      </c>
      <c r="F40" s="13">
        <v>0</v>
      </c>
      <c r="G40" s="13">
        <v>2</v>
      </c>
      <c r="H40" s="13">
        <v>17</v>
      </c>
      <c r="I40" s="13">
        <v>148</v>
      </c>
    </row>
    <row r="41" spans="1:9" x14ac:dyDescent="0.25">
      <c r="A41" s="1" t="s">
        <v>60</v>
      </c>
      <c r="B41" s="1" t="str">
        <f>VLOOKUP(A41,'Final Assembly Stats'!$1:$1048576,2,FALSE)</f>
        <v>Tuta absoluta</v>
      </c>
      <c r="C41" s="1">
        <v>1.2060489999999999</v>
      </c>
      <c r="D41" s="13">
        <v>129</v>
      </c>
      <c r="E41" s="13">
        <v>129</v>
      </c>
      <c r="F41" s="13">
        <v>0</v>
      </c>
      <c r="G41" s="13">
        <v>2</v>
      </c>
      <c r="H41" s="13">
        <v>17</v>
      </c>
      <c r="I41" s="13">
        <v>148</v>
      </c>
    </row>
    <row r="42" spans="1:9" x14ac:dyDescent="0.25">
      <c r="A42" s="1" t="s">
        <v>53</v>
      </c>
      <c r="B42" s="1" t="str">
        <f>VLOOKUP(A42,'Final Assembly Stats'!$1:$1048576,2,FALSE)</f>
        <v>Tuta absoluta</v>
      </c>
      <c r="C42" s="1">
        <v>1.205768</v>
      </c>
      <c r="D42" s="13">
        <v>129</v>
      </c>
      <c r="E42" s="13">
        <v>129</v>
      </c>
      <c r="F42" s="13">
        <v>0</v>
      </c>
      <c r="G42" s="13">
        <v>2</v>
      </c>
      <c r="H42" s="13">
        <v>17</v>
      </c>
      <c r="I42" s="13">
        <v>148</v>
      </c>
    </row>
    <row r="43" spans="1:9" x14ac:dyDescent="0.25">
      <c r="A43" s="1" t="s">
        <v>54</v>
      </c>
      <c r="B43" s="1" t="str">
        <f>VLOOKUP(A43,'Final Assembly Stats'!$1:$1048576,2,FALSE)</f>
        <v>Tuta absoluta</v>
      </c>
      <c r="C43" s="1">
        <v>1.2070810000000001</v>
      </c>
      <c r="D43" s="13">
        <v>129</v>
      </c>
      <c r="E43" s="13">
        <v>129</v>
      </c>
      <c r="F43" s="13">
        <v>0</v>
      </c>
      <c r="G43" s="13">
        <v>2</v>
      </c>
      <c r="H43" s="13">
        <v>17</v>
      </c>
      <c r="I43" s="13">
        <v>148</v>
      </c>
    </row>
    <row r="44" spans="1:9" x14ac:dyDescent="0.25">
      <c r="A44" s="1" t="s">
        <v>55</v>
      </c>
      <c r="B44" s="1" t="str">
        <f>VLOOKUP(A44,'Final Assembly Stats'!$1:$1048576,2,FALSE)</f>
        <v>Tuta absoluta</v>
      </c>
      <c r="C44" s="1">
        <v>1.2060090000000001</v>
      </c>
      <c r="D44" s="13">
        <v>129</v>
      </c>
      <c r="E44" s="13">
        <v>129</v>
      </c>
      <c r="F44" s="13">
        <v>0</v>
      </c>
      <c r="G44" s="13">
        <v>2</v>
      </c>
      <c r="H44" s="13">
        <v>17</v>
      </c>
      <c r="I44" s="13">
        <v>148</v>
      </c>
    </row>
    <row r="45" spans="1:9" x14ac:dyDescent="0.25">
      <c r="A45" s="1" t="s">
        <v>56</v>
      </c>
      <c r="B45" s="1" t="str">
        <f>VLOOKUP(A45,'Final Assembly Stats'!$1:$1048576,2,FALSE)</f>
        <v>Tuta absoluta</v>
      </c>
      <c r="C45" s="1">
        <v>1.2047460000000001</v>
      </c>
      <c r="D45" s="13">
        <v>129</v>
      </c>
      <c r="E45" s="13">
        <v>129</v>
      </c>
      <c r="F45" s="13">
        <v>0</v>
      </c>
      <c r="G45" s="13">
        <v>2</v>
      </c>
      <c r="H45" s="13">
        <v>17</v>
      </c>
      <c r="I45" s="13">
        <v>148</v>
      </c>
    </row>
    <row r="46" spans="1:9" x14ac:dyDescent="0.25">
      <c r="A46" s="1" t="s">
        <v>0</v>
      </c>
      <c r="B46" s="1" t="str">
        <f>VLOOKUP(A46,'Final Assembly Stats'!$1:$1048576,2,FALSE)</f>
        <v>Adela reaumurella</v>
      </c>
      <c r="C46" s="1">
        <v>1.430488</v>
      </c>
      <c r="D46" s="13">
        <v>130</v>
      </c>
      <c r="E46" s="13">
        <v>130</v>
      </c>
      <c r="F46" s="13">
        <v>0</v>
      </c>
      <c r="G46" s="13">
        <v>2</v>
      </c>
      <c r="H46" s="13">
        <v>16</v>
      </c>
      <c r="I46" s="13">
        <v>148</v>
      </c>
    </row>
    <row r="47" spans="1:9" x14ac:dyDescent="0.25">
      <c r="A47" s="1" t="s">
        <v>17</v>
      </c>
      <c r="B47" s="1" t="str">
        <f>VLOOKUP(A47,'Final Assembly Stats'!$1:$1048576,2,FALSE)</f>
        <v>Pararge aegeria</v>
      </c>
      <c r="C47" s="1">
        <v>1.275639</v>
      </c>
      <c r="D47" s="13">
        <v>130</v>
      </c>
      <c r="E47" s="13">
        <v>130</v>
      </c>
      <c r="F47" s="13">
        <v>0</v>
      </c>
      <c r="G47" s="13">
        <v>2</v>
      </c>
      <c r="H47" s="13">
        <v>16</v>
      </c>
      <c r="I47" s="13">
        <v>148</v>
      </c>
    </row>
    <row r="48" spans="1:9" x14ac:dyDescent="0.25">
      <c r="A48" s="1" t="s">
        <v>12</v>
      </c>
      <c r="B48" s="1" t="str">
        <f>VLOOKUP(A48,'Final Assembly Stats'!$1:$1048576,2,FALSE)</f>
        <v>Keiferia lycopersicella</v>
      </c>
      <c r="C48" s="1">
        <v>1.2427539999999999</v>
      </c>
      <c r="D48" s="13">
        <v>130</v>
      </c>
      <c r="E48" s="13">
        <v>130</v>
      </c>
      <c r="F48" s="13">
        <v>0</v>
      </c>
      <c r="G48" s="13">
        <v>2</v>
      </c>
      <c r="H48" s="13">
        <v>16</v>
      </c>
      <c r="I48" s="13">
        <v>148</v>
      </c>
    </row>
    <row r="49" spans="1:9" x14ac:dyDescent="0.25">
      <c r="A49" s="1" t="s">
        <v>14</v>
      </c>
      <c r="B49" s="1" t="str">
        <f>VLOOKUP(A49,'Final Assembly Stats'!$1:$1048576,2,FALSE)</f>
        <v>Micropterix facetella</v>
      </c>
      <c r="C49" s="1">
        <v>1.1743859999999999</v>
      </c>
      <c r="D49" s="13">
        <v>131</v>
      </c>
      <c r="E49" s="13">
        <v>131</v>
      </c>
      <c r="F49" s="13">
        <v>0</v>
      </c>
      <c r="G49" s="13">
        <v>2</v>
      </c>
      <c r="H49" s="13">
        <v>15</v>
      </c>
      <c r="I49" s="13">
        <v>148</v>
      </c>
    </row>
    <row r="50" spans="1:9" x14ac:dyDescent="0.25">
      <c r="A50" s="1" t="s">
        <v>4</v>
      </c>
      <c r="B50" s="1" t="str">
        <f>VLOOKUP(A50,'Final Assembly Stats'!$1:$1048576,2,FALSE)</f>
        <v>Heliconius erato demophoon</v>
      </c>
      <c r="C50" s="1">
        <v>3.9759000000000003E-2</v>
      </c>
      <c r="D50" s="13">
        <v>0</v>
      </c>
      <c r="E50" s="13">
        <v>0</v>
      </c>
      <c r="F50" s="13">
        <v>0</v>
      </c>
      <c r="G50" s="13">
        <v>0</v>
      </c>
      <c r="H50" s="13">
        <v>148</v>
      </c>
      <c r="I50" s="13">
        <v>148</v>
      </c>
    </row>
    <row r="51" spans="1:9" x14ac:dyDescent="0.25">
      <c r="A51" s="1" t="s">
        <v>47</v>
      </c>
      <c r="B51" s="1" t="str">
        <f>VLOOKUP(A51,'Final Assembly Stats'!$1:$1048576,2,FALSE)</f>
        <v>Spodoptera litura</v>
      </c>
      <c r="C51" s="1">
        <v>5.842E-2</v>
      </c>
      <c r="D51" s="13">
        <v>0</v>
      </c>
      <c r="E51" s="13">
        <v>0</v>
      </c>
      <c r="F51" s="13">
        <v>0</v>
      </c>
      <c r="G51" s="13">
        <v>0</v>
      </c>
      <c r="H51" s="13">
        <v>148</v>
      </c>
      <c r="I51" s="13">
        <v>148</v>
      </c>
    </row>
    <row r="52" spans="1:9" x14ac:dyDescent="0.25">
      <c r="A52" s="1" t="s">
        <v>41</v>
      </c>
      <c r="B52" s="1" t="str">
        <f>VLOOKUP(A52,'Final Assembly Stats'!$1:$1048576,2,FALSE)</f>
        <v>Spodoptera litura</v>
      </c>
      <c r="C52" s="1">
        <v>5.7077999999999997E-2</v>
      </c>
      <c r="D52" s="13">
        <v>0</v>
      </c>
      <c r="E52" s="13">
        <v>0</v>
      </c>
      <c r="F52" s="13">
        <v>0</v>
      </c>
      <c r="G52" s="13">
        <v>0</v>
      </c>
      <c r="H52" s="13">
        <v>148</v>
      </c>
      <c r="I52" s="13">
        <v>148</v>
      </c>
    </row>
    <row r="53" spans="1:9" x14ac:dyDescent="0.25">
      <c r="A53" s="1" t="s">
        <v>48</v>
      </c>
      <c r="B53" s="1" t="str">
        <f>VLOOKUP(A53,'Final Assembly Stats'!$1:$1048576,2,FALSE)</f>
        <v>Spodoptera litura</v>
      </c>
      <c r="C53" s="1">
        <v>5.7724999999999999E-2</v>
      </c>
      <c r="D53" s="13">
        <v>0</v>
      </c>
      <c r="E53" s="13">
        <v>0</v>
      </c>
      <c r="F53" s="13">
        <v>0</v>
      </c>
      <c r="G53" s="13">
        <v>0</v>
      </c>
      <c r="H53" s="13">
        <v>148</v>
      </c>
      <c r="I53" s="13">
        <v>148</v>
      </c>
    </row>
    <row r="54" spans="1:9" x14ac:dyDescent="0.25">
      <c r="A54" s="1" t="s">
        <v>44</v>
      </c>
      <c r="B54" s="1" t="str">
        <f>VLOOKUP(A54,'Final Assembly Stats'!$1:$1048576,2,FALSE)</f>
        <v>Spodoptera litura</v>
      </c>
      <c r="C54" s="1">
        <v>5.9483000000000001E-2</v>
      </c>
      <c r="D54" s="13">
        <v>0</v>
      </c>
      <c r="E54" s="13">
        <v>0</v>
      </c>
      <c r="F54" s="13">
        <v>0</v>
      </c>
      <c r="G54" s="13">
        <v>0</v>
      </c>
      <c r="H54" s="13">
        <v>148</v>
      </c>
      <c r="I54" s="13">
        <v>148</v>
      </c>
    </row>
    <row r="55" spans="1:9" x14ac:dyDescent="0.25">
      <c r="A55" s="1" t="s">
        <v>42</v>
      </c>
      <c r="B55" s="1" t="str">
        <f>VLOOKUP(A55,'Final Assembly Stats'!$1:$1048576,2,FALSE)</f>
        <v>Spodoptera litura</v>
      </c>
      <c r="C55" s="1">
        <v>5.6492000000000001E-2</v>
      </c>
      <c r="D55" s="13">
        <v>0</v>
      </c>
      <c r="E55" s="13">
        <v>0</v>
      </c>
      <c r="F55" s="13">
        <v>0</v>
      </c>
      <c r="G55" s="13">
        <v>0</v>
      </c>
      <c r="H55" s="13">
        <v>148</v>
      </c>
      <c r="I55" s="13">
        <v>148</v>
      </c>
    </row>
    <row r="56" spans="1:9" x14ac:dyDescent="0.25">
      <c r="A56" s="1" t="s">
        <v>45</v>
      </c>
      <c r="B56" s="1" t="str">
        <f>VLOOKUP(A56,'Final Assembly Stats'!$1:$1048576,2,FALSE)</f>
        <v>Spodoptera litura</v>
      </c>
      <c r="C56" s="1">
        <v>5.6598999999999997E-2</v>
      </c>
      <c r="D56" s="13">
        <v>0</v>
      </c>
      <c r="E56" s="13">
        <v>0</v>
      </c>
      <c r="F56" s="13">
        <v>0</v>
      </c>
      <c r="G56" s="13">
        <v>0</v>
      </c>
      <c r="H56" s="13">
        <v>148</v>
      </c>
      <c r="I56" s="13">
        <v>148</v>
      </c>
    </row>
    <row r="57" spans="1:9" x14ac:dyDescent="0.25">
      <c r="A57" s="1" t="s">
        <v>50</v>
      </c>
      <c r="B57" s="1" t="str">
        <f>VLOOKUP(A57,'Final Assembly Stats'!$1:$1048576,2,FALSE)</f>
        <v>Spodoptera litura</v>
      </c>
      <c r="C57" s="1">
        <v>5.4016000000000002E-2</v>
      </c>
      <c r="D57" s="13">
        <v>0</v>
      </c>
      <c r="E57" s="13">
        <v>0</v>
      </c>
      <c r="F57" s="13">
        <v>0</v>
      </c>
      <c r="G57" s="13">
        <v>0</v>
      </c>
      <c r="H57" s="13">
        <v>148</v>
      </c>
      <c r="I57" s="13">
        <v>148</v>
      </c>
    </row>
    <row r="58" spans="1:9" x14ac:dyDescent="0.25">
      <c r="A58" s="1" t="s">
        <v>38</v>
      </c>
      <c r="B58" s="1" t="str">
        <f>VLOOKUP(A58,'Final Assembly Stats'!$1:$1048576,2,FALSE)</f>
        <v>Spodoptera litura</v>
      </c>
      <c r="C58" s="1">
        <v>5.5997999999999999E-2</v>
      </c>
      <c r="D58" s="13">
        <v>0</v>
      </c>
      <c r="E58" s="13">
        <v>0</v>
      </c>
      <c r="F58" s="13">
        <v>0</v>
      </c>
      <c r="G58" s="13">
        <v>0</v>
      </c>
      <c r="H58" s="13">
        <v>148</v>
      </c>
      <c r="I58" s="13">
        <v>148</v>
      </c>
    </row>
    <row r="59" spans="1:9" x14ac:dyDescent="0.25">
      <c r="A59" s="1" t="s">
        <v>51</v>
      </c>
      <c r="B59" s="1" t="str">
        <f>VLOOKUP(A59,'Final Assembly Stats'!$1:$1048576,2,FALSE)</f>
        <v>Spodoptera litura</v>
      </c>
      <c r="C59" s="1">
        <v>5.738E-2</v>
      </c>
      <c r="D59" s="13">
        <v>0</v>
      </c>
      <c r="E59" s="13">
        <v>0</v>
      </c>
      <c r="F59" s="13">
        <v>0</v>
      </c>
      <c r="G59" s="13">
        <v>0</v>
      </c>
      <c r="H59" s="13">
        <v>148</v>
      </c>
      <c r="I59" s="13">
        <v>148</v>
      </c>
    </row>
    <row r="60" spans="1:9" x14ac:dyDescent="0.25">
      <c r="A60" s="1" t="s">
        <v>46</v>
      </c>
      <c r="B60" s="1" t="str">
        <f>VLOOKUP(A60,'Final Assembly Stats'!$1:$1048576,2,FALSE)</f>
        <v>Spodoptera litura</v>
      </c>
      <c r="C60" s="1">
        <v>5.8793999999999999E-2</v>
      </c>
      <c r="D60" s="13">
        <v>0</v>
      </c>
      <c r="E60" s="13">
        <v>0</v>
      </c>
      <c r="F60" s="13">
        <v>0</v>
      </c>
      <c r="G60" s="13">
        <v>0</v>
      </c>
      <c r="H60" s="13">
        <v>148</v>
      </c>
      <c r="I60" s="13">
        <v>148</v>
      </c>
    </row>
    <row r="61" spans="1:9" x14ac:dyDescent="0.25">
      <c r="A61" s="1" t="s">
        <v>43</v>
      </c>
      <c r="B61" s="1" t="str">
        <f>VLOOKUP(A61,'Final Assembly Stats'!$1:$1048576,2,FALSE)</f>
        <v>Spodoptera litura</v>
      </c>
      <c r="C61" s="1">
        <v>6.0066000000000001E-2</v>
      </c>
      <c r="D61" s="13">
        <v>0</v>
      </c>
      <c r="E61" s="13">
        <v>0</v>
      </c>
      <c r="F61" s="13">
        <v>0</v>
      </c>
      <c r="G61" s="13">
        <v>0</v>
      </c>
      <c r="H61" s="13">
        <v>148</v>
      </c>
      <c r="I61" s="13">
        <v>148</v>
      </c>
    </row>
    <row r="62" spans="1:9" x14ac:dyDescent="0.25">
      <c r="A62" s="1" t="s">
        <v>49</v>
      </c>
      <c r="B62" s="1" t="str">
        <f>VLOOKUP(A62,'Final Assembly Stats'!$1:$1048576,2,FALSE)</f>
        <v>Spodoptera litura</v>
      </c>
      <c r="C62" s="1">
        <v>5.7988999999999999E-2</v>
      </c>
      <c r="D62" s="13">
        <v>0</v>
      </c>
      <c r="E62" s="13">
        <v>0</v>
      </c>
      <c r="F62" s="13">
        <v>0</v>
      </c>
      <c r="G62" s="13">
        <v>0</v>
      </c>
      <c r="H62" s="13">
        <v>148</v>
      </c>
      <c r="I62" s="13">
        <v>148</v>
      </c>
    </row>
    <row r="63" spans="1:9" x14ac:dyDescent="0.25">
      <c r="A63" s="1" t="s">
        <v>1</v>
      </c>
      <c r="B63" s="1" t="str">
        <f>VLOOKUP(A63,'Final Assembly Stats'!$1:$1048576,2,FALSE)</f>
        <v>Cameraria ohridella</v>
      </c>
      <c r="C63" s="1">
        <v>4.9228000000000001E-2</v>
      </c>
      <c r="D63" s="13">
        <v>0</v>
      </c>
      <c r="E63" s="13">
        <v>0</v>
      </c>
      <c r="F63" s="13">
        <v>0</v>
      </c>
      <c r="G63" s="13">
        <v>0</v>
      </c>
      <c r="H63" s="13">
        <v>148</v>
      </c>
      <c r="I63" s="13">
        <v>148</v>
      </c>
    </row>
    <row r="64" spans="1:9" x14ac:dyDescent="0.25">
      <c r="A64" s="1" t="s">
        <v>2</v>
      </c>
      <c r="B64" s="1" t="str">
        <f>VLOOKUP(A64,'Final Assembly Stats'!$1:$1048576,2,FALSE)</f>
        <v>Chrysodeixis includens</v>
      </c>
      <c r="C64" s="1">
        <v>0.13587299999999999</v>
      </c>
      <c r="D64" s="13">
        <v>0</v>
      </c>
      <c r="E64" s="13">
        <v>0</v>
      </c>
      <c r="F64" s="13">
        <v>0</v>
      </c>
      <c r="G64" s="13">
        <v>0</v>
      </c>
      <c r="H64" s="13">
        <v>148</v>
      </c>
      <c r="I64" s="13">
        <v>148</v>
      </c>
    </row>
    <row r="65" spans="1:9" x14ac:dyDescent="0.25">
      <c r="A65" s="1" t="s">
        <v>52</v>
      </c>
      <c r="B65" s="1" t="str">
        <f>VLOOKUP(A65,'Final Assembly Stats'!$1:$1048576,2,FALSE)</f>
        <v>Tineola bisselliella</v>
      </c>
      <c r="C65" s="1">
        <v>1.5793000000000001E-2</v>
      </c>
      <c r="D65" s="13">
        <v>0</v>
      </c>
      <c r="E65" s="13">
        <v>0</v>
      </c>
      <c r="F65" s="13">
        <v>0</v>
      </c>
      <c r="G65" s="13">
        <v>0</v>
      </c>
      <c r="H65" s="13">
        <v>148</v>
      </c>
      <c r="I65" s="13">
        <v>148</v>
      </c>
    </row>
  </sheetData>
  <sortState ref="A2:I66">
    <sortCondition ref="D2:D6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workbookViewId="0">
      <selection activeCell="L17" sqref="L17"/>
    </sheetView>
  </sheetViews>
  <sheetFormatPr defaultRowHeight="15" x14ac:dyDescent="0.25"/>
  <cols>
    <col min="1" max="1" width="14.5703125" style="13" bestFit="1" customWidth="1"/>
    <col min="2" max="2" width="5.5703125" bestFit="1" customWidth="1"/>
    <col min="3" max="3" width="5" bestFit="1" customWidth="1"/>
    <col min="4" max="4" width="4.140625" bestFit="1" customWidth="1"/>
  </cols>
  <sheetData>
    <row r="1" spans="1:8" x14ac:dyDescent="0.25">
      <c r="A1" s="12" t="s">
        <v>62</v>
      </c>
      <c r="B1" t="s">
        <v>113</v>
      </c>
      <c r="C1" t="s">
        <v>114</v>
      </c>
      <c r="D1" t="s">
        <v>115</v>
      </c>
      <c r="E1" t="s">
        <v>116</v>
      </c>
      <c r="F1" t="s">
        <v>117</v>
      </c>
      <c r="G1" t="s">
        <v>118</v>
      </c>
    </row>
    <row r="2" spans="1:8" x14ac:dyDescent="0.25">
      <c r="A2" s="1" t="s">
        <v>63</v>
      </c>
      <c r="B2" t="s">
        <v>119</v>
      </c>
      <c r="H2" t="s">
        <v>120</v>
      </c>
    </row>
    <row r="3" spans="1:8" x14ac:dyDescent="0.25">
      <c r="A3" s="1" t="s">
        <v>64</v>
      </c>
      <c r="B3" t="s">
        <v>119</v>
      </c>
      <c r="C3" t="s">
        <v>119</v>
      </c>
      <c r="D3" t="s">
        <v>119</v>
      </c>
      <c r="E3" t="s">
        <v>119</v>
      </c>
      <c r="G3" t="s">
        <v>119</v>
      </c>
    </row>
    <row r="4" spans="1:8" x14ac:dyDescent="0.25">
      <c r="A4" s="1" t="s">
        <v>37</v>
      </c>
      <c r="B4" t="s">
        <v>119</v>
      </c>
      <c r="C4" t="s">
        <v>119</v>
      </c>
      <c r="D4" t="s">
        <v>119</v>
      </c>
      <c r="E4" t="s">
        <v>119</v>
      </c>
      <c r="F4" t="s">
        <v>119</v>
      </c>
    </row>
    <row r="5" spans="1:8" x14ac:dyDescent="0.25">
      <c r="A5" s="1" t="s">
        <v>15</v>
      </c>
      <c r="B5" t="s">
        <v>119</v>
      </c>
      <c r="C5" t="s">
        <v>119</v>
      </c>
      <c r="D5" t="s">
        <v>119</v>
      </c>
      <c r="E5" t="s">
        <v>119</v>
      </c>
      <c r="F5" t="s">
        <v>119</v>
      </c>
    </row>
    <row r="6" spans="1:8" x14ac:dyDescent="0.25">
      <c r="A6" s="1" t="s">
        <v>4</v>
      </c>
      <c r="F6" t="s">
        <v>119</v>
      </c>
    </row>
    <row r="7" spans="1:8" x14ac:dyDescent="0.25">
      <c r="A7" s="1" t="s">
        <v>47</v>
      </c>
    </row>
    <row r="8" spans="1:8" x14ac:dyDescent="0.25">
      <c r="A8" s="1" t="s">
        <v>41</v>
      </c>
    </row>
    <row r="9" spans="1:8" x14ac:dyDescent="0.25">
      <c r="A9" s="1" t="s">
        <v>48</v>
      </c>
    </row>
    <row r="10" spans="1:8" x14ac:dyDescent="0.25">
      <c r="A10" s="1" t="s">
        <v>44</v>
      </c>
    </row>
    <row r="11" spans="1:8" x14ac:dyDescent="0.25">
      <c r="A11" s="1" t="s">
        <v>42</v>
      </c>
    </row>
    <row r="12" spans="1:8" x14ac:dyDescent="0.25">
      <c r="A12" s="1" t="s">
        <v>40</v>
      </c>
    </row>
    <row r="13" spans="1:8" x14ac:dyDescent="0.25">
      <c r="A13" s="1" t="s">
        <v>45</v>
      </c>
    </row>
    <row r="14" spans="1:8" x14ac:dyDescent="0.25">
      <c r="A14" s="1" t="s">
        <v>50</v>
      </c>
    </row>
    <row r="15" spans="1:8" x14ac:dyDescent="0.25">
      <c r="A15" s="1" t="s">
        <v>38</v>
      </c>
    </row>
    <row r="16" spans="1:8" x14ac:dyDescent="0.25">
      <c r="A16" s="1" t="s">
        <v>51</v>
      </c>
    </row>
    <row r="17" spans="1:6" x14ac:dyDescent="0.25">
      <c r="A17" s="1" t="s">
        <v>46</v>
      </c>
    </row>
    <row r="18" spans="1:6" x14ac:dyDescent="0.25">
      <c r="A18" s="1" t="s">
        <v>39</v>
      </c>
      <c r="B18" t="s">
        <v>119</v>
      </c>
      <c r="C18" t="s">
        <v>119</v>
      </c>
      <c r="D18" t="s">
        <v>119</v>
      </c>
      <c r="E18" t="s">
        <v>119</v>
      </c>
      <c r="F18" t="s">
        <v>119</v>
      </c>
    </row>
    <row r="19" spans="1:6" x14ac:dyDescent="0.25">
      <c r="A19" s="1" t="s">
        <v>43</v>
      </c>
    </row>
    <row r="20" spans="1:6" x14ac:dyDescent="0.25">
      <c r="A20" s="1" t="s">
        <v>49</v>
      </c>
    </row>
    <row r="21" spans="1:6" x14ac:dyDescent="0.25">
      <c r="A21" s="1" t="s">
        <v>1</v>
      </c>
    </row>
    <row r="22" spans="1:6" x14ac:dyDescent="0.25">
      <c r="A22" s="1" t="s">
        <v>2</v>
      </c>
    </row>
    <row r="23" spans="1:6" x14ac:dyDescent="0.25">
      <c r="A23" s="1" t="s">
        <v>25</v>
      </c>
      <c r="B23" t="s">
        <v>119</v>
      </c>
      <c r="C23" t="s">
        <v>119</v>
      </c>
      <c r="D23" t="s">
        <v>119</v>
      </c>
      <c r="E23" t="s">
        <v>119</v>
      </c>
      <c r="F23" t="s">
        <v>119</v>
      </c>
    </row>
    <row r="24" spans="1:6" x14ac:dyDescent="0.25">
      <c r="A24" s="1" t="s">
        <v>3</v>
      </c>
      <c r="B24" t="s">
        <v>119</v>
      </c>
      <c r="C24" t="s">
        <v>119</v>
      </c>
      <c r="D24" t="s">
        <v>119</v>
      </c>
      <c r="E24" t="s">
        <v>119</v>
      </c>
      <c r="F24" t="s">
        <v>119</v>
      </c>
    </row>
    <row r="25" spans="1:6" x14ac:dyDescent="0.25">
      <c r="A25" s="1" t="s">
        <v>36</v>
      </c>
      <c r="B25" t="s">
        <v>119</v>
      </c>
      <c r="C25" t="s">
        <v>119</v>
      </c>
      <c r="D25" t="s">
        <v>119</v>
      </c>
      <c r="E25" t="s">
        <v>119</v>
      </c>
      <c r="F25" t="s">
        <v>119</v>
      </c>
    </row>
    <row r="26" spans="1:6" x14ac:dyDescent="0.25">
      <c r="A26" s="1" t="s">
        <v>28</v>
      </c>
      <c r="B26" t="s">
        <v>119</v>
      </c>
      <c r="C26" t="s">
        <v>119</v>
      </c>
      <c r="D26" t="s">
        <v>119</v>
      </c>
      <c r="E26" t="s">
        <v>119</v>
      </c>
      <c r="F26" t="s">
        <v>119</v>
      </c>
    </row>
    <row r="27" spans="1:6" x14ac:dyDescent="0.25">
      <c r="A27" s="1" t="s">
        <v>35</v>
      </c>
      <c r="B27" t="s">
        <v>119</v>
      </c>
      <c r="C27" t="s">
        <v>119</v>
      </c>
      <c r="D27" t="s">
        <v>119</v>
      </c>
      <c r="E27" t="s">
        <v>119</v>
      </c>
      <c r="F27" t="s">
        <v>119</v>
      </c>
    </row>
    <row r="28" spans="1:6" x14ac:dyDescent="0.25">
      <c r="A28" s="1" t="s">
        <v>29</v>
      </c>
      <c r="B28" t="s">
        <v>119</v>
      </c>
      <c r="C28" t="s">
        <v>119</v>
      </c>
      <c r="D28" t="s">
        <v>119</v>
      </c>
      <c r="E28" t="s">
        <v>119</v>
      </c>
      <c r="F28" t="s">
        <v>119</v>
      </c>
    </row>
    <row r="29" spans="1:6" x14ac:dyDescent="0.25">
      <c r="A29" s="1" t="s">
        <v>30</v>
      </c>
      <c r="B29" t="s">
        <v>119</v>
      </c>
      <c r="C29" t="s">
        <v>119</v>
      </c>
      <c r="D29" t="s">
        <v>119</v>
      </c>
      <c r="E29" t="s">
        <v>119</v>
      </c>
      <c r="F29" t="s">
        <v>119</v>
      </c>
    </row>
    <row r="30" spans="1:6" x14ac:dyDescent="0.25">
      <c r="A30" s="1" t="s">
        <v>31</v>
      </c>
      <c r="B30" t="s">
        <v>119</v>
      </c>
      <c r="C30" t="s">
        <v>119</v>
      </c>
      <c r="D30" t="s">
        <v>119</v>
      </c>
      <c r="E30" t="s">
        <v>119</v>
      </c>
      <c r="F30" t="s">
        <v>119</v>
      </c>
    </row>
    <row r="31" spans="1:6" x14ac:dyDescent="0.25">
      <c r="A31" s="1" t="s">
        <v>26</v>
      </c>
      <c r="B31" t="s">
        <v>119</v>
      </c>
      <c r="C31" t="s">
        <v>119</v>
      </c>
      <c r="D31" t="s">
        <v>119</v>
      </c>
      <c r="E31" t="s">
        <v>119</v>
      </c>
      <c r="F31" t="s">
        <v>119</v>
      </c>
    </row>
    <row r="32" spans="1:6" x14ac:dyDescent="0.25">
      <c r="A32" s="1" t="s">
        <v>32</v>
      </c>
      <c r="B32" t="s">
        <v>119</v>
      </c>
      <c r="D32" t="s">
        <v>119</v>
      </c>
      <c r="E32" t="s">
        <v>119</v>
      </c>
      <c r="F32" t="s">
        <v>119</v>
      </c>
    </row>
    <row r="33" spans="1:7" x14ac:dyDescent="0.25">
      <c r="A33" s="1" t="s">
        <v>27</v>
      </c>
      <c r="B33" t="s">
        <v>119</v>
      </c>
      <c r="C33" t="s">
        <v>119</v>
      </c>
      <c r="D33" t="s">
        <v>119</v>
      </c>
      <c r="E33" t="s">
        <v>119</v>
      </c>
      <c r="F33" t="s">
        <v>119</v>
      </c>
    </row>
    <row r="34" spans="1:7" x14ac:dyDescent="0.25">
      <c r="A34" s="1" t="s">
        <v>33</v>
      </c>
      <c r="B34" t="s">
        <v>119</v>
      </c>
      <c r="C34" t="s">
        <v>119</v>
      </c>
      <c r="D34" t="s">
        <v>119</v>
      </c>
      <c r="E34" t="s">
        <v>119</v>
      </c>
      <c r="F34" t="s">
        <v>119</v>
      </c>
    </row>
    <row r="35" spans="1:7" x14ac:dyDescent="0.25">
      <c r="A35" s="1" t="s">
        <v>34</v>
      </c>
      <c r="B35" t="s">
        <v>119</v>
      </c>
      <c r="C35" t="s">
        <v>119</v>
      </c>
      <c r="D35" t="s">
        <v>119</v>
      </c>
      <c r="E35" t="s">
        <v>119</v>
      </c>
      <c r="F35" t="s">
        <v>119</v>
      </c>
    </row>
    <row r="36" spans="1:7" x14ac:dyDescent="0.25">
      <c r="A36" s="1" t="s">
        <v>18</v>
      </c>
      <c r="C36" t="s">
        <v>119</v>
      </c>
    </row>
    <row r="37" spans="1:7" x14ac:dyDescent="0.25">
      <c r="A37" s="1" t="s">
        <v>52</v>
      </c>
    </row>
    <row r="38" spans="1:7" x14ac:dyDescent="0.25">
      <c r="A38" s="1" t="s">
        <v>0</v>
      </c>
      <c r="C38" t="s">
        <v>119</v>
      </c>
      <c r="D38" t="s">
        <v>119</v>
      </c>
      <c r="E38" t="s">
        <v>119</v>
      </c>
      <c r="F38" t="s">
        <v>119</v>
      </c>
      <c r="G38" t="s">
        <v>119</v>
      </c>
    </row>
    <row r="39" spans="1:7" x14ac:dyDescent="0.25">
      <c r="A39" s="1" t="s">
        <v>14</v>
      </c>
      <c r="B39" t="s">
        <v>119</v>
      </c>
      <c r="C39" t="s">
        <v>119</v>
      </c>
      <c r="D39" t="s">
        <v>119</v>
      </c>
      <c r="E39" t="s">
        <v>119</v>
      </c>
      <c r="F39" t="s">
        <v>119</v>
      </c>
      <c r="G39" t="s">
        <v>119</v>
      </c>
    </row>
    <row r="40" spans="1:7" x14ac:dyDescent="0.25">
      <c r="A40" s="1" t="s">
        <v>61</v>
      </c>
      <c r="B40" t="s">
        <v>119</v>
      </c>
      <c r="C40" t="s">
        <v>119</v>
      </c>
      <c r="D40" t="s">
        <v>119</v>
      </c>
      <c r="E40" t="s">
        <v>119</v>
      </c>
      <c r="F40" t="s">
        <v>119</v>
      </c>
      <c r="G40" t="s">
        <v>119</v>
      </c>
    </row>
    <row r="41" spans="1:7" x14ac:dyDescent="0.25">
      <c r="A41" s="1" t="s">
        <v>17</v>
      </c>
      <c r="B41" t="s">
        <v>119</v>
      </c>
      <c r="C41" t="s">
        <v>119</v>
      </c>
      <c r="E41" t="s">
        <v>119</v>
      </c>
      <c r="F41" t="s">
        <v>119</v>
      </c>
      <c r="G41" t="s">
        <v>119</v>
      </c>
    </row>
    <row r="42" spans="1:7" x14ac:dyDescent="0.25">
      <c r="A42" s="1" t="s">
        <v>16</v>
      </c>
      <c r="B42" t="s">
        <v>119</v>
      </c>
      <c r="C42" t="s">
        <v>119</v>
      </c>
      <c r="D42" t="s">
        <v>119</v>
      </c>
      <c r="E42" t="s">
        <v>119</v>
      </c>
      <c r="F42" t="s">
        <v>119</v>
      </c>
    </row>
    <row r="43" spans="1:7" x14ac:dyDescent="0.25">
      <c r="A43" s="1" t="s">
        <v>6</v>
      </c>
      <c r="F43" t="s">
        <v>119</v>
      </c>
    </row>
    <row r="44" spans="1:7" x14ac:dyDescent="0.25">
      <c r="A44" s="1" t="s">
        <v>5</v>
      </c>
      <c r="B44" t="s">
        <v>119</v>
      </c>
      <c r="C44" t="s">
        <v>119</v>
      </c>
      <c r="D44" t="s">
        <v>119</v>
      </c>
      <c r="E44" t="s">
        <v>119</v>
      </c>
    </row>
    <row r="45" spans="1:7" x14ac:dyDescent="0.25">
      <c r="A45" s="1" t="s">
        <v>11</v>
      </c>
      <c r="B45" t="s">
        <v>119</v>
      </c>
      <c r="C45" t="s">
        <v>119</v>
      </c>
      <c r="D45" t="s">
        <v>119</v>
      </c>
      <c r="E45" t="s">
        <v>119</v>
      </c>
      <c r="F45" t="s">
        <v>119</v>
      </c>
    </row>
    <row r="46" spans="1:7" x14ac:dyDescent="0.25">
      <c r="A46" s="1" t="s">
        <v>13</v>
      </c>
      <c r="B46" t="s">
        <v>119</v>
      </c>
      <c r="C46" t="s">
        <v>119</v>
      </c>
      <c r="D46" t="s">
        <v>119</v>
      </c>
      <c r="E46" t="s">
        <v>119</v>
      </c>
      <c r="F46" t="s">
        <v>119</v>
      </c>
    </row>
    <row r="47" spans="1:7" x14ac:dyDescent="0.25">
      <c r="A47" s="1" t="s">
        <v>12</v>
      </c>
      <c r="B47" t="s">
        <v>119</v>
      </c>
      <c r="C47" t="s">
        <v>119</v>
      </c>
      <c r="D47" t="s">
        <v>119</v>
      </c>
      <c r="E47" t="s">
        <v>119</v>
      </c>
      <c r="F47" t="s">
        <v>119</v>
      </c>
    </row>
    <row r="48" spans="1:7" x14ac:dyDescent="0.25">
      <c r="A48" s="1" t="s">
        <v>9</v>
      </c>
      <c r="B48" t="s">
        <v>119</v>
      </c>
      <c r="C48" t="s">
        <v>119</v>
      </c>
      <c r="D48" t="s">
        <v>119</v>
      </c>
      <c r="E48" t="s">
        <v>119</v>
      </c>
      <c r="F48" t="s">
        <v>119</v>
      </c>
    </row>
    <row r="49" spans="1:6" x14ac:dyDescent="0.25">
      <c r="A49" s="1" t="s">
        <v>10</v>
      </c>
      <c r="B49" t="s">
        <v>119</v>
      </c>
      <c r="C49" t="s">
        <v>119</v>
      </c>
      <c r="D49" t="s">
        <v>119</v>
      </c>
      <c r="E49" t="s">
        <v>119</v>
      </c>
      <c r="F49" t="s">
        <v>119</v>
      </c>
    </row>
    <row r="50" spans="1:6" x14ac:dyDescent="0.25">
      <c r="A50" s="1" t="s">
        <v>20</v>
      </c>
      <c r="B50" t="s">
        <v>119</v>
      </c>
      <c r="C50" t="s">
        <v>119</v>
      </c>
      <c r="D50" t="s">
        <v>119</v>
      </c>
      <c r="E50" t="s">
        <v>119</v>
      </c>
      <c r="F50" t="s">
        <v>119</v>
      </c>
    </row>
    <row r="51" spans="1:6" x14ac:dyDescent="0.25">
      <c r="A51" s="1" t="s">
        <v>21</v>
      </c>
      <c r="B51" t="s">
        <v>119</v>
      </c>
      <c r="C51" t="s">
        <v>119</v>
      </c>
      <c r="D51" t="s">
        <v>119</v>
      </c>
      <c r="E51" t="s">
        <v>119</v>
      </c>
      <c r="F51" t="s">
        <v>119</v>
      </c>
    </row>
    <row r="52" spans="1:6" x14ac:dyDescent="0.25">
      <c r="A52" s="1" t="s">
        <v>22</v>
      </c>
      <c r="B52" t="s">
        <v>119</v>
      </c>
      <c r="C52" t="s">
        <v>119</v>
      </c>
      <c r="D52" t="s">
        <v>119</v>
      </c>
      <c r="E52" t="s">
        <v>119</v>
      </c>
      <c r="F52" t="s">
        <v>119</v>
      </c>
    </row>
    <row r="53" spans="1:6" x14ac:dyDescent="0.25">
      <c r="A53" s="1" t="s">
        <v>23</v>
      </c>
      <c r="B53" t="s">
        <v>119</v>
      </c>
      <c r="C53" t="s">
        <v>119</v>
      </c>
      <c r="D53" t="s">
        <v>119</v>
      </c>
      <c r="E53" t="s">
        <v>119</v>
      </c>
      <c r="F53" t="s">
        <v>119</v>
      </c>
    </row>
    <row r="54" spans="1:6" x14ac:dyDescent="0.25">
      <c r="A54" s="1" t="s">
        <v>24</v>
      </c>
      <c r="B54" t="s">
        <v>119</v>
      </c>
      <c r="C54" t="s">
        <v>119</v>
      </c>
      <c r="D54" t="s">
        <v>119</v>
      </c>
      <c r="E54" t="s">
        <v>119</v>
      </c>
      <c r="F54" t="s">
        <v>119</v>
      </c>
    </row>
    <row r="55" spans="1:6" x14ac:dyDescent="0.25">
      <c r="A55" s="1" t="s">
        <v>7</v>
      </c>
      <c r="B55" t="s">
        <v>119</v>
      </c>
      <c r="C55" t="s">
        <v>119</v>
      </c>
      <c r="D55" t="s">
        <v>119</v>
      </c>
      <c r="E55" t="s">
        <v>119</v>
      </c>
      <c r="F55" t="s">
        <v>119</v>
      </c>
    </row>
    <row r="56" spans="1:6" x14ac:dyDescent="0.25">
      <c r="A56" s="1" t="s">
        <v>8</v>
      </c>
      <c r="B56" t="s">
        <v>119</v>
      </c>
      <c r="C56" t="s">
        <v>119</v>
      </c>
      <c r="D56" t="s">
        <v>119</v>
      </c>
      <c r="E56" t="s">
        <v>119</v>
      </c>
      <c r="F56" t="s">
        <v>119</v>
      </c>
    </row>
    <row r="57" spans="1:6" x14ac:dyDescent="0.25">
      <c r="A57" s="1" t="s">
        <v>19</v>
      </c>
      <c r="B57" t="s">
        <v>119</v>
      </c>
    </row>
    <row r="58" spans="1:6" x14ac:dyDescent="0.25">
      <c r="A58" s="1" t="s">
        <v>57</v>
      </c>
      <c r="C58" t="s">
        <v>119</v>
      </c>
      <c r="D58" t="s">
        <v>119</v>
      </c>
      <c r="E58" t="s">
        <v>119</v>
      </c>
      <c r="F58" t="s">
        <v>119</v>
      </c>
    </row>
    <row r="59" spans="1:6" x14ac:dyDescent="0.25">
      <c r="A59" s="1" t="s">
        <v>58</v>
      </c>
      <c r="B59" t="s">
        <v>119</v>
      </c>
      <c r="C59" t="s">
        <v>119</v>
      </c>
      <c r="D59" t="s">
        <v>119</v>
      </c>
      <c r="E59" t="s">
        <v>119</v>
      </c>
      <c r="F59" t="s">
        <v>119</v>
      </c>
    </row>
    <row r="60" spans="1:6" x14ac:dyDescent="0.25">
      <c r="A60" s="1" t="s">
        <v>59</v>
      </c>
      <c r="B60" t="s">
        <v>119</v>
      </c>
      <c r="C60" t="s">
        <v>119</v>
      </c>
      <c r="D60" t="s">
        <v>119</v>
      </c>
      <c r="E60" t="s">
        <v>119</v>
      </c>
      <c r="F60" t="s">
        <v>119</v>
      </c>
    </row>
    <row r="61" spans="1:6" x14ac:dyDescent="0.25">
      <c r="A61" s="1" t="s">
        <v>60</v>
      </c>
      <c r="B61" t="s">
        <v>119</v>
      </c>
      <c r="C61" t="s">
        <v>119</v>
      </c>
      <c r="D61" t="s">
        <v>119</v>
      </c>
      <c r="E61" t="s">
        <v>119</v>
      </c>
      <c r="F61" t="s">
        <v>119</v>
      </c>
    </row>
    <row r="62" spans="1:6" x14ac:dyDescent="0.25">
      <c r="A62" s="1" t="s">
        <v>53</v>
      </c>
      <c r="B62" t="s">
        <v>119</v>
      </c>
      <c r="C62" t="s">
        <v>119</v>
      </c>
      <c r="D62" t="s">
        <v>119</v>
      </c>
      <c r="E62" t="s">
        <v>119</v>
      </c>
      <c r="F62" t="s">
        <v>119</v>
      </c>
    </row>
    <row r="63" spans="1:6" x14ac:dyDescent="0.25">
      <c r="A63" s="1" t="s">
        <v>54</v>
      </c>
      <c r="B63" t="s">
        <v>119</v>
      </c>
      <c r="C63" t="s">
        <v>119</v>
      </c>
      <c r="D63" t="s">
        <v>119</v>
      </c>
      <c r="E63" t="s">
        <v>119</v>
      </c>
      <c r="F63" t="s">
        <v>119</v>
      </c>
    </row>
    <row r="64" spans="1:6" x14ac:dyDescent="0.25">
      <c r="A64" s="1" t="s">
        <v>55</v>
      </c>
    </row>
    <row r="65" spans="1:6" x14ac:dyDescent="0.25">
      <c r="A65" s="1" t="s">
        <v>56</v>
      </c>
      <c r="B65" t="s">
        <v>119</v>
      </c>
      <c r="C65" t="s">
        <v>119</v>
      </c>
      <c r="D65" t="s">
        <v>119</v>
      </c>
      <c r="E65" t="s">
        <v>119</v>
      </c>
      <c r="F65" t="s">
        <v>119</v>
      </c>
    </row>
  </sheetData>
  <sortState ref="A2:G65">
    <sortCondition ref="A2:A65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9B67A6C7F21A41902D1C6A0556874E" ma:contentTypeVersion="13" ma:contentTypeDescription="Create a new document." ma:contentTypeScope="" ma:versionID="a1e89c2414d3a5e223514688c9daca24">
  <xsd:schema xmlns:xsd="http://www.w3.org/2001/XMLSchema" xmlns:xs="http://www.w3.org/2001/XMLSchema" xmlns:p="http://schemas.microsoft.com/office/2006/metadata/properties" xmlns:ns2="a375d490-ac4d-4b29-9483-d2474690ac69" xmlns:ns3="e68cf483-29d0-46f5-9979-fe9de36505ce" targetNamespace="http://schemas.microsoft.com/office/2006/metadata/properties" ma:root="true" ma:fieldsID="93d9efc30aa8c7da8a4a1b392665ae1c" ns2:_="" ns3:_="">
    <xsd:import namespace="a375d490-ac4d-4b29-9483-d2474690ac69"/>
    <xsd:import namespace="e68cf483-29d0-46f5-9979-fe9de36505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5d490-ac4d-4b29-9483-d2474690a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f519134-deff-459f-81c1-98498d3da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cf483-29d0-46f5-9979-fe9de36505c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4b6db70-d0cf-4caf-8b31-89d3bd6bcc39}" ma:internalName="TaxCatchAll" ma:showField="CatchAllData" ma:web="e68cf483-29d0-46f5-9979-fe9de36505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8cf483-29d0-46f5-9979-fe9de36505ce" xsi:nil="true"/>
    <lcf76f155ced4ddcb4097134ff3c332f xmlns="a375d490-ac4d-4b29-9483-d2474690ac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FB7D51-507E-4845-9A1B-6E9F9389F799}"/>
</file>

<file path=customXml/itemProps2.xml><?xml version="1.0" encoding="utf-8"?>
<ds:datastoreItem xmlns:ds="http://schemas.openxmlformats.org/officeDocument/2006/customXml" ds:itemID="{C442C6FC-8E55-44DA-809A-ED68C27B2090}"/>
</file>

<file path=customXml/itemProps3.xml><?xml version="1.0" encoding="utf-8"?>
<ds:datastoreItem xmlns:ds="http://schemas.openxmlformats.org/officeDocument/2006/customXml" ds:itemID="{4F3BEA5A-BA0C-401C-9059-1DCA520B3E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Baiting_stats</vt:lpstr>
      <vt:lpstr>Final Assembly Stats</vt:lpstr>
      <vt:lpstr>Final BUSCO Stats</vt:lpstr>
      <vt:lpstr>MLST_wsp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Twort, Victoria G</dc:creator>
  <cp:lastModifiedBy>Twort, Victoria G</cp:lastModifiedBy>
  <dcterms:created xsi:type="dcterms:W3CDTF">2022-03-22T13:14:36Z</dcterms:created>
  <dcterms:modified xsi:type="dcterms:W3CDTF">2022-04-08T11:40:27Z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0x010100F69B67A6C7F21A41902D1C6A0556874E</vt:lpwstr>
  </property>
  <property fmtid="{D5CDD505-2E9C-101B-9397-08002B2CF9AE}" pid="3" name="MediaServiceImageTags">
    <vt:lpwstr/>
  </property>
</Properties>
</file>