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codeName="{AE6600E7-7A62-396C-DE95-9942FA9DD81E}"/>
  <workbookPr codeName="EstaPasta_de_trabalho"/>
  <mc:AlternateContent xmlns:mc="http://schemas.openxmlformats.org/markup-compatibility/2006">
    <mc:Choice Requires="x15">
      <x15ac:absPath xmlns:x15ac="http://schemas.microsoft.com/office/spreadsheetml/2010/11/ac" url="C:\Users\engen\OneDrive\Área de Trabalho\"/>
    </mc:Choice>
  </mc:AlternateContent>
  <xr:revisionPtr revIDLastSave="0" documentId="13_ncr:1_{415283E5-FADF-4E30-BD1E-A117E692B822}" xr6:coauthVersionLast="47" xr6:coauthVersionMax="47" xr10:uidLastSave="{00000000-0000-0000-0000-000000000000}"/>
  <bookViews>
    <workbookView xWindow="-110" yWindow="-110" windowWidth="19420" windowHeight="10300" firstSheet="1" activeTab="1" xr2:uid="{00000000-000D-0000-FFFF-FFFF00000000}"/>
  </bookViews>
  <sheets>
    <sheet name="CB_DATA_" sheetId="2" state="veryHidden" r:id="rId1"/>
    <sheet name="Optimization" sheetId="1" r:id="rId2"/>
  </sheets>
  <definedNames>
    <definedName name="CB_00df49047f3f4127a51c3928439b5eb9" localSheetId="1" hidden="1">Optimization!$T$6</definedName>
    <definedName name="CB_09e797d6fb824c47b86f849555f7b5e2" localSheetId="1" hidden="1">Optimization!$B$56</definedName>
    <definedName name="CB_0c637394f02247e38830cbc5072f576b" localSheetId="1" hidden="1">Optimization!$P$12</definedName>
    <definedName name="CB_0d4ba37d67e944ffaf625afad09a638f" localSheetId="1" hidden="1">Optimization!$O$6</definedName>
    <definedName name="CB_186350e584be4c8d97e3fdf7d43a9401" localSheetId="1" hidden="1">Optimization!$B$36</definedName>
    <definedName name="CB_18ca2a701a87496091c16c2de7fd3cc2" localSheetId="1" hidden="1">Optimization!$B$39</definedName>
    <definedName name="CB_1a406bb35d2a4937b951a850a79dd23c" localSheetId="1" hidden="1">Optimization!$B$14</definedName>
    <definedName name="CB_1d3449f8c3fe4df7ab3040e14d3d88e6" localSheetId="0" hidden="1">#N/A</definedName>
    <definedName name="CB_263832f6af7a47d1bbafabd8ed247dd8" localSheetId="1" hidden="1">Optimization!$B$55</definedName>
    <definedName name="CB_2da9af605534412da675eb8edfc7a59d" localSheetId="1" hidden="1">Optimization!$B$16</definedName>
    <definedName name="CB_3d972471bf1243a4aadcac89b82041fb" localSheetId="1" hidden="1">Optimization!$B$20</definedName>
    <definedName name="CB_46a166217dc24796834270562faf0b51" localSheetId="1" hidden="1">Optimization!$U$6</definedName>
    <definedName name="CB_47dcad757da4405a8c8b58b7ef532274" localSheetId="1" hidden="1">Optimization!$B$40</definedName>
    <definedName name="CB_4e4221c2a7e646adb2cd8607701f211d" localSheetId="1" hidden="1">Optimization!$B$18</definedName>
    <definedName name="CB_5acb7f3285f24f4bad1e1dc212dcc539" localSheetId="1" hidden="1">Optimization!$B$58</definedName>
    <definedName name="CB_602e21837dc940238b198817c79b7b2a" localSheetId="1" hidden="1">Optimization!$B$41</definedName>
    <definedName name="CB_6310f46a59964d029f8bf234da67e981" localSheetId="1" hidden="1">Optimization!$B$53</definedName>
    <definedName name="CB_71a26403703e4642a2a60ac54678d883" localSheetId="0" hidden="1">#N/A</definedName>
    <definedName name="CB_8f16dcb9b90e4ca691d2b23991dc138a" localSheetId="1" hidden="1">Optimization!$B$13</definedName>
    <definedName name="CB_912e9a43c9ad4c40b7248df6042b354d" localSheetId="1" hidden="1">Optimization!$B$33</definedName>
    <definedName name="CB_a1e665a3b3a9426d9d8f69882a521e46" localSheetId="1" hidden="1">Optimization!$B$32</definedName>
    <definedName name="CB_a68810bf94d94f7090780efe66e07eb7" localSheetId="1" hidden="1">Optimization!$P$6</definedName>
    <definedName name="CB_afc0e66ab3bd453f84fb383b06e54aa1" localSheetId="1" hidden="1">Optimization!$B$35</definedName>
    <definedName name="CB_ba51d8ae541d4355ba8b5e71948345f5" localSheetId="0" hidden="1">#N/A</definedName>
    <definedName name="CB_bec1859cb1fc4965959d14ecc92e59b6" localSheetId="1" hidden="1">Optimization!$Q$6</definedName>
    <definedName name="CB_bf02c1af5b9249af9b475d5f1dfbc560" localSheetId="1" hidden="1">Optimization!$B$38</definedName>
    <definedName name="CB_Block_00000000000000000000000000000000" localSheetId="0" hidden="1">"'7.0.0.0"</definedName>
    <definedName name="CB_Block_00000000000000000000000000000000" localSheetId="1" hidden="1">"'7.0.0.0"</definedName>
    <definedName name="CB_Block_00000000000000000000000000000001" localSheetId="0" hidden="1">"'637822670219620800"</definedName>
    <definedName name="CB_Block_00000000000000000000000000000001" localSheetId="1" hidden="1">"'637822670219579166"</definedName>
    <definedName name="CB_Block_00000000000000000000000000000003" localSheetId="0" hidden="1">"'11.1.5046.0"</definedName>
    <definedName name="CB_Block_00000000000000000000000000000003" localSheetId="1" hidden="1">"'11.1.5046.0"</definedName>
    <definedName name="CB_BlockExt_00000000000000000000000000000003" localSheetId="0" hidden="1">"'11.1.2.4.900"</definedName>
    <definedName name="CB_BlockExt_00000000000000000000000000000003" localSheetId="1" hidden="1">"'11.1.2.4.900"</definedName>
    <definedName name="CB_ca1f320779ad488cb84581b4fd6f3b60" localSheetId="1" hidden="1">Optimization!$B$15</definedName>
    <definedName name="CB_ca9f36263bf94297be9ed713f1feb58f" localSheetId="1" hidden="1">Optimization!$B$19</definedName>
    <definedName name="CB_cf93e2c91bd04bba97813d2fc27c2adb" localSheetId="0" hidden="1">#N/A</definedName>
    <definedName name="CB_d0ebf4b4fdbe41f5978ab0e171d981b4" localSheetId="1" hidden="1">Optimization!$B$17</definedName>
    <definedName name="CB_d56fee0f3143444b8d65250cbc53fbbd" localSheetId="1" hidden="1">Optimization!$S$6</definedName>
    <definedName name="CB_d6f637bad91b44519d709ec58301fb76" localSheetId="1" hidden="1">Optimization!$B$57</definedName>
    <definedName name="CB_d85337ca9c224013aabac0ec6ab2c701" localSheetId="1" hidden="1">Optimization!$B$54</definedName>
    <definedName name="CB_dc54651dae2d4279873f069e6a8e7129" localSheetId="1" hidden="1">Optimization!$R$6</definedName>
    <definedName name="CB_e1babe8da9e74c09b34836e0b29fe8cd" localSheetId="1" hidden="1">Optimization!$B$34</definedName>
    <definedName name="CB_f80f83a4fbe34176938285d5e7194937" localSheetId="1" hidden="1">Optimization!$B$37</definedName>
    <definedName name="CBCR_0313f2951b894a9fa06b866e897d27fd" localSheetId="1" hidden="1">Optimization!$R$18</definedName>
    <definedName name="CBCR_03527d1888404806ac836871d6f760f0" localSheetId="1" hidden="1">Optimization!$F$17</definedName>
    <definedName name="CBCR_080daf9c45b9491185262520ef5da052" localSheetId="1" hidden="1">Optimization!$F$54</definedName>
    <definedName name="CBCR_09fe12132a0348568956c8289c50d85c" localSheetId="1" hidden="1">Optimization!$G$15</definedName>
    <definedName name="CBCR_15e65497bde94e1ea6a43a4618f0fce1" localSheetId="1" hidden="1">Optimization!$P$20</definedName>
    <definedName name="CBCR_1620daa0d13c406a876dc52de110682b" localSheetId="1" hidden="1">Optimization!$G$39</definedName>
    <definedName name="CBCR_1d88083a6d414f27a45e2d348fc22fab" localSheetId="1" hidden="1">Optimization!$F$55</definedName>
    <definedName name="CBCR_2eebfd13b9d1493f9760843dff2b7c6a" localSheetId="1" hidden="1">Optimization!$F$14</definedName>
    <definedName name="CBCR_32292f1be05b4ae2ba11b2682e91d401" localSheetId="1" hidden="1">Optimization!$F$41</definedName>
    <definedName name="CBCR_364f59869a13440589f80cb8a8e5b943" localSheetId="1" hidden="1">Optimization!$F$20</definedName>
    <definedName name="CBCR_3a455550f8dc4288b280b9660a79d830" localSheetId="1" hidden="1">Optimization!$G$57</definedName>
    <definedName name="CBCR_48d9c6a35feb4643b56d1eebf60b63fa" localSheetId="1" hidden="1">Optimization!$Q$20</definedName>
    <definedName name="CBCR_4b9c790bdc504da0bb07b25cea5504d1" localSheetId="1" hidden="1">Optimization!$F$32</definedName>
    <definedName name="CBCR_4e513cc3280847de82bf1fe00b80ea77" localSheetId="1" hidden="1">Optimization!$F$19</definedName>
    <definedName name="CBCR_58afeedabd1e495da3d48fbaf9555282" localSheetId="1" hidden="1">Optimization!$G$38</definedName>
    <definedName name="CBCR_5fa1fa09a3ea4b81a784971c98e8b310" localSheetId="1" hidden="1">Optimization!$G$17</definedName>
    <definedName name="CBCR_61db6cac9130472a9b1b0a712d963ece" localSheetId="1" hidden="1">Optimization!$G$32</definedName>
    <definedName name="CBCR_6afac2b81d4a414788bfcc2de36973c6" localSheetId="1" hidden="1">Optimization!$G$40</definedName>
    <definedName name="CBCR_7233feb4716d4f10b6678850a4238529" localSheetId="1" hidden="1">Optimization!$F$39</definedName>
    <definedName name="CBCR_76de84501aeb4ddc912fbffccbea9cb5" localSheetId="1" hidden="1">Optimization!$G$34</definedName>
    <definedName name="CBCR_78af09aaf0094df1861561880dc63fa7" localSheetId="1" hidden="1">Optimization!$G$55</definedName>
    <definedName name="CBCR_81e19e29a759406ba633118467aa637d" localSheetId="1" hidden="1">Optimization!$F$56</definedName>
    <definedName name="CBCR_86d3bc99c3a747f1b0a86a4c2eb1d4d5" localSheetId="1" hidden="1">Optimization!$F$18</definedName>
    <definedName name="CBCR_8736f2953e494026a7e5a88dc7299de8" localSheetId="1" hidden="1">Optimization!$F$37</definedName>
    <definedName name="CBCR_8a12ebd8ff0a4dbb8b2ce237e565963a" localSheetId="0" hidden="1">CB_DATA_!$A$10003</definedName>
    <definedName name="CBCR_905a0bde16c04b99b8266dadc64437f8" localSheetId="1" hidden="1">Optimization!$Q$18</definedName>
    <definedName name="CBCR_960b39d7d252487391df26d7938d978c" localSheetId="1" hidden="1">Optimization!$G$19</definedName>
    <definedName name="CBCR_974232ab413f4ce38a41b83b5e078ec9" localSheetId="1" hidden="1">Optimization!$F$16</definedName>
    <definedName name="CBCR_9771852721024c9aaa6fe6b3cfa5f36f" localSheetId="1" hidden="1">Optimization!$G$37</definedName>
    <definedName name="CBCR_99249ef619944aeb9c452dbeaad22ca2" localSheetId="1" hidden="1">Optimization!$G$36</definedName>
    <definedName name="CBCR_a46d481077a14c7aa49e665440c1f52f" localSheetId="0" hidden="1">CB_DATA_!$A$10005</definedName>
    <definedName name="CBCR_a6c123ac91564757a80f24d210c44e10" localSheetId="1" hidden="1">Optimization!$G$35</definedName>
    <definedName name="CBCR_ab7752acec9248f5b41cc5a47a2a4e3b" localSheetId="1" hidden="1">Optimization!$G$14</definedName>
    <definedName name="CBCR_b0c1246b1277404894889a2018b802e7" localSheetId="1" hidden="1">Optimization!$G$16</definedName>
    <definedName name="CBCR_b320f15931244dcdb900928d303b1de6" localSheetId="1" hidden="1">Optimization!$F$36</definedName>
    <definedName name="CBCR_b8042dd5d4c94a598cf93d858e40713d" localSheetId="1" hidden="1">Optimization!$S$20</definedName>
    <definedName name="CBCR_b823200fd6ae4a588724e0f589215a15" localSheetId="1" hidden="1">Optimization!$G$54</definedName>
    <definedName name="CBCR_bd1595bb559f4a7eba9f794a752743b0" localSheetId="1" hidden="1">Optimization!$F$13</definedName>
    <definedName name="CBCR_c0bfc373a6fa4bb381f1d7b56470a855" localSheetId="1" hidden="1">Optimization!$F$35</definedName>
    <definedName name="CBCR_c1b0bc879f2442a486a240fc1c496b42" localSheetId="1" hidden="1">Optimization!$F$38</definedName>
    <definedName name="CBCR_c568e38859e04eb6b2c46f0fab739354" localSheetId="1" hidden="1">Optimization!$R$20</definedName>
    <definedName name="CBCR_c5750863dd1043d3b5e317e141869a0f" localSheetId="0" hidden="1">CB_DATA_!$A$10002</definedName>
    <definedName name="CBCR_c6c768b4c9c24b37a39ea3653b5582be" localSheetId="0" hidden="1">CB_DATA_!$A$10001</definedName>
    <definedName name="CBCR_cb75f4ad007d4bc199ddb81f99ad4ea5" localSheetId="1" hidden="1">Optimization!$F$15</definedName>
    <definedName name="CBCR_cbea8531cc5c40228ef0533fa20bd245" localSheetId="1" hidden="1">Optimization!$F$57</definedName>
    <definedName name="CBCR_d121b5e8a8c04bbb8588ea523f352eba" localSheetId="1" hidden="1">Optimization!$F$34</definedName>
    <definedName name="CBCR_d7c5beb1f8c7498b90f8f932fb960fef" localSheetId="1" hidden="1">Optimization!$G$53</definedName>
    <definedName name="CBCR_d7faa74785f44587be5a298b8f70f38f" localSheetId="1" hidden="1">Optimization!$S$18</definedName>
    <definedName name="CBCR_da46cc1547854f48a579968a1bea0c97" localSheetId="1" hidden="1">Optimization!$G$41</definedName>
    <definedName name="CBCR_df0387f218174247b2d148811e96436d" localSheetId="1" hidden="1">Optimization!$G$20</definedName>
    <definedName name="CBCR_df2ce44bcfbb4e79bd92241f0349091e" localSheetId="1" hidden="1">Optimization!$F$33</definedName>
    <definedName name="CBCR_e0450d8eadf3480a8cbf63b17574d8f9" localSheetId="1" hidden="1">Optimization!$G$33</definedName>
    <definedName name="CBCR_e702e8081f3a443283a1d30fa86e169a" localSheetId="1" hidden="1">Optimization!$G$58</definedName>
    <definedName name="CBCR_f143f4eebd28480aa5c5425f182eebe0" localSheetId="1" hidden="1">Optimization!$G$18</definedName>
    <definedName name="CBCR_f23f09afd15d44b3abae15c94179c8c5" localSheetId="1" hidden="1">Optimization!$F$53</definedName>
    <definedName name="CBCR_f56a8959e97d45d7b2a63c38014dec1c" localSheetId="1" hidden="1">Optimization!$G$56</definedName>
    <definedName name="CBCR_f7653cdb4bc146bfbac48fe73f5beb72" localSheetId="1" hidden="1">Optimization!$F$40</definedName>
    <definedName name="CBCR_fe09ac276d254f009bc6001ff60b46b1" localSheetId="1" hidden="1">Optimization!$G$13</definedName>
    <definedName name="CBCR_fe69ec5ea5724386af1061b7a90b0a94" localSheetId="1" hidden="1">Optimization!$P$18</definedName>
    <definedName name="CBCR_fe9313c162bb4b18bf51617787195ec7" localSheetId="1" hidden="1">Optimization!$F$58</definedName>
    <definedName name="CBWorkbookPriority" localSheetId="0" hidden="1">-1892177934542020</definedName>
    <definedName name="CBx_b186139ffd624bbc8412a44281f1b83d" localSheetId="0" hidden="1">"'CB_DATA_'!$A$1"</definedName>
    <definedName name="CBx_b83f8cb40b9c40cd99a333f410f2eb63" localSheetId="0" hidden="1">"'Otimizações'!$A$1"</definedName>
    <definedName name="CBx_Sheet_Guid" localSheetId="0" hidden="1">"'b186139f-fd62-4bbc-8412-a44281f1b83d"</definedName>
    <definedName name="CBx_Sheet_Guid" localSheetId="1" hidden="1">"'b83f8cb4-0b9c-40cd-99a3-33f410f2eb63"</definedName>
    <definedName name="CBx_SheetRef" localSheetId="0" hidden="1">CB_DATA_!$A$14</definedName>
    <definedName name="CBx_SheetRef" localSheetId="1" hidden="1">CB_DATA_!$B$14</definedName>
    <definedName name="CBx_StorageType" localSheetId="0" hidden="1">2</definedName>
    <definedName name="CBx_StorageType" localSheetId="1" hidden="1">2</definedName>
    <definedName name="solver_adj" localSheetId="1" hidden="1">Optimization!$O$6:$R$6</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Optimization!$O$6:$P$6</definedName>
    <definedName name="solver_lhs2" localSheetId="1" hidden="1">Optimization!$O$6:$R$6</definedName>
    <definedName name="solver_lhs3" localSheetId="1" hidden="1">Optimization!$O$6:$R$6</definedName>
    <definedName name="solver_mip" localSheetId="1" hidden="1">2147483647</definedName>
    <definedName name="solver_mni" localSheetId="1" hidden="1">30</definedName>
    <definedName name="solver_mrt" localSheetId="1" hidden="1">0.075</definedName>
    <definedName name="solver_msl" localSheetId="1" hidden="1">1</definedName>
    <definedName name="solver_neg" localSheetId="1" hidden="1">2</definedName>
    <definedName name="solver_nod" localSheetId="1" hidden="1">2147483647</definedName>
    <definedName name="solver_num" localSheetId="1" hidden="1">3</definedName>
    <definedName name="solver_nwt" localSheetId="1" hidden="1">1</definedName>
    <definedName name="solver_opt" localSheetId="1" hidden="1">Optimization!$P$12</definedName>
    <definedName name="solver_pre" localSheetId="1" hidden="1">0.000001</definedName>
    <definedName name="solver_rbv" localSheetId="1" hidden="1">1</definedName>
    <definedName name="solver_rel1" localSheetId="1" hidden="1">4</definedName>
    <definedName name="solver_rel2" localSheetId="1" hidden="1">1</definedName>
    <definedName name="solver_rel3" localSheetId="1" hidden="1">3</definedName>
    <definedName name="solver_rhs1" localSheetId="1" hidden="1">"número inteiro"</definedName>
    <definedName name="solver_rhs2" localSheetId="1" hidden="1">Optimization!$P$20:$S$20</definedName>
    <definedName name="solver_rhs3" localSheetId="1" hidden="1">Optimization!$P$18:$S$18</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0.01</definedName>
    <definedName name="solver_typ" localSheetId="1" hidden="1">1</definedName>
    <definedName name="solver_val" localSheetId="1" hidden="1">0</definedName>
    <definedName name="solver_ver" localSheetId="1" hidden="1">3</definedName>
  </definedNames>
  <calcPr calcId="18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10001" i="2" l="1"/>
  <c r="P2" i="2"/>
  <c r="T6" i="1" l="1"/>
  <c r="U6" i="1" l="1"/>
  <c r="P11" i="1" l="1"/>
  <c r="L11" i="1" s="1"/>
  <c r="Q9" i="1"/>
  <c r="A10005" i="2" l="1"/>
  <c r="F54" i="1"/>
  <c r="G54" i="1"/>
  <c r="F55" i="1"/>
  <c r="G55" i="1"/>
  <c r="F56" i="1"/>
  <c r="G56" i="1"/>
  <c r="F57" i="1"/>
  <c r="G57" i="1"/>
  <c r="F58" i="1"/>
  <c r="G58" i="1"/>
  <c r="G53" i="1"/>
  <c r="F53" i="1"/>
  <c r="A10003" i="2"/>
  <c r="A10002" i="2"/>
  <c r="T13" i="1" l="1"/>
  <c r="T12" i="1"/>
  <c r="T11" i="1"/>
  <c r="P10" i="1" s="1"/>
  <c r="L10" i="1" s="1"/>
  <c r="S13" i="1"/>
  <c r="S12" i="1"/>
  <c r="S11" i="1"/>
  <c r="S6" i="1" l="1"/>
  <c r="P9" i="1" s="1"/>
  <c r="W19" i="1"/>
  <c r="T14" i="1"/>
  <c r="U14" i="1"/>
  <c r="S14" i="1"/>
  <c r="AB31" i="1"/>
  <c r="AC31" i="1"/>
  <c r="AD31" i="1"/>
  <c r="AA31" i="1"/>
  <c r="Q11" i="1"/>
  <c r="Q10" i="1"/>
  <c r="R25" i="1"/>
  <c r="S25" i="1"/>
  <c r="Q25" i="1"/>
  <c r="P13" i="1" l="1"/>
  <c r="L9" i="1"/>
  <c r="P14" i="1"/>
  <c r="Z31" i="1" s="1"/>
  <c r="W6" i="1"/>
  <c r="Q13" i="1"/>
  <c r="B11" i="2"/>
  <c r="A11" i="2"/>
  <c r="N10" i="1"/>
  <c r="N9" i="1" l="1"/>
  <c r="N11" i="1"/>
  <c r="V31" i="1"/>
  <c r="T31" i="1"/>
  <c r="U31" i="1"/>
  <c r="W31" i="1" l="1" a="1"/>
  <c r="P12" i="1"/>
  <c r="N13" i="1"/>
  <c r="Q14" i="1"/>
  <c r="W31" i="1" l="1"/>
  <c r="Y31" i="1"/>
  <c r="X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Avell</author>
    <author>aneirson francisco da silva</author>
  </authors>
  <commentList>
    <comment ref="O6" authorId="0" shapeId="0" xr:uid="{00000000-0006-0000-0100-000001000000}">
      <text>
        <r>
          <rPr>
            <b/>
            <sz val="9"/>
            <color indexed="81"/>
            <rFont val="Segoe UI"/>
            <family val="2"/>
          </rPr>
          <t>Variável de Decisão</t>
        </r>
        <r>
          <rPr>
            <sz val="9"/>
            <color indexed="81"/>
            <rFont val="Segoe UI"/>
            <family val="2"/>
          </rPr>
          <t>: A
  Tipo = Discreto
  Mínimo = 14.00 (=P18)
  Máximo = 22.00 (=P20)
  Etapa = 1.00</t>
        </r>
      </text>
    </comment>
    <comment ref="P6" authorId="0" shapeId="0" xr:uid="{00000000-0006-0000-0100-000002000000}">
      <text>
        <r>
          <rPr>
            <b/>
            <sz val="9"/>
            <color indexed="81"/>
            <rFont val="Segoe UI"/>
            <family val="2"/>
          </rPr>
          <t>Variável de Decisão</t>
        </r>
        <r>
          <rPr>
            <sz val="9"/>
            <color indexed="81"/>
            <rFont val="Segoe UI"/>
            <family val="2"/>
          </rPr>
          <t>: B
  Tipo = Discreto
  Mínimo = 30.00 (=Q18)
  Máximo = 60.00 (=Q20)
  Etapa = 1.00</t>
        </r>
      </text>
    </comment>
    <comment ref="Q6" authorId="0" shapeId="0" xr:uid="{00000000-0006-0000-0100-000003000000}">
      <text>
        <r>
          <rPr>
            <b/>
            <sz val="9"/>
            <color indexed="81"/>
            <rFont val="Segoe UI"/>
            <family val="2"/>
          </rPr>
          <t>Variável de Decisão</t>
        </r>
        <r>
          <rPr>
            <sz val="9"/>
            <color indexed="81"/>
            <rFont val="Segoe UI"/>
            <family val="2"/>
          </rPr>
          <t>: C
  Tipo = Contínuo
  Mínimo = 0.30 (=R18)
  Máximo = 0.50 (=R20)</t>
        </r>
      </text>
    </comment>
    <comment ref="R6" authorId="0" shapeId="0" xr:uid="{00000000-0006-0000-0100-000004000000}">
      <text>
        <r>
          <rPr>
            <b/>
            <sz val="9"/>
            <color indexed="81"/>
            <rFont val="Segoe UI"/>
            <family val="2"/>
          </rPr>
          <t>Variável de Decisão</t>
        </r>
        <r>
          <rPr>
            <sz val="9"/>
            <color indexed="81"/>
            <rFont val="Segoe UI"/>
            <family val="2"/>
          </rPr>
          <t>: D
  Tipo = Contínuo
  Mínimo = 1.00 (=S18)
  Máximo = 5.00 (=S20)</t>
        </r>
      </text>
    </comment>
    <comment ref="S6" authorId="0" shapeId="0" xr:uid="{00000000-0006-0000-0100-000005000000}">
      <text>
        <r>
          <rPr>
            <b/>
            <sz val="9"/>
            <color indexed="81"/>
            <rFont val="Segoe UI"/>
            <family val="2"/>
          </rPr>
          <t>Previsão</t>
        </r>
        <r>
          <rPr>
            <sz val="9"/>
            <color indexed="81"/>
            <rFont val="Segoe UI"/>
            <family val="2"/>
          </rPr>
          <t>: Y1</t>
        </r>
      </text>
    </comment>
    <comment ref="T6" authorId="0" shapeId="0" xr:uid="{00000000-0006-0000-0100-000006000000}">
      <text>
        <r>
          <rPr>
            <b/>
            <sz val="9"/>
            <color indexed="81"/>
            <rFont val="Segoe UI"/>
            <family val="2"/>
          </rPr>
          <t>Previsão</t>
        </r>
        <r>
          <rPr>
            <sz val="9"/>
            <color indexed="81"/>
            <rFont val="Segoe UI"/>
            <family val="2"/>
          </rPr>
          <t>: Y2</t>
        </r>
      </text>
    </comment>
    <comment ref="U6" authorId="0" shapeId="0" xr:uid="{00000000-0006-0000-0100-000007000000}">
      <text>
        <r>
          <rPr>
            <b/>
            <sz val="9"/>
            <color indexed="81"/>
            <rFont val="Segoe UI"/>
            <family val="2"/>
          </rPr>
          <t>Previsão</t>
        </r>
        <r>
          <rPr>
            <sz val="9"/>
            <color indexed="81"/>
            <rFont val="Segoe UI"/>
            <family val="2"/>
          </rPr>
          <t>: Y3</t>
        </r>
      </text>
    </comment>
    <comment ref="P12" authorId="1" shapeId="0" xr:uid="{A4FDF94E-D89B-4D47-BDA5-883861142B32}">
      <text>
        <r>
          <rPr>
            <b/>
            <sz val="9"/>
            <color indexed="81"/>
            <rFont val="Segoe UI"/>
            <family val="2"/>
          </rPr>
          <t>Previsão</t>
        </r>
        <r>
          <rPr>
            <sz val="9"/>
            <color indexed="81"/>
            <rFont val="Segoe UI"/>
            <family val="2"/>
          </rPr>
          <t>: Desirability Com Pesos</t>
        </r>
      </text>
    </comment>
    <comment ref="B13" authorId="0" shapeId="0" xr:uid="{00000000-0006-0000-0100-000008000000}">
      <text>
        <r>
          <rPr>
            <b/>
            <sz val="9"/>
            <color indexed="81"/>
            <rFont val="Segoe UI"/>
            <family val="2"/>
          </rPr>
          <t>Pressuposto</t>
        </r>
        <r>
          <rPr>
            <sz val="9"/>
            <color indexed="81"/>
            <rFont val="Segoe UI"/>
            <family val="2"/>
          </rPr>
          <t>: A · Coeficientes
  Uniforme distribuição
  Mínimo = 0.14 (=F13)
  Máximo = 0.76 (=G13)</t>
        </r>
      </text>
    </comment>
    <comment ref="B14" authorId="0" shapeId="0" xr:uid="{00000000-0006-0000-0100-00000A000000}">
      <text>
        <r>
          <rPr>
            <b/>
            <sz val="9"/>
            <color indexed="81"/>
            <rFont val="Segoe UI"/>
            <family val="2"/>
          </rPr>
          <t>Pressuposto</t>
        </r>
        <r>
          <rPr>
            <sz val="9"/>
            <color indexed="81"/>
            <rFont val="Segoe UI"/>
            <family val="2"/>
          </rPr>
          <t>: B · Coeficientes
  Uniforme distribuição
  Mínimo = 0.00 (=F14)
  Máximo = 0.15 (=G14)</t>
        </r>
      </text>
    </comment>
    <comment ref="B15" authorId="0" shapeId="0" xr:uid="{00000000-0006-0000-0100-00000B000000}">
      <text>
        <r>
          <rPr>
            <b/>
            <sz val="9"/>
            <color indexed="81"/>
            <rFont val="Segoe UI"/>
            <family val="2"/>
          </rPr>
          <t>Pressuposto</t>
        </r>
        <r>
          <rPr>
            <sz val="9"/>
            <color indexed="81"/>
            <rFont val="Segoe UI"/>
            <family val="2"/>
          </rPr>
          <t>: C · Coeficientes
  Uniforme distribuição
  Mínimo = 1.51 (=F15)
  Máximo = 27.62 (=G15)</t>
        </r>
      </text>
    </comment>
    <comment ref="B16" authorId="0" shapeId="0" xr:uid="{00000000-0006-0000-0100-00000C000000}">
      <text>
        <r>
          <rPr>
            <b/>
            <sz val="9"/>
            <color indexed="81"/>
            <rFont val="Segoe UI"/>
            <family val="2"/>
          </rPr>
          <t>Pressuposto</t>
        </r>
        <r>
          <rPr>
            <sz val="9"/>
            <color indexed="81"/>
            <rFont val="Segoe UI"/>
            <family val="2"/>
          </rPr>
          <t>: D · Coeficientes
  Uniforme distribuição
  Mínimo = 0.05 (=F16)
  Máximo = 0.71 (=G16)</t>
        </r>
      </text>
    </comment>
    <comment ref="B17" authorId="0" shapeId="0" xr:uid="{00000000-0006-0000-0100-00000D000000}">
      <text>
        <r>
          <rPr>
            <b/>
            <sz val="9"/>
            <color indexed="81"/>
            <rFont val="Segoe UI"/>
            <family val="2"/>
          </rPr>
          <t>Pressuposto</t>
        </r>
        <r>
          <rPr>
            <sz val="9"/>
            <color indexed="81"/>
            <rFont val="Segoe UI"/>
            <family val="2"/>
          </rPr>
          <t>: A^2 · Coeficientes
  Uniforme distribuição
  Mínimo = -0.02 (=F17)
  Máximo = 0.00 (=G17)</t>
        </r>
      </text>
    </comment>
    <comment ref="B18" authorId="0" shapeId="0" xr:uid="{00000000-0006-0000-0100-00000E000000}">
      <text>
        <r>
          <rPr>
            <b/>
            <sz val="9"/>
            <color indexed="81"/>
            <rFont val="Segoe UI"/>
            <family val="2"/>
          </rPr>
          <t>Pressuposto</t>
        </r>
        <r>
          <rPr>
            <sz val="9"/>
            <color indexed="81"/>
            <rFont val="Segoe UI"/>
            <family val="2"/>
          </rPr>
          <t>: B^2 · Coeficientes
  Uniforme distribuição
  Mínimo = 0.00 (=F18)
  Máximo = 0.00 (=G18)</t>
        </r>
      </text>
    </comment>
    <comment ref="B19" authorId="0" shapeId="0" xr:uid="{00000000-0006-0000-0100-00000F000000}">
      <text>
        <r>
          <rPr>
            <b/>
            <sz val="9"/>
            <color indexed="81"/>
            <rFont val="Segoe UI"/>
            <family val="2"/>
          </rPr>
          <t>Pressuposto</t>
        </r>
        <r>
          <rPr>
            <sz val="9"/>
            <color indexed="81"/>
            <rFont val="Segoe UI"/>
            <family val="2"/>
          </rPr>
          <t>: C^2 · Coeficientes
  Uniforme distribuição
  Mínimo = -34.28 (=F19)
  Máximo = -1.53 (=G19)</t>
        </r>
      </text>
    </comment>
    <comment ref="B20" authorId="0" shapeId="0" xr:uid="{00000000-0006-0000-0100-000010000000}">
      <text>
        <r>
          <rPr>
            <b/>
            <sz val="9"/>
            <color indexed="81"/>
            <rFont val="Segoe UI"/>
            <family val="2"/>
          </rPr>
          <t>Pressuposto</t>
        </r>
        <r>
          <rPr>
            <sz val="9"/>
            <color indexed="81"/>
            <rFont val="Segoe UI"/>
            <family val="2"/>
          </rPr>
          <t>: D^2 · Coeficientes
  Uniforme distribuição
  Mínimo = -0.11 (=F20)
  Máximo = -0.01 (=G20)</t>
        </r>
      </text>
    </comment>
    <comment ref="B32" authorId="0" shapeId="0" xr:uid="{00000000-0006-0000-0100-000011000000}">
      <text>
        <r>
          <rPr>
            <b/>
            <sz val="9"/>
            <color indexed="81"/>
            <rFont val="Segoe UI"/>
            <family val="2"/>
          </rPr>
          <t>Pressuposto</t>
        </r>
        <r>
          <rPr>
            <sz val="9"/>
            <color indexed="81"/>
            <rFont val="Segoe UI"/>
            <family val="2"/>
          </rPr>
          <t>: A · Coeficientes (B32)
  Uniforme distribuição
  Mínimo = 0.10 (=F32)
  Máximo = 0.26 (=G32)</t>
        </r>
      </text>
    </comment>
    <comment ref="B33" authorId="0" shapeId="0" xr:uid="{00000000-0006-0000-0100-000012000000}">
      <text>
        <r>
          <rPr>
            <b/>
            <sz val="9"/>
            <color indexed="81"/>
            <rFont val="Segoe UI"/>
            <family val="2"/>
          </rPr>
          <t>Pressuposto</t>
        </r>
        <r>
          <rPr>
            <sz val="9"/>
            <color indexed="81"/>
            <rFont val="Segoe UI"/>
            <family val="2"/>
          </rPr>
          <t>: B · Coeficientes (B33)
  Uniforme distribuição
  Mínimo = 0.02 (=F33)
  Máximo = 0.09 (=G33)</t>
        </r>
      </text>
    </comment>
    <comment ref="B34" authorId="0" shapeId="0" xr:uid="{00000000-0006-0000-0100-000013000000}">
      <text>
        <r>
          <rPr>
            <b/>
            <sz val="9"/>
            <color indexed="81"/>
            <rFont val="Segoe UI"/>
            <family val="2"/>
          </rPr>
          <t>Pressuposto</t>
        </r>
        <r>
          <rPr>
            <sz val="9"/>
            <color indexed="81"/>
            <rFont val="Segoe UI"/>
            <family val="2"/>
          </rPr>
          <t>: C · Coeficientes (B34)
  Uniforme distribuição
  Mínimo = -10.28 (=F34)
  Máximo = -1.51 (=G34)</t>
        </r>
      </text>
    </comment>
    <comment ref="B35" authorId="0" shapeId="0" xr:uid="{00000000-0006-0000-0100-000014000000}">
      <text>
        <r>
          <rPr>
            <b/>
            <sz val="9"/>
            <color indexed="81"/>
            <rFont val="Segoe UI"/>
            <family val="2"/>
          </rPr>
          <t>Pressuposto</t>
        </r>
        <r>
          <rPr>
            <sz val="9"/>
            <color indexed="81"/>
            <rFont val="Segoe UI"/>
            <family val="2"/>
          </rPr>
          <t>: D · Coeficientes (B35)
  Uniforme distribuição
  Mínimo = 0.45 (=F35)
  Máximo = 1.13 (=G35)</t>
        </r>
      </text>
    </comment>
    <comment ref="B36" authorId="0" shapeId="0" xr:uid="{00000000-0006-0000-0100-000015000000}">
      <text>
        <r>
          <rPr>
            <b/>
            <sz val="9"/>
            <color indexed="81"/>
            <rFont val="Segoe UI"/>
            <family val="2"/>
          </rPr>
          <t>Pressuposto</t>
        </r>
        <r>
          <rPr>
            <sz val="9"/>
            <color indexed="81"/>
            <rFont val="Segoe UI"/>
            <family val="2"/>
          </rPr>
          <t>: B^2 · Coeficientes (B36)
  Uniforme distribuição
  Mínimo = 0.00 (=F36)
  Máximo = 0.00 (=G36)</t>
        </r>
      </text>
    </comment>
    <comment ref="B37" authorId="0" shapeId="0" xr:uid="{00000000-0006-0000-0100-000016000000}">
      <text>
        <r>
          <rPr>
            <b/>
            <sz val="9"/>
            <color indexed="81"/>
            <rFont val="Segoe UI"/>
            <family val="2"/>
          </rPr>
          <t>Pressuposto</t>
        </r>
        <r>
          <rPr>
            <sz val="9"/>
            <color indexed="81"/>
            <rFont val="Segoe UI"/>
            <family val="2"/>
          </rPr>
          <t>: C^2 · Coeficientes (B37)
  Uniforme distribuição
  Mínimo = 9.51 (=F37)
  Máximo = 24.30 (=G37)</t>
        </r>
      </text>
    </comment>
    <comment ref="B38" authorId="0" shapeId="0" xr:uid="{00000000-0006-0000-0100-000017000000}">
      <text>
        <r>
          <rPr>
            <b/>
            <sz val="9"/>
            <color indexed="81"/>
            <rFont val="Segoe UI"/>
            <family val="2"/>
          </rPr>
          <t>Pressuposto</t>
        </r>
        <r>
          <rPr>
            <sz val="9"/>
            <color indexed="81"/>
            <rFont val="Segoe UI"/>
            <family val="2"/>
          </rPr>
          <t>: AC · Coeficientes
  Uniforme distribuição
  Mínimo = -0.59 (=F38)
  Máximo = -0.19 (=G38)</t>
        </r>
      </text>
    </comment>
    <comment ref="B39" authorId="0" shapeId="0" xr:uid="{00000000-0006-0000-0100-000018000000}">
      <text>
        <r>
          <rPr>
            <b/>
            <sz val="9"/>
            <color indexed="81"/>
            <rFont val="Segoe UI"/>
            <family val="2"/>
          </rPr>
          <t>Pressuposto</t>
        </r>
        <r>
          <rPr>
            <sz val="9"/>
            <color indexed="81"/>
            <rFont val="Segoe UI"/>
            <family val="2"/>
          </rPr>
          <t>: AD · Coeficientes
  Uniforme distribuição
  Mínimo = -0.03 (=F39)
  Máximo = 0.00 (=G39)</t>
        </r>
      </text>
    </comment>
    <comment ref="B40" authorId="0" shapeId="0" xr:uid="{00000000-0006-0000-0100-000019000000}">
      <text>
        <r>
          <rPr>
            <b/>
            <sz val="9"/>
            <color indexed="81"/>
            <rFont val="Segoe UI"/>
            <family val="2"/>
          </rPr>
          <t>Pressuposto</t>
        </r>
        <r>
          <rPr>
            <sz val="9"/>
            <color indexed="81"/>
            <rFont val="Segoe UI"/>
            <family val="2"/>
          </rPr>
          <t>: BD · Coeficientes
  Uniforme distribuição
  Mínimo = -0.01 (=F40)
  Máximo = 0.00 (=G40)</t>
        </r>
      </text>
    </comment>
    <comment ref="B41" authorId="0" shapeId="0" xr:uid="{00000000-0006-0000-0100-00001A000000}">
      <text>
        <r>
          <rPr>
            <b/>
            <sz val="9"/>
            <color indexed="81"/>
            <rFont val="Segoe UI"/>
            <family val="2"/>
          </rPr>
          <t>Pressuposto</t>
        </r>
        <r>
          <rPr>
            <sz val="9"/>
            <color indexed="81"/>
            <rFont val="Segoe UI"/>
            <family val="2"/>
          </rPr>
          <t>: CD · Coeficientes
  Uniforme distribuição
  Mínimo = -1.43 (=F41)
  Máximo = -0.36 (=G41)</t>
        </r>
      </text>
    </comment>
    <comment ref="B53" authorId="0" shapeId="0" xr:uid="{00000000-0006-0000-0100-00001B000000}">
      <text>
        <r>
          <rPr>
            <b/>
            <sz val="9"/>
            <color indexed="81"/>
            <rFont val="Segoe UI"/>
            <family val="2"/>
          </rPr>
          <t>Pressuposto</t>
        </r>
        <r>
          <rPr>
            <sz val="9"/>
            <color indexed="81"/>
            <rFont val="Segoe UI"/>
            <family val="2"/>
          </rPr>
          <t>: A · Coeficientes (B53)
  Uniforme distribuição
  Mínimo = 0.51 (=F53)
  Máximo = 1.39 (=G53)</t>
        </r>
      </text>
    </comment>
    <comment ref="B54" authorId="0" shapeId="0" xr:uid="{00000000-0006-0000-0100-00001C000000}">
      <text>
        <r>
          <rPr>
            <b/>
            <sz val="9"/>
            <color indexed="81"/>
            <rFont val="Segoe UI"/>
            <family val="2"/>
          </rPr>
          <t>Pressuposto</t>
        </r>
        <r>
          <rPr>
            <sz val="9"/>
            <color indexed="81"/>
            <rFont val="Segoe UI"/>
            <family val="2"/>
          </rPr>
          <t>: B · Coeficientes (B54)
  Uniforme distribuição
  Mínimo = -0.41 (=F54)
  Máximo = -0.07 (=G54)</t>
        </r>
      </text>
    </comment>
    <comment ref="B55" authorId="0" shapeId="0" xr:uid="{00000000-0006-0000-0100-00001D000000}">
      <text>
        <r>
          <rPr>
            <b/>
            <sz val="9"/>
            <color indexed="81"/>
            <rFont val="Segoe UI"/>
            <family val="2"/>
          </rPr>
          <t>Pressuposto</t>
        </r>
        <r>
          <rPr>
            <sz val="9"/>
            <color indexed="81"/>
            <rFont val="Segoe UI"/>
            <family val="2"/>
          </rPr>
          <t>: D · Coeficientes (B55)
  Uniforme distribuição
  Mínimo = 4.51 (=F55)
  Máximo = 9.21 (=G55)</t>
        </r>
      </text>
    </comment>
    <comment ref="B56" authorId="0" shapeId="0" xr:uid="{00000000-0006-0000-0100-00001E000000}">
      <text>
        <r>
          <rPr>
            <b/>
            <sz val="9"/>
            <color indexed="81"/>
            <rFont val="Segoe UI"/>
            <family val="2"/>
          </rPr>
          <t>Pressuposto</t>
        </r>
        <r>
          <rPr>
            <sz val="9"/>
            <color indexed="81"/>
            <rFont val="Segoe UI"/>
            <family val="2"/>
          </rPr>
          <t>: D^2 · Coeficientes (B56)
  Uniforme distribuição
  Mínimo = -1.00 (=F56)
  Máximo = -0.27 (=G56)</t>
        </r>
      </text>
    </comment>
    <comment ref="B57" authorId="0" shapeId="0" xr:uid="{00000000-0006-0000-0100-00001F000000}">
      <text>
        <r>
          <rPr>
            <b/>
            <sz val="9"/>
            <color indexed="81"/>
            <rFont val="Segoe UI"/>
            <family val="2"/>
          </rPr>
          <t>Pressuposto</t>
        </r>
        <r>
          <rPr>
            <sz val="9"/>
            <color indexed="81"/>
            <rFont val="Segoe UI"/>
            <family val="2"/>
          </rPr>
          <t>: AD · Coeficientes (B57)
  Uniforme distribuição
  Mínimo = -0.40 (=F57)
  Máximo = -0.09 (=G57)</t>
        </r>
      </text>
    </comment>
    <comment ref="B58" authorId="0" shapeId="0" xr:uid="{00000000-0006-0000-0100-000020000000}">
      <text>
        <r>
          <rPr>
            <b/>
            <sz val="9"/>
            <color indexed="81"/>
            <rFont val="Segoe UI"/>
            <family val="2"/>
          </rPr>
          <t>Pressuposto</t>
        </r>
        <r>
          <rPr>
            <sz val="9"/>
            <color indexed="81"/>
            <rFont val="Segoe UI"/>
            <family val="2"/>
          </rPr>
          <t>: BD · Coeficientes (B58)
  Uniforme distribuição
  Mínimo = 0.00 (=F58)
  Máximo = 0.11 (=G58)</t>
        </r>
      </text>
    </comment>
  </commentList>
</comments>
</file>

<file path=xl/sharedStrings.xml><?xml version="1.0" encoding="utf-8"?>
<sst xmlns="http://schemas.openxmlformats.org/spreadsheetml/2006/main" count="119" uniqueCount="76">
  <si>
    <t>A</t>
  </si>
  <si>
    <t>B</t>
  </si>
  <si>
    <t>C</t>
  </si>
  <si>
    <t>D</t>
  </si>
  <si>
    <t>LIE</t>
  </si>
  <si>
    <t>Interseção</t>
  </si>
  <si>
    <t>Target</t>
  </si>
  <si>
    <t>LSE</t>
  </si>
  <si>
    <t>A^2</t>
  </si>
  <si>
    <t>B^2</t>
  </si>
  <si>
    <t>C^2</t>
  </si>
  <si>
    <t>D^2</t>
  </si>
  <si>
    <t>AC</t>
  </si>
  <si>
    <t>AD</t>
  </si>
  <si>
    <t>BD</t>
  </si>
  <si>
    <t>CD</t>
  </si>
  <si>
    <t>Crystal Ball Data</t>
  </si>
  <si>
    <t>Workbook Variables</t>
  </si>
  <si>
    <t>Last Var Column</t>
  </si>
  <si>
    <t xml:space="preserve">    Name:</t>
  </si>
  <si>
    <t xml:space="preserve">    Value:</t>
  </si>
  <si>
    <t>Worksheet Data</t>
  </si>
  <si>
    <t>Last Data Column Used</t>
  </si>
  <si>
    <t>Sheet Ref</t>
  </si>
  <si>
    <t>Sheet Guid</t>
  </si>
  <si>
    <t>Deleted sheet count</t>
  </si>
  <si>
    <t>Last row used</t>
  </si>
  <si>
    <t>Data blocks</t>
  </si>
  <si>
    <t>b186139f-fd62-4bbc-8412-a44281f1b83d</t>
  </si>
  <si>
    <t>CB_Block_0</t>
  </si>
  <si>
    <t>Decisioneering:7.0.0.0</t>
  </si>
  <si>
    <t>b83f8cb4-0b9c-40cd-99a3-33f410f2eb63</t>
  </si>
  <si>
    <t>CB_Block_7.0.0.0:1</t>
  </si>
  <si>
    <t>CB_Block_7.0.0.0:2</t>
  </si>
  <si>
    <t>d1</t>
  </si>
  <si>
    <t>d2</t>
  </si>
  <si>
    <t>d3</t>
  </si>
  <si>
    <t>y1</t>
  </si>
  <si>
    <t>y2</t>
  </si>
  <si>
    <t>y3</t>
  </si>
  <si>
    <t>LOOP</t>
  </si>
  <si>
    <t>X1</t>
  </si>
  <si>
    <t>X2</t>
  </si>
  <si>
    <t>X3</t>
  </si>
  <si>
    <t>X4</t>
  </si>
  <si>
    <t>StartOptEquations</t>
  </si>
  <si>
    <t>CB_Block_7.4.0.0:1</t>
  </si>
  <si>
    <t>Decisioneering:7.4.0.0</t>
  </si>
  <si>
    <t>MDF- min</t>
  </si>
  <si>
    <t>CP - min</t>
  </si>
  <si>
    <t>D- max</t>
  </si>
  <si>
    <t>Tempo</t>
  </si>
  <si>
    <t>Desirability GRG</t>
  </si>
  <si>
    <t>Desirability Evolutionary</t>
  </si>
  <si>
    <t>MDF - GRG</t>
  </si>
  <si>
    <t>MDF-Evolutionary</t>
  </si>
  <si>
    <t>CP GRG</t>
  </si>
  <si>
    <t>㜸〱敤㕣㕢㙣ㅣ㔷ㄹ摥㌳摥㕤敦慣敤搸㡤搳㑢搲搲㥡㤶搲㔲〷㌷㑥㥢㤶〲㈱昸搲㕣㡡ㄳ扢戱㤳㔲㤵㙡㌳摥㍤㘳㑦戳㌳攳捥捣㍡㜱愹搴ち捡㑤摣愴㜲ㄱ㠵㜲㔱㐱㈰㕥戸扣〰〵ㅥ㐰㈰㠱㔰㤱㜸㠰〷㄰て愵㐲昰〰㐲㤱㄰ㄲて㐸昰㝤㘷㘶㜶㘷搶摥戱扢㙤挱㐵㍥挹晥㌹㜳㙥㜳捥昹慦攷晦捦㈴㈷㜲戹摣扦㤱昸㉦㔳㥥㤹㙢收搷晣㐰摡㘳㔳㙥扤㉥慢㠱攵㍡晥搸㠴攷ㄹ㙢㌳㤶ㅦ昴愰㐱戱㘲愱摥㉦㔴㝣敢ㄱ㔹慡慣㑡捦㐷愳㐲㉥㔷㉡改ㅡ敡㌹〸㝦㐳昱㠳捥㕥晤㜹㠰㠵愹挹搹挵㠷㌰敡㝣攰㝡㜲晦挸搹戰敦攱昱昱戱昱戱㐳〷㙥扦㘳散挰晥㤱愹㐶㍤㘸㜸昲戰㈳ㅢ㠱㘷搴昷㡦捣㌵ㄶ敢㔶昵ㅤ㜲㙤挱㍤㉦㥤挳㜲昱挰㙤㡢挶敤㙦ㅡ扦晤搰㈱昳慥扢摥搴㡦㔷攷㑥㑤㑤捥㜹搲昴㕦愶㌱ぢ㥣昲敤搳戲㙡㜱㙤㔲㝡㤶戳㌴㌶㌵㠹扦㠹昹攳改捥戱昹㘵㈹〳扥㕡㝡搲愹㑡㕦㐷挷㍥㝢挲昷ㅢ昶ち㌷㑦户㡦㘲愹㔵挳てち昶㤴慣搷㜵㍢ㅥ戵㘴捦㘲敦敡挶㕡扦㍤㉦ㅤ摦ち慣㔵㉢㔸㉢摡ぢㄸ愸㌶㘰㥦昱攵㘹挳㔹㤲愷っ㕢ㄶ散㘳つ慢㤶て㔳慥攷愶㜸㠸攴挴搴昲挷㈶㝣㝢㙡搹昰搴㡣㝣㙥㑣㐶摢愳㕥㌵摤昶㠶捥攳㜲敡敡つㅣ昳挶捥敤㔰㜳搶昰㥡㉤㐷㍢户㡣ㄶ㥦㥥挱慤㥤摢㈷昶㈸摤攷つ㥤晢愸慤㑣户ㄶ㝤ㄱ㝤慢ㅤ挵㘲昴㈲㐱㉦㐱㠹㠰〸搴换〴㝤〴晤〰㈲晦㜷㜰㐹戲㈳慢戴㡡愱㔵ㄶ戵㑡㔵慢搴戴㡡搴㉡愶㔶㔹搲㉡换㕡挵搲㉡て㘹㤵昳㘸ㄳ愷㔲㙦慦ㄶ愵㍦晤㘸改摣慦㝥昷㤱改慦㤹挳晦㤰㕡㜱㕦晦㉥㌴扡㌷㥡搴戴㘷㕣〰愹戵愸昸攰搸〱晥搹㥣㉢挰ㄴ收㈱昳㑥㜳㝣扣㜶攸㠰㜱㥢㔱攰戲㌲㤰㥦㈲㤴㈱戴敤㌷敦戳㥣㥡㝢㐱攱敥㥡㐹挳㤷慤㡤ㅢ㡤敡㈶摤㠶㔳昳慦摥戸㜲㍥㌰〲戹慦扤慥㌵挸扡㙥昳㘰㉢改慢昷㕤摢摥敤慣㔱㙦挸㠹㡢㔶㔸晤㥡戶㙡㝢捥㜳ㄷ㍢搷ㅥ昵攴挳捤摡㜵㌳㥡㠰㔰㕢㔵㘳慦㕢㘵㔸ㄵ捥㙢㘴㙡搹昵愵愳愶㌷㙡捦㔹搵昳搲㥢㤷ㄴ㠹戲愶㤶㝡㌹慢㈲慥ㅦ㥤㜵戰㔰㜰㙢敤晡㘴愹㜹昷挵〰捣㉣㙢㤸敦㡡昴㠲戵〵㘳戱㉥慦㐸㌵〹摦㠹㡡扤愹攲愳㙥戵攱㑦戹㑥攰戹昵㜴捤㐴㙤搵㠰愴愹㥤㜴㙢㌲㥦捦㈹愱〰㠱摢搳㈳㐴敥㤶捥扣愰㄰㤱㐰㌱ㄹ昹慡㌴搹㡤㥤挶敡戰㡡扡㈴㑤㙡慦摢㘴㌰捥㔷挹㤸っづ㑣慣㠹晡㠳㉦扤㜹㤳㘱㥢㤸㝢㘵ㅢ㙢摡㜰戴晡扢㔷愵ㄳㅣ㌷㥣㕡㕤㝡㤹摡㑦㜰㐶晡㈰㐰攱ㄲ〴㐲挷摤愳慡ㄳㄷ挵㕡攱㠲㔵ぢ㤶㡢换搲㕡㕡づ㔰〶つ㔹㉡㜱㙢搷㈵晤㌲ㄴ改扢〹㠶〱捡攵㕣㜱てㅢㄵ换㐸戹〲愵㔳〶㉦愷〴㌹晢愵㜸戹摦㍣㙡搵〳ㄹち攵㐱ㄳㄸ〹戵㥡㐲摦〰㐹搴㌳慡愱挲搸㘳㑥㠱㑡つ换〹搶㕡㝣扢㡥㑢㐲㈲摡㤱〵摢㑥ㄶ㔰ㄴ愴攵㐱〶慦㠱㘸摡愴㐱㜶攳〴ㄱ㤱つ㌲㌴㍢㐶㑥ㄳㄹ摢㘷挸〸戴㑦ㄲ㈱㕢ㅦ攸㉣㈳㐸散敢㠹㤴㥤㍡昲攳㡥㌴摢挸㤶て愵搹攵搸㌸晤ち㠲㉢〹慥㈲搸ぢ㈰晥〴〹㐷㈹㠷㝣㍡改㔷攳㔹扦㠶攰㌵〰㤰㑦㍡㘵㑥㈴慡㘸㐳㙤挵㡥㘴扢〱搸挹捡㈸づ㐵ㄱ㉤攳愶㥤㌹㘰㉢㐴㐷㔶攷昶搰戵㜹愵㘳㕦摦㤹㌶㤳换㈱㐵㘶㌴㑤慥㜵㤳愶挹㡤㘰搳㉥昵搶㜵攸慡㡦㄰扣ㄶ愰慣㕦㑦〸攵㐲㠳㜷㙢ㄶ㍤㑤捡㔷㠵㔹ㄴㅡ㐳㕤㉡昸㠸㤰㜹〴挸㄰㜲敢㡥㉦㍢㌶㌴捤挱㔱昳㔵㙦㐳敦敦捣摦ㄱ搲摢昴收㡥摥愱扦攸㐵㕡搱㌷㠰扤挴敦㍢敡㤸ㅢ㔱慤扦㥥攰㈶㠰㌶ㅤ挳搳昷㡢昵ㄴ㈸戳搸㑥㘰㙥㌷扤㉥捡捡㕤㔸㕢㤱㑡〳昵㥢ぢ㠶户㈴〳㜸㌰㑥㑣挳ㄶ㜶㍤㑦搶㜱愸慤愹〲㥥㕦慥㑣ㄷ晡㐷㍤搷㘶昹㡥㡤散扦㉡ㄴ㐳㍥慦昵攴摡㙣攴っ㕢㌳攱㜳㑡㔰づ㜵昰㙤㥤㠵㐴愲㔳㥡扣搸㉦晢㝣戹㈳㐹扡㤰㈴㙦挰戶敡户〰㐰㑡㠸摦㜴㤴㈸晢搹散㡤慡㔹摡㘲愵㠷㉦攳㜴搲收㐳㕣㈷㐷晡㐲㠷敤㈴晣〷晥㠰㍤㙦搹㑤㘱搱㘷捦㐹慦ち摦㠲㔵㤷攵搰㉤㑢㔱戳㈳㉢㕥㈵戲愲愷㘷摤㜹㍡挳扦愶攸愴㑤㑡㘴㜲㝢㘶㘵挶㔹扣㐵㔴㜴㐳㔲愸㘴戸㠶㥡ㄲ㠸㤴挷戶㍢㈲愶ぢㄱ㜳㉢㌶㑥㍦㐰㌰㑥㜰㄰愰昰㑢㐸㥡慤㙥㍣挳㘱扤慢㜴㘹㔷㉡戹ㄲ搱愰㕣㠴捦㜵ㄴ㔶㠷昸㥡㍢〸敥〴㘸㌳㝦攸㠰捣㈰㐴㠵昲〴㈱慡㌰㠶㜹搶㤲ㄷ㐸〳扢㑣〴㤶愶ㅡ㝥攰摡㡣㉣つ㤸搳敥㈹㌷㤸戶晣ㄵ㐴愲㠶捤㈸㜳摦戲㜴㐰㕤ㅥ㙣㥦戶㌲㜷㘵㐵搶㜴㜳摥㙤㐰戴㥤㤸摥づ〷㜳㙣〷㙣㐹㜵㌶搷〴㔲㜷攷㘳っ㈱戰搳捡摦㑡㙦散㤶扣摦㍣昴つ戶㜶㜴挱ち敡戲捦っ㤹㡥昹㤲㠹㕤㐴攴愰搶㙢㉥㉣㝢㔲㑥て㤸挷㍣慢㔶户ㅣ㐹㘴挰挶㘴戰㙥㐶㉥㈱㑡㌰攷㌲〶攸㍡〳收㠲㘷㌸晥㡡挱㠰攲摡敥搴㤳ち㡢ㄴ捣㐹换昱昱ㅡ㠵㐵收〷捤昹㘵昷〲㈲戶つ摢㌹㘶慣昸摢〲㉢㈴晡㌰㈹搴〸㑤㘸㥡㈸㘹愵㙥昱挳〳㜹㉥㐷摥换ㄳ㈸㕣攵ち昴㤹㘷㘸㙦摡昵㔱㡣㠶㜶㍡攷搴㡦攸㔱戳戰㈷㔳ち㤳㔳昵扢搸攷捤〰昷ㅣ㍢㜳愲ㄵ㤹㝢㐹㌱敢〲扤晣ㄹ㌲㕥㤱㐵㌳㄰㐲ㅦ摤慥㤰㔴㔸㐶捡〱〷〲攳㝣㙡㈷扦戲愹摡㤰晡㜶戵戲㐷ㄱ㐹敡㌷㘷㡣㐵㔹㐷㍣摡㌶㠲㕤攱〳捤㔸摢愸晢㔱摤㤴㙢摢〶㐹㡢㘴㌹㕦㌵㐸挱ㄳ㡤挰㍤㘹㌹扡〹愰攸㉦㉡㌲㉥愲挸戸愸㡡晡捤搳っつ慡㍣挷㜲㤷っ捦ち㤶㙤慢㕡攲〳挳㜷摢㠲㈶挱攴㤴扣㜱㡡㘵挶㐸㥢㌵㝦〶㈶㥢㍦〶㜴㡦㐱㡥㜲敢㠸㝥㔰慥㈶㡡昸㈳扡㜴㉣㐱挰㈸㑦愹晥㔶㡣㔶㔰户㈳㈰㜲㔴扡ㄴ摦挱戸昴ㄸ㑡㐲㈱㐴慣㘷㤰〸扣㠲〹㈱㑦ㄷ㜷搱㍣攳㔸〱戰㐷㡣ㅤ戵㠲㘹ㅦ㈸〷㐰㔶ㅤ㙦昷㈹慣㈶㍡㡤㌶戵挲㜵敢慢㔲㙡攲摡昵昵㐹扤昱扡つ慡㐳㡤㤲㔰㈴㥢㌵㔲㥡㘵㠳㌹㙥㈷㔵㈳㤴攲㡥戵㡤挸㜲㥢戶昶㥤㔲攴㈵㈸㈶㐵㌳㌹晤㙤㡡㔰㄰攸㡤㜴ㄴ㝤昶搹攴㤱㠸搸搰〶㈸㔳㑦㠵㘵〳㔱㐸昰〴慥㥤搴㘴㌹㝡〲㝦敦㡡戲戳㡤㈰㔵㘳㕣ㅣ㡥㙡㈶敡昵㔹〷㔶㐲搵昰㙡摢㠴愵戱戶㔰挳㈸敥散㔶晢㠷摢㥢㘰挴㠸つㄹㄶ挹昰〳㠳つ挱㕣㠹㠸㉡慤戳〱㙥㜵戳戸挴愷㤳搲㜰ㄴ〶收㠳摡戴㕣㔵㘶㔸换㤲ㅦ㔶ㅤ㥡愷㐵㈵㐷㜵㜳㘲搱㠷㑡て㈸挷愳㥣㘲㜰摤㍣㑤户ㄴ㉥㌱㐰散㐶戹戹㙡㠰搰㙥㜳〰㥥っ戶て㜶戰㈳㘱攸㠴搶ㄹ㈵㘸㌱㠳㜰搳㡢㈰敦㜴㠹㔱〸㔲㔳愵扦ㅤㄱ㥦㝤㡡改敢㐷㜲㜱㈶㘲㈲㠶扢㌲慣〷㈰㌷ㄹ㤹㈴ㄷつ挷〱昳㔰戲㈹愱搵ㅦ㤷搱挴ㄸ愰挹攷〵戸挵挳㔸搶㈰搹愶㡥㝢㙥㠱〵㙤㕡㕦摢㘵㥥㜰慡昵㐶㑤㉡㔵ㅣ换㙡愵㤱户〵扥搴ㄵ挰㤰㥢㌲昶㈵摡㤴ㄳ㌸㑡㜱挹㐴㔲昷㜶户㝥〴摤㤵㤰挳ㄸ愱敡㘳〰㌲挳㉤愷〲㘲敢敥㈹搰㍥摣摤扡挰愰㉥捦㐱愴慤㉢愲㉣㥢挱㝤扣㘶ㄴ㔹㜱㕢愲搹㡣㍢攳搲㘶㑦ㄴㅤ户挲愲㙤㠱㈳慣㌳ㄴ㜸挵㈲㡣㤱㉥戹㠳㠳攴㉥㐵搱摤㑢㡦愹挷摣㈵愰㐲㘱㐰㌰挶换㔳㔰づ扢ち㐶愲挱慤戵慣㙥挱攸㉦㉤㙦㝤〲㐰㌰っ㑣㠳ㄶ㉤㐳〳㘷ち昹捤つ㥣敢搰㉡㈳㐲㥡っ愶㌲㐶㌹っ㠷㍤㤰〶㙥攲㐱㝡挱㠵ㄲち昶愸㡢㘱昱摤挴㔱ㅢ㐷㈰搷扢愲慤㜰捥〸㜰晤挵搹摢㔶㍣㔱慢搱摣㠵㝦㙥㕢㘰ㄵ㔷㌷㐲㜳㜴㑦摢愵㉣戵㈶摡㜷㌷戴㔵㐴㤷〵て㑥㡦ㅤ㌷㠲敡昲㝣戰ㄶ㕥摣敡㤶㈴ち㍦㠴㍦㘲挳户搳㘶捥㍢扣㠸扡捡扤㉦㥦㜷摣ぢ㡥㥡㔷挱攷慤㍦㔰〸慥㔰昶㜲㤲攵摣扦昱㐷㈵㉤㔷昸〱㐶摣捡戴㌹㐰换㐱挲㜱搴扤换㔰ㅡ㡣攰㌱㠳㑥㘰扢㌷㙦つ㤰㑥昶戴搱㠹ㄲ〴㍢㠴攲㉣扤㙣㠴㈲扥て戴㤲㔸挲㈳㌹昶晣慢㘰㝤昱㉣㑡㠸㜰㕥敤㠸〴昹㙢戳㔱愷〴㜹㜴挵㠳扤晥㝦戰ㄴ㜳昳㠶散昴㕦㘰㘶昱扤㜶ㄴ㕤㑢ㄴ㝤㌷㐲ㄱ㉦ㄴ㠶㈸ㄲ扣〶愲昸昷ㅥ㘴攲㔴㘰㜸昶㐵〵挲戹愶㥤〳攸㉢㝥攱昷㝦㜸〰㥤㠹㠸㐳搱つ㐲㙤㌷攲戹㘹㈲昴慣㌳ㄱㄸ扣㔷㈶挲㐹㘴〴愳昸愱㠹㄰昹㐰㘶㔱戰戹㠹挰搸㕥㠶㈱㤸〸戵㈶摣ㅡ㍣㠱㕤㘱搳㍦㜶ㅣㄷ㙦愵㡦㜸㍥㤴㤶㍦〵㡦搴㤵敢㡢攷っ捦戰昷慡昲㘳㥥㠴㌲昳ㄶ㜰㤳㕢㜵㘱㡦㝤ㅢ搶愸㑥ㅢ昸㉡㘲㉦晢㡥㍦㘵㙢昷搷㠱愹㌰㠵敥㝢㔱ㄲ挵㤷攰㈹ㄱ㍣㌷攴摥扤攷ㅢ挷晥昰挸ㄳ㐷㜸㕢㉤愲搵挲㉤挸㜷ㄳ戲愷㍤㠱愰㙥攲愲挸攵晣㌰攷㈴㍥㔱戲㔶敡㜲搲昰㤴ㄵ攴敢㜶㥣つ〹㉦㐱㤸㈱昱㙤〷ㄳㄳ昷ㅥ㐲ㄳ㜳慣捤摤愹㍥㙣㔲㉥挲戱挴挴㤵㑦㉦づㅢ㡡㡥㡡慣㑢㙢戳昰㉤愸愲ㄷ㌹㤱戴㤵挸㔳㈷㤳㄰摦㙣搷㜵㠷愸敢挲㠳っ挳晥戱㤴㐲晣㠱ㄴ㤲㍣挸昰㐲㠰㤲㔲愷㤱㈹摣ち㤰ㄱ㔹㙢て昱搲ㅦ戰㈳〴㘴昳搲㕦㤷ㅦ戱㘰ㄷ㠱挵搸ㄷ摦敤㠹㤶戶㘸慣㥡ㄸ慡㔵㌶捤㍣㌲敡昰挲㠲昱戸㌴㘵改ㅣ㐴改㤶摤㔱㝣挹㠰ㅤ〶摥㐲挶㉥搸昴戵㤵敤扢㥤〶㙥㝥㐰捦ㄴ㤵挲㜰㜶戳ㄸ〷㔲ㄵ愳ぢ㥢㤶挳㈲挲挱㌰摢散搴ㄷ㔵㐱㘷㌹㝢㜱㉡㐵昰㡦㕦ち戱㝥戴㌵昴攵敤㌵搴㜱㑥㉦ㄶ挸ㅦ散慦㙢㌳ㄸㅢ㙦㈵挷㐰挲㙥愹㔵㈹扣ㅥ㝥〶㕤戸攸㥣搰㕢㔹昵㉣づ攱㥦㤸戳㝡戴㜵晡㥦搱㙢挵㔹㘷搹㥢㘱散㤴晥㝦㈷ち㌶搵晦㠲戱㌷㠵挸晢愳っㅦち㡣㥦㙣ㅡ戲攱㡥挰戳㡤攰㡤㍡ㄸ敢㉡换㤰㜷㤸㥢挷挷慢㘱戵㤲攰昰㝢攵摢慦㐶㌴晢搲戶敤敢㈸〰ㄹㅢ㉡㝣ㄵ㈲愸㘳晦戴摣攲㘸㑣挵〷〰昶㥣戴慡㥥敢扢㘶㌰㌲㡦愰敦〸扦㍤㌳㘱昳㑣㠸慦戴ぢ戵ㅢ戰ㄳ晤て愲捦愹㔹〸散㔳㌲㜸戹㘲㤱㡣㉣㙣㉤㤲挱㘳挳㔰㈲扣㐴敤攰㕦㘶摥摢㌰敡昸㜴㜵ㄶ扥捥㠰㐵摢㐲搹㠵ㅥ攷昶ㅢㅡ摣㍡摣搱㝡〷晣㐱戲㍥㠶攰㤸㕡挲〳て㜲㕦摢昷㈰摤㌶㕡㥢捦㤶摤昹摣捡㠵㘷㠰搳慤扤㈵㑤㌲㝣㈷扦㐸㉥敢ㄵ㐲㕣摡㠷愳㉥换㜱摤收愰攵㘸挳愰昳攸㠳㙥㍡挲㐶敢㜰㥦㙤㈱晡㝤づ㕤挵〴〱㝥扡ㄱ㘵昸㈰攸攵㈳㉢㡡㉦㘰㔹㘴〰攴㜳挵㉡㐰㘷慡㝥㝡㈳慡ㅥ㡡〵戲攰ㄹ㠳攴㔸ㄶ㥦㐳㐳㙥㔷戸㙣戰〴㤷㉤搴㔹〲㜹㍤敥㠱㝣㑥昰㉣愱㈶昲ㄹ㜴㘸㑥挴㐲㘹攷㠹㝣㝡愳㠹〸㕡〱㙡愱挹昱㠷㘲㉤愲搷㔱慤摢〴づ㠱ぢ㌰㐸戱㐸㔹㔳っ㐳ぢ捦ㄲ㌳㐸扦㡡晥㝤晥挸㉦㥦㘳晡敢ㄱ愱〴㈱慡搲㤳愷㈰㔴㤳晦㜸㜲昲ㅥ㑡㍢㑦晥愳ㅢ㑤㝥㠸㌲㤲㌳搱〳㠰㠱ㅥ㔱挱㍦㙡㌱つ㘴戸㡦晣㠹㜳〴昸愵㘶㌱㘴愰㐴昵扤㠰っ晡㜲挳㔵慢㡢挸挴㝤ぢ㕣㝦挶挷㍤捡㍥攲㐵㐸晡㜲㡡愱㌳戶ㄸ㙡挵㤲ㅤ㜹㘱户㠵㙣挰㤲昸戵㙣㐷㤱㕥散㌲挲㉦㍥㄰㈳收昸昱昸换㈹㉤㡡㌹㠱㌰㐲㡢㤴昴挳㡤ㄴ敦㡦ㅢ㝦晢㍢㉤㤷㈹㉡㤰㐰㍤㘱㘳搲㤹㙡晣扥戸昱㐱㝣㤵愵摡攴㜸㠳㠰改昹戸㌱改㔱㌵㝥㈲㙥晣㤷㠳㝢㥢㡤㘳㍡っ㐷㉥㤰㐸㌲㙣㕤㘵晤㈷扥搰ㅥ㐴昳㠲㐹晤搹㘷㠶挵㤴㥣㉡㜴㕣㔷ㅡ戴ㅦ㤷㐱㍣㝣㈳㍤㠳扢㑤戸〲〲㈱ㅢ晥㔷〹㈷㜰攷㘹摡〸っ㝣〲扤㡡㘰戳愷慢㈷㜶㉥㥡戳ㅥち㝡捤ㄳ㍥捥㔴戵㙤㐵㈲㌰〷昲攱晥㙥攲㤴捦㌰ㅤ㕢晢ㄱ〷挹㌴摥㈱改㑥㜹愸挰㑡㕥扣㈷挶㙣敥昱ㄶ捤攸㡦〱㌹㤰㡥㠰捣攸㡦〳㠶㠱ㄸ摥㔶捥つ㤱晦ㄵ㜳扦㠷ㄵ敦㈵㜸〲愰㉣挸散愴㠳攲晢〰昶挰㑡挵㝦㔵攱㡦搴攴挸㡡㈷㔷㉤晦㈷㕦㜶㌵昱㐸晣挶㈴㉤改ㅦ㘰慦て〲昴挰㠷㉢㈲㑡㉣敢ㅦ㐲㐹昲捤㤴ㅥ敡捤ㅦ㘶挵㐷〸㍥ち㔰㉥㜰挶㕢摥㍡㉥慣㑢昵昵㌱㜴ㄵ㡦ㄳ攰愷㝦㍣捡昰愱挰捤㜸㑢㘷㠳㤹攷攱昸敢㝥愸搳搴㘷晣㜷攳戳晣㌵㉥扡〷晦㉢㐹㐱㔹昷㜹敤捤摤㡤㐵㑥愰㘱慥㝥㉢搸散㤷㌰づ搷搵ち愳㜰㐴㙡㤶㤲㔶ㄴ㐴㍡ㄷ㉣㕣扣㠱㙦㌹慣㉡㠴㈰㈱愸ち㈷慡㌸㠲〲晤ㄳ㙣㑡ㅣㄳ㑦晡㈷昹㐴搴慡㑤晣㔴㤴攱㠳㈰㕥㔵昷㠷愲敥昱ぢ㠹㙢㔵㘱戵扤㤰昸㔷ㄵ换挹ㄷ㍥挵挱ㄴ戲㤰㐹慢㈶㈲㑤搱搰攷㤰ㄹ攸ㄹ攴摣敥挳㑦扢㈸慡攷㙡攷捥晤㜳㌰㍦戲㉦晦捥户昷㍦昵晣㉦㕥㜸昲搷敦㍡晣攷㝦㍤晤昴慦晦昸攴㜳晦晡攱攲攱㥦㍤昳捣㑦敦昹攲㜳㉦散㌶扦愴㝤攷㥦㌳㕦㝡㜴晣晣愳て㥢㘷㙥㌹昶攸晤て摤㍢㍥㜷搹㘸㑦㑦㙦敦㑤挳㍦扦敡收愱挷ㅦ晥㥥昸昱㙦慦㜴㠴㕡㉥㕥㤰㥥〶㤷慤愶昱㜹㘴㌰つ捥昸ㄵ㥤〶㤷慢㌶㙡㌱摡愸㐹ㄴ㤴攰搸攰〴㔴㠵㤱慥攸晢て㙣㐹戵㔱</t>
  </si>
  <si>
    <t>㜸〱敤㕣㕢㙣ㅣ㔷ㄹ摥㌳摥㕤敦慣敤搸㡤搳㑢㑡㘹㕤㐲㈹搴挱㡤搳㠶㕥㈰〴㕦敡㈴挵㠹摤搸㐹㐱愵摡㡣㜷捦挴㤳散捣戸㌳戳㑥㕣㉡戵㠲㤶㠲愰㈰㜱ㄳ㠵㜲㔱㐱㈰㕥戸扣㜰㝦㐱㈰㠱㔰㤱㤰㠰〷㈴ㅥ㑡㠵攰〱㠴㈲昱搲〷㈴昸扥㌳㌳扢㌳㙢敦搸摤戶攰㈲㥦㘴晦㥣㌹户㌹攷晣搷昳晦㘷㤲ㄳ戹㕣敥摦㐸晣㤷㈹捦捣㜵ぢ㙢㝥㈰敤戱㈹户㕥㤷搵挰㜲ㅤ㝦㙣挲昳㡣戵㔹换て㝡搰愰㔸戱㔰敦ㄷ㉡扥昵戰㉣㔵㔶愵攷愳㔱㈱㤷㉢㤵㜴つ昵ㅣ㠴扦愱昸㐱㘷慦晥㍣挰攲搴攴摣搲㜹㡣扡㄰戸㥥摣㍦㜲㈶散㝢㜸㝣㝣㙣㝣散搰㠱摢摦㌶㜶㘰晦挸㔴愳ㅥ㌴㍣㜹搸㤱㡤挰㌳敡晢㐷收ㅢ㑢㜵慢晡㙥戹戶攸㕥㤰捥㘱戹㜴攰戶㈵攳昶㍢挷㙦㍦㜴挸扣敢慥㍢晢昱敡摣挹愹挹㜹㑦㥡晥㉢㌴㘶㠱㔳扥㝤㕡㔶㉤慥㑤㑡捦㜲捥㡤㑤㑤攲㙦㘲晥㜸扡㘳㙣㘱㔹捡㠰慦㤶㥥㜴慡搲搷搱戱捦㥥昰晤㠶扤挲捤搳敤ㄹ㉣戵㙡昸㐱挱㥥㤲昵扡㙥挷愳㤶散㌹散㕤摤㔸敢户ㄷ愴攳㕢㠱戵㙡〵㙢㐵㝢ㄱ〳搵〶散搳扥㍣㘵㌸攷攴㐹挳㤶〵晢㘸挳慡攵挳㤴敢戹㌹ㅥ㈲㌹㌱戵晣戱〹摦㥥㕡㌶㍣㌵㈳㥦ㅢ㤳搱㜶挶慢愶摢敥敢㍣㉥愷慥摥挰㌱㙦敡摣づ㌵㘷っ慦搹㜲戴㜳换㘸昱改ㄹ摣摡戹㝤㘲㡦搲㝤摥搲戹㡦摡捡㜴㙢搱ㄷ搱户摡㔱㉣㐶㉦ㄲ昴ㄲ㤴〸㠸㐰扤㑣搰㐷搰て㈰昲晦〴㤷㈴㍢戲㑡慢ㄸ㕡㘵㐹慢㔴戵㑡㑤慢㐸慤㘲㙡㤵㜳㕡㘵㔹慢㔸㕡攵扣㔶戹㠰㌶㜱㉡昵昶㙡㔱晡敤搷扥戸捦㝦昴晣捣㘷扥㘱㝤晣挶㥦摥扡搴扦ぢ㡤敥㡢㈶㌵敤ㄹㄷ㐱㙡㉤㉡㍥㌸㜶㠰㝦㌶攷ち㌰㠵㜹挸扣挳ㅣㅦ慦ㅤ㍡㘰摣㘶ㄴ戸慣っ攴愷〸㘵〸㙤晢捤晢㉤愷收㕥㔴戸扢㙥搲昰㘵㙢攳㐶愳扡㐹户攱搴晣搷㙤㕣戹㄰ㄸ㠱扣戶扤慥㌵挸扡㙥ぢ㘰㉢改慢昷㕤摦摥敤㡣㔱㙦挸㠹㑢㔶㔸晤晡戶㙡㝢摥㜳㤷㍡搷捥㜸昲愱㘶敤扡ㄹ㑤㐰愸慤慡戱搷慤㌲慣ち攷㌵㌲戵散晡搲㔱搳ㅢ戵攷慤敡〵改㉤㐸㡡㐴㔹㔳㑢扤㤲㔵ㄱ搷㡦捥㌹㔸㈸戸戵昶㠶㘴愹㜹捦愵〰捣㉣㙢㤸敦㡡昴㠲戵㐵㘳愹㉥慦㑡㌵〹摦㠹㡡扤愹攲ㄹ户摡昰愷㕣㈷昰摣㝡扡㘶愲戶㙡㐰搲搴㑥戸㌵㤹捦攷㤴㔰㠰挰敤改ㄱ㈲㜷㑢㘷㕥㔰㠸㐸愰㤸㡣㝣㑤㥡散挶㑥㘱㜵㔸㐵㕤㤲㈶戵㌷㙥㌲ㄸ攷慢㘴㑣〶〷㈶搶㐴晤挱㤷扥㜹㤳㘱㥢㤸㝢㜵ㅢ㙢摡㜰戴晡㝢㔶愵ㄳㅣ㌳㥣㕡㕤㝡㤹摡㑦㜰㐶晡㈰㐰攱㌲〴㐲挷摤愳慡ㄳ㤷挴㕡攱愲㔵ぢ㤶㡢换搲㍡户ㅣ愰っㅡ戲㔴攲搶慥㑢晡ㄵ㈸搲㜷ㄳっ〳㤴换戹攲ㅥ㌶㉡㤶㤱㜲〵㑡愷っ㕥㑥〹㜲昶㑢昱㜲扦㌹㘳搵〳ㄹち攵㐱ㄳㄸ〹戵㥡㐲摦〰㐹搴㌳慡愱挲搸㘳㑥㠱㑡つ换〹搶㕡㝣扢㡥㑢㐲㈲摡㤱〵摢㑥ㄶ㔰ㄴ愴攵㐱〶慦㠱㘸摡愴㐱㜶攳〴ㄱ㤱つ㌲㌴㍢㐶㑥ㄳㄹ摢㘷挸〸戴㑦ㄲ㈱㕢ㅦ攸㉣㈳㐸散敢㠹㤴㥤㍡昲攳㡥㌴摢挸㤶て愵搹㤵搸㌸晤㉡㠲慢〹慥㈱搸ぢ㈰晥〲〹㐷㈹㠷㝣㍡改慦挳戳㝥ㅤ挱敢〱㈰㥦㜴捡㥣㐸㔴搱㠶摡㡡ㅤ挹㜶〳戰㤳㤵㔱ㅣ㡡㈲㕡挶㑤㍢㜳挰㔶㠸㡥慣捥敤愱㙢昳㑡挷扥愹㌳㙤㈶㤷㐳㡡捣㘸㥡㕣敢㈶㑤㤳ㅢ挱愶㕤敡慤ㅢ搰㔵ㅦ㈱戸ㄱ愰慣扦㠱㄰捡㠵〶敦搶㉣㝡㥡㤴慦〹戳㈸㌴㠶扡㔴昰ㄱ㈱昳〸㤰㈱攴搶ㅤ㕦㜶㙣㘸㥡㠳愳收㙢摥㠶摥摦㤹扦㈳愴户改捤ㅤ扤㐳㝦搱㑢戴愲昷㠱扤挴ㅦ㍢敡㤸㥢㔰慤扦㠹攰㘶㠰㌶ㅤ挳搳昷㑢昵ㄴ㈸戳搸㑥㘰㙥㌷扤㉥捡捡㕤㕣㕢㤱㑡〳昵㥢㡢㠶㜷㑥〶昰㘰ㅣ㥦㠶㉤散㝡㥥慣攳㔰㕢㔳〵㍣扦㕣㥤㉥昴㘷㍣搷㘶昹㡥㡤散扦㈶ㄴ㐳㍥慦昵攴摡㙣攴っ㕢㌳攱㜳㑡㔰づ㜵昰㙤㥤㠵㐴愲㔳㥡扣搸㉦晢㝣戹㈳㐹扡㤰㈴㙦挱戶敡户〰㐰㑡㠸摦㜷㤴㈸晢搹散慤慡㔹摡㘲愵㠷㉦攳㜴搲收㐳㕣㈷㐷晡㐲㠷敤㈴晣〷晥㠰扤㘰搹㑤㘱搱㘷捦㑢慦ち摦㠲㔵㤷攵搰㉤㑢㔱戳㈳㉢㕥㈳戲愲愷㘷摤㜹㍡挳扦愶攸愴㑤㑡㘴㜲㝢㘶㘵挶㔹扣㐵㔴㜴㐳㔲愸㘴戸㠶㥡ㄲ㠸㤴挷戶㍢㈲愶ぢㄱ㜳㉢㌶㑥㍦㐰㌰㑥㜰㄰愰昰㙢㐸㥡慤㙥㍣挳㘱扤慢㜴㘹㔷㉡戹ㄲ搱愰㕣㠴捦㜵ㄴ㔶㠷昸㥡户ㄱ摣〱搰㘶晥搰〱㤹㐱㠸ち攵〹㐲㔴㘱っ昳㡣㈵㉦㤲〶㜶㤹〸㉣㑤㌵晣挰戵ㄹ㔹ㅡ㌰愷摤㤳㙥㌰㙤昹㉢㠸㐴つ㥢㔱收晥㘵改㠰扡㍣搸㍥㙤㘵敥捡㡡慣改收㠲摢㠰㘸㍢㍥扤ㅤづ收搸づ搸㤲敡㙣慥〹愴敥捥挷ㄸ㐲㘰愷㤵扦㤵摥搸㉤㜹扦㜹攸ㅢ㙣敤攸愲ㄵ搴㘵㥦ㄹ㌲ㅤ昳㈵ㄳ扢㠸挸㐱慤搷㕣㕣昶愴㥣ㅥ㌰㡦㝡㔶慤㙥㌹㤲挸㠰㡤挹㘰摤慣㍣㠷㈸挱扣换ㄸ愰敢っ㤸㡢㥥攱昸㉢〶〳㡡㙢扢㔳㑦㉡㉣㔲㌰㈷㉤挷挷㙢ㄴㄶ㤹ㅦ㌴ㄷ㤶摤㡢㠸搸㌶㙣攷愸戱攲㙦ぢ慣㤰攸挳愴㔰㈳㌴愱㘹愲愴㤵扡挵てて攴戹ㅣ㜹㉦㑦愰㜰㤵㉢搰㘷㥥愱扤㘹搷㐷㌱ㅡ摡改㥣㔳㍦愲㐷捤挲㥥㑣㈹㑣㑥搵敦㘲㥦扢〱敥㍤㝡晡㜸㉢㌲昷戲㘲搶〵㝡昹㌳㘴扣㈲㡢㘶㈰㠴㍥扡㕤㈱愹戰㡣㤴〳づ〴挶昹搴㑥㝥㘵㔳戵㈱昵敤㙡㘵㘷㄰㐹敡㌷㘷㡤㈵㔹㐷㍣摡㌶㠲㕤攱〳捤㔸摢愸晢㔱摤㤴㙢摢〶㐹㡢㘴戹㔰㌵㐸挱ㄳ㡤挰㍤㘱㌹扡〹愰攸㉦㉡㌲㉥愱挸戸愴㡡晡捤㔳っつ慡㍣挷㜲捦ㄹ㥥ㄵ㉣摢㔶戵挴〷㠶敦戶〵㑤㠲挹㈹㜹攳ㄴ换㡣㤱㌶㙢晥㌴㑣㌶㝦っ攸ㅥ㠳ㅣ攵搶ㄱ晤愰㕣㑤ㄴ昱㐷㜴改㔸㠲㠰㔱㥥㔲晤ㅤㄸ慤愰㙥㐷㐰攴愸㜴㌹扥㠳㜱昹㔱㤴㠴㐲㠸㔸捦㈰ㄱ㜸〵ㄳ㐲㥥㉥敥愲㜹摡戱〲㘰㡦ㄸ㥢戱㠲㘹ㅦ㈸〷㐰㔶ㅤ㙦慦㔵㔸㑤㜴ㅡ㙤㙡㠵ㅢ搶㔷愵搴挴昵敢敢㤳㝡攳㡤ㅢ㔴㠷ㅡ㈵愱㐸㌶㙢愴㌴换〶㜳摣㑥慡㐶㈸挵ㅤ㙢ㅢ㤱攵㌶㙤敤㍢愵挸换㔰㑣㡡㘶㜲晡㍢ㄵ愱㈰搰ㅢ改㈸晡散戳挹㈳ㄱ戱愱つ㔰愶㥥ち换〶愲㤰攰㜱㕣㍢愹挹㜲昴〴晥摥ㄵ㘵攷ㅡ㐱慡挶戸㌴ㅣ搵㑣搴敢㜳づ慣㠴慡攱搵戶〹㑢㘳㙤愱㠶㔱摣搹慤昶て户㌷挱㠸ㄱㅢ㌲㉣㤲攱〷〶ㅢ㠲戹ㄲㄱ㔵㕡㘷〳摣敡㘶㜱㠹㑦㈷愴攱㈸っ㉣〴戵㘹戹慡捣戰㤶㈵㍦慣㍡㌴㑦㡢㑡㡥敡收挴㤲て㤵ㅥ㔰㡥㐷㌹挵攰扡㜹㡡㙥㈹㕣㘲㠰搸㡤㜲昳搵〰愱摤收〰㍣ㄹ㙣ㅦ散㘰㐷挲搰〹慤㌳㑡搰㘲〶攱愶ㄷ㐱摥改ㄲ愳㄰愴愶㑡晦㌸㈲㍥晦㌴搳㌷㡦攴攲㑣挴㐴っ㜷㘵㔸て㐰㙥㌲㌲㐹㉥ㅡ㡥〳收愱㘴㔳㐲慢㍦㉥愳㠹㌱㐰㤳捦ぢ㜰㡢㠷戱慣㐱戲㑤ㅤ昷摣〲ぢ摡戴扥戶换㍣敥㔴敢㡤㥡㔴慡㌸㤶搵㑡㈳㙦ぢ㝣愹㉢㠰㈱㌷㘵散㑢戴㈹挷㜱㤴攲㤲㠹愴敥敤㙥晤〸扡㉢㈱㠷㌱㐲搵挷〰㘴㠶㕢㑥〵挴搶摤㔳愰㝤戸扢㜵㠱㐱㕤㥥㠳㐸㕢㔷㐴㔹㌶㡢晢㜸捤㈸戲攲戶㐴戳㔹㜷搶愵捤㥥㈸㍡㘶㠵㐵摢〲㐷㔸㘷㈸昰㡡㐵ㄸ㈳㕤㜲〷〷挹㕤㡥愲扢㤷ㅦ㔵㡦戹换㐰㠵挲㠰㘰㡣㤷愷愰ㅣ㜶ㄵ㡣㐴㠳㕢㙢㔹摤㠲搱㕦㕡摥晡〴㠰㘰ㄸ㤸〶㉤㕡㠶〶捥ㄴ昲㥢ㅢ㌸㌷愰㔵㐶㠴㌴ㄹ㑣㘵㡣㜲ㄸづ㝢㈰つ摣挴㠳昴愲ぢ㈵ㄴ散㔱ㄷ挳攲扢㠹愳㌶㡥㐰慥㜷㔵㕢攱扣ㄱ攰晡㡢戳户慤㜸愲㔶愳戹ぢ晦摣戶挰㉡慥㙥㠴收攸㥥戶㑢㔹㙡㑤戴敦昶戵㔵㐴㤷〵て㑥㡦ㅤ㌳㠲敡昲㐲戰ㄶ㕥摣敡㤶㈴ち㍦㠱㍦㘲挳户搳㘶捥㍢扣㠸扡捡扤㉦㕦㜰摣㡢㡥㥡㔷挱攷慤㍦㔰〸慥㔰昶㜲㤲攵摣扦昱㐷㈵㉤㔷昸㌱㐶摣捡戴㌹㐰换㐱挲㜱搴扤换㔰ㅡ㡣攰㌱㠳㑥㘰扢㌷㙦つ㤰㑥昶戴搱㠹ㄲ〴㍢㠴攲㥣㝢挵〸㐵晣〸㘸㈵戱㠴㐷㜲散昹搷挱晡攲㠷㈸㈱挲㜹戵㈳ㄲ攴㌷㘶愳㑥〹昲攸㡡〷㝢晤晦㘰㈹收收つ搹改扦挰捣攲〷敤㈸扡㥥㈸晡㝥㠴㈲㕥㈸っ㔱㈴㜸つ㐴昱敦扤挸挴愹挰昰散㑢ち㠴㜳㑤㍢〷搰㔷晤挲敦晦昰〰㍡ㅢㄱ㠷愲ㅢ㠴摡㙥挲㜳搳㐴攸㔹㘷㈲㌰㜸慦㑣㠴ㄳ挸〸㐶昱㐳ㄳ㈱昲㠱捣愱㘰㜳ㄳ㠱戱扤っ㐳㌰ㄱ㙡㑤戸㌵㜸〲扢捡愶㝦散ㄸ㉥摥㑡ㅦ昱㝣㈸㉤㝦ちㅥ愹慢搷ㄷ捦ㅢ㥥㘱敦㔵攵㐷㍤〹㘵收㉤攲㈶户敡挲ㅥ搷㙥㔸愳㍡㙤攰慢㠸扤散㍢晥㤴慤摤㕦〷愶挲ㄴ扡敦㐵㐹ㄴ㕦㠶愷㐴昰摣㤰㝢晦㥥㙦ㅤ晤搳挳㡦ㅦ攱㙤戵㠸㔶ぢ户㈰摦㑤挸㥥昶〴㠲扡㠹㡢㈲㔷昲挳㥣ㄳ昸㐴挹㕡愹换㐹挳㔳㔶㤰慦摢㜱㌶㈴扣〴㘱㠶挴户ㅤ㑣㑣摣㝢〸㑤捣戱㌶㜷愷晡戰㐹戹〸挷ㄲㄳ㔷㍥扤㌸㙣㈸㍡㉡戲㉥慤捤挲㜷愰㡡㕥攲㐴搲㔶㈲㑦㥤㑣㐲㝣扢㕤搷ㅤ愲慥ぢて㌲っ晢挷㔲ち昱〷㔲㐸昲㈰挳ぢ〱㑡㑡㥤㐲愶㜰㉢㐰㐶㘴慤㍤挴㑢㝦挰㡥㄰㤰捤㑢㝦㕤㝥挴㠲㕤〴ㄶ㘳㕦㝣户㈷㕡摡愲戱㙡㘲愸㔶搹㌴ぢ挸愸挳ぢぢ挶攳搲㤴愵㜳㄰愵㕢㜶㐷昱㈵〳㜶ㄸ㜸ぢㄹ扢㘰搳搷㔶戶敦㜱ㅡ戸昹〱㍤㔳㔴ち挳搹捤㘲ㅣ㐸㔵㡣㉥㙣㕡づ㡢〸〷挳㙣戳㔳㕦㔴〵㥤攵散挵愹ㄴ挱㍦㝥㈹挴晡搱搶搰㔷戶搷㔰挷㌹扤㔸㈰㝦戰扦慥捦㘰㙣扣㤵ㅣ〳〹扢愵㔶愵昰㝡昸㘹㜴攱愲㜳㐲㙦㘵搵戳㌸㠴㝦㘲捥敡搱搶改㝦㐶慦ㄵ㘷㥤㘱㙦㠶戱㔳晡晦㍤㈸搸㔴晦ぢ挶摥ㄴ㈲摦ㅢ㘵昸㔰㘰晣㘴搳㤰つ㜷〴㥥㙤〴㙦搴挱㔸㔷㔹㠶扣挳摣〲㍥㕥つ慢㤵〴㠷摦㉢摦㝥㌵愲搹㤷戶㙤㕦㐷〱挸搸㔰攱敢㄰㐱ㅤ晢愷攵ㄶ㐷㘳㉡㍥〰戰攷㠴㔵昵㕣摦㌵㠳㤱〵〴㝤㐷昸敤㤹〹㥢㘷㐲㝣慤㕤愸敤挳㑥昴㍦㠸㍥㈷攷㈰戰㑦捡攰㤵㡡㐵㌲戲戰戵㐸〶㡦つ㐳㠹昰ㄲ戵㠳㝦㠵㜹㕦挳愸攳搳搵㌹昸㍡〳ㄶ㙤ぢ㘵ㄷ㝡㥣摢㙦㘸㜰敢㜰㐷敢摤昰〷挹晡ㄸ㠲㘳㙡〹て㍣挸㝤㙤摦㠳㜴摢㘸㙤㍥㕢㜶攷㜳㉢ㄷ㥥〵㑥户昶㤶㌴挹昰㥤晣㈲戹慣㔷〸㜱㘹ㅦ㡥扡㉣挷㜵㥢㠳㤶愳つ㠳捥愳て扡改〸ㅢ慤挳㝤戶㠵攸昷㔹㜴ㄵㄳ〴昸改㐶㤴攱㠳愰㤷㡦慣㈸扥㠴㘵㤱〱㤰捦ㄵ慢〰㥤愹晡㤹㡤愸㝡㈸ㄶ挸㠲㘷っ㤲㘳㔹㝣〱つ戹㕤攱戲挱ㄲ㕣戶㔰㘷〹攴昵戸〷昲㌹挱戳㠴㥡挸攷搰愱㌹ㄱぢ愵㥤㈷昲搹㡤㈶㈲㘸〵愸㠵㈶挷ㅦ㡡戵㠸㕥㐷戵㙥ㄳ㌸〴㉥挰㈰挵㈲㘵㑤㌱っ㉤晣㤰㤸㐱晡㑤昴敦昳㐷㝥晤ㅣ搳摦㡦〸㈵〸㔱㤵㥥㍣〵愱㥡晣㈷㤲㤳昷㔰摡㜹昲㑦㙤㌴昹㈱捡㐸捥㐴て〰〶㝡㐴〵晦愸挵㌴㤰攱㍥昲㈷捥ㄲ攰㤷㥡挵㤰㠱ㄲ搵昷㈲㌲攸换つ㔷慤㉥㈱ㄳ昷㉤㜰晤ㄹㅦ昷㈸晢㠸ㄷ㈱改换㈹㠶捥搸㘲愸ㄵ㑢㜶攴㠵摤ㄶ戲〱㑢攲搷戲ㅤ㐵㝡戱换〸扦㜸㌲㐶捣戱㘳昱㤷㔳㕡ㄴ㜳〲㘱㠴ㄶ㈹改㠷ㅢ㈹㍥ㄴ㌷晥敥昷㕡㉥㔳㔴㈰㠱㝡挲挶愴㌳搵昸㠹戸昱㐱㝣㤵愵摡攴㜸㠳㠰改昹戸㌱改㔱㌵㝥㍣㙥晣户㠳㝢㥢㡤㘳㍡っ㐷㉥㤰㐸㌲㙣㕤㘵晤㈷扥搰ㅥ㐴昳㠲㐹晤搹㘷㠶挵㤴㥣㉡㜴㕣㔷ㅡ戴ㅦ㤷㐱㍣㝣㈳㍤㡢扢㑤戸〲〲㈱ㅢ晥㔷〹挷㜱攷㘹摡〸っ㝣〲扤㡡㘰戳愷慢㈷㜶㉥㥡㜳ㅥち㝡捤攳㍥捥㔴戵㙤㐵㈲㌰〷昲攱晥㙥攲㤴捦㌰ㅤ㕢晢ㄱ〷挹㌴摥㈱改㑥㜹愸挰㑡㕥㝣㈰挶㙣敥戱ㄶ捤攸㡦〲㌹㤰㡥㠰捣攸㡦〱㠶㠱ㄸ摥㔶捥つ㤱晦ㄵ㜳㝦㠰ㄵㅦ㈴㜸ㅣ愰㉣挸散愴㠳攲ㄳ〰㝢㘰愵攲扦慡昰㐷㙡㜲㘴挵㤳慢㤶晦戳慦扡㥡㜸㌸㝥㘳㤲㤶昴㈷搹敢挳〰㍤昰攱㡡㠸ㄲ换晡㐷㔰㤲㝣㌳愵㠷㝡昳㐷㔹昱㌱㠲愷〰捡〵捥㜸换㕢挷㠵㜵愹扥㍥㡥慥攲㌱〲晣昴㑦㐴ㄹ㍥ㄴ戸ㄹ㙦敦㙣㌰昳㍣ㅣ㝦摤て㜵㥡晡㡣晦ㅥ㝣㤶扦挶㐵昷攰㝦㈵㈹㈸敢㍥慦摤摤摤㔸攴〴ㅡ收敡户㠲捤㝥ㄹ攳㜰㕤慤㌰ち㐷愴㘶㈹㘹㐵㐱愴㜳挱挲挵ㅢ昸㤶挳慡㐲〸ㄲ㠲慡㜰愲㡡㈳㈸搰㍦挵愶挴㌱昱愴㝦㥡㑦㐴慤摡挴捦㐴ㄹ㍥〸攲㔵㜵㍦ㅦ㜵㡦㕦㐸㕣慢ち慢敤㠵挴扦慡㔸㑥扥昰㘹づ愶㤰㠵㑣㕡㌵ㄱ㘹㡡㠶扥㠰捣㐰捦㈰攷㜶㍦㝥摡㈵㔱㍤㕢㍢㝢昶挵挱晣挸戵昹昷扣慢晦改攷㝦昵挲㈷㝦昷扥挳㝦晤搷㌳捦晣敥捦㥦㝣敥㕦㍦㔹㍡晣㡢㘷㥦晤昹扤㕦㝥敥㠵摤收㔷戴敦扤㌸晢㤵㐷挶㉦㍣昲㤰㜹晡㤶愳㡦扣昷晣㝤攳昳㔷㡣昶昴昴昶摥㍣晣换㙢摥㍣昴搸㐳㍦㄰㍦晤挳搵㡥㔰换挵ぢ搲搳攰戲搵㌴扥㠸っ愶挱ㄹ扦慡搳攰㜲搵㐶㉤㐵ㅢ㌵㠹㠲ㄲㅣㅢ㥣㠰慡㌰搲ㄵ㝤晦〱㔱㡤戵㑤</t>
  </si>
  <si>
    <t>㜸〱敤㝣㝢㜸㕣搵㜵慦昶㐸㜳愴㌳㤲慣挱㌶㙦㌰愲㤸㐷㤰慤捥晢㘱㘳㙣㔹戲㡣㐰㘰㘳搹㤰昰ㄲ㘷㘶捥㐱㘳捦挳捣㡣晣㐸㐸㠱㐰ㄲㄲ㤲㤰㠴摣㄰ち〱〲昴愶㄰摡㝣㈱愱愵㈵㡤㈱㤰㈶㌱攴昵㤵㝣㑤㙥搳㌴㠱㐰㥡㡦摣搴㑤㘹㥡摢㠴㜰㝦扦㜵捥㡣捥捣ㅣ挹搸愱㕦晤㐷㡦㌴㙢昶㕥㝢慤扤昷昹敤搷摡敢散㌳ㅤ慡愳愳攳㜵㕣晣收搵挵挰㐹㔳㝢慢㌵戳㌸㍣㕡㉥ㄴ捣㙣㉤㕦㉥㔵㠷㐷㉡ㄵ㘳敦㘴扥㕡敢㠴㠰㌶㥤㐷㝡搵㍦㕤捤扦摤散㤹摥㘵㔶慡㄰昲㜷㜴昴昴攸㍥愴㜷㍢㥦㘰㍤愲㔳㑢敦㈲㠱㔴㠷慥㤱㔰㑡敦㈱搱㐱晡〲㈰㕢㐷搷㙦捡㙣㐷㤹㔳戵㜲挵㕣㌱㜸㠹㥤昳㥡㜰㜸㌸㍣ㅣて挵ㄲ挳愱ㄵ㠳愳戳㠵摡㙣挵㕣㔳㌲㘷㙢ㄵ愳戰㘲㜰昳㙣愶㤰捦㕥㘰敥摤㕡摥㘱㤶搶㤸㤹㔰㌴㘳挴㔲攱㔸㍣㙥愵搳愹扥㕥攴㝣搱攸晡捤ㄵ搳慡扥㔹㜹昶㌱捦㑤愳敢㠷㉦㌲㙢㙦㔶㥥晤挸ㄳ㔹㡥㤵㡢㐶扥昴㈶㘵敡㈷昲昱㌱㌳㥢㘷ㄳ㤹㘶㈵㕦扡㘶ㄸ搵㙥〲ㅡ戱攴昰㐸戵㍡㕢摣挹搶ㅥ㌵ぢ㠵㉤愶㈵㑤㔳ㅣ慢搶㌶ㅢ㤵㘲戵慦㐸晣捣㡡㔹捡㥡搵㐵挵つ㝢戲㘶挱ㄱ慣昶ㄴ㉦㌱㉡ㄷㄹ㐵戳㡢㠱㠱愲摤㠶ㄳ㌹戳㔴换搷昶昶ㄷ户㔵捤㉤㐶改ㅡ㤳㈲晥攲挶搹㝣㑥㜵㜵攱扦愳昳㑣慦㥡㐹㐳愱㍥挵搱ㄹ愳㔲㤳ㄸ㥢㌰散㈵敢敡㉥㜲ㄷ㑤昵㘲㤷ㅡ㙣搱㘲㥢㑤攵㡢ㄷ㤸㤵㤲㔹㘰㈱㙣挹愱ㄶ㈱〱挸㙥㠷〶㔲㡤摢㠱扣敡㜵㠶〸敦㠵愵㘸㡢㐰ㄲ摢㑡㜹慢㕣㈹慥戸㌰㕦㕡ㄳㅡ㡥㐶㐲攱㜸㍣ㄲ㡢愶攲㈹㤰㜴㜸挵㠵挶㥥㌵攱攱㐸㍣㥤㐸挴搳搱㐸㍡㤵㑥挶愳㐹㝤〰扡㝡㤰戹ㅣ〵戲㜴㙣昰换㝦㌹㌸㕡㌶慤㝣㌶て〴捤敡慡挸㉡㝤㌱㘵㤶㠰愸慥㥦㘳扣扡换㈷㌶扥㘹挳㌷㥤昱㑤㘷㝤搳㌹摦戴改㥢戶㝣搳搷昸愶㘷㝣搳㜹摦昴㜶摦昴づ挸搴慦㥥敥㙥㥦㜳㙤㝦昹挹捦晥捤攷搷㙥戸昹㌷愹搵摡㑢攷㝦㑡㜱㠸捡〸㍦ㅡ㠱㔵敥晢㔹ㄹㅡづ㐷挲昱㔴㈲ㄹ㡤挴挲㠹㔰㈲ㅥ㡢换つ㠵㠶㐳愱㐸㌴ㄹ㑤愷㘳搱㜰㉣ㅤ㑢愶愳搱戰㝥っ昴昵㘳㐱戴攳㐰㤶㡣㕤ㄵ㘹扤㉢晤㜸㡡㥣〰愲搴㑢戸㈵摥搶戵换敦㔸戳㜸摦㠳愳て晦攰㤱昷㍤㍥㌸昲ㅢ挵搹㐲敡㜳ㄲ〲愹愶晡㠴㠷ㄳ搱㐸㈲㥥ち挷㘳㠹㔴〴戵㐹㐹㜵㔸捦㐴㈴〴昰㔱㤳㌰㠰挶戴愱㥦捣愲㤶㠱㘸愷㠰㉣ㅥ㙤㠳㔸ㅦ愴挴愹㈰㑡晤搰愹捣㑤愷づ㕦晤昵㜷㥥戶敥搶攳㙦㌹昶慢㜷扤攳㙣㍦㘷慤愸㔷㑦㘹敤㠴攳㤸扣戲㐶戵收㡣て㑥㜴㙦敥昰㌹昸攸ㄹ慦㘴晦敢㐷てち㜹㔳㐶㡦㝥ㅡ搱㕦づ愲㥤づ㜲捣㤸㔹捤㔷㡣㑣扥㠰搹〳㈳愱㌸戸搹慣㤶慢晡ㄹ㤴㍡ㄳ㐴愹敦㌹㙤昴戱㙡戶敦てづ扣戸昱㤶搰戳㕦改晥挳㑢㜷㈸㘲㉤ㅤ收㉤〸慣㙥敡㌰攸愸搱㐸㍣㤲㡡㠷ㄳ㘹㉣ぢ㤱㐸㉡ㄱ㙢昴攰㘸㍡㥥㑥㠶㤳戱㐸㌸っ㠱㐸㌸慡㥦捤搲㠶㐰戴ㄵ㈰㡢㐷摡晢捣㑡㑡っ㠳㈸昵ㅤ愷㍥㍢捦摥㝦摣㝢㑦戸㝡攲㈳㑦ㄵ㔶晥昴戵㜳扥慣㌸㠹㑡㝤㐲〸㌴㑤㄰㉢愳㠹攱㔴ㄸ㘳㈵㠹㝥㥣㐴㉦㡥愶㥤〹㈲ㄴ㡡㜲㐸㠵攲戱㌴愶㡤㘴㐴て戳愰〸㠸ㄶ〵㔹㌲敡㌱㤸㘲ㄴ㠹㠳㈸戵摦愹换ㄹ㠹㝢昷晦扦搵㜷慣晦搲㍤㝦扦攴㕦㝦昷搸㙤㡡换慣搴㈵㠹挰戹慤搸㠴㐲改㜸㌲㤹㡣㠶挲㘱っ攳㜸㌲ㅡ戶㈷慣㈸ㄶ摥㜰㌴㤱ち愵攲戱㔸㉡㤹㡣㐴㌷慣っ挵昵ㄴぢ㑣㠳㘸慢㐰㡥㔹摦㕥㈷㑥㕢慢㈹㜵づ㠸㔲㑦㍢搵㝡㘹㜳昶戸㉦摤晣挱挹㍢㕥㝣敤㍦㥥㕦昵㌱搵㜷㉥㤲㉦㜶收搳戱㡡戱ㅢ㉢搴摣攲ㄷㄹ㐶戳扤㤱㔵ㅦ㡢扥ㄵ户㤲㔶㌸㥣㡢㠷㡣愸攱攷慣晡㐶㤷ㄷ㑥扥㝤搶愵昹㔲慥扣㕢搶㥢㤳搶ㅢ㔵㜳㙥〰つ㌹㘹敢换戳愵㕣昵㐴敦挴愹㥡㔱㌳㑦㘸㑤㥢换愴㑤㙤ち慢戱㔹㤵昲㤶戵慡㕤㘲ㄴ㘶捤㤱㍤㜹㍢昹攴㤶㘴慣挵攵捣晣愹攳ㄵ昳摡㐶㙡㕢㡤㐶㘰搲敤㤲扣摢敥搲㑥戲敢㌵㌸㍡㔳慥㥡㈵愹摥㔰㜱㜳㍥扢挳慣㑣㤹㌴〸捤㥣摣敡搱㑣㜲っ㠲愱㑤㈵摣㈸㤶昸摣ㅦ戸戹搶㠶㍤㌵戳㤴㌳㜳愸敦㑥戳㔲摢扢搵挸ㄴ捣㘳㥡㐴散㌲㤱㜰㝣ㄳ㝢扣㥣㥤慤㡥㤶㑢戵㑡戹搰㥣㌲㤲摢㘵挰〸挹㕤㔸捥㤹戰㈱扡㜸㜵愸㡥捥㑥愵㍡捥昶㥡㥥㤹㙦㜵㔸ㅡ挲搵挴㕣㌶㡦㙢敥㜶挳㕢㜰㜷戸㡢㠲挹㍥改㕢㝥㤰捣㈴㕦㘶昳㤶昹〵㕤昷㐴敢㤹搲㘷捤㉦㉤㜵㙣戴摣㝦慤戰捦户挴戹晢つ扢㘰㘶㥣㘷㤴㜲〵戳戲愰敤慦㔸㈳㝤㉤㠸晦㐹㡣收㜹搱愳ㄵ愱昶愸扤晥摤昹㕣㙤㐶㥢㌱昳搷捣搴挰挳晥愰愷㠷搰戶㕤晡〸㔸晡㝡㤲㔱㤰㐰愰㐳ㅢ愳㤰ㄶ搰㌷搸㜱㍦挷攸愱㥢㠰摣㠱攸㘲㜲㘲㝦㔰昵ㄷ戱㌴㔷㍢㍢扤敥昲㍣愳㍡㔳㘳昷㕣㌰㤱挶㥥㍥㑥戲ㄱ挴㑦戳散愰ㄶ㈶㘷愲㉥ㅡ搲晤挵㌱搳㌲戰㝤㤱搱慤っ㝦搱戶㠸戱摥㘵㜵㥡捥ㄳㄸ㉢㝢㌴㠴㌰昸晢㡡散晤收㥥摡㤸㔱㌳扡㡢㌰挲搱㑡㍡㠴㠶㐴换づ㔱戳㕦㜸㜵敤㠰ㄳ㐳づ㐱〹扡㜲改ㄵ㠶㥤ㄳ〶づ挶㑢㐷愷㐳ㄷ扥〹搴㥤ぢ扤搶摡搱㥢㡤㘹搸昸戹㡤㘶㘹敢摥㥤㘶㤵攲㍤摡㠲㔰戶づ㉦㘶戶㈹㥢搹㔶换ㄷ慡挳愸改挶㑡㜹㜶攷㥢㤹て昳搲捦〳愹㕦晥扦㐴㉦㝥攳昷挴扤㜱昷㉥戶捤昴㜴㐷て㜳㈳㐷愷搱慥戳户㈲戳搷昱㈵㤷㍥㠹慦挰㐲㘹㝥㕡昳㠷戲昱愰㉤摣㔷〴㐲㕢㉢愶㙣愵㝡㈴〲戴晢㡢㤷㤶㉢㍢㌲攵昲づ昶愷㐵ㄲ慢捥㤸㘶㡤摢㤳㕥㘷㍢㈶摢㉥愵㍡㍢㥢昶づ慥㝤っ户㥦摡㘶㤰㤳户㤶㜳攵敡㈰晥㐷㉡搷捥收㜷㈱㤰㌳〷户挲㈲㌳ち㌳㘵敤㘲㠸㜴㘲攳愴㙤㐱㘰攲〲㈳㕦ㅥㅣ换㔷慢㤸摥㡤愷㍦晤昴〳㠸㙤摡戰㌲ㄲ㡡㠴〶㔷捡〶㥥慣昱㝣挹㈸㈰㑥㘳㑥愶㍦㌲慦扡㄰昹㔶㜷攵换挳㝢ち搵愲晡㌳挰挷㑤挰ㄷ㍥戰昶昱扢㝢扦戱敥捥〷愲慦〶㝦昹㑡㔶㍤攲㈴戴敤㔶戸挹㤰捤搳㌶〴搴挳㄰攳戴㠴㜰昳愵㕦㡡戸晥㔶㤲户㠱㘰㜲㤱收挲摣㜲戹ㅤ㔵摣愸㜰㝥搱慦㈰戹ㄲ㐴㜱㜷㈲㥢慥慢㄰愸㕦敡㔳挸㥦㥤㐶ㅡ㥥㍢㥢昶㠶捦㠰ㅢ搰ㄷ㐸㔳摣昳戰昱㜵㠲慤ㄳ㑥㥤㔰慡㍢㤰戱㈷〰ㅦ㜷ㄲ摡戶㐷摣搷〸〰㍢愸晦㌱㠸㜹〳㔰㘴ㄹ㈵㤲㌲㠸ぢ㠰㙢敤愸㕡㠶㙦〱愰㐲愱㉡㠸ㅡ〴ㄱ〰㘴收㐶㠴㤷扡ㄵ㘵㌴〰攰㘶慡ㅤ㠰㍤攰〶昴〵搲搴愹㤰昰〲攰挶昹〰戸挱㐹㘸摢㤲㥤㠶㥣ㄶ㌰昲㥡㜶㐱㑢㈱摢㘴攴昵㔹攳昹㐲捤慣挸㍡㍥㘰攱换昶㤲㐸扣㥦戶㑢挵挸摡晥㠷愵搶㈸晢㜷扥㔴摢㍢㘷搰戵㤹㑦戶㜵昱㍦㐶攲ㄱ㘷㈴㡡㠹搸㘴㈸㉥㘰㠴愱搳戴㤸㠹ぢぢ扢㍡ㄱ敤㈳捦㈹㕤扡搴㌰㜲㙥敥㘴㤴㙦㕤㝦挴昷搴㤰㜷㜷㐲㑡㠷收㌷ㅥ搹搹摢㍢㈹㤵收㌵搴晥挷捣昵㜲㜱摢㘶敥㡤〰㑥㝦ㄷ挹㑤㈴㌷㤳扣ㅢ㐴扤摤㤹㘶挳㠸昰㌳〶扦搰㔳摣㔷敢敦㈵戹㠵攴㝤㈰慥㘹昶㔶㐴戵て㠰㉣㌹摦㠰摢搱攰㝡㡡㈶摥㤵慦㘲ㅤっ㜴愸攵㐸㤲改昷㠳〸攸ㅦ〲改扢つ攴愲昳捣〲戶㑤㙦㤶搳摡㑦〷捡挲㠶ㅥ晡㄰攷晣㘳㡡㔳㝢㑢搹㤹㑡戹〴〷㍦敤捦㤱㉣扣扥㔵㘵㘸挵挹昲攸㙣㑤㉢㥥㤷挷㔷㕦㜱㡢戹搳㌴㙡愳搸ㄶ挳戸㥤㠴换㑢㑣搷㠹摣㥥晦㑥搳戶愳ぢ户〰㡦挳㥣㜵慢㕡㐷戰㙤㘴㍡昰づ㡦㤵昱〴挱㤴㐷ㅣ㠴㕤搳戰㑤㌹〲㙤搷づ晤挳愸摤扤晦晡昰敡搳㍦昹搹搷㥤敦敢搱ㅢ攵搲改㍡㙢㕦㡤㙦〷㌷戰㔰㥡愲㐷慤戱ㅡ㙢㥦㐰慣ㄳ摤挰㌶㐹㉣㘴敤㘹㤲㤸㑥㐲㥢〳㡥㙥戳〱㝣昴扢㐱㔴ㄶ㘲摥㈶挹㍤㤴戹㤷攴㍥㄰搷㔸戹摦㡥慡㈱㝣换㤸㜸〰〱晤㐱㄰戵ㄲ㐴㑣㤲㍦㐱愰㝥愹换㔰㐶挳㈴㔹〱㜶㍢〸て㠱ㅢ搰ㄷ㐸㔳㜴攳㌵㐰㜰搹㘴㥢攷〳㘰㤳㤳搰收昱攳㤴㈰〰㍣㡡㠰扡㜰㕥〰扥㠰㘴晤㌱㤲扦〰㜱〱昰戸ㅤ㔵ㄱ㝣ぢ〰㝦㐵愱扦〶㔱㌱㄰〱攰〹〴敡㤷ㅡ㜳〳㄰〵扢ㅤ㠰㝤攰〶昴〵搲ㄴ㝤㠷㕥〰慣㥡て㠰戴㤳搰收㘶㑣㈱㈷〱攰㙢〸愸攴扣〰散㐷戲晥㉣挹㜳㈰㉥〰扥㘹㐷ㄵ扤㡢〲挰户㈸昴㙤㄰㐵㝦愲〰昰ㅤ〴敡㤷ㅡ㜶〳㐰㜷㘴㍢〰摦〵㌷愰㉦㤰愶攸愵昴〲㘰昹㝣〰㥣收㈴戴㍡㌴晤㙢㤱搳㈱㍡愲㜴敢㤲扣戹㥢㍢攷㐵ㄶ㥥㤶㡤捥㔶㙢㘵搹收昷㕢㘳攵㡢捡㌵㙣戰㜶ㄶ㡣扤㑢㉣㈷㜰改㡣㔹㠲ㄳ慥〲㕦㕣ぢ慦扣㜳愷㤹搳慤愹昲㙣㈵㙢㑥㡣ㅤ〹㑥㍡挰㠱愶ㄳ晦㥣㑦攱㍡㍣扦ㄳ㈶㜴搵愱晤㄰㔹昵㙦㥤捤㤵㠷ㅤ晦戵ㄹ挰搵攱ㅦ〱扦搵愱攰戲愴收㡣㜶㜶愸㠱㌹㡣户收㙢〵戳搷㤲㜴〹昷㔸挰ㄵ扥捥㕣户戵㜵〶ㅢ敤戱㝥㙢㘳㈵㥦㉢攴㑢㈶㥢〷ㅢ〱㍥㤴㥣㌴慦㠱㕦㜳㜳戹㥡攷〳搳㝥ぢ㥢攳㔲㜵㈷㕤㌴搹扤㡢㥢㘲戲㈰晡慤昵昹㔲ㄵ挵㐸扢㌲㍣㘰㑤捤㤴㜷攳〹晢㙣戱戴搱搸㔹㍤㈲摡〹㉢愶㜳㐹㘳㈹㥦昲昹㔴㡦慦攷㜰㕢㑣晢㈷㘴㜷㉣扡㙣慤㤲捦捣收㙤敦㐰扤摤愴㈴捥㜱㕤㈴ㄸ晦㙣挶昵〸㉤㘰㄰搳㉣㜶㍣捥昴愶戲扥㑤て搶㍣ㅤ㝢㡤愳ぢ㌴㠵昵ㅦ㔱攷挷㈰攷㙦摣㌶㌱昷㥣攱昷㍡㘱攰ㅦ㐵㝥慤㈶㐶㙢敦㙢戸㜵㡦㠶昰㈲扢ㅢ㤱挷㕥㠵昱㡡摥挰㔸㙢搷っ㔸㈲挳㕥扡㘸㉥㌸づ捦㘰㥦㌵㘹㘴捣〲ㅣ㥡㐵愳戶挸㡥㜰㜳㔰㌴ち㔵㈷つ摥㤶愲挱㙥挷㉥㍢㤵㌵ち㘶㡦㌵㌲㕢㉢攳昹戴㙥㠱㐸摦㜴㔸挶ㅥ戰㡣㍤挲敡戳戶昰㐱㠷㠴㤹㔷昹ㅡ愳㤲慦捤ㄴ昳搹ㅥ㐶昸㌰攲㠸攸慦㤸㔵挴搴〳愰扣敡㌳㑣慢㠹㙢ㅢ㝢㘸敥㘱散敢〸ㅤ㥢ㅦ扤摡愷㌴晣愹挳昴㠳㘳㍥㤲㘵㐶㝦ㄱ戹昹㝤㈰㥣愰攴㍡㔰㍦㑦㜳攰㝡㜰愴㘷慢つㄴ挰㐷晦㠹ㄳ㘰愴㡢㥥攴〵㥤愴㝣㥥ㄹ㤸㉣ㅢ戹㜱戸㈲捡㤵㙥攷㐴㑣て㥡㤶搳㑤㈵㐸户昵㈸㥥㠴攰〹换慥㝣捥慣昴㤰㌱〵戳扤㡢づ㙦捤㙥㐳㘲搳攱昷昷昶㜸㤵㌵㔱捦㙢戹攳っ㜴㥦晢㤹㘸换晦攷ㄷ愷搶昲㙥〳〱搹昳扣㠴愰晥㌲㠸愲㐳㥣昷搳㈲昰㔳ち晣㌳㠸㥦慥搷搶戶㘹昶㈰挳捦捣㠷㤴㕤㜲㤶㠴扥敤ㅥ昸㠱挵㈹敥㤷ㅢ改㜵㌹戳㌵摢㡦摤㔳㍦愰愲㑤愱㤷㥢戹㠰㍤挷㜲搳挲收昰昹扡搰搴㕡慢㡦愸慤㔸㘴㔶㥣㌲挵换慤晡㔰〵敤㘷㈰㈷㜱戰㈰晦改戶㘷扦㝣戶㌹〶〹㤸〰慦攳㑢慥㐰㐰㝦㠵㠱㠰㥡〴慤㈳㐱捦㕡㈰挰㘶搴㝦㑥昲㝦㐱搴㌶㄰㕡〹昶㥡昶ぢ〴㍣搶㌴㐵户攵〸愵戴㝦〱㌹㤴㜹㔴扤ㄵち㥣㑢昵〳㈰㡡㕥㑦㑥㔱㡤㉥晢㑢㠴て摥㘵改ㅤ㤵㉥晢㙦㑥㠰ㄱ㐵ㄷ㘹晤收㕣晤攰㔵戰昵㝦愷〰摤愷ㅥ〲扦愲挰㝦㔰攰㉡㄰昶〵敤搷㈰㈷㌶㌰㙥㝦㠲散〵昱㝦㐲〷㄰㘷㐰敢㠵㥣㐸㡥つ昱㙦㄰搴㝦ぢ愲㜶㠰捣㐱晣ㅡ㘲㕥㄰搳㌱㙡㐳晣㍢㠴づ〹攲ㄲㄴ〴㘲㜶〰㔵〶㘹㠲㤸㥤敦攰㄰㕦㑢㕤㝣㜴ㅦ㈸〳昲愹㈰㔰扦㌹ㄷ挴㥤㐸搴㜹㐲㑦㔵扤〵晣ㄴ搰㈸㔰㠳㠰㐰摣㡤搸〹㜵㠸㍤捥扤㜸㜴㘲ㅤ㉡㐰㜸㡦慢っ㔷㈷づ戰㡣㕥㄰晦㡤㄰㔸㘰搱挳ㅥ搲攵㐶㕢〴㘱捤挲摡㕦挳㝡挴晡㡣攷㙢㝣慡㘴㠱㈰㈸晥慥ㄳ㘴㥤㜲㈹つ㌵慣攲㔳摡㤳㥡捣攴㘵敤改㙥扢㜹戹㐷戲㙤㔱扢っ改㠳〹㠹㘵敤㔱挷㈳挹搴㔶戶敦挳戱戶搵改昳㝢ぢ㕤戸搳㉥晡㍤っ㜳ㄹ愵ㅤ㝡㍦扢㡤挲ㅦ收挱㐵〸搳㥣㝢搷㐱扢㐸㡢昳㌴㐰换摣收昵㍢摥昹㠹㔲ㄵ敢㕡挰㠹挱㙡㔹攴〴㌷捤搶㥡㔲㡣㍤㑢㥣㤴㤱㐲㘱㔳〹㘶㘷搶愸攴㡥㄰㐳〵㐰搸㌶戵搸ㅣ㠷戹〳㐲㈶扣㕣收〵昶戴〳づ搶㌷㈱攵㔰㝣捦摣愲昷ㄳ㙥㡣㍤晢戹㐷て㘳ㄷ㥡㐶㐹㕡㘱慡㤶ㅢ㌳㜷挹㜶㜴戳㠹扤㈴捥㜲ㄶ捣㈵愲搰㠸捡愲慣㕢㈳㤹㉡㌶㌲㌵㕡愸㑥㐸〶扡㙥㙤㠱慦㤳㠷㑤㘰㔰㍡愱捤搹ㅡ㥥戴㌴㌲攰㐱㤲㈳愷㠵㠰㐸㤷搳㑡㑡摡㐹㕢㘰㝥㙢扥〹㡥愱挳㙣㔵戴㥦㈵搷㉦搶慡㍦扥㤳搷㐳㙢㍢敡〱ㅡ㡦ㄸ㐸㌷㈳晢〵昶㐵㤸㙢㕢ㅦㄴ㉣愹㍦扦戲㘷㌸㤹扣晡敡㍣㙥㥥晡戹搱慤搴㜰摡㡡挷ㄴ〷㌸㜴ち戰㉥㙢㜹散ㄳち㝢ㄷ㔹ㄳ愵㙣㘱㌶㘷捡㈶愳㍥㘷换㕥攳㠸㘸㉦㌹愸㙥户搵〲戸㌸愰㑣攰戴㝡晤昴捤攱晢ㅦ昴㈰㕡㑡㈶㍢攴ㄱ搰ㄷ㍢攳敥摤㘸㥡㐳㝥㉡挳㘳㈴㡢攷㥥㈹捡改㘸㑣㙤㙤㉣捥㘹㜴慢㌷ㅥ散挸㠸㜳㠹㑤㤶㈷换昴㔶戸㔸攷攵㙤搶ㄱ搱㑥戸㑦㝢攲搳㌴㙣戵づ㜳㠴㌰ㄳ捣㝡昲搵㜱攰㝡攷ㅢ搶㥤扤戵㝡㉦ㄸ㈳㘴㡡㥢㕢㙣㈸扡ㄴ㝣㜳㝥〵㜵ぢ攲㘲慣㉤㐵慢㈹㍥㥤戱㡤㌵扢㍤昵㘳挰㍤戸戱㜶㉢搴㈰㠸㜳捤捣挴㠹㈸㍥戲愹ㅢ㙢〸愲㑥㥤愰晡㜱㄰搰㡦愷攰㠷扣〵㑥愰挰㠹㈰晥て㐳愰㜵愲㤹昷〱〵㌳昷ㄷ戹扤改㈹㜲㥢㠷㘱慡攱愴㄰ㅥ挰㘰㡦愱昵昶摣挶挲㑦㐲戶摦㜸敥戹㌵〸㜷愸摢㐱敡ㄵ攴㍥挴㌱㤵㑦㘶昹换㐰ㄴ㍤昵〰ㄳ㈱ㄸ慤摡㈹㘰㜹㤹捡昷㐰㘰㠴㔲摡㈰㈴づ挹㔴扥ㄷ㕡㠲晥愹㉣敥㍥挴㙣昴㥤つ昴㘹攰ㅥㅣ晤晢愱〶㐱㥣ㄳ㘶㈶㑥㐴㍤㠰㐰晤收㝣〸㍢攸㥦づ〱晤っち㍥攸㉤㜰㈶〵捥愲〰㥦㈵㠸愹晣ㄶ挴ㅡ愶戲挷㜱㕦て㔳㜹〸㉡㌰㤵昹㜸愱㕥〹㤷愹扣㠲㘵慣㘴ㄹ㡦㐲㘰づ攱㘱戰扣㄰收ㄳ㠱ㄱ㝣㍡戴㍦㠴挴㈱㈱晣ㄸ戴〴攱㄰㡢攳〳㠵㈶㠴㈳攰ㅥㅣ攱挷愱〶挱づ㍤捡㑣㥣㠸攲搳㠷晡捤戹㄰㡥㐱㐰㡦㔳㤰㑦㈶㍣〴ㄲㄴ㐸㔲攰〹〸〸挲㈹挴ㅡ晢㍤慦㔳捣ㅥ㄰慦㠲づ㈰摥攷㉡挴戵摦㕢捤㐲捥㘱㈱㕦㠳挰ㅣ挴㙢挰昲㠲㤸捦ㅣ㐶昰改搰捥㠵挴㈱㐱晣㉣戴〴攲戵㉣㡥㡦㉣㥡㈰ㅥ〱昷攰㄰㝦ㄳ㙡㄰挴㔱㐷㘶攲㐴搴户㄰昰㐰㜰ㄴ〲晡ㄸ〵昹散挳㐳㘰〳〵挶㈹挰挷㈱〲昱㐶挴㤶搵昷㝢昳ㅣ捡昶㐰㜹〲㙡㐰昹扢慥㜲㕣ㅤ昹㝣㤶㜳〱换昹ㄱ〴㈸慡㑦㌲㠶㐰㈷㍥晥ㄷ㐱㕡ㅤ㍢㙤㑥户㉥〸挱㡡㠷晢㙤慡戶户〰㤷㈷㠳㜴昴搸㈱捥㘵㜶㌲摣㑦攵ち搶昷慥搶㘳ぢつ摤㜳㤱㔵敦搲㤶戳扢愲挶㤴ㅦ攳攳晦晣敦摡捦愷㌶昴㔹昱戹㠳㝣搴攱愵㕤〴晥搲ぢ昳搹㑡戹㕡戶㙡㠳㔳㜰改て昲㉣戴㠵〵㝥挴晦㌹攴攸㔹㈶㙦慣慢挴㔷㥢㜶昱㙣㘰㘰㐷愹扣扢㈴戵昱㔷㜹㈴㥣愵改摤摤㉣㠶换扥㕣愷〱扣攰㑦㄰愴戲扥ㄹ㈲晤㥤㐱扡搲㌸挲戴㡢ㄱ㍦㝤㜴晤攸㤶㘹㈳㤱つ㐷愲㐶㌶ㅤ㡥㈷㘲挹㜸搲㐸㠵慣㐸㉣ㄷ〹㠷戲戱㤸ㄹづ㘹㕢ㅡ愲搹㔰挶捡攲㍤ㅣ㈳㘱ㄹ戱㑣㈶㥡ち㕢攱㕣㌲㐳扤㤰㤱㡡挷㠳㉦㍢搹敢㔳搰搱户㠲〴㝦㕡㘷㙤㈳敢ㄲ戲晥戹捥愲㠰㠸晡㕦〱敢㡤㍡搰㜸㍦㉡愳戲㉡愷捣慥敥敥戶ㅤ㘸㥢攳慤㜱㕡㔴搳攸㜷昳㝦ㅡ㌰户㙥㕢扤㤵㔰㍦㔷㉢㔲㤹ㅣ晤㌲搶晢㜲㤰㐰㤰づ㌷㔶㐸扢〲搱挵愳敢愷㜱㙡搱㝤㔲㔲扢ㄲ晣㍥昰挵慡摡㠲㔳攲摡㔵攰㉣〲挷昵愴㐱㥢〶敦㈸昰㥡㕦㙢ぢ搲㤳㈷捤户㠵挵昲戹㤲晤㈶㔷ㄶ攲㑡晣㙥㘴攵ㄸ㐳㠰〳㐵晤ㄲ㠴㠳㐵摤㠵扢㘴ㄷ㐵ㄸ㙥ㄱ愴捦摢敦搴㥤㄰㘳摦㙢敥㍢㜴挹㐹攱㌳㔰㐶摦愱晢㑤晡㑥ㅥ㜱扢敦攴慣㔰㌴㤵戴㈲攱ㄴ摦㙢㠹㈵㌳㤱㕣㌸㤶㑡㠵挳㘶㍡ㄱ㡢㈶㜲摡昶㠶㘸㌴ㄱ戳攲改㔴㈲㙤㠴愳戱㔸㈸㥥㑡㕢愹㔰㌶㤳㌲㔲㘶㍣㠳昷扡㠲㜴散㌱㝢㝤〷㜴昴〲㐸㤰晥㍣㘱ㄵ挹㉡㤱㐵敦㥥戰㈸㈰愲㡡敥㍡昶ㅦ㜵ㅢ㙥㠱㙤㡢㤴づ扤挲昴㉡㐸㈰㐸㡦㥤戴㔱つ㔱慦㌶㥡〵扦戹㡤㜶㠱搳摡㐶扢挱昳㘸㈳扡〲攷摡㠸挷㍣敤㌷搳摥〱㜱㐵昴昱摤愱㕦挷ㄸ〲搲㐶戰㠱散㌶扡〹戵慤户㤱捥戹㠱搳㠰扡ㄱ摣昶收昰㈱㔹捡戹〱〱㌴〷㕤㜵搲ㅣ㌷㈲㘰㌷㐷㌴ㄲ㐹㐷慣㜰挶っ挵㌳㌱挳㡣㘴㡣㜰㌸ㄳ挱慢㙢㘶㍡㥣㡢㠵挲摡扢ㅡ愲㌹㈳㤶挸㘶昱㑡㔰ㄲ敦摣㔸戱㤴ㄱ㑦愶搳㠹㤴〱㘵㈳㤴㑤㈷㠳㤸ㅤ㙤愰㙦㐲㐰扦ㄹ㈴㐸摦㥦㘰晦㙥戲摥㐳㤶㔶㘷㌵愴ㄴ㝤㝢搲ㅣ扢摤捤昱㝥慡摣ちㄲ〸搲扤㈷㌷挲㈱愳㜳㝣攸ㅣㄲ㍡挷㐰戰ㄷ㘴づ捤㘵㠴㡥㈷㔰昵摢挱昷搳晦搳㍡㜰㕤捦挰㕣晥㈶ㅡ愱㐱㤷ㄳ㔰愶㠰愳慣㡢㘷つ扥昰戵〹㍢搱ㅡ㔹㐷挲晥愵换昶〷ㅣ㜴昶㤳㕢戸晣㑡㑥㐲慤ㄸ㌴㑦㕥捥扤挹昹昸挳摢つ〵晣〵戴摤ㅢ㉢〵㑤搲㌲㐵戲㡢〷昴晦㠵〴戸ㄵ搴㈲㝣㔳㐶晦㌸愹㜳㈹㝡㤴摡戸㝥敥㝥摦昸㔶㥢晡㑢收ㅥ㈴昱㤱攱㔰〱㕥㠷㌷昰㠴昶づㄶ捦摤㌵昳㘸慥搹搲㍡昷㑥㈷㈰㈳昶ㄸ㐴㘴㔶戵㕣㈳㔶扢ぢ摣昹㘷搵㥣攷㌰收挶㑥㍡昸㈷ㄱ挰㌰收㈶㡥㔷㤰ㅢ㌹〹㜰搷㈶㠱ㄳ㥤挰挰㐹〸㜰㙥搶散㠴㌷㡦〶㑦㐶捥扣㐱敤ㅥ〴㕡㈷扣㝢挱㙢㥥ㄶ敦〳挷㘳ち㕣收攴㌲昷㤲愵晥〰㔸㑡昶㘲挸㕤㝦㤰㌱〴〴换搳㄰ㄲ㉣㉦㜷㘱㌹㌷晢扤捤ㄳ戶攵㔰ㄲ搸晥ㄴ〱挰㜶㍡扥㘴昶㝢〸〱㝢昶攳㍢戹㌹挳〸攵挲搱㙣㉣㤴㌰㔲挹㐴㉥ㅢ㡦攴捣㜰㌸㠴㌹㌰愳㍤摣㄰挵ㅢ㠶㔱换捣挴㤲攱㐴㉥㘶㠵㐳㤹㐴㈲㤹㑡攱愵扥㔸〴慦㔲㐷搲挱㌳㥣散昵捦㈰愰㍦〲ㄲ攴㜶㑥㘶扦㍦㈳敢捦挹攲收㑥㔸ㄴ㄰㔱㌵㠴㤰捣㝥㥢㜰ㅢ㡤挵攸㔱愶㝦ㅥ㈴㄰㕣〱㍡敦散挷㥤摣摣散㌷㐴攸捥㈶㜹〲㝣㈵晢㉥挶扥挸㔸ㅤ捤〸㐲㠲收愸ㅢ㑤慥昷戲㤶㡣㜸愲ㄹ㐵戲㤴昳㈴〲㐰㌳㠶㉦㐱昳㈹〴㙣㌴搳㠹㔰㈶㥡捥㈵㜳㜸㥦ㄵ敦㘴㐶戱㠲㔸㤱㐴づ慦㕥愷㜲改㘴㉡慢㝤戹㈱ㅡ㌳攳㠰㍣ㅢ㡤攰〵捥㔸㌲㘷〲㙢㉢㙣㤹愱㔰㈶ㄵ㌲㡤㘴㌲挸㍤㥣攰昴㌴〲晡㌳㈰挱㐴㥤昵ㄵ戲晥㤶㉣㙥攴㐴㡡〲㍡㐵ㄵ㜷㘶㠲㘶搲㡤收㝥愶㍦ぢㄲ〸慥〶㤵ㅢ攱搲慥㜳ㅤ搷戹㜴敢㕣慢㠳攷㠰捣愱㐹㔷㡤晤㥡敢摦㠱慦搶㤲㤰昵扣ㄳ㤰扥㌹㠲㠸愰㌹攴㐶戳戱㌲扦挵ㄳ㑤㙥戴愴㥣敦㈱〰㌴㐷昱㈵㘸㝥ㅦ〱ㅢ捤っ㕥ㄶ户挲㜸㈳㍦ㅣ㠹挵㜲搹㕣㈶㡤㜷㘱㈳愹㕣ㄴ扦㈳ㄱ捥㤹〹敤晦㌴㐴搳改㐸㉣㙤㕡㠹㌰摥㜶挷㈲㥥㐹㘷㘳攸挴㔸㤶㡤㕣㈴㤲㌵㈲挱㌱㈷㝢晤ㅦ㄰搰㝦〰ㄲ摣㔰㘷晤㈳㔹㍦㈴㙢扣捥㙡㐸㈹敥挰〴捤㔳摣㘸扥㐰㤵ㄷ㐱〲挱昳㐱攵㐶慥㈰慦㘵㘵扥愰㥥㈸戶㈸て捥搹㉦攸扥〲㝥㜰戲㥥昸㜳〴晡㍢晤摣㙥慣㥥晦挹㤰换昴ㅤ㠲〳戵改晤捤つ㜸ㅦ㜳㉦攱敢挴改〲晢㤹㝣㤷㙦搵攱攵挵㌵戳ㄷ㔹昱攳㕦㠲扢晥㍤昲挱ㅤ戹ㄶ㍡收㜸ち㍥晡㉦挰昷㑦㠱㜸㍡㘸㕢㕦摢㜷晦㜶〴㘷昳愳㡢ㄳ㔵㙣ち㜰〰㝢㙢㜹愴昱〳ㄶ㐷搵㌷ぢ㐳昵搷ち㑦㥦攳搴㥦㝦搴搵㌶㔵ㅡ㝡㜸㑤て扢㐳㈴っ昱㈵挴愳攷㘲慥㌳つ㈷捥㜱昱搸ぢ捥㜸㌳㔷捦戱ち敦㕣㤷慦戳敤㈴戳㤸㔸捥㑦㔵昰㄰〳㜳挳㉢戳ㄳ戹㝥摣挱㠹ㅥ㈷㍡搶攷㙢㜲㈲㡡㙢㤶搲戹搵搴づ㠰㉣㕤戳愹㤶㉦收摦捥㜷戸ㅥ㌳慢愷㉥摦戸㍣ㅡ昷て愰㔹㕡㕤㤳昳㤶㠸㕣㕣㡤挰昲搹㕦〳晡㉦㤱愰戶㠲戰㈵㤴扥〵㔴㝢ㄵ愴慤挸㜱ㄴ愹㝡㔱㈴㡢㘵㉦ぢ攸扦愲捡㌶㤰㍡㑢㕤攲㐴㤸昷〰㌷㝢㝥〴㕡ㄶ摦〳攲〹〲㝦ㅤ㍥戸㝡搶挹㔷㐷㜰摤挰攵㜵㡤㉢搵愹ㅦㅤ昱晦攸晡搶昳搴愷扣㝡挳㡥挲㍢㥦㕦㝢㔷敡搴摤㜷㥣昹敡㕡散㘵扤て㠶㙡愸愴攷搹㘸扦㤳戰扤攵搷㌵㠲㌹攴㈴㐳昸户〸昴㜷㉡敥摤㌸ㄸ㔵㈷㌴㌸〲愴搳晥㡥㥣ㅤ㈰㌶㕣摣搰㘹㥣戲摡攰摡戸㍣ㄲ㔲慦扦㘶挳㘵㐳敤㠳㥣㉡㌴㜴户㔳户换㑢㜷㥣扡扦㜱㜴㈱〰愸㌵敡㜲㌳搷㠰扡攴㐴〴敡ち㈲㠷〶㜵戵慥㌱ㅦ搴㕦㝦昲戲㝦扡㘸㜰摦扥慢㕦づ晦搱㝤㤵散㕡昵づ㘸㉣㐱㘵㕡摦㡣晢ㄵ㉡敡〹昵扦㍢〹慤㙦挶〵慦㐳㑥〲㜵ㅦ敥ち㔰摦㠰戸㐰晤㙦搰㘸㐰扤㠸户㝣ㄳ㤲㙣愸戹㔹搳昸愳㐵㙤㔰㡦㉦㡦㠵搵扦㌴挱戵㤸扡㌷㌷㜴戹㝢搳㤶㝡改㙥愴敥㉢㡥慥摤㑣挷㔰㤷ㅢ戵〶搴敦㜱㈲〲昵晢ㄱ㌹㌴愸㙦慤㙢捣〷昵攸〷捥㍤敢慡㔳晥㜳㕦攸㡡换戶敤晥㥢㘷昶愹摢愱攱〵昵换づ愲㙤㙦㘱扥攴㈴戴扥㠳愷戸㤹挰㍦㥥㍡攰慥戸㔰昳ㄳ晣㌸㔹戸㤴㤸昳〸㌴㉣㜹㈶〴㘹挰㑢晢㉣㠳ㄲ摡㠷〶户戴捦㡦㔱㑣愳㝤〶㠹搳〳㐸㥡慢改㈷㤸ㄵ㔷㌹昵㠳昹㙡晡て㑥㐲敢扢〹挱〷敢㠵㥥㘱ㄷ㑡㜳㔵ち晤扥扢搰戳㔸攸㘷㤰㘴㜷ち摡戰摡搹攰戵㜵ち捣㤰㘹昵㕤愸戲ㄵ敤㠶㕤㐱摤㐷ㅡ扡て㔳㜷搸㑢ㄷ㔳㕤㕡㝤挷搱㠵〰挶㕦㠸扡戴㕦ㅢ㥤㠲㜶㙣㍤敦㠱㐷ㄱ㌹戴㑥昱昹扡挶㝣㥤攲㠱㔵搷晣散昶㑦摦户敦㙦扦ㄱ晢㘰㌰戵㜳慤㝡〲ㅡ㜳㔰㕦摣㠰晡㌹〷搱戶㑥昱慣㤳搰晡ㄶ㐴昰㡢挸㐹摡㌷㠱扢㐲晢搲㤶ㄵ愸扦づ㡤㐶晢愶㜸换㑦㈳挹㠶㥡〶慥戶ち㍣て愸挳㘹昵ㄵ〷㉥ㅢ敡㜳愸晢㑣㐳㤷ㄶ慦㜶慥㤷敥昸㜲攸㍥攵攸㐲〰㔰慦愳㉥㡤摢〶搴㌴㜲ㅢ㔰敦㐷攴搰愰㝥戶慥㌱ㅦ搴〷㕥㜸㙥晦〹㌳敢㥦晣昶晢捦㍤㝤戲敦挰㕡昵㜷搰昰㠲晡㡢づ愲㙤㔰㍦攱㈴戴扥㙦ㄱ愴㡤㉣㔰㡦攳慥〰㌵つ㕤㠱晡慦愰搱㠰晡㍣摥㌲捤㑤ㅢ㙡㕡扦摡昹攰戵㐱㡤㥥㤹㔰㡦㌵挱㌵㐹摤ㅦ㌴㜴㘹づ㙢ㄷ㜹改㘲㐴㈴搴攷ㅣ㕤扢㤹㌶㔳㤷㤶㙦〳㙡㕡挰つ愸㘹攰ㅥㅡ搴㉦搶㌵收㠳晡㠵挷㐶㝦㙣㘴㌶敤晢昵㐷扥昷戳摡攵扥戵敡ㄵ㘸㜸㐱晤㠸㠳㘸ㅢ搴㥦㜱ㄲ摡摥散愰〱㝤戰㌷㍢散㕦㑦㤱〳㙤㍣㘲攳户昸㡣愳搷戲搹戴㜹攵㈸㔳㐱ㅥ㄰昴攱挸㜵〵扦慢㌲㠹户ぢ㜰搰ㅡ扦㑢收昸㤸昱搶〱ㅦ昱搶て昵敡ㄲ愳戲㘶㙤慡攰㤴㙦户㌵㔱挵㘱㥤㕣て㝥ㄷ愲㠶㔷㤸㑢㐷㠲戳っ㡦㙣㘸㙢攰戲㑦㘲㝢㍥㉤攱㘳㄰㑦㡢㔲㄰ㅢ㥥挳愳㝥㘰挳挷㤳摡㠷攷㉡搳㉥㐱㜵㡥慤扦㜰㌰㤸㙢㝡ㄱ愱㑢㍤㠴㘶戶㕤戹㌷㜴搰ㄷ㡣换㠷摦〹㠰㡥昶㌶㤰㑥㍣㉤㤰㠵つ㈴愰㕦〶㡥ㅣ晥戰㡦扢昹戹戵㘸扤㐱㍥挳攲㈰散㘸昹攱㤳摥摥晡㌳㈶㤶搱㐵㝢㜸㈱换㥣敢㘷㜷㜱摡攰㑦㉥昶ㄴ愷ぢ㘶改㥡摡㑣攳㘷ㄶ攱㍤挵敢㠹晡ㄵ㈸㠷㐵昱愳㘸㈵㌳㔷晤㑡㌷㤷㔶㈶㝢慣㜶ㄵ戸昳挳昰㈹㑦ㄸ慥㠶㡥㘶㠰㌴挳㤰〱挷〵㠳愲戱㑡㈸敡ㄷ摥ㄸ㜱慡㤲㐳〰晦㜶〵㘹㕢㑡〵㑤㌷㤷戶㤹㔴搰㐲㘰晥ち摥改㔹挱ㄹ攸攸㙣愷戹㌶摡㑥搶ㄸ㌸㜶ㅢ㈹㥡㜷㑤㤵愳捤㈶搵㈸㈰㠰㝦扢㜲戴挶㠴㕢㜴㜱㠳戴㘶㘴㕡㉤㈱愰㤷㐹㜶㠲〴ㄴ㉤ㄶ愹昵戵〸㉣挵㡥つ扦昶㈶扦㤰戱戳晥㐶慦㑦㝤愸㕥攵㔷㈲挷捦㜵慤㉡ㄴ戴ㅡ〸㕦戰㔴昸㘶摤〳晡㉣㐲敥㙡て㈲捥㙡㑦摤戹㙡攴戵攸㍦㡥愸㌳挰㤰ㄲ㜷㈳㌰㍦㑥户搴ぢ敤㜰昷㘷㙥搷㕢㜰㝡〷㔹㉥㥣㘸昱㌴攱㐴㌳㐶㄰㜹㈷〲昸户㜱愲㠱㈲摣㍦㜲㜳戹挰㑢攵慥㐷㘰晥捡摤攰㔹戹ㅢ愱愳戳㤷捤㌵攲㑤㘴戹㉡㐷ㅢ愱愹㜲㕣昸愵ㅡ敦㐶〰晦㜶攵搶搵戹敦㜱㜳挷ㄱ㤱捡扤ㄷ㠱昹㉢户挷戳㜲敦㠳㑥ぢ㜲户㤲攵慡ㅣ㔷搵愶捡㜱愹㤴捡㝤㄰〱晣摢㤵攳㈲㈸摣て戹戸㝥捥㌴㙦㜸㉡攴ㄸ㍢㑣㠷晡㙤㈸㐷㜱晥㘲ㅥ晡㠷㕤㔵ㄸ攰㉣㐲㙥て攷㥣〱捥ㅥ㡤㤸扡ㅡ㌱㔶㔱晦〸搹ㅣ昸愲晦㔱〴昰㉦㥦〱づ昲㠶挶〰〷㜷㈳愶㌸㐰㐵晦㜶戲㌹㌶㐵晦㘳〸攰摦搶攷㌸㙣㘸っ㜰晣㌵㘲㡡攳㑥散㤸ㅤ㘸ㅤ摡㌱攷戰愲㍥㑤㜱㉣㑡挲㜶㈷㠱攷㥣㝡㜰㠲㤹攳㔳ㄲ昲㑥〲摤〰晡㈷㤸㉢㠷㥥㔴收㑥挶㌸攲愴㌲㝦㡣〰晥攵愳㌸㔲㐴收㉥㈶㜳㤰㠸捣摤〸攰摦慥㌰〷㐴愳㡡〳ㅣ〸㡤㤸㘲㘷ㄶ晤㑦㤲捤㝥㉣晡昷㈰㠰㝦㕢㥦㝤戶愱㌱挰扥摡㠸㈹昶㌷搱扦㤷㙣㜶㌵搱扦て〱晣摢晡散㔶つ㡤〱㜶愷㐶㑣㐹㍢㐳㔰晦ㄴ挵㥤㉢挸昶敥㐲㐴扦ㅦ〱晤〱㤰㝥㥦㤲㈶㈵昳㐱户㈸㥢㔶㐴晦㠴愲晦摢ㄶ㤵搶愳㘸㔳慥㙣㐵ㄱ晤㔳㡡㍥㈴愲〳㥦挰ㄷ㕦㕡昱敤㔱搹慢㜳㔷㕦晤敢㠱慥挱ㄳ扡摥扡慥敦捥ㅦ敤㝦攱愳捦㕦戱收愷扦扤晢敥攷㝦昲搱攷㝥晢挵捣㥡慦摥㝦晦㌳攷摦晢摣ぢ㡢慤晢㝣㝦昱敢挹晢慥ぢ敦戸敥㕡㙢摢搹ㅢ慦㝢摢昶㡢挳㥢㡦ㅡ敡散散敥㍥㜳挹搷㡥㍢㉢㜸挳戵㡦慢愷扥㝦㙣㐹㐹攳戱㉥昵摤㈵挲ㅤ㐱㌶愲搴攵㌳〸攸㡦㠰攰づ愵つ㈹摡㔴㙤戶愵㠸晥㌹㐵㍦㙢㡢㑡㜳㔱戴〹っ㌶㥢㠸㝥㡥愲㡦摡愲搲㌲㙤戹戲㠵㐴昴ぢㄴ㝤㑣㐴㠳昵㜲ㄵ㜱㤷㕥㜹扥搳㉢搷㈳㠳ㅥ㥣㤴㘷㕢㐸挲㠴㤳㈰㘷〸ㅥ〷㌷㔸慦㠹㘲㑢㠸捣挶ㄶ㘵戶㡥㈴㡣扢㤵㥦〰㔷戱㐹㈴㘹慣㐵㠷捤㈴〹愳㙥㥤㉦㔱㠷搰㐹搲㐸㡢づ攱㤴㠴㜵㙥㥤愷愸㐳っ㈵改摣ㄶㅤ攲㉡〹㙢摣㍡捦㔰㠷㘰㑡搲敡ㄶㅤ〲㉣〹慢摣㍡㕦愵づ㔱㤵愴㔴㡢づ㤱㤶㠴愴㕢㘷㍦㜵㠸愲㡣愵㘷ㄹ㈳㉣ㄲ㝢㡥㌱摥戰挴扥挱ㄸ㙦㐵㘲摦㘴㡣㤵㤴搸户ㄸ㘳昱ㄲ晢㌶㘳捣㔸㘲摦㘱㑣㌲㙥敤ち㑡ち㘸敤㑢㑡ち㙡㤳㤵〲挹㜵昷㘶㈵〵户挹㑡〵摡昲㤵㡡戴捡昶晥㝦㈸攴㔹㈷</t>
  </si>
  <si>
    <t>㜸〱攵㔹㝤㙣ㅣ㐷ㄵ扦扤㡦扤摢戳㥤㙣ㅡ〵〴㐹愴〳ㄲ㕡㥡昴㜲摦戶〳㑥㘲㥦敤㘰㌹㡥ㅤ摢㐹㈸㤴㙣㜶敦收散㡤㙦㙦㥤摤㍤换㑥㕤愱㈸㈸㑤昹㄰㐲㠴㈲挴㐷㐵㐳㕢㄰㠲ち〹㔰㠸ち㠸㐶ㄵㄴ㠴攰ㅦ愴㑡晣㠱〰〹㈱㔱愱㠲㡡愸㠴愰扣摦散敥昹㙣摦㕤㘸ㄵ㔹㐲慣散攷㤹昷摥扣㜹晢收扤摦捣㡥〳㐲㈰㄰㜸㥤ㅥ晣挵ㄳ㐶㘳捦捣㡡敤㌰㈳㔹㌴慢㔵㔶㜲㜴戳㘶㈷〷㉤㑢㕤㌹愱摢㑥㠸ㄴ㐴㐵㈷戹ㅤ㔱㙣晤ㄲ㡢㈹㑢捣戲㐹㈹ㄲ〸挴㘲㔲㄰㔶扣㕦搹敦㐸ㄸ㈵㠱㉤㤱㔶㐰ㄲ㠹㜴㐷㠹捣ㄶ㠷㈶戵ぢ㌴挹㡣㘳㕡散㘰攲㡣㙢㙡㈰㥤㑥愶㤳昹㔴慥㤰㑣ㅤ㑣ㄴ敢㔵愷㙥戱㠱ㅡ慢㍢㤶㕡㍤㤸㤸慡㙢㔵扤㌴捥㔶㘶捤〵㔶ㅢ㘰㕡㉡慢愹戹扥㜴㉥㥦慦昴昷昷㜵挷挸昲挹挹攲㔰昲㈴㜳敥㤲捤〸摥㈰㍤捣㑡㍡㕥㤵㌱㑢慦捤㈵㘹㠶㜵晥㈷㈷ㄷ㥤攴攴捣㌴扢㔸搷㉤㘶戰㥡㠳㜷散㔶愶㉣㔶㘱ㄶ慢㤵㤸扤㑤ㄹ㔹㉥戱㙡㤱㔵慢搳慣㘲㜷㈹挷㉤戳扥㌸㔶㉢戳攵戰㜲㐶戵㘲捡昱扡㕥㥥㔰ㄷ㝢㡣搳㌶㥢㔶㙢㜳散愴㙡戰㠸〱㜶㌰ㅣ〸㠷〲愱㍢扡㔱ㅣ敡㑤慥㥢〶㙥挴ㄲㅢ扣㐷㠰挸攱㜱㘶搵㔸㌵㐹㑥㈳㙣慤搶晥晤慡㍤敦愸㕡㤵〹㕤㕥㘶挰ㄹ搸㡣㑢ㄲ㔱㍣㔲ㅣ愴㡢㠸㄰㝥㤵ㄲ慡㔹ㄳ摣愰愲〶ㄵ㉤愸㤴㠲㑡㌹愸戰愰㔲〹㉡㜳㐱㘵㍥愸攸㐱攵㐲㔰㔹㈰ㅤ晦㠹㐵愳㐱敦昹搶㑢愷㙥敤㥤㍤㕤扣昵昱㜳ㄷ慦㕦ㄹ昹扢㠰ㅣ挲㔲挴愵ㅥ㑦㕤摡㐶つ㘹㍢ㄱ㐱㜸㠵㘶挶散愱昲㤳ㄷ㡦㉣づ㡤㍥昹㜴晣㠵搱攵㤷慥〸挸㍡㜷搸づ㝦搸㍤ㄸ戶㤳て㝢搹ㅢ昶摡㔸㙥敦扦㙦晦㘳攲ㅢ愹㘳扦㥢ㄸ戸昶挷〸昲昴搰㠶戰戵㔹㜴㌷㡤昵㈵昶扦戳攴攴昲㥢㔹昲㕤㝥〴摦㠲〸扥㤵㐷昰㑦㕥〴㕦晣晤㘷㝥昹慢摤户挶㍦㜷㜹攰搰昳慢昷晦㈶㠲晣㜸攳昹ち摣㤰㜸捡㔳㤱摢ㄱ㘳搴戴散㔰愸㘳㙥㜶ㄴ㘲㑤愴户㠱扣㥤㐸〴戹㝡挷㙡挰摢〹慡愰㐵つ㉡㤲㠹㌹㉢㘲戸㠵㌸捣散㤲㘴㔰愹昲愲ㄵ愹㔵慤戳㙥愳㘸搶ㅣ戶散っ慢㡥ㅡ㌵愶㔴慡㜶㘷ㅢつ㈴扤〳㥥㠱㙥扦ぢ㍢㡤づ捣挹扥挴户摡戳挶㈰攳㍢晤㕥搳ㅣつ摢敥㔴ㄲ㥦〷㠶摤ㄶ慣昶㜰㥥㙦㌲敥昵挸㥥捣㥢㑤挶扡㌸挳戵㠴㍤㠰㌶㠱㔰搸晢攳㜶㐴昱㕤ㅢ捡㘰㍤㝡㤰㠷ㄴ㈲㘴㔳㑣散戸ㄲ晢㕡㤹㈹㘹愷ㅤ扤㙡㈷挹つづ㠷戰戳搵昳摤㉤扦攱扢晢扣昶扡晦㌷㉥敥愶㘶捦扡㥤㐱摣〳㈹㤵㡤愷㐵戹戹㤷ㄸ昱戸〴㕤〹搲捤挲㑥戲㌰㘰戶㘳散㌹㘲㥦㌰搵昲愸㕡愲敤㌶敡㙤戶戱愲㘹㉣㔲挲㕡㌲㠰扥㘸㤶搹㤴㘵㉥改㘵㘶挵挰㤸愱㍤㍥㡣㌲ㄴ㜹愶摢㤴ㅢ愱㐰㈴搲ㄵ㙢㌵搷㤸㙦㙢㕦㡢㌳挴搸㈶晢㉦㥦敡㍢ち㐰㡥挷昹〱㘱ㅦ摥㝣㍦ㄱ〱攰づ攸㤰摥つ㜲㉦㔸㠰㜹ㄴ慥晢㌴〷昷㍥㘲挹敢㠲㝢㌸㝢㜸㜳〴敦㈷㌵ち㉦戴摢〸㍢挹〴散㌰〸昱〶㥦搳㌰㤷㈱㈲攰㐵戸捦㔹㌴㜲㘰㘱㡦㘹敤㜳㥥㈴ㅢ㝣捥戴昰戹ㄷ〶攲ㄲ戴㌷晢捣㠵㥤㘴〲戶户ㄶ㍥ㅦ㠱戹愳㐴〴㘰㌹昷昹ㄸㅡ㠳㐴㈲挰扤捥攰㐸晢挶晦㈹㌸㠶㝤㔴㕣〷㡥敦㘹㠵㘹㡤㠳㔵攳㘰㌰㕡慦〱ㅣづ晣㜷摡戳㉢㡢捣㠶晥㔶〳攱㔶捦㜷㌷㠱㌷ㅥ昹㈱㠱收ㅢ㠹㌰扥㜷愲㑢搸挲ㄵ㠵㍥㕦愸〷㑥㕣㉣ㄲ敤㥡㥣㘹㉣摥收敡ㅢ㠱㕥㕣㠲㘲ㅢ㘱㈷㤹㠰㜳㤳㕦㥡㠰ㄶて〲㑦挰摣〴ㄱ〱挷ㄵ㕦㠱晢攴㘲攴㐹㈸㑣㐲〱㐷㤹ㄶち㔳㔰㌸〵〵散㈷扥挲㉤㙡挷攳ㅣ愲愶愱㌰㐳㐴〶摥挲㌴㝦敦㠰捣㤱ㄷ挲㔹昰㠱扣晥攸愶昹㑦㐳攱っㄴ㠰捡㉤ㄴ捥㐲攱〳㔰〰攰晡ち㑤昳㍦〸㠵てㄲ㤱㠱㥤㑤昳㜳ㄴ㠵昰㐳攰〳㐵晤搱㑤昳㍦〴㠵て㐳〱〸摢㐲攱ㅣㄴㄴ㈸〰ㅦ㝤㠵愶昹捦㐳㐱㈵㈲〳〷㥢收攷㠸〸愱〶晥㌱㈲晥攸愶昹㑢㔰㈸㐳㘱戰戵〲㠳㐲〵ち挸㄰摦挲昷愸敤挵㝦づち昳㐴㘴㉣㜶搳晣㝣搹㈱搴㈱挴㐲㐳㈸㕥㈰戲扦㌸㔴㥣㔶㑡昹摥㝣慡慦㤰㉤㤷搳愹㕣戶㥣搵昲㉣㥢敥㘵改㕣扡慦搰慦愶㉡㌲捦ぢ㔲㤷ㄶ㠸挸挸〴㔸㤰慡攸昱㤴㐰㡦换㤰〴ㄱ晡ㄵ㙢㐴㜶ㄴ㠷ㄴ㌷搳挷捡㜴㙥搵㥤ㄵ搱㈴昶㌶戰ㄷ㥤ㄹ晡㥣挵户慢戸㐸扣ㅥ㤷㌷㔸㕥㥡㜱㔴㐷扣㐸慣愸㌲㜲㤱㑥っ㡢愲戵㈶愷慦捦㙡扤捣㘴愴ㄹ愶㤱㙣㈲㙥㥡昱㘲ㄱ敢搴㕦㝡㜸㜵摡㌴㥤㔵晡㍣㕥搲敤摢摦㘵昶敡戸慡㥢㠹㘱摤戶㤹攵愸户㥦戹㝤㠳㝡㤳㈳て㘴㔲㤹㔴攲〱㝥㍢〰搶愸㕥㔳慢搴愷挳㠶扢㔳㠱㜹㙥㈲㔱㘶昶㤲㙥㈶㤷慢戶戱㍡改攸㠶㝥〹㌶㘰昷挱㜴㜲㘲散攴㈳㠹㈳〳㠹㔴㑣〸㐴㤱攱㍣㌶昸搲〸㌵㝦慣ちㅦ㈳〴挱㌷攴昶扦㤸扦㉥愶挷㠷㍦挹昶㜷㍦㌷昳捦ㅦ〸㡦㜹㠲敦㝣攲攸捤㉦㜶晤攲搸攷㙦㘴㕦㤵晦昶攷㤲㡣㤲攰㉢戵㑣つ㜷愵搴㕣愱㑣ㄷㄲ愹摥㕥㌵㥤㉢昵慡㙡慥㥦ㄵち昹㕣㉥㔵㑡㔷昲㤹㡡捣㉢㠸搴愵ㄵ㈲㌲㙡㠶慦搴㈵昴㜸昱㌴㘴㈸ㄷㅥ㐲慣㤴㠴㜵㤱戰㄰ㄲ㐲㉦㈱攴㌲㙡㠹㙢㕣愶㐶㉣挶㍦㥥㜰㝥ㄴ慦㄰㔹摥挲㈰㘷㤳ㄳ㈳㠳ㄴ攵昷つ㈴搲〵㠴ㄹ㠵摣㈶捣慢㕥㌴摦㔱昹捡攸昳㡦㍣㝥晣捡搰攲㤹㐳捦㜶㥤ㄲㅥ㙥ㄷ㘶㔴㍥て昳㔵㙡戸㘱敥㔳搳ㄹ愶㤵晢㉡㤵㤴㥡㉢㙢㕡㥦㤶㈹戱㑣戶㤷攵ぢ昹晥㐲㔶㤵㌹㔰㤰扡昴㈸ㄱㄹ搰挰挳㝣つ㍤㡥ㄱつ搹㜹㙡㜵づ戳敡㙢㝣㡡ㅡ㌱㝡㍤㌲换挳晣㘹㙡㙤㘵㉥㘷搶攷㌲搰慡㑤㤰㙢㕥㉣挳㘳扦つㅣ晤挸扤㠳㑦敤改扦慦昸㠵㜳摦ㄷ㡣㜶㐱〶扣昱㈰㕦愷㠶㠷㍡㠵㔲㙦愱㑦换㤵晡㑢㤹㥣㤶敤㔵戳晤㑣捤ㄶ昲〴㍦昹扥㡣挶㘴㡥㠶愴㉥㝤㤶㠸捣㍣ぢ搲攳攸㜱㈰㙣挸〰㝤㥤㠳っ㕣攴ㅡ㕦愲㠶ぢㄸ攲㤷愹ㄹ㥥㘰㙡㑤㝣㠲㕡㔷㠵慤换㘸晡㡣搶㉤㔵搳慢〴㠹ㅣ㙤愶㤸㙤摡㙥㤶㈳扦〱搴㙤㐲㝦摥㡢昰㜵扢搴晤捥㔷晥㜰晣㕡敡攷㉦㐴て㥤㕤㄰㤴㌶愱㡦〰㤷㔳ㅢづ㠷㥢㉥㥢㌶㕥敤㠹㌴㘸㤷㌱㘶搳㘵㈲㕤㥤捥㥡㠳㡤㉢挳ㅤ晣㜳㡤昸〷晣㡢㤴晤㙢㥣㐱捤㌶慢㜵㠷昹挳㈶慤挶㌸扡㌶愰搳㄰ㅦ㐷搷㉥扢搶㝡㑤ㄷ〶扢搷戸㘳㌵㘰㌵㉢晢ㄶ㙤扡㠶ぢ〷㐳㐲晥㑥㙦㐲㍢ぢ摤㤵㝡㔷ㅢ晥㝤㘸㤴㕥㘷㜷㡢㑦挷㈱摤攱㌷搰㤰ぢㄲ㜶㐴昱〶ㄱ㘹㘰摦攰扥㜴㉡㤵捡㐴ㅥ愲戰扥戹㌹㤱敥㙢㐷㐰捣㠰㈷㉥㍤㐵㔴挰搶〹搳㘰㜵㍦㑤㠴敥㍤㠶㑤㐳搵㙢㜷敢㘲ㄹ㍢攳挶ㄳ㉢㕦㜶㜷㥡挶つ戳扦㌵愳㍡扡㡤挹㤲㌶㙢㌱㝥㌷ㅣ攳ㅤ晡㕣攸㌱捥㥡搶㠲㘶㥡ぢ戸〸摡挶㝢昶㍣㘳づ慥㙢扢っ㜷㠷㐷㕢㄰㠴搰扡㑤慦㜹〳挴㑢㡡捦㄰搹㍢㙢㤶㑤㍢㐱㍦㠳ㄶ㕤㘸㉦㔱愳捣ㄲ戳㔴て㙡㜵摥ㄴ扦㐶㉡㈱扡㌵ㄶ扦㑥㡤㐴㠷㡤㥢敦挷挲ㄹ㉦敤㥦搸㜹昵摢摡扦㥥ㅢ晦攸㍤㕦ㅤ扡晣搷㥢〳挲㘹㑦戰改慡ㄷ㍢㈳㙡㐲㤰戰慦㡡摦㈴搲㔸敦扣㌰㑤挳晣㠵㠹㑢捦㐲て㥢愷捦ㄲ㉥㔳〷愱㤵昰㉡ㄲ㥣㤵攰愸㌰搱捥㡦ㄳ㥥㘰搳摤昱愳㌴捣昵攳㉡戵㐴㥣攴ㅡ㝥㘴㠵戱㜵㝥摣挴ㄴ搸㕤ㅡ㝥㘰戳㘸攵挷㜰㍢㍦㡡㥥㘰攳㘵戴〰㜴㜵晤〰㌶㡢㍦㈲搲昰㈳㉤ㅣ㕢攷挷㡦㐹㈸〰㠰ㅢ㝥〰㑦ㅢ㝥㠸户愹ㄷ愲㠴㜰㘳昲摥㜶扥ㅣ昶〴ㅢ慦㜵挳愸㡤㑥㜵ㅡ㈲㜹搴㔰㔴晣搷㈸㘶㈸㔵㔶㥢㜳收ㅢ晦㈹愲ㅡ㡢搱扦㡡㝥㐲㑡㌸慣攰ㄱ戰㠲戰㉡晤㤴㐸㠳㡢㜸㜲敥㡢捤㕣扣ㅤ攷晥慣㠹扢ㅤ收㔰换㌱晡つ㙣㠷㤹戵ㅥ㠶慦昵㌰慣搱敢晡て㜲㘵㜰搶</t>
  </si>
  <si>
    <t>㜸〱敤㝤〷㥣ㄴ㐵晡昶搶挲㌶摢㐳搸㈱㤸ㄳ㈰㤸㔰㥣ㅣ㔴攲㈲㠸㠰㈰㡢㤸㑥㘱㐲て慣㙣挰摤〵挱㥣㑦捦㥣捦㥣搳㥤㡡㔹㡣㘰㍣昳ㄹ捥㜸摥㥤㔹㑦晤摦㤹捥ㅣ扥攷㜹扢慢愷㘷愶㘷㜱晤㝢摦捦敦昷晢㠶㥤㤷慥㌷㔴扤昵㔴㜵㜵㔵昵㍢摤㌵慡愶愶收㐷㝣昸㍦㍦扤㜹戰㘱搳昲捥㉥慢㜵㜴㘳㝢㑢㡢㤵敢㙡㙥㙦敢ㅣ㍤愱愳㈳戳㝣㝡㜳㘷㔷㉦㈸ㄸ昳㥡㈱敦慣㥢搷搹㝣愰㔵㍦㙦愹搵搱〹愵扡㥡㥡晡㝡戳ㄶ昲昵㥣㙦㔰㈷㑣㕡㤹扤㐹愰㔵㘳ㅡ㈴㝤㐸敡㐹㑣㤲〰㐹㕦㤲㝥㈴晤㐹〶㤰㌴㤰〴㐹〶㤲っ㈲ㄹ㑣㌲㠴㘴㉤㤲戵㐹搶㈱㔹㤷㠴攵㥢敢㤳㙣〰搲㙦㐳㤰㌹㡤ㄳ㘷㘶昷㐳㙤㥡扡摡㍢慣慤㠷捥戵㝤ㅥㄳづ㡦づ㡦㡥㠷㘲㠹搱愱慤㠷㌶㉥㘹改㕡搲㘱㡤㘹戳㤶㜴㜵㘴㕡戶ㅥ㍡㙢㐹戶愵㌹㌷捤㕡㍥愷㝤㤱搵㌶挶捡㠶愲搹㑣㉣ㄵ㡥挵攳㠵㜴㍡搵㙦㈳攴扣㑢攳挴㔹ㅤ㔶愱昳㤷捡㜳㘳收㌹戳㜱攲攸㕤慣慥㕦㉡捦㑤㤰㈷戲㥣搴摥㥡㘹㙥晢㠵㌲慤㘳㥢挶㈷㔹戹㘶㌶扥㘵㜵㌴户㉤ㄸつ户㑢㠰㐶㉡㌹㝡㐲㘷攷㤲搶挵散㐷㡤㔶㑢换㙣慢㈰㡤摥㍡愹戳㙢㔶愶愳戵戳㕦㉢昱戳㍡慣戶㥣搵㌹愰㜵挷㘵㌹慢挵㔱散慣㙦㥤㥢改搸㈵搳㙡昵收㐱㐳慢摤㠶㔳昳㔶㕢㔷㜳搷昲晥慤扢㜵㕡戳㌳㙤ぢ㉣慡搴戵㑥㔹搲㥣㔷扤㝢攳慦愶搷收㝥㥥㐹㐳挱㥦搶挶㠵㤹㡥㉥㐹戱〹挳㝥扡㥥敥㈲戵㈸昱㡢㕤㙡㘸㤹ㄵ摢慣愹戹㜵㥡搵搱㘶戵戰㄰戶攴愸㌲㈵〱挸㙥〷ㄷ㈹㕤ㅤ戶㤲敡敢㥣㝣慣ぢ㑢㌱㠶㠲㈴㜷㙢㙢㉥戴㜷戴㙥㍤愳戹㙤捣㌶愱搱戱㜰㍣㤹㡡㠷愳攱㔴㌲ㅤ㑢挷攲攱慤㘷㘴㤶㡤㠹㡤㡥挵ㄲ改㜴っ㥣㐴㉡ㄵ㡤挶㤳收㌰ㄸ㥢挳㤹捤愶㈰㙢㑤㤸㌴昴㠱㍢㠶㌶戶㕢㠵收㕣㌳㌰戴㍡户㡢㙣㘷㡥愰搲㐸㄰搵晢㔵㡣〵㕥て㜸㍥搶捥换搴捥换搶捥换搵捥换搷捥戳㙡攷ㄵ㙡攷㉤愸㥤户戰㜶㕥㜳敤扣晤㙡攷㉤㠲㡥晥搴昷改㔳敢㝣敥㑡㝥昱攲〶慦散㍡改挲挵ㄷ㍤㝣㤴晡㜶愹攲改㉦愳挷收㌸搸慥慣㐶愱㐸㈴ㅤ㡡㠷㈳昱㘴㉣㤲㡣㠵㤳昱戸㔴〹㜵つ㠵㈲改㘸〸ㅦ㥣㜷昱㐸㌲㤲㌲户㠰扤戹㈵㠸戱ㄵ挸攰〹晢㐶捡㙢㘵㡥愲捡搶㈰㑡㍤㡦㉡戱㕡户㝥晥攱㌳昷㝤晦㥦〹攷晣敥挶㌷昶㝦攵㠸㕢ㄵ㐷㈲昱㘷㌴づ搲攵晥挴㐲挹㔸㈲〲㕦攸㔰㉡ㄹ㠹㡡㍦愱搱挹㘸㈸ㄶ㡥挶㘳戱㘸㌴〱㥦㈲㜱㜳㕢㤶ㄵ〲㌱挲㈰㐳㈶㤴㍢戳㕤㜴㍢㌳㐲㥤㈸㠸㔲㑦㍡晥散昷㜹㌰㜷昶㥥戵㌳㉥㍥攱搳搸慢ぢ晥㜹㠴攲愰㈸晥挴㜱㔰攱㑦㈸㤶㘶摢㐶㐲昱㜸㈴㠵㤲㕤㝦攲改㐸㍡ㄱづ挷㤲搱㌰㥣つ㈵捤〴换㑡㠲ㄸ㈹㤰㠱ㄵ㑤㙥愶愹戰ㅤ㠸㔲て㍢捥捣㕦㜱敤㌶戱摤戶㤹㜰搵㤲て㑦晥挷㥦慥扣戰㡥㠳昳㑦㍡㉤搰扦㜱㘶㝡㑥散〱㍣㈹ㅢ㤷㜴㜶戵户昲慣晣㘵捦敥ㅡ攷散㔶㈳晤捥㉢晢昴戶㍤晡㕦㥥摣㥢㤶攵捦㤳㝢收攲㉥攷攴戶㡢昸㐵捥㙦㘵敥挰收ㄸ〳㘲㡣㘵㥢㑣㌲挷㤱㌱㥥挷㙡㤵搳㍥ㅢ㔹㜳㕥摢收㠶攵ㄳ㝦㍢捥戸㘸扦㤳昷摦戲㡥㐳㘸戴捣㐷摦挱㜷㌲㉥㜷戹㑣㘷㤷搳㐲㙣搷㕦戶㐹搶㍣摥㑥敥挸晤昷挷㕢ㄴ昲㡢戴㠷㌹ㄱ〸㤹㡤㈰挶㈴㤰摡㍤挳收㡥攴㑣〶㔱敡㑥愷㍤ㅡ晥搵晥㐲㘳㜸摡愴㤳慣㤱晤敥㘹晡昶㕥挵㈹㡣㥣扣㍢攱㈰㕥㌶㤸挴挳㠹㘸㌴ㄴ挶戸㡣㑦㌴㉤㈳㐹㈴㍤㍡ㄱ㑢挶ㄳ挹㜸㉡ㄲづ挵㤲㠹愴㌹㤵攵散っ㘲㑣〳ㄹ搸㔸㍥㤰㤸搳愹㌰〳㐴愹㥢ㅤ㐷晡㐴㌶㜹晣晡攵㈷敥戴㜲挷㈳㙥晤扥㝤晢昹㡡搳㈸㌶戲㌲㘷㔲㝢ㄶ㠸戱㉢搳㡤收㙣㌲㥡㜸慣慥㜳捣㉦㌸收晥晢扥扢挹㥡㝡搶㠵㐳㍥㝡㙣昴㥥户慢扥㄰㑢㍤㜶挳㐱捡㕢て㡣挴改㈸〶攰㜴〴晥㈶愲戱〴挶㘵㘷㑣㑣㠵ㄲ愹㘸〴挳㔲㌴ㅣ㑤㘲㤴㑥㥡㜳㔹搴敥㈰挶ㅥ㈰〳㉢挶㐴㜳㑦㉡散〵愲搴㤵㡥㉦㜷扥戶昶㈹〳敥扣㙡晡㘹捦摤㥣㍥敤戵挱扦㔳㥣〷㡡㉦扦挱㐱㠹㉦扣㉣㠴愳戸㘰㠴ㄲ昱㔰ㅡ㈳ㅦ〶㐵晢㠲ㄱㅡㅤ㑥㈴挰㑦㘱捣㡥愷攳挹㜰挴摣㠷㐵敤ぢ㘲捣〳ㄹ㌸戱〲搶昹㔴挸㠰㈸㜵㤱攳换㉤㡢挶慦扦搵㍥挹愹㜷敥㝡捤慣慢㉦㝣㙥〷挵改愸昸㤲挳㐱㠹㉦㜰㈵ㄹ㡡挳㤷㘸㈸ㄵ㑡挵搰捡㜱㡤ぢ㄰㐹㐶愳戱㜴㌲㤹㑥㐴㐳㤱㐴捣捣戳㈸ぢ挴㈸㠰昸㕣㉢㜰㌹㕥㐰㥤㠵㈰㑡㥤攳戸㜳戹昵敥愵搷摥搲㍡昱挲㔳㥡㡦摢㙡昶挶㤳ㄵ㈷挶攲捥㝥㌸㈸㜷㈷ㅣ㡡愶搲戸㕡愲㈵㐲㤸〷挴昴愵〲晣㔰㍣ㄶ㡦攱㕡ぢ㥦ㄲ改㤴戹㠸㐵戵㠰ㄸ慤㈰㐳㉡愰攱散愰㡤㍡敤㈰㑡㥤敡戸搳㜸摥攸搳慥㝦㙣晣昴㍢㐶㥣昴㐵敦㔱昱ㄹ㡡㔳㜴㜱㘷㝦ㅣ㤴戸戳つ收搷㤱㔸㉡ㄹ㑢㐵愲㈹捣㑡挲㐹摢ㅢ戴㘰㌸㤹㑣㠶攳攱㜰㍡㤹ち攱捣㠸㈴捣づㄶ搵〹㘲㜴㠱慣㍤愹昲挲㑥㠷㤶㔰㙢㈹㠸㔲挷㍢づ扤㜸捥㝢收㤱摦㑥㤹扥戲晤攸戳㜶晢昲戶㌷ㄵ㤷ぢ昶㔹戰㡣摡换㐱㡣〳㘹㌲挱㍣㠸㡣㠳㜹慣㡥㜲捣て戹㝣㕡晦㝦㉥昸㜱搲㡡散㕥摦㍣㜳㕥敥ㄴ挵㠵㠶搴攷㔰ㅣ㤴㑥扥戰㘰㐸㠷㤳ㄱ㑣扥㔰㤷㔴㍡敥㑣㔴㔰㥤〸愶ち㜱㑣ㄶ攲挹㌸收㘵昱㤴㜹ㄸ㑢㍡ㅣ挴㌸〲㘴㐸挵昹捣捡ㅣ㐹㥤愳㐰㤴㍡搸昱收愴晢敥㝡攳扤㙢捤改户散㤴㜸晤收㡢摦㝦㑡㜱挵㈳摥ㅣ㠳㠳㠴昷㥣摣㈶㤹ㅡㅤ㑤㐴㌱㉦㤰愹㔱㈸ㅥ㠹挸㈹ㄹㅦ㥤づ挵㐲昰㉥ㅣ㑢㈴㈲㤸挷愴捣㘳㔹搰㙦㐱㡣攳㐰㝣㥡ㅡ戳㤴攳愹昳㍢㄰愵㤶㌸捥㍣㥥㙣㝡㜹昸〵㠳挷晦攱慥搵ㅦ敤㜷昳㥦㤴ㅡっ戱㌸㜳㈲づ挶㤴㌸挳戹ㅡ晡㝡ㄲ攳〳㘶㥦㈸ㅡ㠵敢戳ㄲ昳㌷㑣㔱ㄲ愱㘴㈲㠱戱〲攷㐲㌴㤵㌴㑦㘲㜹㈷㠳ㄸ愷㠰っ㥡㔸㌹㔵㌹㤵ㅡ愷㠱㈸搵收㜸戴攴晡搷愶㕣㜱挸㕥攳㑦㍣㘱㡦㍢晥摤㌴扣㑢㜱ㄹ挸换愱㜹〶挹㤹㈰挶㔹㈰戵㝢㐶捣戳挹㌹〷㐴愹㠵㡥㜹敦愹晦愸ㄹ㜷搸收ㄳ慥摣㌰扤㐵攳昹晢摥愹搶㠲㔸捣捦愵昲㜹㈰挶昹㈰戵㝢㐶捤ぢ挸戹㄰㐴愹慣㘳㍥慣㜰改攴〷づ㌹㝢捡㔱ㄳㄷ捦摤㜶㐵摦㕤搵摡㄰摢㍤敤㘲㙡㕦〲㘲㕣ち愲㈶㥡㤷㤱㜱㌹㡦搵㙦ㅣ昳㔵挱攳慥㝡攵捣挵㌳㑦㕤㌶攰㠷挲敢㠷摥愱戸㘸ㄵ㌸慦挴㐱挹㜵㈳㌶ㅡ挳㐹㌸〱捣搲攱㔸㉡㡡㉢㠵㌴㙤㌸㌱㍡ㅥ㡦㘱昱㤹挲っ㌵挵搶㌵慦㘲㌹㔷㠳ㄸ搷㠰っ愹㐰㤱ㄳ搰㙢愹昳〷㄰愵㜶㜳㝣昹㈲㤲摡散挰ㄵ捦㑥戹㝢挵ㅦ㕦晥㥦ㄱ㠷扣慣戸㜶ㄶ㕦慥挳㐱㘵搳愲㔳愳㔵攳搱㜴㉡㠴挱ㅥ敤散㡣晥㙣摡㜰㍡㡣㐱㈵〱㡦㈳昱㜸㌸ㄹ㌶慦㘷㜹㌷㠰ㄸ㉢㐰〶㑦慣㍣㤵捤ㅢ愹㜲ㄳ㠸㔲扢㌸㉥㍤㌰㙣攲㉥敦㕥㝤晤攴㥢㥦㍡戶捦攲㑤㠶㙤愴搶㠳㔸㕣扡〵〷㔱㙦㙦㑢㡣收挴㍣㠱〵㐳㈴ㄴ㑤㈷㔲㌱昱㈶㤲ㅣㅤ〲㈴搱㈴晡㔹㉣ㄱ挵㐵昵㔶㤶㜲ㅢ㠸㜱㍢挸摡㡤㤵㡥昰㌴扣㠳㕡㉢㐱㤴㥡攲昸㜲挵㔱つ㕦扤昵敤搲〹㘷ㅣ㜹捣ぢ敦慤㌷㌵愹搶㠷㔸㝣戹ぢ〷攵敢㤷㜸㍡㥡っ㠵㤳戸ㅥ㠵挳㈱っ㘹昶㜹㈸搷㈹㕣摦愳攱㜰㌲㡤ㄳㄵㅢ〷攱愸㜹㌷ぢ扢〷挴戸ㄷ㘴慤捡㙥㑦㡦敥愳搲㉡㄰愵挶㍢ㅥ㐵づ㝢㘲慦㑦㡦㤹㌶昳晡㡤㌷㝡㘰搰㙢て愷ㄵ㜷㌷挴愳晢㜱㔰扥㘲㐰搷㠸㈴攲挹㜴ち㉤ㄵ挵〰㘱慦ㄱ㌹敥㠶㜱㜶㠶㜰㘵挴㜹㥡挶㌷㙣㍥挰戲ㅥ〴㌱ㅥ〲ㄹ㌴愱㘲愴㌲ㅦ愶挶㈳㈰㑡愵ㅤ㙦㔶摣㕦扢敡昴扤㔷㑣㍤㝦捡㍥昳㌶晡昶攱昹晤ㅥ㠵㜸㔷㘷昵㍡愹㈳㜳〰昶〳㡡㕢つ㤱搱ㄸㅤ㝥捡ㅥぢ戶㔸ち昱㐲戲㄰づ攷攳愱㑣㌴㔳㌷っ搹晥搴挵㍣㠷晤㝥㠵摤㥢摢昲敤〷挸〲㘰挳㠹ㄹ㉣㐶摣挵晥㈸㐷㌶戱㝤㐹㕢扥㜳〳㝦㘱㔳㔷愶换㕡扦㕣㔶捣愴挲慣〹㝢ㅦ㔶愷㤴户㜱戹搹摣㑣换ㄲ㙢挲戲㘶㕢扣㔱㤹ㄸ㍢ㅦ敤搹敡搲挹ㅤ搶晥慥戴挲愳〹搸㥡㕢㉡㜹㔷搴搲ㄶ搹㝥つ㙤㕣搸摥㘹戵㠹㝢愳㕡㘷㌵攷ㄶ㔹ㅤ㑤ㄶ㌷昶慣扣㔴㜵㉤㡡㥣敤㤷㔱㌳摢㔰㔱㙣愸攴㠷㝢戹㠵ㅤ㤷㜵㔹㙤㜹㉢て㝦ㄷ㕢ㅤ㕤换攷㘴戲㉤搶摡㈵㉡㜶㤹㄰慣㔷挲㥥摣㥥㕢搲搹搸摥搶搵搱摥㔲㉡㤹㤰㕦㥡挱㤶㑦㝥㐶㝢摥挲㡥㑤㙦㝥㙡㔴㑤慦㕥㑡搵㙣攵户戴㘱扥㥤愳愵㈱㍣㑤扣ㄱ摡㝣摤搲㙥㌷㝡㌶㙡㠷㕡戴㔸散㤳戵㈳搶㤰㤹攴换㙣戶慣慥攸愹ㄳ㜷㐱愹扤㐵㜵㙤昱搱㙤戹晦慥㜲㙤敤㘰愷昶㍢㉥挵㤶捥㑥㤹戶㝣㡢搵搱敤ㅥ慥愲㐷收㘳㈰㜵〹㥣捤㔵搱攳㡥㡤㕡愶㤶搷ㅤ搰㥣敦㕡㘸㉣戴㥡ㄷ㉣攴捣っ晢扣昵昵㠴戶攲㘳㍥〱㤶昹㈴挹㔳㈰㠱㐰㡤昱㌴㤵㡣㠰昹㘷㍢㕤㌷ㅣ晦晦愴㥤㠵㤲つ户㕡㔸㤹戲挱㠷摤搸捥扡㔶㉣㙢㍢㝢昵昲慢攵㑥㤹捥㠵㕤散㥥摤ぢ㤹摦㌳㈴捦㠲搴㡤〰㔹攳㝥ㅥ㘷戹扤戹㙤搹扦㜵㤲㔵挸㘰戳㔸捥㙥㤵愹㤳㥤㡥㍡㜰㍢㜳㈶㌷㉡愷攲㕣㔹㘶攰〸㈷㝦扦㔶昶㝥㙢㔹搷愴㑣㔷愶㑦㉢戶㍣搱㑡㈶㤴㐶㠹㤵㝤㐴换晥挲搳搶〱㈷㠵ㅣ㠲㜲攸挹愵慦㌰散㥣㜰攲攰㝣愹改攵搰敥㉢〱摦戹㐸㌶捡㍢㝡改搶㈵㜶㔴昳㔳慣戶㌹换ㄷ㕢㥤㔴慦㌷扡㠵戲晣昴㤲慤㤲㕣㜶户慥收㤶捥搱昰㜴㑡㐷晢㤲挵扦㘴㍥捣换㝣づ㐴㝦敡戶㐱㉦晥改㜵〲㕣㌵㝤㤶戲㙤收捤慢愹㘷㙥攴㤸㥢㤲戰户㈲戳ㅦ昱㥦㝣捣ㄷ昱㕦愰㍢㔹摤㐸㘸昴㘴㥢户づ晡晤㕡㘷收戲㜳㍡㉣搹戸慥㤷〴搰敥摦扡㝢㝢挷愲㙣㝢晢㈲敥㥣つ㤰㔴攷㐲换敡攲㘶㜰㕦㘷昳㕢㌶戹㤵敡搵慢㘴㥦搶戳㙢扣〹昲㌷㕥〵搹㘸㑥㝢扥扤㜳㈸晥㈶㜴散扦愴㜹㈹づ昲搶搰㌹ㅤ㤹㙣愶㘵㘱扢昱㔷愸昴挲㌶戵昱ㅡづ愶㑥换㌴户て㥤搴摣搹㠹攱㍤昳攰搵て㕥㡥搴捣ㅤ户㠹㠴㈲愱愱摢挸敤ㄲ戲㈶㌷户㘵㕡㤰㙥㙣㙦戵㝢ㅡ㤹晢捥㐰扥㥤㑢㥢摢㐷㉦㙢改㙣㔵㥢〲㍥搹㜰㍤㜱摣捡ぢ晡㍥㌵晥摣换愳㥦〷㍦晤㌰愷㠶㍢㠲㡡㥤攱㉤攰〰㉦昳收㍦㐰搴㔰愸㜱㔸挲㜱改挷㝣〳㘹昳㑤㤲户㐰㌰戸㐸㜳㘱㙣㜹挷㑥慡㉤昱㍦挷ㄷ昳㕤㤲昷㐰搴㈸㄰㥥摤收晢㈰晡愳搶㐱晥散㌴搲昰㕢㠱㕤搹昰ㅦ㠱ㅢ㌰扢㤱愹慤愱挱挶㌷〹戶㐹㌸㑤㐲愹晡㈳㘳㕦〰晡㘹㐱昹㔶昴戶㌰ㄳ〰晥㐳晢〰搴晣〱昸㤲㘵㝣㐵昲㌵㠸〷㠰㙦敤愴ち攱㝦〱攰㍢㉡㝤て愲㈲㈰〲挰て㌸搰ㅦ愵㔰㠶ぢ㐰ㄸ散㑡〰㙡〱㑥挰散㐶愶愲戰昳〳攰换ㅦ慡〰昰㠵㈳愸搸晢㑥㈰㈷〱愰㉦ち㔵㥦㐳捤ㅦ㠰晥㄰㥢〳㐸ㅡ㐰㍣〰っ戴㤳㉡㠹㡣〴㠰㐱㔴ㅡっ愲搲㘰〹〰㐳㤰搲ㅦ昵㈱捡㜰〱㐸㠱㕤〹挰扡捣搳散㐶愶戶㠳㥤ㅦ〰㙦㔴〳攰㜵㐷㔰戱摦扥〳㜳慡㍥愱㠰〴㈳愹㑣㔴っ㘸晥㍦㌱愷戳㘷㜲㍦㜳㜶㘲〴昰愹㔱㘳㔰㔹㘹捥㘱㙣捥攱㈰㜵攳挰晡㈹扢昳㕣㍡慡㡣捡慡㥣捡㉢慢㑦㉢㜶敦㘷㉣攸攸昹愵㝡〰っ攵㝡㙢㘷搰㑦㈷攵收㠶㑥昰晡ㅤ搴〹㘸换〴愰㝦㤱㠱㙢捤㘰㥤昲㕣挸摤扣㝦改㔹〱敡捥㥢昹挰慢ㄷ昶攷攵㍦㥢ㅡ晣㜴てㅦ晣〴㔰扦攴〵晢晦㜶㜹扦搴㠴㠵ㄸ搸㥦㡦搹敢昰昹捡戹㉡つㄹ㉦㐹㤷扣扥㉡㘰㡥㐵慡㜲㄰ㄹ〹昰〳摤ち扢㌳㔴㉣挷ㅤ㘱㡣㙤㤰㤹㘱㡦〵昶愵收搹㙡〳捤㌳㡥愰攲挶搱㐴㘴搸捤㜲扡攴㕥つ㜷搶㑡㤶搳晤ち㤳㥢㕢扡㉣㝢㈰㙡㈸㘰㍣戲敦晥换挰搴㥦慢挴㡥㑣捥扥慦㍥愴搰挸㤹㐴㜳㕢搷昲攲搲戹㘲愱㙡慦攳晥晦㜲晣㔷户ㅣ㤷挵㜸挹㤲扣㥢攵㉥㍡㑤搹㠲扣㝢㘵㑦㈷攲㑡搴㜷昲㉣㕤㙡㌴㜲㉥敤㘴搴㉦㥦改换㝤㑦㔷摦摢〹愹ㅤ慡㝥㔵㘵㘷慦散愴㌴慡扡㈴晥晦ㅢち㝥㐱㘱昶㠶㐲ㄸ愳㤳ㄹ㈱㠹㤲挴㐸攲㈰敡㜱っ㐶㥣捦慤捤挶挳昷户㜵㌵㌵て昴挲㠱㤹愴㑥㡡㈴つ攲㤹捦㙤㡦愴戱〳㐸㜰㑥昳攲㜶慥㕢愶㜴㍣㜸㈹挲㔶摡〳㑡㌵挲㔴㘶〵㘳㘸㌹ㄶ愴摦㌸㤰㕤㜶戲㕡戰㍢昵㑢㐵㘲搵敤㠸㘲扡㕦㑦愳〳昱收捣摡慤㑤换摢㜲ぢ㍢摡摢㄰て挷㘵晥㠴ㅣ㐲㤹㍡㔵挶㘸㥤摥摥戸愴换㘸摤愹ㄹ晦昵㙢㥤㙤㉤戶㌲㕤㡤搸㝤挴ㅥ挲㜴摣㤵㤷ㅤ㠲愹昹㘵㍤㥦㤶晣㜲㍢〸㌵扤㔱㠵ㅡ敦㈴㐱㤵㥦扥昶㕡摥㠱㜷昴愴㜶㠴挵㔹ㄲㄱ㐸搸つ〳扢㐱扦挲㉤〲挴㔰挰扢㡢㍦昹挳昶㈳㉦㕣昱愳昳晦㘱攸㠶昲㌱㈷愱搲㤵㤷敢㐶㤸〴扡㤳愹挹戰㉢㕥㤱㜷㠲㝥㉦㜴〳晢㜲㝣㝢戵换昱㙤㡥愰㈲㙥㘰㉡㜲ㅢ㐶㑦愶㈳㈳㜵㡢㜳愲㠰㔱晡㌱㜷㠱搸㥣㐹㌲ぢ挴㜳愲捣戶㤳㙡㘷ㄸ挸㌹搱㐴愵㌹㈰㙡㍡㔸戲昰搹つ㈹晤㔱㝦㐰ㄹ敥挲㘷ㅡ搸㤵㈰散挹㍣捤㙥㘴㙡〶散㕣㄰㍣㑢摦㑢慡〱㜰戱㈳愸㠸㔷㤸㠹㥣戸昸㜱㈶晣戳㜰㈸搵挸戲ㅡ㌹㔶㘳㌶㔸㥣㝥㐵攵昳㝣搹㑣散㜵㈷つ〵昹㜰㈶戶㉢㡥㉡㙢㔵㘰慤扡ㄵ㜶㘷愸㥡㤰㘹戱捡㥣㠹搹㙤㝥㙡戵㉡㥦攲〸㉡㘲㉣收㈲愷㘱㜴戱㠳搵㍢〹㙡晥㡢摤㉥㤶戱㠴㘴㈹㠸愷捤㤷搹㐹戵㍢㌲ㄱ戰㤶㔳改㐰㄰戵㈷㔸搲收〷㈱愵㍦敡㘸㤴攱戶昹ㅥ㘰㔷愲㜳ㄸ昳㌴扢㤱愹扤㘰㔷〴愰戸摤㜱㘰㌵〰㤶㍢㠲㡡挰㡥㝤㤰搳㌰㝡㜱ㅣ㕤㍥愰㉡〰扦㠳搸㍣㠱攴㐴㄰て〰㈷摢㐹戵㉦㌲ㄱ〰㑥愱搲愹㈰㙡㍥㔸〲挰㘹㐸改㡦㙡昳〲㌰て散㑡〰捥㘲㥥㘶㌷㌲㤵㠱㥤ㅦ〰昹㙡〰攴ㅣ㐱㐵㌴㐹ㅥ㌹つ愳ㄷㄷ愱㔰㤵愹ち挰㈵㄰㥢㤷㤲㕣〶攲〱攰ち㍢愹㉣㘴㈲〰㕣㐹愵慢㐰搴〲戰〴㠰慢㤱搲ㅦ戵㠷ㄷ㠰〲搸㤵〰晣㤱㜹㥡摤挸搴㐲搸昹〱戰㑢㌵〰㘶㌸㠲㡡昸㤵㐵挸㘹ㄸ扤戸㤵㉥㑦慢ち挰敤㄰㥢㜷㤰慣〴昱〰㜰㤷㥤㔴㉤挸㐴〰戸㥢㑡昷㠰愸㌶戰〴㠰㝢㤱搲ㅦ㌵搱ぢ㐰㉢搸㤵〰摣捦㍣捤㙥㘴慡ㅤ㜶㝥〰愴慡〱㤰㜴〴ㄵㄱ㌳ㅤ挸㘹ㄸ扤㜸㥣㉥挷慢〲昰㈴挴收㔳㈴㑦㠳㜸〰㜸挶㑥慡㑥㘴㈲〰㍣㑢愵攷㐰搴ㄲ戰〴㠰攷㤱搲ㅦ戵戵ㄷ〰摥挵愹〴攰㈵收㘹㜶㈳㔳㑢㘱攷〷挰昰㙡〰っ㜳〴ㄵㄱ㍡换㤰㤳㘷摣㕦㡥愴㔴攳㜵㔶攳つ㔶攳㈰戰㡡㠳晢搶攳㤱挴㐷慦挰ㄳ攳㈵㔹愳㔷收ㅣ昷て〴慢戲㔶㙦戳㔶摤ち扢㌳㔴〷㈳搳㘲㤵㡢攳晥愰㙡㔵ㅥ攸〸㉡愲㡡づ㐳㑥挳攸攲挷慣㕥〳搴晣挷晤㑦㈱㌶㍦㈳昹ㅣ挴搳收㕦搸㐹㜵㌸㌲ㄱ戰扥愴搲㔷㈰敡㐸戰愴捤扦㐶㑡㝦㤴㠱㌲摣㜱晦〸戰㉢搱昹ㅥ晡〱戳ㅢ㤹㍡ち㜶㐵〰㡡攳晥㜷摦㔷搹攵晤搶ㄱ㔴〴㌲ㅤ㡢㥣㠶搱ぢ愳ㄶ㉥㝦つ㌵㝦〰敡㈱㌶昹㑢ㄲ㌳〰攲〱愰㥦㥤㔴扦㐵㈶挳㤹㔱㝦㉡つ〰㔱挷㈳㈹〰㌴㈰愵㍦敡㘳㤴攱〲㜰ㅣ搸㤵〰っ㠶㝥挰散㐶愶㝥〷㍢㍦〰摥慤〶挰㍢㡥愰㈲㜸敡㈴攴㈴〰㙣㐸㤷摦慡ち挰挶㄰㥢㥢㤰っ愵㜷挵ㅢㅤ挳敤愴㍡ㄹㄹつ㘷㜵㌶愵搲〸㄰㜵㉡㤲〲挰㐸愴昴㐷扤敡〵攰ㄴ戰㉢〱搸ㄲ晡〱戳ㅢ㤹㍡つ㜶㝥〰㍣㔳つ㠰㍦㍢㠲㡡㔸慤㌳㤰搳㐴㝡ㄱ㐱愱㘶㤴㈴㐶ㄲ㈷㐹㠰愸挷ㅣ㔰搶敢㕤㔳㜳㈷晡㈶搷㡡㡦捡㕡㌱㐵㥤㌴挹㜶㈰ㅥ㔰㜶㐰搲ㄸ〳攲户㔶㍣ㄳ愵つ㘷㠹㘳愱㘰㡥〳㔱㘷㈳戹㈳扥㔸㈰㈰㔹㜵㠱㜰ㄶ㌵㉡敥〷㌶挲㈴㘰㜶㈳㔳攷挰慥㠸ㄶㄷ〸捥攲愰ㅡ㕡户㌹㠲㡡搰戴㜳㤱搳㐴㝡㌱ㅤ㠵㥡㌳㐸㜶㈱㤹㐹㌲ぢ㐴慤㜰搰㝡〹㕡扣摥ㄷ搱㥡㑤㥤㈶㤲㌹㈰ㅥ戴收㤲㐷戴戰㤰㍥て㘶挳㔹挰ㅥ㘴敥〹愲㉥㐰搲〶㘷㉦㈴慢㠲㜳㍥慤㉡挰搹〷㈶〱戳ㅢ㤹扡㄰㜶㝥攰㕣㔰つ㥣昳ㅤ㐱㐵攰摤挵挸挹㜳〱戹〴挹攱昸㥡〵昸㘰㉥〰㔱㤷㈱㔹扣㠰㡣ㅤ㡦㈴㍥晡〲戲换㜸㐹㤶㕣㐰㉥〵慢戲㔶晢㈱㌳㕣㐰扡ㄱ㜶㈷㔳㤷㈳搳㘲㤵㡢ㄷ㤰ㄳ慢㔵昹〴㐷㔰ㄱ㉣㜸ㄵ㜲ㅡ㐶ㄷ㤷戲㝡挷㐳捤㝦晣㕣〶戱戹㥣攴㐰㜱摤慥ㄳ敥㤳ㅥ㙣㈷ㄵ㠳〵㠷㌳愳㐳愸㜴㈸㠸扡ㄶ㐹ㄹ㍥づ㐳㑡㝦搴攱㈸挳ㅤ㍦慦〱扢ㄲ㥤愳愰ㅦ㌰扢㤱愹㍦挰慥〸㐰昱〲戲戴ㅡ〰㑢ㅣ㐱㐵㠴攲昵挸㐹〰㌸㤱㉥㜷㔶〵攰㘴㠸捤㔳㐸㑥愵㜷挵昱昳㜴㍢愹㙥㐰㐶挳㔹㥤㌳愸㜴㈶㠸扡ㄱ㐹〱攰㉣愴昴㐷敤攷〵㘰〵搸㤵〰㥣ぢ晤㠰搹㡤㑣摤〴㍢㍦〰收㔷〳㘰㥥㈳愸㠸㠷扣ㄵ㌹〹〰㤷搱攵㝤慡〲㜰〵挴收㤵㈴㔷搱扢㈲〰搷搸㐹㜵ㅢ㌲ㅡ捥敡㕣㑢愵㍦㠰愸㍢㤰ㄴ〰晥㠸㤴晥愸㌹㕥〰㙥〷扢ㄲ㠰ㄵ搰て㤸摤挸搴㑡搸昹〱戰㜳㌵〰愶㍡㠲㡡㈰捣扢㤱㤳〰戰㤲㉥㑦愹ち挰㕤㄰㥢㜷㤳摣㐳敦㡡〰摣㘷㈷搵㍤挸㘸㌸慢戳㡡㑡慢㐱搴㝤㐸ち〰昷㈳愵㍦㙡慣ㄷ㠰㝢挱慥〴攰㘱攸〷捣㙥㘴㙡ㄵ散晣〰㠸㔵〳㈰敡〸㉡㘲㍥ㅦ㐰㑥〲挰搳㜴㌹㕣ㄵ㠰㘷㈰㌶㥦㈵㜹づ挴〳挰㕦散愴㝡㄰ㄹつ㘷㜵㕥愰搲㡢㈰敡㘱㈴〵㠰㤷㤰搲ㅦ戵㠵ㄷ㠰㠷挰慥〴攰慦搰て㤸摤挸搴㈳戰昳〳㘰攳㙡〰㙣攴〸捡挳㑣敢ㅥ㐳㑥㍤〸て散㑢㠷ぢ㜳㥢慤〳ㄸ捦㌴愰㔰昲攳戴晥㠵㐹敤扢戴㜷㈱散㘵㜱㑢㘶昹攰㠲㜳戰晢㐲慢つ愱㤱ㅤ㠸㤰㉣攳戵㉦㕥㙣攵捤㐲㔳晢㤲㡥㥣㌵㜵搲慦㈱㜴ㄲ昵㐳搳㐹搴㘴慤挲攷攷㐵〳搶挰戲挶㜸ㅢ敤搸㝦捥㤲㝣晢㘸㈷搴摡㤲摢昰㜵㑦愰㠸昲㌰㉦捦㕤㤷攲つ扥㈰ㄴㅢ㡡ㄸ捦㘹敥㙡戱晡ㄶ㐴㉥挷昵〵攰㡡〸搴㝣㥦挲㥣㠵〸㝦㥡搴扦㌰愵愳㌹摦搲摣㘶戱㜹㜰搳㤰戱扡搳慤〵㠸㌶㥤搵摥搹捣ㅦつ昷㉦㈰㘴愹慤㜳㌱〳攷㜲换〷㤵愴㘴晦扣慥㌰戱戹慤ㄳ挵挸㡦づ㜹摣㔰㘸㕡搸㝥〰㝥扦扥愴戵㙤㑡㘶㜱攷慦愲㥤ㄴㅢ㑡㍥搲㔸慡㔶搵搶慡晡摡晡㥦摢㘲挶㍢㘸慤㜵搰㘵扢㍡㥡戳㑢㥡敤㤸㉤摤㙥㔲づ㐳㝦㝡㤳攰晣挷〸㔰昷㈴㡥扡戹㜹挶㕢㘸㑥ㅣ㌰㘳㕣改㙦挹㑦〵㝤挳㉤摤〷〳㙣〴㜵昳㕤戸搴敦㍤㤰㥤愷散㌶戵ㄸ晤晤扦晡㤵㝤摤㔳挸戹晣㡥㐴㜹敦㜳㠳㙤搷㠲昲〰扢ㅢ㤱挷㕥㠵昳ㄵ扤㠱愹昲慥ㄹ㈸㠸づ㝢改㠰攲攱㘴挴㙢昶㉢㑣捦㘴慤ㄶ㠴㤹戶㘶扡〶搸〹摥㐸㙣捤戴㜴㍡㌲挴挰戵㘶搸敤搸㘵㥢㜲㤹ㄶ慢扥㌰㘱㐹㔷㍢㝥愳㙤ㄶ㐰愴㙦㍡慣捣㌲戰㌲换㠴搵慦㌰㥢攱攷㜲捣扣摡ㄷ㘴㍡㥡扢ㄶ戶㌶攷敡㤹㘰㠸昸慦愲扦㘲㔴改つ㌰昵㐷㡦㌰攵㜷挴散㝢㐳㘸敥搱戸〷㑣攸搸晣攸搵戵捡挰㍦昵㌳攳㝦㌰ㅥ挹㘵挶晣㈷㜲慢挳㔷〶㈸昱攵㘳㠹摡挳攱挷戲㘷㉤㜱㐲㝦愶〲扥收〷㔰攵〱扦扤㥦〱改㌶㜴戵てㄴ〲搳摢㌳昹挹〸㕢㘸敦攸攳㍣ㄵ愲ㅥ㑤换攱愶㈳挸㘰攲㐶挴愷㈳敥㝤㘹㜳摥敡愸㈷愳〹㜷昹㝡㌳っ搹戰摢㄰㜷㠰㝡搵搴搵昵慤昷㉢㙢慡捥㙢㠴ㄳ愲改㝤慡挶搴㡡晣㍦摡㌵挵㌵㉡㑥㔸㔹昳㝥㠸㘳昳㈳搶改㔹㌰㔹㥦㌲㠵晦愱挲扦㐰敡㥥㠳戰扣㙤㑡攳㝡ㄱ晤㙢㐲愹㌷㈳㤷㝡㌳㘲愹㕥㐷㉡搵㐹㐵晡㝡㈲㤳っ㍢㈲愹㕥㍦愴挱㘸㐲㉦户昲〱㝢㡣攵㍤㑥㕣㉦㙡㙡㙢㝢愳愹㡤昲㜸㤲㡡㘲㤱㔹㙢㤳㈵戱挷㡡㐱㌵挶扦攱昱㐶㍣㔹㤰晦㍣晦愷ㄲ㤴㉦㉥戱〲晢〴㔶㔸戶扥〸慡愱㘰㙥㠱〰摢搱晣㤴㔰㝣〶愲晥㠱㈴愷〹昶㐵敤㜳戰㝣㉥㙡敡つ㈸昰挲㔶㘳晣〷ㅡ㍤ㄹ㐸搵㥢戰攲㘰㙡㝥挱攲摥挲ㄱ挷㈸户捦㝥〵敥㥡晢散㍢戴挰搷晣㥡㤹㌸〹昵㉥づ㜴攵挰搷ㅤ攱ㅢㅣ㥢摦㔲昱㍤㝦㠵敦愸昰㍤ㄵ摥㠷〲㍢㠳昱〳㔲ㅢ戸㈰㔷晥昰愹㘲ㅥ〷㠸攵昷㐴〱昵㤱愷㤰つ㜰散㐰慣搰㈹捤㕡㄰昵ㅦ㌰㡢㄰愳晦晢㐲晣㈵戴㙣㠸㝢㐳愳㐷㄰㝦〵㔳㠱㤸捦ㄹ㔱㕦㈳㔵〲㜱ㅦ㜰搷っ昱户㌰ㄳ㠸敢㤹㠹㤳㔰摦攱挰〷㘲㍥愴挶攴㘹愷扥昷㔷攸㑢㠵㝥㔴昸〱ち〲㜱㝦愴㌶㜴㈱㉥晦㘵㌱㝦㜸攷搳㡤ㅢ㘰㠴㙥㕣ぢ㠷戴ㅢ㥢㤰㘳㜷攳㈰㑢ㄹ挸㔲ㄸぢ㕢挴㜸㄰㔸㝥摤戸㍦戴㙣㡣〷㐳愳㐷ㄸ㌳㤰㔶㌰ㅥ挲攲ㄸ㔱㕢㠲昱摡攰慥ㄹ㘳㐶摥攲て捦摦㘱㈶㌸㤰敦㈰㔰㕤㌹㜴㐳摤㡤搷㠵㡥戹ㅥㄵ〷晢㉢慣㑦㠵つ愸㌰〴ち㠲昱㠶㐸慤愷㌱慥昸㜱愳ㅦ挰ㅢ挳〲〰慦敢㈹㘲㐳昱㐱挶㠹㑤㔸挴㔰ㄶ㌱捣愳攰㜱㜲ㄸㄵ㠶㔳㘱戸扦挲愶㔴ㄸ㐱〵㐶昷改㙡ㅥ㡤攳㐰㘰㈰ち㌲㐷㔲㘱㌳㤰㍡挶挴㜴㌳㜷㐱攴㠰㈷㜲㙡〰㙣㡤〲愶㜰㕤㤸㔶戰挶㤳㥢扢㌰㐰昶㉢㠰攰㔰㐲㥣搶㤷改㠶挷㘸㤴扢戸搹愴㔲㔴戲摡搹戸㔲敥㕤晥㡣昰ㄱ摢ぢ㈳捦㝡㘸㑤㑡戲㐰昲昱昱搷戴㘲㔲㜶挴㡢戳㘸敡昶㔱㈲㐵摣㌹扤晤㕦慣慦愴㥢搶㤸㕢愰㑦攰〴㔱攸㈸收㤶㌸收慣㍣戲挶㉥攲㠹㤷敢ぢ晢〰ㄷ㔸㌶慦扦ㄳ㤰㌹戵慤ㄳ搳㤳㠰㤳挲攴㜳㠰㜳㌸㜳㐹㔷㠹㈴戳㙣戰㈳㤹搰搲㌲戳つ慢㠷㕣愶㈳晦㉢㤹㙦愲㙥昶搲㐸愶㡥㍦㜳㈱㡢㑣昸昱捣ㄲ戱㌵戱㤵㠳㜵ㄴ㔸昷㈴摣戰〱㌹昵㈷摣㙥ㄴ㘲㍤㔳㌳慣㑣㥢戴㐲㔳㔷㝥㤲戵㔴㜶ㄵ㘶㔹搸ㄲ挰㘳愹㕡慣挱㘲攰㈶㘵㙥㘵ㄶ㈶㘴㍢戱ㅥ敤攲㐲挳㌹㤲ㄳ摤㉣捣戶㕡㌲晣㈵㈷搶〵捥搱慣㕣ㄷ㠲㙢摤っ昸㉢捤㕦㑦ぢ〱㤱摥㑥㉢㈹㘹㈷愳㥢昱慤戴ㄲ㍣㠷㝥㘶慢愲摤ち昲昹搷㌸㜵摥戹晣㕣㍢慥㐶ㅦ㜰㜵㡢ㄳ㈹〶愵㙥㤶户ㄸ㙢扤戱愱㍣㤳〶敢㤰㘵㝢㠴㤳挱慢㥦收㜱つ摣㥦晢ㄵㅤ㕤昸㈹㌳㥦㥦搳挰㔳愷〵㡢㠴慥㘶㉣昷㕡㤶て㈸㑣㙤换戵㉣挹㕢戲㔶搴㘳戶㉣ㄹ㝦ㄵ敤搵ㅢ㠰㌸㘷㔴㌷戸㌸愰㑣挵㈳晤昴㑦㕢㝦晥㌶㤲㌹ち㘷㥡っ㜶挸㈳㘰㙥攳㥣㜷っ〳敤㜱㈰㙥〰摥て㉡㠶㤱换㠳摥㌰戴㔵戰㌸愶㌱㤸搲㡤攵㤵㌳捥愳㌶扤㝤㝡㍢㌷㥤㍣慣㥤㥡㙤搶慦愲㥤㔰㑦扢㤹昰摢㡣㥦扢㠱昷㑡散捣〵收㤶敦㡤㝢晦㠳㉤摦敦〸敦㍦㐱㥦㉤扣挶攰攴㔰㡣戴㤵㘹愲〴㌷㘲愹㔲㔳ㄳ㐱戱戲㍤愴㙣㤵ㄴ㜸㌲ㅤ摣ㄶ慤愶搲㐸搹搳㐱扢㍤捤㌰戸㙢㥥づ㌲㜰ㄷ㝦戸挳㑢㜵ㅣ昰慢ㄸ愸慢攷㐹㐸挳㈷㐸㜱〳ㄸ搴㡣㠱㈸〶昱晡㈸挴愹㤰〰愹ㅢて㠵昲㠱愶㙡㔸㉡っ㙡昰㜳㕣慣㔲敢㕢戹㕡挷㘹㙡攰㘷戸〸扢挵っ搰攸㕢捦戰㔵㌳〹慤愷㥥㝣㜲っ晤㔱㡣晢搴攵㜳ぢ挹㤹㡣愷㔸㝥ㅡ㐴㑤㠷㐲㜱㌲扥ㅤ㔸㝥㤳㜱㠶㘹摡㤳昱敤愱搱愳挹㌸㠳㍢〵晤ㅤ㔸ㅣ愳㍣㑢㈶攳㘳挱㕤㌳晡戳㘱㠶㍦摣攸㘶㈶慣ㄸ扦㑤愰扡㜲㥥㜹敥㜸攸㤸ㄳ愸㌸挷㕦㘱㈲ㄵㅡ愹挰〸㔲㤹㡣㑦㐲捡㥤㡣㔷㍥㈷挲㘷戵㌳ㄹㄶ㤸㡣敦改㈹挲戳愲㥣挲㈲㜶㘲ㄱ㔹㡦㠲挷挹愹㔴搸㤹ちっ〶昵愹挵㌴㉡㑣愷〲〳㍣戵㠲㘷㌲㍥㠳ち扢㔰愱〳ち挵㌶㥣〹㤶㕦ㅢ㜲攳搳㙥挳㔹搰攸㔱ㅢ㌲㔸㔳摡㜰㔷ㄶ挷愸捤㤲㌶㙣〲㜷捤㙤戸っ㘶昸挳㡤㝢㘶愲摢㜰㌹㡥㜴攵㍣昰散〶ㅤ㜳㉥ㄵㄹ晥改愳戰㍢ㄵ昶愰〲㈳㐲愵つ昷㐴捡㙤挳捡㐷㜳昹戴攱摥戰㐰ㅢ㜲扦㑤ㄷ攱㘹挳摦戰㠸㝤㔸〴攳㌹㡢〰敦ぢ㤶ㅦ挰っ敢戴〱㥥〷㡤ㅥ〱捣㘰㔰〱㜸㍥㡢㍢ㄱ愹ㄲ㠰戳攰慥ㄹ㘰㐶㡦攲て攱挵捣㐴〳捣㄰㔲㕤㌹て挰㜹攸㤸ㄶㄵㄹ㕥敡愳㔰愰挲〲㉡㌰攲㔴〰㕥㠸㤴ぢ㜰挵㐳戵晣㔶慣晢挱〲〰㌳〶㔵ㄷ攱〱㜸ㄱ㡢㘸㘱ㄱ㡣ㄷ㉤〲摣ち㤶ㅦ挰㤷㐰换〶戸つㅡ㍤〲昸㔲㤸ち挰敤㉣㡥㔱愷㈵〰敦て敥㥡〱扥〲㘶昸㐳㠰㌳㌳搱〰㌳㐴㔵㔷捥〳㜰㈷㜴㑣㍥㔶㔸㌱㝣搵㐷㘱〹ㄵ㤶㔲㠱ㄱ㉥〲昰〱㐸㜵戳敤㠲挷攷昸㜴攲攵㌰〲挶っ㜳搵愵㜸㜶てて㘴㈹〷戱㤴㕢愱㔰挴昸㘰戰晣㌰㘶㘴慡㡤昱㈱搰攸ㄱ挶㡣㘷ㄵ㡣て㘵㜱㉢㤱㉡挱昸㜰㜰搷㡣㌱〳㘰昱㔷㘳ㅥ挱㑣㌴挶㡣㠲搵㤵昳㘰㝣㈴㜴捣愳愸挸〸㔹ㅦ㠵愳愹㜰っㄵㄸ㌴㉢ㄸㅦ㡢㤴㡢㜱㐵㈷收㈳㡡㝣㌰㍥づ㐶挰昸㝥㑦㈹ㅥ㡣㡦㘷㈹扦㘳㈹㡣㝡㉤㘲㝣〲㔸㝥ㄸ㍦〹㉤ㅢ攳ㄳ愱搱㈳㡣㥦㠲愹㘰㝣ㄲ㡢㘳散㙣〹挶愷㠰扢㘶㡣ㄹ㘳㡢㍦㐴㤱㌰ㄳ㡤㌱〳㙤㝤㈰㍣つ㍡收改㔴㝣捥㕦攱っ㉡㥣㐹㠵攷愱㈰ㄸ㥦㠵搴挶敥搶㔶攵づ㙤ㄵ㤴捦㠱ㄹ㔰㘶戸慥㜶挴㠳昲敦㔹捥戹㉣攷㜵㡦㠲愷㌷㥣㐷㠵昳愹昰㠶扦挲〵㔴戸㤰ち㙦㝢ㄴ㌸昶㍡晢㕢ㄷ㔱攱㘲㉡㌰㤴戵搸㤰㤷㠰攵搷㤰㥦㐲换㙥挸㑢愱搱愳㠶晣っ愶搲㤰㤷戱戸捦㤱㉡㘹挸㉢挰㕤㜳㐳㌲㜰ㄶ㝦〸㠹㘱㈶扡㈱ㄹ㍤慢昱昳挰㜳ㄵ㜴捣慢愹昸㤵扦挲㌵㔴戸㤶ち㕦㐳㐱ㅡ昲て㐸戹㈷㑢挵戴愸㑡㌳㕥〷㈳㌴㈳㈳㜰戵ㅢ㥥㘶扣㥥愵摣挰㔲っ㌸㔷挴㜸〵㔸㝥ㄸ㌳㘸搶挶昸㐶㘸昴〸㘳㠶摡ち挶㌷戱㌸挶摣㤶㘰㝣ぢ戸㙢挶㤸戱戹愸〹㐲晡㤹㠹挶㤸〱扡扡㜲㌸搴ㄳ晦摢愰㘳摥㑥挵〱晥ち㜷㔰㘱㈵ㄵㅡ愰㈰ㄸ摦㠹㤴㡢㜱攵㠰攴扦搷㝥㌷㡣㠰昱㘰㑦㈹㥥扤昶㝢㔸捡扤㉣㘵㐳㈸ㄴ㌱扥て㉣㍦㡣㌷㠶㤶㡤昱㉡㘸昴〸攳㑤㘰㉡ㄸ慦㘶㜱っ敢㉤挱昸〱㜰搷㡣㌱挳㝦〵攳〷㤹㠹挶㤸㌱挰㍥ㄸ㍦〴ㅤ昳㘱㉡㌲㍥搸㐷攱ㄱ㉡晣㠹ち㈳愱㈰ㄸ㍦㡡搴晡㝡㐰慡㝣㌰㥤摦㤰晦㌸㑣㠰㌰愳㠸㜵ㄹ㥥㕥晣〴换㜸㤲㘵㐴愰挰摤㜰挹〳㤴㘶捥㑥攸㥦㜱捣㌵㙡ㄴ㉡ㄱ㔶换昹㤴敥攱㍤攳㘸挵愰挵㝤㍣〲愰㔷戹搵昶㠴ㄴ〳㡢㘳㔴㌶㥦㠵戹㤴㉤ㅢㄳ捦㍢㤹㈵㈰攷收挴㝡愷㑣㙤ㅤ昵昴㘳攳晡㍦㝣挵捣扦〵㤶㡣搷ㄹ搳㌱扡㤶㠲㥥戴扣㠴晥晡㉥㥦搳㔰㤱ㄶ㝥〱㜹慢敤㤰戲㕢搸㔹㍥扦〴敥㥡㕢㜸〷㤸㠹扢㉦㔳ㅤ㝥换昲㜹㉣戸ㅡ㕣㘲攳㉣㥦㕦㠱㡥昹㉡㑢攳㍤㘳ㅦ㠵扦㔲攱㌵㉡㌰搲㜹㍣㌲㌶晦㠶㔴㜱搵敢㌱昳慣㝡晦㑥戳㝦搰㡣㠱挷㥥㐶㝢〳㍣摤㘸㙦攲㤸挸㌰㉣戹㝡愳扤攵㘸敤〲慤㥦摣㘸㌳愱㙣㌷摡摢㌰㉦㌶摡扢㑥㘶っ㝤㘶愳㙤㥤㔹㍤㘳㜸㘲昳搵晢㑤㝤晣㠴て㥥摣愱愲搱㘶㐳捦㙥戴昳㠹㥡摦㥥㐷ㄳ㔴愴搱摥㐷摥㙡づ㔲㈵㡤昶〱戸㙢㙥戴戹㌰㤳㐶晢㤰敡㈸㐹ㅡ㙤て㜰㝤摡攴㈳攸㤸晦挳搲昶昴㔷昸ㄷㄵ晥㑤㠵扤愰㈰㡤昶㌱㔲㙥愳㌱挸㕡攷扢㌶ち㜳戶㉡㍥愱搹愷㌴㉢㜸ㄴ㜰愸㝢换㘷㔴昸㥣ち㡣㡥搶㌹㜸ㄴ晥㐳㠵㉦愸挰㠸㘷慤㜰㍣㙡收㕣昶扦愴挲㔷㔴㔸ち㠵攲㜰昹㌵㔸㝥挳攵㌲㘸搹挳攵㌷搰攸搱㜰戹ㅣ愶搲㉥摦戲戸〳㤱㉡ㄹ㉥扦〷㜷捤敤㜲㌰捣愴㕤㝥㘰㈶散〱晣㌲收㔹㔷づ㠷ㅡ㥥ㅦ愱㘳昲捥㤰㍡搴㕦㠱搱㌰㈶〲ㅥ㙡搴㘱㔰㤰攱戲ㄷ㔲敥㈵愹攲搶㘴㤵摢扦㜵㌰挲㠰挹戸㘹敤㠶㘷挰㌴㔸㑡ㅦ㤶挲ㄸ攷㈲挶昵㘰昹㘱㝣㌲戴㙣㡣昹㝥㤵ㅥ㘱㝣ち㑣〵攳〰㡢㘳愴㜴〹挶晤挰㕤㌳挶愷挳㑣㌰敥捦㑣㌴挶㘷㠰慢㉢㠷㐳㡤昱〰攸㤸つ㔴㍣搳㕦㈱㐸㠵㠱㔴㘰ㄴ戶㘰㍣〸㈹㌷㡡挱敦㌹戲㍥换㤰㈱戰〱挴攷㝡ち昱㉣愷搷㘲㈱㙢戳㄰㐶㔱ㄷ㈱㕥〷㉣㍦㠸ㄹ㑣㙤㐳扣㉥㌴㝡〴昱㤵㌰ㄵ㠸昹㜳ㄶ㜵ㄵ㔲㈵㄰㙦〰敥㥡㈱㘶捣戶㐰扣㈱㌳搱㄰㌳㜰摢〷攲㡤愰㘳㙥㑣㐵〶㜵晢㈸㙣㐲㠵愱㔴㘰㥣户㐰㍣っ㈹㜷ㄹ㔲攵〹戹㍥㈸㙦ち㌳愰扣挲㔳㡥㘷㙥㌵㠲攵㡣㘴㌹㉢愱㔰㐴㜹㌳戰晣㔰扥ぢ㕡㌶捡㥢㐳愳㐷㈸㌳捥㕢㔰摥㠲挵摤㠳㔴〹捡㕢㠱扢㘶㤴敦㠳㤹愰㍣㡡㤹㘸㤴㔷㠱敢〳攲搶搰㌱户愱攲㙡㝦㠵搱㔴搸㤶ちっ㈶ㄷ㤴㐳㐸戹㌱㑦ㄳ㉢㐷ぢ晦ㄵ㜵〴㔶〰昹㘱㑦㌱㥥搱㈲捡㘲㘲㉣收㘹㈸ㄴ㐱㡥㠳攵〷㌲愳挲㙤㤰ㄳ搰攸ㄱ挸㡣㈵ㄷ㤰㤳㉣敥㌹愴㑡㐰㑥㠳扢㘶㤰晦〲㌳〱㜹㍢㘶愲㐱㘶〴扡て挸摢㐳挷摣㠱㡡㉦晡㉢㡣愱挲㔸㉡㌰㘰㕤㐰ㅥ㠷㤴㍢㠱㥤㔰戱ㄲ昳㥢挰㑥㠰〹㄰㘶っ扢㜶挲搳㡤㈷戲㡣㐶㤶昱㉥ㄴ挴昷㐹㑣挱〶ㄷ㡣㥡㍡挶㈷㤶㠷摤㔵㠴㐴㑡〹〵〶㐷㌶㜵㉤㙦㐱㐰㉡てㄹ㠶㘷ㅦ昱ㄶ〵敥摤㠳㠷攰挰昶づ摣戶敢㕤晥〰ㅡ搷昶㔱ㄴ摡㜷㐸搹昳㙥挵㡣ㄲ挶㕥搶摤晤㙤攵㌳㕤㕤㝢㍡㕥㝣昸㈵㙤昸㌱㈶挳挵㈱㌳㥡㜳ㅤ敤㥤敤㠵慥愱㑤〸戸ㅥ捡攷〷ㄷ㜰摦㙥㐲摤㥤挸搱户㑣㔶慣㜷ㅢ㉡㔲户㤴捦搳っ㉣㙡㙢㍦愰㑤扣愹敢攴㘳㤴〵慦㍥㝤㔸っ敦收挹㘷㔳㠰ㄷ㘴㥣㈶㡤捤㥤㐰晢昷ち㌲搰ㄱ㝦㌵挶㔴愴㐷㌶㑥㙣㥣㍤㉦㤷戵㌲愹㜸㌴㥣换挵㜳㝣㘷㐱捡㉡攰㈵ぢ搱㐲㈶ㄲ捡收㈳戱戸戱戳慢ㅡ捤攰㡤㕣昱㜸愸㤰捡攷㘲㤱㔴㉡ㅢ㐹㠵戲㘹扣〸㈲㤳㑣攷昱戸昹㈰㐳㈸㤹扤㌹つ㌶收㜴㤰㈰㈳㈷㠵㌵㠳慣㕤挸晡㤷㘶戹㕡㜵っ㌹晣愹攱㡤挸㠲户㌱攴㜹㜳扤晢昴愹〸㉣愹〸㡢㜴㥦戰㙡ㄸ㍣愷敢㔶〰收昲㠷〰晡ㅢ㤵戶㈲㡤〵改搹慣㑡ㄳ㐸㈰昸㈹ㅣ愷㐳挶ㅣ搰㐱㡤ㄳ攷攱㐹㥦摥愷㡢ㅡ扢㠱摦て㝣戹㔹㍡ㅢ㑦㔶㌶收㠲㌳〰ㅣ㑦ㅣ戸戱㍢㜸〳挱㉢㝤昱㔶昰㌳㈷㜷昹㘵愳㌹ㅣ攵㤸挳㐸昶㠶扡晡〲㐲㜱攷㌷㑣㌹扥愹慦挰攵挹愲㉥㐷㉤搹㐵㈱愸㌱昶㠵㑡搵㝥愷㉥㠵ㅡ晢㕥㘹摦昹ㅡ戹挰慣挶㥣て㡡扥昳つ搲昸慢㌱㌲㐸摢㝤㈷挴㌷㤵攴挳㈹㍥㈵㍦㠶搷㤳㘴㜲愹㘸㈲㤵っ攷ㄳ〵㍣㔰扦㄰㌲戲慥㙡扣㤰〹ㄷ㌲愱㜴㈶㙡㘵㘲搹㔴㌸㤳㑣攱敤ㄸ攱㕣㍡㘵愵戲搱㜰㈸挸愸㑢㘶㙦收㘰㘳收㐱㠲摦㘹㤶㐵㔶㠱㉣㠶㕥㤶㙡攱㔱搶㌵㌵散㍦敡ㅣ㔴㠱㙤㉢愰散㐷㤳㐵㈰㠱愰㠲〲づ㙡㡣ㄶ㔰扦㌶㙡〵扦戴㡤摡挰㈹㙦愳㜶昰㝣摡愸搶挹摤㙥愳㉤㔹㠳㉤㐸㍡愱慥敡㈰ㄴ㜷扡㤸〲ㅢ改ㅡ搵〷㔴摡攸〴㜸慢摢挸攴搸挰㘱㐰ㅤて㙥㘵㜳搴敢㜲㤶㐱て捤㘱㈲㑤㈴㡣攵㐸摢捤㤱㑦收攲㔹㉢ㅢ㉥愴㜲挹㔸㍡㤵㑤攳㑣㉤愴愳㤱〲㑥搲㔰挱㉡ㄸ〷扡慡㠵㐸戴㠰挶㈸攴挳昱㝣㉣㤶㡤攲㘱戵㔶㌸㥥挳〳散㤳改㕣㉡ㄷて〶㥣散捤㠳㘰㘳ㅥっㄲ散慢㔹㠷㤰㜵㈸㔹晤㌴㡢ち愲慡ㅡ挰㤲收㌸捣摢ㅣ㐷㔲㝥ㄴ㐸㈰ㄸ㠴〲づ㜰攳㡤㍣㥥ㅦ㈶㑦〹㤳攷㐰㜰愰ㄶ扥㐶㡤㄰挹戶㈴㈷㐰愸㠶㐰㈸㘸㥥挸ㄴ搸㐸搷愸戵㐱〵捤㑥㉦㥡散昱㠲收晥扥㘸慥愳换㌹ㄵ㝡㐰㜳㕤愴〵捤搳㤰戶搱捣㠶㜲㜸搹㐸㈲ㅢ挶㑢ㄸ搸扤昱慥㤷㔴ㅡ愳㘲㌸㤵㑤㠵㈲㔶搲㌸摤㔵㑤攳㈵〹搱㐸㈶㡢㔷㤶ㄵ㘲㌹㉢㥡捡挴挲搹㔴㌴ㅢ户昰昲〸㉢㤷づ慥攷㘴㙦㥥〱ㅢ昳㑣㤰攰晡㥡㜵ㄶ㔹㘷㤳戵㠱㘶㔱㐱㔴搵挶㘰〹㥡ぢ扣㘸㥥㐷昹昹㈰㠱攰㈶㔰挰〱㙥㕣㤱挷㥥㙣戲昳㥡散慤挱愱㕡㈸㘸㈶愹㤶㈰戹㥣挲㘱㑥㘹挶ㄵ㐸改づ㔴挸㘴昰㝡戳㔴扣㄰㡢挵㔳挹慣ㄵ捦㐴搰㤱㔲㠵㘴愸㄰㑤ㄵ㡣㉢㕤㔵㘰㄰㡢攴昳攸㍤攸㌴㤹㜸㍡㤵㐳㑦换愷攲㈹ぢ㉦捣〸㐷昳挱攱㑥昶收㔵戰㌱慦㘶㠹㥢㙡搶㌵㘴㕤㑢搶〸捤愲㠲愸〶㐷㠲挵〸㔲攳㍡戰晡换搰搹㌱㈱㥦敦挰愳扥㡣敢挱慡㍣〷㡤ㅢ愸㌹捦づ㥡㤷㠱戶搳㔸〱㔶㄰挶㈵愱㤹挶㡤攰昶㥤㘷㍦摡㤱㤷〵攳㈶㌰㑡㑦晤㥢挱㈹㍢昵㠳㥢㘹㤷㙥㠱㜰㥦捤昷晥挵㥥攲扣捦捣慥收搶收〳昹㈴攸摢慣捥捤㠷捤㑥㤸户愲㠸㐰扤㔲昵昵挰挰㝥㘳㤹扣扢慣㙥ぢ㌸㔱㝥搹昲晣㍥挷ㄳ扣㑡昴㠲㥥挸㔶戹〰づ㉣散扡㈴搳㠲搷㌹捥㐴㜸㔵ㄷ㔹扦㠶愰㥣摥㜶㤰摢ㅡ慦晤㔲㠵扤昷攱㈵戸ㅣ㠳搲㑢户㔳㌷㜹愲晡捦ぢ㠲ぢ搴㑤挵戹昶搳㑡攱㈰㔴㥣收搱㍢㌴ㄲ〲㈱㔷戲ㄱ戱㙢户㈵㤲㌲㘲摤〹㠶晥愸慤晣戸㜵愳挰晤改昱㘳捣㜵㜰昱㐷㉥晣㌹搳愸ㄶ㠴搲晤㠴㕦㡦摤〵㕦搴㌶摡㠷扢㤱攲挸挷慦摡㔶㜳敦愱づ㌸㜴㕢㠵挱㤵ㄱ戶搱㌳挲ㅡ昷㐱㔶㝤㑥㌱挱㜷搸㘵戴ㄲ晢戵戹ㅡ挶收晤㈴て㤰㍣㐸昲㄰〸㠶攲㈸㜴昸〹挶昴㐱㕣ㅦ㈴㥣㠳㠶㈴づ㌸㕢㌱㐴昳ㄷ㈴挱ㄴ㜲㘶㈹㈶挷〱㤳挳㠳挹㐱㈷㤸搶晣㠹ㄴ㌶㤲㍣づ扥摡〱㝣㘹攱㈷㤸〲㥢挶㙡㉣愸㈰ㄶ昳㈰㘶扡搷愴㠸㉦㌸攳㘰㠴㑣㙡捣㍦㠳〲㠸昱㐸换㌵改ㄹ愴㥤〹㔷扡㘰㠵昱愲㥢㐸㈶ㄴ㡤愵攲〹扣㝢㉡㤱㑢㐵㔲改㕣㍣㠴挱㌷㘷㍣敢慡收戲㐹㡣攲㤹㝣㈸㤴捣挷戲戹㜰㍡㥤捦㘳摥㠵ㄷ敡㘶昲㌱㉢ㄳて㑥㜰戲㌷㥦㠳㡤昹㍣㐸㜰愲㘶晤㠵慣ㄷ挸㙡搴㉣㉡㠸慡㥡っ㤶㕣㤳戶㐰㌵摣〹搷㉢㤴扦ちㄲ〸㑥㠱〲づ晣慦㐹㍢㘹愱㕣㤳㜶愶摡㔴㤲㌷㘱ㄱ㥣敡㤴㘶扣㠵㤴㕤攵ㅣ㙡㠹㉢㙡㉡㥥戶㐲㌱㉢㥢挸㐶㜲戱㐴㈱㔴挸㘴昱扥ㅤ扣㈱搴㜸摢㔵つ攱挵㜸㠵〸㕥挷㤵挵挵㍡㤳挶㜴㌳㤱挵扢㥢慣㔴㍡㤹㡦㈴ぢ昹攰捥㑥昶收㍢戰㌱摦㘵㠹搳㌴敢㍤戲摥㈷㙢扡㘶ㄵ戵㘶㠰㈵扦㙡攰㌵㐹㍡㠴挹㙢㡥挹慢㡣挹㡢㡡摤㔳搸㘷㠲扢㌸扡挶愷㐸晤㌷㉦ㄶ扢㈶捣捦㔰㠴攷㘲㌱㡢㐰捥〴㔱扢挲〹改㤶㕦㐰㠳〷昲㙤〲㔷扡愵改摢㉤晢昸㜶换㌹㌰㐲㈶㌵收㌷愰攸㤶扢㈱㉤摤昲㕢愴㥤愹ㄲ愶㤱改㜸㌶ㅢ㡦愷搱攵㤲㔶ㄶ攰攳㤵戹㤹㈴㤶〷戱㘸㌶㘴㝣攷慡ㄶ㉣㑣㍢㜳㜸愵㔴㍥ㄲ㡦ㄵ昰㈶戳㙣づ慦㔹つㄷち㠹㔰㤶㤳慤攰㕣㈷㝢昳㝢搸㤸㍦㠰〴㜷搷慣ㅦ挹攲戶㝦㜰て捤㜲戵搴摥㘰㐹户晣晥ㅢ㑦户散つ㙤戳づ㈴㄰晣つㄴ㤰㠱㝦户摣㐷ぢ愵㕢敥㑥戵戹㈴晤㘱慡收㐳㈸㘸づ㘰ち㙣愴戱〶〵ㄵ㌴㍦㐱㠱敥㌴摥㍤挹晦つ㙥攵㌴㍥愷换ㄹ㠴慣㠰㘶ㅥ㘹㐱㜳㌰搲㌶㥡ㄱ换捡㘲㘲ㅥ捤愶昳㜸捤㘱戴㠰㤷〸攲㡤㠷搱㝣愱㄰挹㈶㜳㠹㡣㌱挴㔵挵㐹〰㡣㌳㌹捣㌱昱晡扦㐲ㅣ㌳㔰慣攳㌳戱㘴㈶㤲㠹㔹搱㙣搰㜲戲㌷搷㠲㡤戹㌶㐸戰愰㔹敢㤰戵㉥㔹ぢ㌴换搵㔲晢㠱㈵㘸扥攳㐵㜳㐳㥡㙣〴ㄲ〸㉥㠲㐲㔵㌴㕢戴㔰搰摣㤷㐰敥㐳㌲ㄲ愶慡ㅤ㐲㐱㜳㌳愶㠸㈴扦晢㠳㉢㘸扥攲㐵搳㕤ㄴ扤攴㡢㈶㈳㥦挴㠹慤㤰ㄵ搰散㐴㕡搰ㅣ㠵戴㡤㘶㈲㥣捦㈶㜲㤹㕣㍡㡣㔷ち㈷㈳㤹㜴㌶㥣挵㠶㐵㌸㤲挷摢㈲慤㥣㘵㙣敤慡挶戲改㕣㌲㡤㙤て㡣愶戱㝣㈶㤴捤㠶㤲搹㐸㍣㠷搱㤲㡣㜰戰换挹摥摣〶㌶收㘸㤰攰ㄲ捤摡㤶慣㄰㔹㑢㌵㡢ち愲慡㤶㠳㈵㘸㍥攵㐵㌳㐶㜹ㅣ㈴㄰㍣㄰ち㔲㤱㌹愰攵㡢愲㠳戴㔰搰戴〸㘴㥥㘴っ㑣搵愱㄰ち㥡㘳㤹〲ㅢ改ㅡ㜵㌸愸愰㜹扦㉦㥡慢㝣搱㍣㐲㤷㌳ㄱ㔹〱捤㈳㤱ㄶ㌴ㅢ㤱戶搱捣ㄷ㈲㌹ぢぢ挶㕣㈱㥢㡤㔹挹㜴㌶㡦ㄷ㤵挶挲〵㕣㡥搲㜸㠳㥥㘵㑣㜲㔵㌱㕣昳愲㘴㘵昲〵㕣慢㐲㤹㔴㉥㕢㐸㐴戳㜸改㜴㌲㤶挷扡㌴㜸㤴㤳扤戹㈳㙣捣挹㈰挱愳㌵㙢ち㔹㍢㤱㜵㡣㘶戹㕡敡㌸戰〴捤摢扣㘸㑥愷挹っ㤰㐰昰㜸㈸㔴㐵昳㜷㕡㈸㘸戶㄰挸㐵㈴扢挱㔴㥤〴愱愰㌹㤷㈹㡤收㈹攰ち㥡搷晡愲㜹戵㉦㥡愷敡㜲昶㐲㔶㐰昳㌴愴〵捤扤㤱戶搱㉣挴ㄳㄹ㕣挲搳ㄶ㉥㔰戱㜸ㅥ㥤㉤㤳㠸收愲㈹扣挴㌱㙦攵挲㌹攳㌷慥㙡㉡㙣㠵搳㔶㈴㡤㌱㌵ㅤ挳㜵つ㡡㜸摤㕤㉡㤶㐸㘶㜰㤸捣〷ㄹㄳ挵散捤㝤㘰㘳敥ぢㄲ㍣㐳戳收㤱㌵㥦慣㌳㌵㡢ち愲慡捥〱㑢搰扣搰㡢㘶㥥㜲ぢ㈴㄰晣㍤ㄴ慡愲㜹慥ㄶち㥡㝣㑣愲晤㝥搱㔶㤶㜶㥥㔳㥡搱㠶㤴㕤攵㜰摣㑡攰挵㡡挹㙣摥㑡挷慣戰㤵㐹㘴㘲搸㔷㑣㠴㔳戸愶攷慣戰搱敥慡ㄶ慣㐴摡捡挵㜱昶㈵昱慥挱㔴㈲㔳挰ㅢ㜱挳搹㘴〶愷㘸㈸㤳㡥〵捦㜷戲㌷ㄷ挳挶摣㥦㈵㕥愰㔹ㅤ㘴㜵㤲㜵愱㘶ㄵ戵㉥〲慢㜸㌹攷挶㠳戱っ慡㘵㑢挸攵戴慥㔸㐲ㅥ〸慥㜷〹㔹㍣㔹㠳ㄷ㍢搹ㅡ㠷㐰攷扦㜹攵㥦㤹㌰て㐵ㄱ昶㤵㕦扡㉢ㅦ散㘸昲㘱㡦敡㌲㌸㈱慣㈳愰挱〳昹㕥〱慥昴攰㐳㝤㝢昰挱扥㍤昸㑡ㄸ㐹挳ㅦ㠳慣搰㠳慦㐲㕡㝡昰戱㐸㍢攳〱㘶愳搸收㐸攱散づ挵戲搹㉣㌶〰㜰挶挷戱扢㠴慤㐱捣〳っ㍥㉡捤㔶挵㈵摦㑡㘱㐸〸㘷慣㙣㉣㥦挷㠰㡣㡤愹㐲㈱㤷挳〶㜴㍡㤷㡤〷慦㜶戲㌷㡦㠳㡤㜹㍣㐸昰ㅡ捤晡ㅤ㔹㈷㤰㜵慤㘶戹㕡敡㍡戰愴〷㜷㜸㝢昰㈹㌴㌹ㄵ㈴㄰扣ㅥち㔵㝢㌰㠳扦㐴㈸㍤昸㜰〲㜹ㄸ挹敦㘱慡㙥㠲㔰搰㍣㤷㈹戰㤱挶〳愴㐱〵捤㠲㉦㥡㜹㕦㌴㙦搵攵㕣㠸慣㠰收㙤㐸ぢ㥡ㄷ㈱㙤㐳㤴挵敢㝢㈳愱㔰㈱㥦挸㔸搸㔴㐹愵搰昱慤㔰㈱㥥挲ぢ㈴攳㤹㜰摣戸搸㔵挵㕢㤰昳㤹㐲㍡ㄷ㡢㘷搳戱㌴㐶㠲㜸〴㙦改㡣㠴慣㐲ㅣ㔷慥㜸㈴㜸扢㤳扤㜹〹㙣捣㑢㐱㠲㜷㘸搶㘵㘴㕤㑥搶㑡捤愲㠲愸慡扢挱ㄲ㌴昷昲愲㜹㌵攵搷㠰〴㠲昷㐰愱㉡㥡昷㙡愱愰昹㕢〲㜹㉣挹㡤㌰㔵慢㈱ㄴ㌴㙦㘲㑡愳昹〰戸㠲收㉥扥㘸㑥昷㐵昳㐱㕤捥㙤挸ち㘸㍥㠴戴愰㜹㍢搲㌶㥡搸㠳㡥㐷㜳昹㉣㔷㍦㤸㕡ㄶ戲㤹ㅣ收㐸㔶ㄲ㙦扥挴㉥㘹㌲㘲摣攱慡㘲㙣挱愴ㄴ换愳㝣っ㕢㜷搸〰㑢㘵搱㌱㈳㜹㉢㥡挰㝢慦㜳㠹攰挳㑥昶收㑡搸㤸㜷㠲〴ㅦ搱慣扢挸扡㥢慣㍦㘹㤶慢愵ㅥ〷㑢搰㥣攸㐵㜳ㄵ㑤㔶㠳〴㠲㑦㐰愱㉡㥡㑦㙡愱愰㜹㌲㠱㍣㠹攴㔱㤸㉡挶㜶㜱㔳㈸愰㤲挸㥢㥢ㄶ㐸㘰昳攱㜱收㡢捤㠷㍦㈳㈹㘸㤷㙣㍥㌰扥慢㤲晢㉣戸愳昰㌵㥦㘴捥捦㙢㥤愷㤰㈲慡晣慡ㄷ㌴昷㘹敡㠰㐳户搵㑢攰㑡敢㠵扤慤挷捤〱搹㝥摤搶户昵㕥㠶㤱散〳㍣㠷慣捣攷㐹晥㐲昲〲挹㡢㈰㘸搱㔷愰挳㑦昰㔵㝤昰㔷㝤昰㥡㜳搰昰㌷ㅣ晣㜷昶〱晥㡥㥣㔹㑡昹㍥挰㍦㌴㥦捦搸㤴搷㈰㥢慦挱㕦昵〶昸㜶㘳㙣㕡搲ㄸ㝦㠷㤰㡤昱㈶攴㤵戰扦攵换㝤ㅢ㕣㘹㡣搷㤹昳扢㕡攷つ愴摣挶㜸㕦㜳摦愴づ㝣㤱挶昸〰㕣㘹㡣㡤㝣ㅢ㘳〳摦挶昸㄰㐶搲ㄸ敦㈲㉢昳㍤㤲昷㐹晥㐹昲〱〸ㅡ攳㈳攸昰ㄳ晣ㅦ㝤挰昸㈹攱晣摢㌹㘸㘰昸搴㝦愷㌱㍥㐱捥㉣愵扣㌱ㄸ㠷㈵㝣㍥挲㔳㕥㉡㙤㝥っ㝦㠳㥦㠱㈹㠳挱㈷㐸搹㠳㐱㉣㤵㑦㘳敤ㄴ㡤ㄷ㜰昵㐹㘰㔱ㅡ㑦攴挳㕣㘸㘱摤㤹挰摤㑥攳㔳㔷ㄵ㉦㤹挷摣㍦㙦㠵ㄳ扣愶愵搳ㄸ㤵ㄳ㠹㝣㈶㥦㑢挴昰捡攳㐲㉡昸戹㤳扤昹ㄹ㙣捣捦㔹攲㝦㌴敢㍦㘴㝤㐱搶ㄷ㥡㔵搴晡ㄲ慣攲扣㠳晢㑡搵户ㄱ扥㜲㜴つ㙥㜲晤㌷㈷ㄳ戳ㄲ愶㐲ㄱ㥥挹挴㈵㐴昳㘲㄰昵㉤㥣㤰㕥摢ㅢㅡ㍣㐰ㅡて敥〰㤵㕥昶敤搷㥥㠵慦扢㔴晢ㅡ摣捡㠵敦て㌰㘲ㅦ㌵敢㤱ㄵ㝡ㄴ〷㉢㘹㈳ㄳ㘹扢㡤挲昹ㄴ㕥㙤ㅤ捤㈴昲ㄸ㠳ぢ㤱㈴㙥㌷㕢㤱㍣ㄶて㠵㕣㈴㠲つㅦ㈳攰慡㈶㔳ㄹ摥扦〲挱㑢敤昳㠵㜰㉡ㄱ㡥㘳づ㠹㡢㘲㡥慤㤹っ戲㉣㘶㙦昶㠵㡤搹て㈴愸㌴慢㍦㔹〳挸慡搵㉣㔷㑢搵㠱㈵〳昶扦㔱つ㜷㜷㙢㄰㑤〶㠳〴㠲〶ㄴ昰攷㝦晦慡㡦ㄶ捡㠰㝤㌵搵慥㈲搹〰愶㉡〰愱愰戹㈱㔳㘰换户ㅦ戸㠲收㕢㕥㌴摤㙤㠴㌷㝣搱散慦换ㄹ㡡慣㠰收〰愴〵捤㘱㐸摢㘸愶ㄲ昹㘸㌶㤷㑥攷愲扣愵㔳攰慡ㄷ㜳攸㔸づ搳㌲㕣收昲㜱㘳戸慢㕡〸挷㜰攳ち㘷㐳㍥㤲攲㔲㉤ㄳ捦挵㘳㤱㌸㘰攵㕥㠴ㄵち㌶㌸搹㥢㥢挲挶ㅣ〱ㄲっ㙡搶㐸戲㌶㈳㙢愰㘶戹㕡㙡〸㔸㠲收㑢㕥㌴户愲挹㈸㤰㐰㜰㉤㈸攰捦㝦㔳㘶㙤㉤ㄴ㌴㙦愰摡昵㈴㔱㤸慡昵㈰ㄴ㌴㘳㑣㠱㉤㝤㜳〳㜰〵捤㈷扣㘸扡㝤昳㌱㕦㌴㌷搴攵愴㤰ㄵ搰摣〸㘹㐱㌳㡤戴㡤㘶㍡㤹攴ㅣ㉢㠹㌷㜹㐷㜰换㉢㠳㔵ㄷ搶㈷搹㘸慥㤰㠹ㄷ愲㠹㠲戱㥤慢㡡ㄷ戸㈷戸つㄹ戵㘲㔸慡㐵ㄲ搸㄰㡢㘷㔲㠸㤹㐸㐶戰〹㙢愵㠲ㅢ㍢搹㥢摢挳挶摣〱㈴挸㜰㌱改慥㘳挸ㅡ㑢搶㔰捤愲㠲愸慡㑤挱ㄲ㌴㔷㜹搱㥣㐸㜹㈳㐸㈰㌸〲ち昸昳敦㥢㈳戵㔰搰扣㡤㙡㝣搰愹㌹つ愶㑡㘲扡㤸㥡捥ㄴづ〴捤慤㘰㈲㘸摥攲㡢收㑤扥㘸㡥搲攵捣㐲㔶㐰㜳㙢愴〵捤㕤㤱戶搱㉣㔸㘹散搵收挲㠹〸戶ㄱ戲戸愳㕡㠸㠷ㄳ攱㘴ㄲ戱〳改戸㤵㑢ㅡ戳㕤㔵㉢㠹㥢慤ㄸㄶ挲〵㉣ㄳ㘳搱〸挶㠷㜰㍥㡡晤摦㔴〲㈳㜴㍡ㄳ摣挶挹摥㙣㠲㡤㌹〷㈴㌸㕡戳㜶㈳㙢㉥㔹摢㙡㤶慢愵㈲㘰〹㥡㔷㝢搱摣㡢㈶㝢㠳〴㠲㔱㈸攰捦ㅦ捤㤸ㄶち㥡昷㔰敤㙥㤲ㅣ㑣㤵〴㙦㌱㤵㘷ち〷㠲㘶ㅡ㈶㠲收昹扥㘸㥥敢㡢收㜶扡㥣㠵挸ち㘸㙥㡦戴愰搹㡣戴㡤㘶ㅣ㠳愱㘵攵㌳㔹㕣搱㘲㘹捣晦愳㜹㡣㤹㔹㉣て㄰慤ㄳ㐹㐵㡣晤㕣搵ㅣ㠶㠱㙣㉥㤵㑣ㄷ㈲戱ㄸ昶〸㌱㈲㐴㘲㔸㜸㠷㜳戱㜴㈲ㅢ㡢〴㜷㜰戲㌷ㄷ挱挶㙣〱〹㡥搱慣㔶戲摡挸ㅡ慢㔹㔴㄰㔵挵昸㉥㐱昳ㄴ㉦㥡ㅤ㤴㜷㠲〴㠲ㄳ愱㠰㍦㝦㌴ㅢ戵㔰搰㝣㤰㙡て㤰ㅣ挴搲㈶㘹攱挱㐸昵敦㔵挷㘰愶敤慢扦㙦捣ㄳ㔸㌳ち㑦㕤㈸㜹愳晡㡥㜸㐳㍡㠳㥥㙢㝡攱挹㜲昶昳搸㝡搷㙥昷昳昲攲㍤㐹㍥㙢㠳摦扡愳㔰敢晦㐵㍥散㈳挵ㅢ㠹捣㤱挱㜱收愱愸㜰摤㌴㔴搷昷愹づ㜶戴㔰ㄳㅥ愹㘷㡤㙥㥣㤸ㅣ敤㝤㤵㌷っ㙢搶㙡㥤摡㠹㤰㈳扣慢㙢㑥晢〴㜹慥〳㠳攱〶敡㔰愴㔱晡㐵摦㈳㡢ㅣ晤搰ㄴ㙤㌶戳挳戵挳㡢戳ㄱ㝢〶挱㈸扥ㄶ㝣慤㘲捡昳㍣扢つ㡡㕣㍣㉢〷㑦昰戰昲㍡挷㑥晣㌰愰㜷㙤慦㡡㤷㕥挹㉤散㐹敤慤㜸㠷攱㘸㍥挰㡥戹攱㈵昶㔳昳〴㘰〳㥦愷昹㑤㙣敥㤲愷㘱㙥〸戹㌲ㄹ挸㘶ㅣ㡥摡づㄹ㔳㜲㉦㝤搸㠸挹㈳攲挹扡挳搰㉣攵捦㌳愸㕡㘲㘹㈳戰㝣昶㤴㠰㜹㈴戲㔷搳㔱㄰㕢㐲㤹㍢戳挸愳晤㡡㥣㠲㈲搵㐱㈸㤲挵㐲ぢ戶挷搲㜶〶㡥挹㘲㜶㙡ㄷ㈷㐱㜹挳㙣㔰㑣ㄶ换㙦㘴敡搷㙤搴㡣㠷っ㥦晡昱昲㕦㑤㜰㝣㐳㤳戶搸㐷つ㍢㝤㐲摤敢㠷㤵㍦㍣㝥昱戲㜷挶愴㉦㜸㜵搵摤户慦晥㘸攵㘳〳挷慢扤㘱㌱ㄲ昶攵㉦㔰㕥ち㡦㕥挵㕢扡㙥㉤㝦㠳昴ㄲ㐷㔰晥〶改攰㙦㤰ㄳ晥昰愲㈰搴慡㝦㉦㌵ㅦ〹㥥㡣慡ㄳㄶ㍣〳愴搳㥥捣㉡攷挰戶攱㘲戸㤸㜱慡ㅦ㕣㤳㐷㠴㤳慡ㅤ㘶ㅡ㥢㠰㜹㍡㙤昳慥㙤㤶戶㘷晡搹㑥愱敤㈲挷ㄶ㕡㠰晡㙣摡㕡㌸搶搹愹㠲㤳愰扣㘱㍦搰㥥㐱扤㐸㕢㔴㠳晡戸挶昷扥㕣摣㜵捥慡㐹㐷扤摡攷㥡㥡㠵慢㔴㈷㉣晣愰㉥挰㔱㕦愸㉤㉤㈸㝢㔷㜵戰ぢ㌹攱慦挶扣〰戵〲搴㡣晡ㄲ愸㜳戰㜰愱扥㠸㔵㍥〸㈲ㅢ敡攵㌸㌲㉥昱㠷㉢ㅥ㔵昳㑡攰扡㡣戶〷扢戶〷搲昶ち㍦㕢㥣㐸㔱戵户㘳㙢㥦ㄱ㔷搱昶㄰㔸戸㔰ㅦ敡㈴昰㕦㑤挳㤱愰㍤㠳晡㈸㙤㔱つ敡晣㘷晦㌸晡挶搷慥㔸㜵敡慣ㄵ改ㄳ攷扤㌷㑥㥤〰ぢ㍦愸攷㙡㐴换㝢昵㙥㡥愰晣慤搸挱ㄳ㤱ㄳ晥㙡捣敢㔰㉢㐰㝤㉡ㄲ〲㜵ㄳ㉣㕣愸㙦㘰㤵捦㠰挸㠶晡㌴ㅣㄹ㌷晡挱㠵㥥㤹㔰㌳ㅤ戸㤸㙦挰扣㤹戶㘷扡戶愷搳昶㔶㍦㕢㥣ㄱ〹㌵捤戱戵愱扥㥤戶㡣ㄱ㜳愱㘶慣ㄸㄳ昸慦愶攱㍣搰㥥㐱㝤扥戶愸〶㜵捤㈹ㅤ搷晥㘶敦慥㔵㡤㙢晦㝥㥦捤愷扦㍦㑥㕤づぢ㍦愸㈷挳〹摦㕥扤愳㈳㈸㝦晦戶扡ち㌹搹昸㕤㠱㈳攳㕥㍦っ㥡㐶㠴㔳㜵ㄳ㤱挳㌶㝥㤷㘵攷㑡〱ㄱ㥥慡慡慦㌶㍢戶㉤㘹慤ㅣ扣挹〹㤸慢㠸ㅦ愳换散㜲慦㘴戹昷晢㤷ㅢ〹愹戱㈸㤷㘵摢搸㍦㐸摢㙢㘰愱㔹㡡㐱㙢㑣㌰㙦㜵㉢ㄲ㐵㕣㡡慦㥣㐸㐳挱ㄷ㤷㤴㈳㈸㝦㕤戰㘲扣㄰戳㌴ㅦ㐳㠹㥣㉢昲ㅢ搴晢㜶敡㉥㉤㜶㌹ㄴ摦つ㉥晥㙡捣㈷㘰㘴㍥〹搲扦㌶㜸㡦㘶㍥挵㜴㉦戵ㅡ㘹改捣ㄱ㤴捤捥捣㈰㈵㠴㤷㈹〶摦㠸㈰散〸〶㔰〰㈳㝥扥晡㔱㍤愰攵㈱㐷捥㠷戴㜹攴て㙡昹戶㡥㥣㍦晤昱挸ㅦ搲昲搱㡥㕣慥つ捦愳〰昵㌸㐴㐵摣㡡慦㙥搹ㄲ㥡扥戸㙤攱〸捡摦敢ㄸ㝣〲㌹攱慦挶㝣挵慥㉤㈳㘷愴㔲㥢㜹ぢ晤㉢ぢ㝤づ㈲扢ぢ㌰㥣挶昸ㅢ㜸ㄵ㔳〶㥣扡㜱㌵ㅣ愶晡昴ち㤸晦愰敤昳慥㉤攳㙢㡣㌷晣㙣㜱敡挶搵挶㡥慤摤㝤摥愲敤㕦㘰攱㥥扡っ愹搱㜹㌷扣㠲㐴捦㑥摤㔷戵㐵戵㔳㜷晥㡡昴搳㡦ㅣ昳晡慡㙦搷㡥㝥晦挸㤵㘳挶慢㌷㘱㔱㠴晡慦㠴㡡㌳㙣戵㥥㠳㘸挵戵㝦㕤㐷㔰昱〶挹㜷㤰㤳㡤摦㕢㌸㌲㍥昰挳㘰昶〸㥣㐲㙢㈱〷㝤扥〴捣㡦㠸挱扢慥敤摢戴晤㤷扦㙤㌸愵〶㍡戶昶愹晢㌱㙤ㄹ㤷愳戳㔳敦㍢〹㌹晤㍥㐳愲㔸户攲改搷慦㕡摤晡㍡㠲昲㔷㐵〶ㄹ㈴㠳㍦㙣摣愱㐴㥣㌴摦㈰㈱摤挸㠴㠵㝢〵昸㡡敥㌰摥挴㠶攱㕢ㅣㄹ摦昸㔵〵㕤㈱慡敡㘰慡摢㍤㘰㝥㐷摢ㅦ㕣摢敦㘸晢㠳㥦㉤扡㘰㔴㈹挷ㄶ㕡ㄸ挱戸㘵愸㌸摡敢散ㄴ扢㡤摢㡤ㄸ攱㠲扦ㅥ㑣㈱敢戴㐵戵㙥昴攴搵户㙤搶昱挹ㅤ攳㠶收戲㥦㥣昶散㍦挷愹晥戰ㄸ㐹㠰㕥㈵㈹㜶愳敦扥慡㜲挶㝥敢〸捡㕦㑡ㄹㅣ㠰㥣㔸㉤搳㐰慤〰㌵挳㘰〴敡慦㘱攱㐲㕤捦㉡慦〵㤱つ昵㘰ㅣㄹ㝣㙥㙦挵ㄹぢ愸㘳敡㍦㌰搵搸〴捣㝥戴㕤摢戵㘵戰㡣㌱挰捦ㄶ㔰挷搴㈷㡥慤つ㜵㤰戶㡣㡢搱搹愹㜵㥤〴攵つっ㝦挱㕦て愰摥㐸㕢㔴㠳㝡㡦㤷敦ㅥ㍢昱挰ㄳ㔷つ㥦晡㡦扢㌶㥦昰昰㌸㌵ㄲㄶ㈳〹㔰ㄹ搴ㅦ㌹㠸㔶㥣戱ㅦ㍡㠲昲搷㕦〶ㄹ㕥㈳㔰慦㡤㕡〱㙡挶挸〸搴晦㠴㠵ぢ昵扡慣昲㌶㄰搹㔰㌳㜰挶㔸摦ㅦ慥㘸㐴扤㔳〲搷㠶戴㘵㤴㡢㙤换㐸ㅡ㘳㘳㍦摢挹㈳㘰晢㠶㘳㙢て㡥㐳㘹换愰ㄹㄷ敡㤰㤳㄰愸ㄹㅢ㠳扦ㅥ㐰ㅤ搷ㄶ搵愰敥戸㝢扢戳㔲㠳㙥ㅥ昷昴㌷ㅦ㜵扤戴攷㜳攳搴ㄸ㔸㡣昴㠱晡㌵〷搱ち愸晦敡〸捡㕦戴ㄹㅣ㡢㥣〴敡捤㔰㉢㐰捤〰ㅡ㠱晡ㄵ㔸戸㔰㙦挱㉡敦〸㤱つㄷ愳㙡㡣慤慡挰ㄵ㔵㉦㤴挰戵㌵㙤ㄹ㈳㘳摢㌲捣挶ㄸ敤㘷㍢㘵㐴㌴慡㥥㜵㙣改㔳挰っ搱㤶ㄱ㌵㉥搴㍢㌹〹㠱㥡㠱㌳昸敢〱搴㌳戴㐵㌵愸㘳〳㍥扤㘲挸㤴㘳挶㍤戰散慢㈹㡦㘶敥ㅡ愷㜶㠳挵㐸ㅦ愸㥦㜴㄰慤㠰晡〹㐷㔰晥㑡捦攰㕣攴㈴㔰㈷㔰㉢㐰捤攸ㅡ㠱晡㌱㔸戸㔰愷㔸攵㝤㈰戲攱㘲挸㡤戱㥤㍦㕣昱㠴㝡戸〴慥ㅤ㘸扢慦㙢换ㄸㅣ㘳慣㥦㉤ㄶ㐶〹㜵扦㘳㙢昷敡昱戴㘵戸㡤ぢ昵㝣㈷㈱㔰㌳慡〶㝦㍤㠰摡搲ㄶ搵愰晥攰挱愹昷ㅤ晣攳㈷慢昶㤹㝦昷昲㝤㔷㍤戲㑡戵挲㘲愴て搴昷㌸㠸㔶㐰㝤户㈳愸㜸㜹攸㘲攴㘴攳挷昸ㅤ㘳㡡ㅦ〶戳㜸挹㕦㠹ㅣ昴㌵㍡㘰㑥㈵〶㡣挶戱㙤ㄹ搰㘳㑣昳户挵㈵晦㔶挷搶扥攴捦愰㉤㘳㜷㜴㜶慡搳㐹挸㈵晦㔰㈴㐶扡㜵㉢㕥昲㔷㔴慢摢つ㡥愰晣㉤愱挱㈳㤰㤳㜴愳㈶㤴㠸㙥㜴っ搲搲㡤慥㠳㠵摢㡤㜶愳㍢挷㐱㘴㔷㠵㜱㉦挶敥㝥㔵挱〰ㄷ㔳搷挰㔴户㝢挰摣㤳戶㡣㘲戱㙤ㄹ〸㘳散敤㘷㡢㌳㌶愶慥㜰㙣改㔳挰摣㠷戶㡣㜹搱搹㈹挶扥㌰㈱摤㠸愱㉤昸敢㐱㌷㍡㔵㕢㔴敢㐶㡢㝦搸攸敢㑢㕦搸㝣昵敡愷ㅦ昸㜶搶扦㔷㡤㔳っ㝦ㄹ改㐲㕤扣攴㕦散㈰㕡搱㡤㉥㜲〴攵敦㈳つ㌲㜴㐶愰捥愱㔶㠰㥡昱㉦〲昵〵戰㜰愱戶㔸攵㑢㈰戲攱扡〸㐷挶〲㝦戸攲㌱昵晢ㄲ戸㥡㘹㝢愹㙢换㈸ㄹ㘳㤱㥦㉤捥搸㤸㍡搳戱戵捦搸㔶摡㌲㈰挶㠵㥡㠱㌱㉥搴㡣㝢挱㕦て愰扥㐶㕢㔴㠳晡扡〳㠶摤㌰敤㥣愶搵㥦ㅦ扢搳ㄵ㡦㕤戸捥㜸㜵㈳㉣㐶晡㐰㝤㡡㠳㘸〵搴㈷㍢㠲昲㌷㥦〶ㄹ㔷㈳㔰㜷愲㔶㠰晡㌶愴〵敡ㄳ㘱攱㐲扤㠴㔵㘶㠸㡡つ昵敤㌸㌲づ昰㠷㉢ㄶ㔲挷㤵挰戵㥣戶㡣㝦戱㙤ㄹ㐲㘳ㅣ攴㘷㍢㘵〴㙣㡦㜶㙣敤㕥㝤〸㙤ㄹ㉤攳㐲捤愸ㄹㄷ㙡〶挵攰慦〷㔰慦搶ㄶ搵愰㍥㙦摤㠸㌱搸㌸㝡搵敡㍢〷挴摥摥㘳搳㜱敡㔱㔸㡣昴㠱晡㌰〷搱ち愸て㜵〴ㄵ敦㔸㘵㤴つ挷㈴昳㈸搴㑡㉦搹㤵㠴捦㤰㕢戲㔲㝦ち扡搲㉣挷㐰搷㍣ㄶ〴㉢㜵㐶搱〸昳户㑣昷㔲っ㠵㤱戶㕡㠶㈲搹㔶㝡愵晥扣ㄶㅣ攰〸捡㔶敡㡣㥣ㄱ挳愵㡥扣㙣愵晥㠲㤶㉦㜱攴㘵㉢昵ㄷ戵扣换㤱换㑡晤㈴㜸愵ㄸ摡㌲搲㠵慢戸㔲㙦㠷愶敦㑡扤捤ㄱ㔴扣㘴昵敦挸㐹攰㍡〳昹扡㜰扤慥戹㈵㜰扤〱慥㈰㜳ㄶ㜴捤戳〹㑦㙤㤰㜱㉥挲㍣㠷改㕥㡡挱㉡㔲敢㠵㡥搷ㅡ㉥〶戰㠸㘰㠱㈳㈸㠳敢㝤㉤㉦㌸昲㌲戸ㄸ昶㈲昶㤶㈳㉦㠳㡢ㄱ㌱㈲捦㍢㜲㠱敢㐲㜸愵㍥㠶㘸愴て㕣昳愰改ぢ搷扥㡥愰攲戵慢㡣ㄹ戱捦㌰㠶戰ㄸ㔷㈰昷㡡戵捦慥扣昴敥㡤ㅣ昴戵㌲㘰㕥㐵㉦ㄸ㤰㘲摢㌲愶挵戸挶摦ㄶ㤷摥摤ㅤ㕢晢搲晢〷摡晥〷ㄶ㍡㍢昵㠵㤳㤰㑢慦挲㙡㜵愴㕢户攲愵㜷㜶戵扡敤敡〸捡摦慦ㅡ散㡤㥣愴㈵㙦㐴㠹㘸㐹㙥ㅡ〹愰㌳㘱攱づ㔲㌷搳㥤扥㄰搹㔵㘱㤴㠸㜱慢㕦㔵㌰愶挷搵㌴㤸敡㔱〵㉦挹愴㙤㍦搷㤶㘱㈳挶㑡㍦㕢摣戰㠹慢㈹㡥㉤㝤ち㤸㜷搱㤶ㄱ㈲㍡㍢㌵挰㐹㔰摥㌰〸〹挰搲㠳㐱㙡戰戶愸㌶㐸㠵㍦ㄸ戵昳愹摢てㅥ扦敥㘱㙤ぢ㠶㥣ㅣㅡ慦㌶㠰㐵ㄱ敡攲愵㜷愲㠳㘸挵㈰㌵挱ㄱ㤴扦挹㌵戸㈱㜲ㄲ愸㔷愳㔶㠰㝡㈸搲〲昵㌸㔸戸㔰㍦挰㉡㙦ち㤱つ昵㌰ㅣㄹて昹挱㠵搵㜶㑡㙤敦挰㘵㕦㍥ㅦ愱敤〸搷㤶㌱㈵挶愳㝥戶㔸㙤愷㔴搲戱戵愱㝥㥣戶っㅦ㜱愱㘶ㄸ㠹㝢㍤㘰㤴㐸捦愰ㅥ愵㉤慡㐱㍤㉢㜱捤㍡ㄳ㙥摡㜷搵ㄶ戵㈳ㄷ㙤扤摤㈶攳㔴ㄴㄶ㝥㔰㐷ㅣ㐴㉢愰づ㍢㠲昲㜷挶〶ㄹ㠵㈲㔰㍦㠳㕡〱㙡㠶㤲〸搴摢挲挲㠵晡㌹㔶㜹㝢㠸㙣愸ㄹ㕦㘲晣挵ㅦ慥㘸㔲㡤㉡㠱敢㐵摡敥攰摡㌲攰挴㜸搹捦ㄶ㤳搱愴摡摣戱戵㥢改㔵摡㌲戶挴㠵㥡㌱㈶㉥搴っ㈱改ㄹ搴㡤摡愲ㅡ搴て㌵户慤㍥晢慢昵挷㡦晡昱敤て扦㙤搸㝥扣㥡〶ぢ㍦愸㠷㍢㠸㔶㐰㍤捣ㄱ㤴扦㥤㌶㌸ㅤ㌹〹搴慦愳㔶㠰㥡㜱㈶〲昵㈶戰㜰愱㝥㤳㔵㙥㠲挸㠶㥡挱㈷挶摢晥㜰挵㔳㙡㠳ㄲ戸摥愵㉤㐳㐹㙣摢搹戴㝤摦捦ㄶ〳㐸㑡慤攳搸摡扤晡〳摡㌲昰挴㠵㥡〱㈸㉥搴㡣㉦改ㄹ搴㝢㙢㡢㙡㔰㡦摦敦搲㤵攷晤昸收慡ㅤ㠶㥦㜹昵㤲慢㑥㕦愵㜲戰昰㠳㝡㤰㠳㘸〵搴〳ㅤ㐱昹㝢㜰㠳㜹攴㈴㔰㝦㡣㕡〱敡㠵㐸ぢ搴つ戰㜰愱晥㤴㔵㕥〴㤱つㄷ㈳㔳㡣捦晤攱㡡愶㔴摦ㄲ戸扥愰㙤㡢㙢换㔰ㄵ攳㉢㍦㕢昴敡㤴敡攳搸摡扤晡ㅢ摡㌲㉡挵㠵扡捤㐹搰攷㠶づ㈴㝡〶㜵愷戶愸〶昵晣挶昹㝤㜷ち扦戳㙡捥㐷〳㍥晣㜰攷晢㔶愹㠳㘰攱〷㜵慤㠳㘸〵搴捡ㄱ㔴扣㜱昷㘰攴戴愶㌷敥昲㔹㐱㔶愷扣愱㡡戳㤶扡〲〳㍡晡ㄶ㙣㌶攳㔱攴摤㐴㉤昲㘸愰㝥㜸ㄵ㘶挷㈲慢㘳㍡摥晡㡡ㄷ㘰㌶㌵户㍡㑦㤷挱摢㘰昹捥〶晤戲㐵㔳㔲㌴㌶ち㌳㍢昰昶挵㍥㠵愹㥤㜸㙣㐲扥扥㜵㔶愶慢换敡㘸晢㌵㍣㈸〰て㙢敡捤㐶挷攴戱ㄷ㥥㌰㔹敢晢㥣愴㐷㈱昶㡤昶㄰挴㐶ㄷ昱搰㙦㘰愹攵ㅢ㌴㝦摥㘳〲っ挶㑣慦愳㕦〴㍢㌴㕦昲㠲搸摥敡挷㉦㜵㄰散攱㌵㍦㡡摦〸㈶㌱㙢㘱㘳昴〲改㠵攷〴挹㝣ㄸ㈴㘰昶〶㐷㥥㤹㈵愴愶㡥㘱㍦攵ㄵ攴搳慢㈶ㄳ㠱扡〳㥡昳㕤ぢ㡤㠵㔶昳㠲㠵㕤昸㉤㔲摦㐷敤散㠵昶㘶慣㑡㜷㔱㌳㥣㝡昷㘹㥤㤷改攸挸㉣慦㙦㥤搷㘲戵㉤攸㕡㔸㍦㙦㈹㠲㠴昰ㄲ㘰㥣㑦昵昵昵愶〱㝦㔸ㄴ扦㡡ㄱ㉣捣搵散攳攵㥥〸づ㝢慣挱攷㔴㔴㠷攱㑢㕦ㄸ〲戰挱晢㐱捡㘱攸〷㡥〷〶㜵㌲昲㈷ㄴ晡愳㑥㐷㐲㕣ㄹ〰㑤搷㐱挶㝤〸户挱换扤〰㕣㜱㌰〸㙥㜵〷晦敤敢攰㈰㝡挲㜶㉡戶搱㄰戲㥥〶挷㙥㈳㜵ㄱ昲㉦㜱敥㌲敤挶摡搰㜴㥤㘳愴㠴㌸户㡥㤷㝢㥤㜶㙥㕤㜰慢㍢昷㥥慦㜳敢搳ㄳ愲㔷㜴㙥㐳戲㍣捥摤㔰敥摣捤摡㡤㡤愱改㍡挷搸〲㜱㙥ㄳ㉦㤷㜷捣㠵㍢搴换㝤㔰㜳㠷㜹戸㐱摥慦㤶敢挳㜰㜰捤㑤㐹㐶㠰〴搴ㄳ㄰挸㠵攲慦愸〳㉦ㄴ㝣㠶㙡㍤㥥㐴晣愴ㄶ扣敡〸搶愱愰ㅥ㜱㐸㍦㉡摥戳㤶㌶摢ㅣ㜹っ挱摤㝤㐴戶㜵づ捤㕢㐳ㄷ㜷㔸㑢㥢㍢ㅦ扣扣扤㔶扤慣㌱昹㌰戲㕥昱挴摡ㄲ〶挶㔶㈰扤昰晥㈹挵ち捡㠹㌵ちㅣ㉦㉥捦愳〰㌶㕡搳戹摢㑤昸㍥晡户〹㡡昷㡤愵挴㙤愰㔹扤㈱㥥搳㠵搶㜸捦收㙤㤹㝢㘹㐳㠴换ち晣慢㔳㈰ㅤ攲㐷昱㝥戲㠰ㅢ㠵愶摢㄰㙦㘹㙥捣换晤㐸㜳攳㕥㉥敦㡡㑡づ〹㉦㤷㜷㉥愵㈲㐹㜰慢㔷攴㔱摦㡡愴㘱㔳㔶㤱敤挹昲昴㈸摥晣㉣改敥摦㘹㌷挶㜸摤愸挱〸㈲捥㡤昵㜲つ㜰挵戹㜱攰㔶㜷㙥戵慦㜳ㄳ攸㐹㈹捡㡤㘴㜹㥣慢㐷晥㈵捥昱ㅥ愰戸戱愳搷㡤愰收㑥昶㜲搷搶捥㑤〱户扡㜳㉢㝤㥤㥢㑡㑦㑡〷㡡㘹㘴㜹㥣㕢户摣㌹摥㌵ㄳ攷㘶㜸摤ㄸ慡戹扢㜸戹㥢㘹攷㘶㠲㕢摤戹ㅢ㝤㥤摢㤵㥥㤴㍡搷㐴㤶挷戹㉤捡㥤攳㝤㈶㜱㙥㌷慦ㅢ㈱捤㥤敢攵㈶戴㜳扢㠳㕢摤戹㙢㝣㥤摢㤳㥥㤴㍡户㌷㔹ㅥ攷㔲攵捥昱捥㡣㌸户㡦搷㡤昱㥡扢慦㤷换扢㄰愲㍢捦换攵晤〵攱捥昷㜲㜹て㐰晡㘷〶摣敡ㄵ戹挸户㈲㌹搸㤴㔵挴㈲换㔳ㄱ摥㐶㈸改㥦扣㌷㈰㙥㉣昰扡挱㕤㝦攱㉥昴㜲戹㙢㉥捥㌵㠳㕢摤戹戳㝤㥤㕢㐴㑦㑡㔱㙥㈵换攳ㅣ㌷摥㑢㥣攳㙥扡戸搱敥㜵㠳晢攴挲㕤散攵㜲㥦㔹㥣摢ㅦ摣敡捥㥤散敢㕣㈷㍤㈹㜵㙥〹㔹ㅥ攷戸㔵㕤攲ㅣ昷㥦挵㡤〳扣㙥㜰㘷㔹戸换㍣摣㈰㜷㘶攵攲戴㥣戹ㅥ㐸㜲㄰㐸㐰㜱ㅢ㔶㉥㑥㐷挳㉦敦挵改㔸㉤㌸捡ㄱ㜸㉥㑥摣愶㘵㔵㑤㕥㥣㙡搵ㄱ扡㑡㈵搷愱挳㔹〸慦㐳挵㙢搰㤱㘴㜹慡挴㡤㔵㔶㐹㕦㠳㠲摣ㄱㄵ㌷㡦愶收㌱㈴挷㠲攰㍤㐵摡㥢攵㘵㙥㥥慤〵换㉡摤攴昶愸挷捤愵扥㙥㥥挰㐲㑡摤㍣㠹㉣㡦㥢摣搰昴扡愹慥〲㐳㌰㍥〵㥡敥㤵㡢扢㠶挲㍤搵换扤搱㜱挲㌸つ摣敡摤愲㑤㍢㔷㜲㔹㍤㠳㥥㤴㜶㡢戳挸昲㌸挷捤挱㤲㙥㜱扢㜶攳ㅣ慦ㅢ摣换ㄳ攷㝥敦攵慥搶捥㥤ぢ㙥㜵攷ち扥捥㥤㑦㑦㑡慦㐶ㄷ㤲攵㜱㡥摢㘹㈵捥㍤愲摤戸搸敢〶㜷扦挴戹㑢扣摣㘷戴㜳㤷㠲㕢摤戹㝤㝤㥤扢㥣㥥㤴㈲㜷㈵㔹ㅥ攷戸〱㔵攲摣㡢摡㡤慢扤㙥㜰扦㐸㥣扢挶换㝤㕤㍢㜷㉤戸搵㥤㥢敢敢摣ㅦ改㐹愹㜳搷㤳攵㜱㡥㕢㌶㈵捥扤慢摤㔸攱㜵㠳㍢㉣攲摣㡤㕥敥挷摡戹㥢挰慤敥摣㉥扥捥摤㐲㑦㑡㥤扢㡤㉣㡦㜳摣攴㈸㜱敥ぢ敤挶ㅤ㕥㌷戸㈷㈱捥慤昴㜰敢戸昰晢挹㉢㔳敥户晦捣㘷扢摤㠹㜲ㄴ㤷㤳㜲慦攵㉥㡦ぢつ㕣搴㤱㕢捦㈵㘰㐳ㅦ㙦㑡㜱㐱㐶ㄷ捤扢挹收㍡㑣散敦㈱ㅢ摡晣㌶㜰捤㔵戴㙦昰愶ㄴ搷㑢㘲㝦㉦搹㕣㉡㠹晤㝤㘴㙢㝢㉥㡢㡡昶敢㜸㔳㡡㑢ㅡ戱㕦㐵㌶㔷㌳㘲扦㥡㙣㙤捦㤵㑢搱㝥㤳㤲搴搰㤲ㄴ㔷㈸慥愶ㅡ㡥㤴っ昶攳搰昲ㅣ散㜷㐰㡥昵戵㠶摡㔴ぢ挶㍡㠲㌱㈲㔰㡡㉢ㄸ戱ㄸ攳〸挶㐱㘰㍥挴㕣戹捥㄰㐷ㅦ㘶㙡ㄴ〹㘵㡦㤰㡤〳㝥搵戶㕡攷㑦ㄴ㠷戵捥愳ㅥ㥤㠶愸挳戵ㅢ㠳戳㝥搷攱㠶㜸㐹㡡戳㝣㔷愶搲㐸㐹昹㡦㤱扤扤㈳㌳ㅦ㈷摢㈹扦㠱ㄳ㜲搷愲㠱ㄳ㜱㌷愵㌸㤹ㄶ晢㈷挸㙥㜴㘴收㤳㘴㙢晢ㅤㅤ慥敤ㅢ攷捡㐵晢愹㔴挴搷㝣㡡散㘹㡥捣㝣㥡㙣㙤㍦挳攱摡昶㥣捥ㄶ敤㜷愵㈲扥收㥦挹㙥㜲㘴收㌳㘴㙢晢摤ㅣ慥㙤捦ㄹ㘷搱㝥㑦㉡攲㙢㍥㑢昶摥㡥捣㝣㡥㙣㙤捦挹愱㙢搱挰㐹㘱㌱挵挹㘰㌱㌵摦㥢㔲㌹愴㈴敦攷挹戶ㅣ㤹昹ㄷ戲㜵摥ぢㅣ慥敤ㅢ攷㘹㙥㙥㙡ㄱㄵ昱㌵㕦㈰扢搵㤱㤹㉦㤲慤敤摢ㅤ慥㙤捦愹㔴搱扥㤳㡡昸㥡㉦㤱扤挴㤱㤹㉦㤳慤敤て㜰戸戶㍤㘷㍢㐵晢攵㐸㐹户摤扣慣愳㜳收㈳㠲捤捡㍡晡㐱㕡㌰搲摢搱㕦㘳慥㠷㠳㠸㌳㝦㘳敡㐸ㄲ昸㘰晥㥤㙣挷ㄹ挵昹㡡攴㍢慣慣挰㘳戴㘰㘸㔹㠱㥣搷㠸挵㈶摥〲摦〴㔷㥤〰㈲〵扥挵搴㐹㈴㉣昰㙤戲㜵敤㑦㜱戸㜶敤㌹攳㈸搶晥っ㉡攲㙢扥㐳昶㔹㡥捣㝣㤷㙣㙤㝦㡥挳戵敤㌹㈹㈸摡㥦㑦㐵㝣捤昷挸扥搰㤱㤹敦㤳慤敤㜹晤㜶㉤ㅡ㉥昱愶搴攵㔴挴搷晣㈷搹㔷㍡㌲昳〳戲戵晤搵づ搷㉥㥦㤷㔶㌷㌷昵㐷㉡攲㙢㝥㐸昶昵㡥捣晣㠸㙣㙤扦挲攱摡昶扣晡ㄵ敤㙦愱㈲扥收晦㤰㝤㥢㈳㌳晦㐵戶戶扦挳攱摡昶扣㐰ㄵ敤攵捡〱㐵昳摦㘰敢㑦㤰㔷㄰㤹㥢㝥㡣〳昳ㄳ㤰晥戵敡㙥晣㐷㐳昳㔳ㅣ攸㑦㤰ㄷぢ㔱晤っ〷收攷㈰㔰扤ㄷ晦㠹㙡㐹慥昷㘹搵㉦愸晡愵慤㉡㐳㍦㜳晤ち㘹晤〹慥搶慡㕦㔳昵ㅢ㔱㙤攰㔰捣㐷昴搵㉥㔳戹昹昹昹昳扦㙡攸㍤㜴晤摥㝢㡣敦㜷敥敢㡦扦㜹晡㕦㝥㌳收扤敦㉥戸攰㉦㙦㥦晥攴㜷昷㘴挷晣改戲换ㅥ摡昹攲㈷摦ㅣ㔴戸愴昶昶慦愶㕦㜲㜰㜸搱挱晢ㄷ㜶摢㙡捡挱㝢敥户㙢㜸搶挰㔱扤㝡昵改戳昹攰㐷搷摤㈲㜸昸晥㉢搵晤慦慣搳愶ㅥ㐶〱攲昶户㌸㈰㝣㜱㝣㠳ㅣ攵愵㠶摦攱挰晣ㅥ〴㌵㤴㐱ㅥ搲㔲户㌹搸㡢敡㡦㔴挵㍦慡捡㤸㑤㔵㠵戴晥〴㌹㜶㡢㙡㉤戸㘶㉦㕢昵〹㌰挵㠱ㄲ㌰㌸㑣㡢㙡ㅤ㔵つ㕢昵㈹慤摡〷㘹晤〹㜲㐴ㄶ搵㝡慡㥡戶敡㥦戵㙡㐹㙢㍣愳㔵晢㔲戵㥦慤㉡攳㉢㜲㉢敤づㅣ㘷㈵搷〱㔴㙤戰㔵㥦搷戹㤶㜴〷づ㥢愲㍡㤰慡㠳㙣㔵ㄹㄹ㉢㜲攵〸㈹慡㐳愸扡㤶慤晡㤲捥戵挴搷㤷戵敡㍡㔴㕤㔷㔴ㅢ㌸㘰晤㔷扢㠳㡣㠱㜴㝢㍤ㄴ挸敥挰挷㙤〵㌹ㄶ㡡摢敢搳㤷つ㙣㕦摥晣㙦晢㈲挳㈳㝤搹搰敢ぢ㠷㐹昱㘵㈳晡戲戱昸愲㘴㈴愴㙡〹㠴ㅣㄱ㐵㜵㈸㔵㠷搹慡㌲攸㔱戵愴つ㌹昸㠹敡愶㔴ㅤ㘱慢捡昸㔶㤱㉢挷㌹㔱摤㡣慡㥢摢慡㌲㤴㔵愸㜲㐸ㄳ搵㉤愹扡㤵慤㉡愳㔶㠵㉡㐷㉦㔱摤㥡慡摢㠸㙡㔰搷㐶㜱㑣㤲慢挹㜳㕦搸㌳扢㠹挸㠰㝢捣ㅣ愷㐴昰慣㈳〸㌲攷㄰捣㠳扡㝥㡡愳㤴攸晣戹捣㤸㈳㤷〸㥥昶ㅡ㐷㘱慣㌸㕣㠹攸挹㌲ㅢづ㘱㈲㜸挲㙢㤳㘰㠱晡〴㔶ㅣ挰㐴攷戱㌲㘳づ㙡㈲㜸搴㙢㥣愶㌱㠷ㅦ愹晦㜶㐸㤹摢㠳㘰ㄸ攱攸㈳晡て㤵㘴愴ㄴ㐷㈴ㄱ㍣攸捤㘸㉣慣ㄴ㠷㈱ㄱ摤㕦㘲㠳㌱〶㔲ㄱ慣昶摡㑣〰㌷愸㐷㈹挵㠱㐹㜴敥㉢㌳收㘰㈵㠲㝢扤挶㤳挰㔵ㅣ愱㐴㜴㜷㤹つ㐷㉤ㄱ摣攵戵㤹〲㙥㔰て㘰㡡㘳㤶攸慣㉣㌳收㌸㈶㠲㍢扣挶㍢㠳慢㌸㜸㠹攸戶㌲ㅢづ㘸㈲戸搵㙢㌳㠳㌶ㅣ挵㐴㜴㜳㤹つ㐷㌶ㄱ摣攴戵㤹㐵ㅢづ㘷㈲㕡㔱㘶挳㈱㑥〴㌷㜸㙤㥡㘸挳㜱㑤㐴搷㤵搹㜰慣ㄳ挱ㅦ扤㌶㜳㘹挳〱㑥㐴搷㤶搹㜰搰ㄳ挱㌵㕥㥢㍤挱つ㜲㜸㤲敥戲ㄷづ捣扤㐱搰㕤㌸㍡㠹晥ㄵ㈵ㄹ㈹挵ㄱ㑢〴㤷㝢㌳摡ㄷ摣㈰挷ㄶ挹㘸ㅥづ捣昹㈰挸㠸㐳㡢攸㕦㕣㤶ㄱ㠷ㅢㄱ㕣攴捤㈸〷慥攲ㄸ㈳愲ぢ㑡㙣㙡ㄴ挷ㅤㄱ㥣敦戵㈹搰㠶㠳㡤㠸捥㉤戳攱〰㈴㠲摦㝢㙤㥡㘹挳㔱㐷㐴㘷㤷搹㜰㈴ㄲ挱㔹㕥㥢ㄶ摡㜰昸ㄱ搱ㄹ㘵㌶ㅣ㤲㐴㜰扡搷愶㥤㌶ㅣ㠷㐴㜴㙡㤹つ挷㈶ㄱ㥣攲戵改愰つ挷ㅤ㤹㤹㜵㌲挵㠱㐴㔲㕤㑣㜱㠸㤰搴ㄲ愶㜸捥㑢㙡㈹づ敡㜸捥㡦昰晢つ㙣昹摤㙣㥣摢㜸昵㐳ㄳ摥〴挴晢摡㠱㔶晥ㅣ㔶㝥ㅡ㙢戴㌶㉤挴㥢㠲〶攲㈹ㄸㅤ㤹㕣搷㈸㔷㘷㤰换㜱㜵〷戸㉣戱㔹慦戱扤㜵㜱愶㈳㤳㙤戱愸㌲慡㤸改㕡攵ㄲ搱㐷㙦㘱㠷愹ㄹ㕥摤㘱敤㈰㥦㙥㔱慦㝥戲㘲扤愲㠱㜹〰搰攰㐷ㄵ㡦㈴愹㌸㉡捡昰戸っ〷㠴㐲㤹敥㤱㈴ㄵ㐷㐰㠱㜵㌹づㄴ挷㌶㐹ㅤ挸ㄴ〷㉢㐹ㅤ挴ㄴ㠷㈱㐹ㅤ捣ㄴ挷ㄵ㐹ㅤ挲ㄴ㐷っ㐹ㅤ捡ㄴ挷〲㐹ㅤ挶ㄴ捦㜲㐹ㅤ捥ㄴ捦㕦㐹ㅤ挱ㄴ捦㑣㐹ㅤ挹搴㕥㈰攲敤㔱㌸㤰ち㤸敥㤱㈴ㄵ㑦㕢搱㌸ㅡ〷㜶㝤摣㈳扢㍥㍣㐵㈵挷㘳㜰愰㜸㡡㡡晥戱㌸戰㜳㜴㡦散ㅣ㜹晥㡡挶㙦㜱㘰攷攸ㅥ搹㌹昲㕣㤵ㅣ㡦挳㠱攲㔹㈸愹攳㤹攲昹㈵愹摦㌱挵㌳㐷㔲㈷㌰挵㜳㐲㔲㈷㌲挵摥㉥愹㤳㤸㤲摥づ〷㑡㘶ㅦ㑡㝡㍤戹晡扡㈸㉥㑡敦慦搰攵㔹㔰㌱〹慥㘳㐷昸〹㥤㠷㠶㍦㜳ㄳ敤㜴㤶换㍥挴愲捣㌳㤸㤲㥥攳㜵㥢搹慢〳㈹昲㜲㜱㡣攷㌱昸㜲愵㐷㔵攸㑡捦㈲㔷㑦㙡㈴〷改㘱ㄵ㕣改㘹ㄵ㕣改㜱ㄵ㕣改㜹ㄵ㕣改㠱ㄵ㕣昶㍦愹改搹㜴㥣㝤㑤㔲攷㌰㈵㍤㡣ㄶ扡戹愴摥散㕦愲㜳㉥㜵搸㤷㈴㜵ㅥ㔳搲㠳㉡㉣愴㈷㔵㤴㉣㍤捡慢㡢㘳散〴㌰㥢ち㕤改㘱ㄵ㕣改㘹ㄵ㕣㘹㐰㜲晢㈰㉢晤㔱搲㤰攴㕥攲ㄴ㈰㜵㤱㑡㤳慢㙢㐸㝤㈵㤵㈷昷㌲慦慥㔴户㐲㔷慡㑤敥ㄵㅥ摤㈰ぢ㤱㑢攸㤵㌸挰㜳㥢㤸㤱愴慦戲搳㔴㤶昴搵㤲慥愳㥡敦ㄳて散搱扥ㄱて搳挱㈳㜲扡㤶换昳㜸㍡㌹㤶昲㔹㡢晤㕢扤㙦扤愹㤳〱扥昲〲㌰㠸敡愳㑡㔴〳㌶㡢戴挱㍥㜴慦〴㝤ㅤㄱ㉦ㅤ㍤扤っ昰昹㜷晣㈲ㅡ㘳攳敥慦〴昶㔵攰愷㘹㌹㤷㠰㙢〰ㄱ㉢㡤ㄱ扥㜸㈸㘹㐵㔰㠹愰㜹㙤㔱愷㜸㘸敢㄰㘸搱昹㐳㔱愷㜸㈸㍡つ捣㤷ぢ㍣攳㤵搸㤹ぢ捣㉤摦ㅢ昷晥〷㕢扥摦ㄱ摥㝦㐲〳㜳ㄳ㐹昹㍢慣ㅢ㤸㠷㐸捡㕦㤴摣昷晦〰晥摦㜰攷</t>
  </si>
  <si>
    <t>Information</t>
  </si>
  <si>
    <t>Empirical Function-y3</t>
  </si>
  <si>
    <t>Empirical Function-y2</t>
  </si>
  <si>
    <t>Empirica Function-y1</t>
  </si>
  <si>
    <t>x1</t>
  </si>
  <si>
    <t>x2</t>
  </si>
  <si>
    <t>x3</t>
  </si>
  <si>
    <t>x4</t>
  </si>
  <si>
    <t>Computational Time</t>
  </si>
  <si>
    <t>data ref</t>
  </si>
  <si>
    <t>Empirical Functions</t>
  </si>
  <si>
    <t>Specification</t>
  </si>
  <si>
    <t>D with weights -max</t>
  </si>
  <si>
    <t>Sum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</si>
</sst>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00000"/>
    <numFmt numFmtId="165" formatCode="_(* #,##0.000_);_(* \(#,##0.000\);_(* &quot;-&quot;??_);_(@_)"/>
    <numFmt numFmtId="166" formatCode="0.0000%"/>
    <numFmt numFmtId="167" formatCode="_(* #,##0.00000_);_(* \(#,##0.00000\);_(* &quot;-&quot;??_);_(@_)"/>
    <numFmt numFmtId="168" formatCode="0.00000"/>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Segoe UI"/>
      <family val="2"/>
    </font>
    <font>
      <b/>
      <sz val="9"/>
      <color indexed="81"/>
      <name val="Segoe UI"/>
      <family val="2"/>
    </font>
    <font>
      <sz val="11"/>
      <color theme="1"/>
      <name val="Comic Sans MS"/>
      <family val="4"/>
    </font>
    <font>
      <b/>
      <sz val="18"/>
      <color theme="1"/>
      <name val="Comic Sans MS"/>
      <family val="4"/>
    </font>
    <font>
      <sz val="24"/>
      <color theme="1"/>
      <name val="Comic Sans MS"/>
      <family val="4"/>
    </font>
    <font>
      <b/>
      <sz val="14"/>
      <color theme="1"/>
      <name val="Comic Sans MS"/>
      <family val="4"/>
    </font>
    <font>
      <i/>
      <sz val="11"/>
      <color theme="1"/>
      <name val="Comic Sans MS"/>
      <family val="4"/>
    </font>
    <font>
      <b/>
      <sz val="11"/>
      <color theme="1"/>
      <name val="Comic Sans MS"/>
      <family val="4"/>
    </font>
    <font>
      <sz val="25"/>
      <color theme="1"/>
      <name val="Comic Sans MS"/>
      <family val="4"/>
    </font>
    <font>
      <sz val="22"/>
      <color theme="1"/>
      <name val="Comic Sans MS"/>
      <family val="4"/>
    </font>
    <font>
      <b/>
      <sz val="22"/>
      <color theme="1"/>
      <name val="Comic Sans MS"/>
      <family val="4"/>
    </font>
    <font>
      <b/>
      <sz val="24"/>
      <color theme="1"/>
      <name val="Comic Sans MS"/>
      <family val="4"/>
    </font>
    <font>
      <sz val="14"/>
      <color theme="1"/>
      <name val="Comic Sans MS"/>
      <family val="4"/>
    </font>
    <font>
      <i/>
      <sz val="14"/>
      <color theme="1"/>
      <name val="Comic Sans MS"/>
      <family val="4"/>
    </font>
    <font>
      <b/>
      <i/>
      <sz val="14"/>
      <color theme="1"/>
      <name val="Comic Sans MS"/>
      <family val="4"/>
    </font>
  </fonts>
  <fills count="10">
    <fill>
      <patternFill patternType="none"/>
    </fill>
    <fill>
      <patternFill patternType="gray125"/>
    </fill>
    <fill>
      <patternFill patternType="solid">
        <fgColor theme="8"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mediumGray">
        <bgColor rgb="FF00FF00"/>
      </patternFill>
    </fill>
    <fill>
      <patternFill patternType="gray125">
        <bgColor rgb="FFFFFF00"/>
      </patternFill>
    </fill>
    <fill>
      <patternFill patternType="gray0625">
        <bgColor rgb="FF00FFFF"/>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98">
    <xf numFmtId="0" fontId="0" fillId="0" borderId="0" xfId="0"/>
    <xf numFmtId="0" fontId="2" fillId="0" borderId="0" xfId="0" applyFont="1"/>
    <xf numFmtId="0" fontId="0" fillId="0" borderId="0" xfId="0" quotePrefix="1"/>
    <xf numFmtId="0" fontId="5" fillId="0" borderId="0" xfId="0" applyFont="1"/>
    <xf numFmtId="0" fontId="6" fillId="0" borderId="0" xfId="0" applyFont="1" applyAlignment="1">
      <alignment horizontal="center"/>
    </xf>
    <xf numFmtId="164" fontId="7" fillId="6" borderId="3" xfId="0" applyNumberFormat="1" applyFont="1" applyFill="1" applyBorder="1"/>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9" fillId="0" borderId="4" xfId="0" applyFont="1" applyFill="1" applyBorder="1" applyAlignment="1">
      <alignment horizontal="center"/>
    </xf>
    <xf numFmtId="0" fontId="9" fillId="0" borderId="5" xfId="0" applyFont="1" applyFill="1" applyBorder="1" applyAlignment="1">
      <alignment horizontal="center"/>
    </xf>
    <xf numFmtId="0" fontId="5" fillId="0" borderId="0" xfId="0" applyFont="1" applyBorder="1"/>
    <xf numFmtId="0" fontId="5" fillId="0" borderId="6" xfId="0" applyFont="1" applyBorder="1"/>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8" fillId="0" borderId="9" xfId="0" applyFont="1" applyBorder="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5" fillId="0" borderId="11" xfId="0" applyFont="1" applyFill="1" applyBorder="1" applyAlignment="1"/>
    <xf numFmtId="10" fontId="5" fillId="0" borderId="0" xfId="2" applyNumberFormat="1" applyFont="1" applyFill="1" applyBorder="1" applyAlignment="1"/>
    <xf numFmtId="0" fontId="10" fillId="4" borderId="12" xfId="0" applyFont="1" applyFill="1" applyBorder="1" applyAlignment="1">
      <alignment horizontal="center" vertical="center"/>
    </xf>
    <xf numFmtId="0" fontId="10" fillId="4" borderId="13" xfId="0" applyFont="1" applyFill="1" applyBorder="1" applyAlignment="1">
      <alignment horizontal="center" vertical="center"/>
    </xf>
    <xf numFmtId="0" fontId="10" fillId="5" borderId="13"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1" fillId="8" borderId="15" xfId="0" applyFont="1" applyFill="1" applyBorder="1" applyAlignment="1">
      <alignment horizontal="center" vertical="center"/>
    </xf>
    <xf numFmtId="43" fontId="12" fillId="9" borderId="16" xfId="1" applyFont="1" applyFill="1" applyBorder="1" applyAlignment="1">
      <alignment horizontal="center" vertical="center"/>
    </xf>
    <xf numFmtId="43" fontId="12" fillId="9" borderId="17" xfId="1" applyFont="1" applyFill="1" applyBorder="1" applyAlignment="1">
      <alignment horizontal="center" vertical="center"/>
    </xf>
    <xf numFmtId="0" fontId="7" fillId="0" borderId="3" xfId="0" applyFont="1" applyBorder="1"/>
    <xf numFmtId="2" fontId="5" fillId="0" borderId="0" xfId="0" applyNumberFormat="1" applyFont="1"/>
    <xf numFmtId="168" fontId="7" fillId="0" borderId="3" xfId="0" applyNumberFormat="1" applyFont="1" applyBorder="1"/>
    <xf numFmtId="0" fontId="7" fillId="0" borderId="26" xfId="0" applyFont="1" applyBorder="1"/>
    <xf numFmtId="0" fontId="7" fillId="0" borderId="26" xfId="0" applyFont="1" applyBorder="1" applyAlignment="1">
      <alignment horizontal="center"/>
    </xf>
    <xf numFmtId="0" fontId="13" fillId="3" borderId="1" xfId="0" applyFont="1" applyFill="1" applyBorder="1" applyAlignment="1">
      <alignment horizontal="center"/>
    </xf>
    <xf numFmtId="0" fontId="13" fillId="3" borderId="2" xfId="0" applyFont="1" applyFill="1" applyBorder="1" applyAlignment="1">
      <alignment horizontal="center"/>
    </xf>
    <xf numFmtId="0" fontId="13" fillId="3" borderId="3" xfId="0" applyFont="1" applyFill="1" applyBorder="1" applyAlignment="1">
      <alignment horizontal="center"/>
    </xf>
    <xf numFmtId="0" fontId="7" fillId="0" borderId="3" xfId="0" applyFont="1" applyBorder="1" applyAlignment="1">
      <alignment horizontal="center"/>
    </xf>
    <xf numFmtId="0" fontId="5" fillId="0" borderId="11" xfId="0" applyFont="1" applyBorder="1" applyAlignment="1">
      <alignment wrapText="1"/>
    </xf>
    <xf numFmtId="0" fontId="10" fillId="5" borderId="8"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7" fillId="0" borderId="27" xfId="0" applyFont="1" applyBorder="1"/>
    <xf numFmtId="0" fontId="7" fillId="9" borderId="27" xfId="0" applyFont="1" applyFill="1" applyBorder="1"/>
    <xf numFmtId="0" fontId="10" fillId="0" borderId="0" xfId="0" applyFont="1"/>
    <xf numFmtId="166" fontId="7" fillId="0" borderId="3" xfId="2" applyNumberFormat="1" applyFont="1" applyFill="1" applyBorder="1"/>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43" fontId="7" fillId="0" borderId="27" xfId="1" applyFont="1" applyFill="1" applyBorder="1"/>
    <xf numFmtId="0" fontId="8" fillId="3" borderId="23" xfId="0" applyFont="1" applyFill="1" applyBorder="1" applyAlignment="1">
      <alignment horizontal="center"/>
    </xf>
    <xf numFmtId="0" fontId="8" fillId="3" borderId="24" xfId="0" applyFont="1" applyFill="1" applyBorder="1" applyAlignment="1">
      <alignment horizontal="center"/>
    </xf>
    <xf numFmtId="0" fontId="8" fillId="3" borderId="25" xfId="0" applyFont="1" applyFill="1" applyBorder="1" applyAlignment="1">
      <alignment horizontal="center"/>
    </xf>
    <xf numFmtId="0" fontId="7" fillId="0" borderId="0" xfId="0" applyFont="1" applyBorder="1" applyAlignment="1">
      <alignment horizontal="center"/>
    </xf>
    <xf numFmtId="0" fontId="14" fillId="0" borderId="26" xfId="0" applyFont="1" applyBorder="1"/>
    <xf numFmtId="0" fontId="14" fillId="0" borderId="3" xfId="0" applyFont="1" applyBorder="1"/>
    <xf numFmtId="0" fontId="5" fillId="0" borderId="0" xfId="0" applyFont="1" applyFill="1" applyBorder="1" applyAlignment="1">
      <alignment horizontal="center" vertical="center"/>
    </xf>
    <xf numFmtId="165" fontId="7" fillId="0" borderId="3" xfId="1" applyNumberFormat="1" applyFont="1" applyBorder="1"/>
    <xf numFmtId="167" fontId="7" fillId="0" borderId="3" xfId="1" applyNumberFormat="1" applyFont="1" applyBorder="1"/>
    <xf numFmtId="0" fontId="14" fillId="0" borderId="3" xfId="0" applyFont="1" applyBorder="1" applyAlignment="1">
      <alignment horizontal="center"/>
    </xf>
    <xf numFmtId="0" fontId="7" fillId="6" borderId="1" xfId="0" applyFont="1" applyFill="1" applyBorder="1" applyAlignment="1">
      <alignment horizontal="center"/>
    </xf>
    <xf numFmtId="0" fontId="7" fillId="6" borderId="2" xfId="0" applyFont="1" applyFill="1" applyBorder="1" applyAlignment="1">
      <alignment horizontal="center"/>
    </xf>
    <xf numFmtId="0" fontId="7" fillId="6" borderId="3" xfId="0" applyFont="1" applyFill="1" applyBorder="1" applyAlignment="1">
      <alignment horizontal="center"/>
    </xf>
    <xf numFmtId="165" fontId="14" fillId="6" borderId="3" xfId="1" applyNumberFormat="1" applyFont="1" applyFill="1" applyBorder="1"/>
    <xf numFmtId="0" fontId="8" fillId="2" borderId="1" xfId="0" applyFont="1" applyFill="1" applyBorder="1" applyAlignment="1">
      <alignment horizont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15" fillId="0" borderId="7" xfId="0" applyFont="1" applyBorder="1"/>
    <xf numFmtId="0" fontId="8" fillId="0" borderId="8" xfId="0" applyFont="1" applyBorder="1" applyAlignment="1">
      <alignment horizontal="center" vertical="center" wrapText="1"/>
    </xf>
    <xf numFmtId="0" fontId="8" fillId="0" borderId="20" xfId="0" applyFont="1" applyBorder="1" applyAlignment="1">
      <alignment horizontal="center" vertical="center" wrapText="1"/>
    </xf>
    <xf numFmtId="0" fontId="15" fillId="0" borderId="12" xfId="0" applyFont="1" applyBorder="1" applyAlignment="1">
      <alignment horizont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xf>
    <xf numFmtId="0" fontId="15" fillId="0" borderId="16" xfId="0" applyFont="1" applyBorder="1" applyAlignment="1">
      <alignment horizontal="center" vertical="center"/>
    </xf>
    <xf numFmtId="0" fontId="15" fillId="0" borderId="17" xfId="0" applyFont="1" applyFill="1" applyBorder="1" applyAlignment="1">
      <alignment horizontal="center" vertical="center"/>
    </xf>
    <xf numFmtId="0" fontId="15" fillId="0" borderId="11" xfId="0" applyFont="1" applyFill="1" applyBorder="1" applyAlignment="1"/>
    <xf numFmtId="10" fontId="15" fillId="0" borderId="0" xfId="2" applyNumberFormat="1" applyFont="1" applyFill="1" applyBorder="1" applyAlignment="1"/>
    <xf numFmtId="0" fontId="15" fillId="0" borderId="0" xfId="0" applyFont="1" applyBorder="1"/>
    <xf numFmtId="0" fontId="15" fillId="0" borderId="6" xfId="0" applyFont="1" applyBorder="1"/>
    <xf numFmtId="0" fontId="15" fillId="0" borderId="0" xfId="0" applyFont="1"/>
    <xf numFmtId="10" fontId="15" fillId="6" borderId="0" xfId="2" applyNumberFormat="1" applyFont="1" applyFill="1" applyBorder="1" applyAlignment="1"/>
    <xf numFmtId="0" fontId="15" fillId="0" borderId="0" xfId="0" applyFont="1" applyFill="1" applyBorder="1" applyAlignment="1"/>
    <xf numFmtId="0" fontId="15" fillId="0" borderId="18" xfId="0" applyFont="1" applyFill="1" applyBorder="1" applyAlignment="1"/>
    <xf numFmtId="0" fontId="15" fillId="0" borderId="19" xfId="0" applyFont="1" applyFill="1" applyBorder="1" applyAlignment="1"/>
    <xf numFmtId="0" fontId="15" fillId="0" borderId="11" xfId="0" applyFont="1" applyBorder="1"/>
    <xf numFmtId="0" fontId="16" fillId="0" borderId="21" xfId="0" applyFont="1" applyFill="1" applyBorder="1" applyAlignment="1">
      <alignment horizontal="center"/>
    </xf>
    <xf numFmtId="0" fontId="16" fillId="0" borderId="22" xfId="0" applyFont="1" applyFill="1" applyBorder="1" applyAlignment="1">
      <alignment horizontal="center"/>
    </xf>
    <xf numFmtId="0" fontId="16" fillId="6" borderId="22" xfId="0" applyFont="1" applyFill="1" applyBorder="1" applyAlignment="1">
      <alignment horizontal="center"/>
    </xf>
    <xf numFmtId="0" fontId="15" fillId="7" borderId="0" xfId="0" applyFont="1" applyFill="1" applyBorder="1" applyAlignment="1"/>
    <xf numFmtId="0" fontId="15" fillId="7" borderId="19" xfId="0" applyFont="1" applyFill="1" applyBorder="1" applyAlignment="1"/>
    <xf numFmtId="10" fontId="15" fillId="0" borderId="19" xfId="2" applyNumberFormat="1" applyFont="1" applyFill="1" applyBorder="1" applyAlignment="1"/>
    <xf numFmtId="0" fontId="16" fillId="0" borderId="4" xfId="0" applyFont="1" applyFill="1" applyBorder="1" applyAlignment="1">
      <alignment horizontal="center"/>
    </xf>
    <xf numFmtId="0" fontId="16" fillId="0" borderId="5" xfId="0" applyFont="1" applyFill="1" applyBorder="1" applyAlignment="1">
      <alignment horizontal="center"/>
    </xf>
    <xf numFmtId="0" fontId="17" fillId="6" borderId="22" xfId="0" applyFont="1" applyFill="1" applyBorder="1" applyAlignment="1">
      <alignment horizontal="center"/>
    </xf>
  </cellXfs>
  <cellStyles count="3">
    <cellStyle name="Normal" xfId="0" builtinId="0"/>
    <cellStyle name="Porcentagem" xfId="2" builtinId="5"/>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965200</xdr:colOff>
          <xdr:row>15</xdr:row>
          <xdr:rowOff>63500</xdr:rowOff>
        </xdr:from>
        <xdr:to>
          <xdr:col>20</xdr:col>
          <xdr:colOff>1068244</xdr:colOff>
          <xdr:row>17</xdr:row>
          <xdr:rowOff>79663</xdr:rowOff>
        </xdr:to>
        <xdr:sp macro="" textlink="">
          <xdr:nvSpPr>
            <xdr:cNvPr id="1056" name="CommandButton1"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dimension ref="A1:P10005"/>
  <sheetViews>
    <sheetView workbookViewId="0"/>
  </sheetViews>
  <sheetFormatPr defaultRowHeight="14.5" x14ac:dyDescent="0.35"/>
  <cols>
    <col min="1" max="2" width="36.6328125" customWidth="1"/>
  </cols>
  <sheetData>
    <row r="1" spans="1:16" x14ac:dyDescent="0.35">
      <c r="A1" s="1" t="s">
        <v>16</v>
      </c>
    </row>
    <row r="2" spans="1:16" x14ac:dyDescent="0.35">
      <c r="P2" t="e">
        <f ca="1">_xll.CB.RecalcCounterFN()</f>
        <v>#NAME?</v>
      </c>
    </row>
    <row r="3" spans="1:16" x14ac:dyDescent="0.35">
      <c r="A3" t="s">
        <v>17</v>
      </c>
      <c r="B3" t="s">
        <v>18</v>
      </c>
      <c r="C3">
        <v>0</v>
      </c>
    </row>
    <row r="4" spans="1:16" x14ac:dyDescent="0.35">
      <c r="A4" t="s">
        <v>19</v>
      </c>
    </row>
    <row r="5" spans="1:16" x14ac:dyDescent="0.35">
      <c r="A5" t="s">
        <v>20</v>
      </c>
    </row>
    <row r="7" spans="1:16" x14ac:dyDescent="0.35">
      <c r="A7" s="1" t="s">
        <v>21</v>
      </c>
      <c r="B7" t="s">
        <v>22</v>
      </c>
    </row>
    <row r="8" spans="1:16" x14ac:dyDescent="0.35">
      <c r="B8">
        <v>2</v>
      </c>
    </row>
    <row r="10" spans="1:16" x14ac:dyDescent="0.35">
      <c r="A10" t="s">
        <v>23</v>
      </c>
    </row>
    <row r="11" spans="1:16" x14ac:dyDescent="0.35">
      <c r="A11" t="e">
        <f>CB_DATA_!#REF!</f>
        <v>#REF!</v>
      </c>
      <c r="B11" t="e">
        <f>Optimization!#REF!</f>
        <v>#REF!</v>
      </c>
    </row>
    <row r="13" spans="1:16" x14ac:dyDescent="0.35">
      <c r="A13" t="s">
        <v>24</v>
      </c>
    </row>
    <row r="14" spans="1:16" x14ac:dyDescent="0.35">
      <c r="A14" t="s">
        <v>28</v>
      </c>
      <c r="B14" t="s">
        <v>31</v>
      </c>
    </row>
    <row r="16" spans="1:16" x14ac:dyDescent="0.35">
      <c r="A16" t="s">
        <v>25</v>
      </c>
    </row>
    <row r="19" spans="1:2" x14ac:dyDescent="0.35">
      <c r="A19" t="s">
        <v>26</v>
      </c>
    </row>
    <row r="20" spans="1:2" x14ac:dyDescent="0.35">
      <c r="A20">
        <v>31</v>
      </c>
      <c r="B20">
        <v>34</v>
      </c>
    </row>
    <row r="25" spans="1:2" x14ac:dyDescent="0.35">
      <c r="A25" s="1" t="s">
        <v>27</v>
      </c>
    </row>
    <row r="26" spans="1:2" x14ac:dyDescent="0.35">
      <c r="A26" s="2" t="s">
        <v>29</v>
      </c>
      <c r="B26" s="2" t="s">
        <v>33</v>
      </c>
    </row>
    <row r="27" spans="1:2" x14ac:dyDescent="0.35">
      <c r="A27" t="s">
        <v>57</v>
      </c>
      <c r="B27" t="s">
        <v>59</v>
      </c>
    </row>
    <row r="28" spans="1:2" x14ac:dyDescent="0.35">
      <c r="A28" s="2" t="s">
        <v>30</v>
      </c>
      <c r="B28" s="2" t="s">
        <v>30</v>
      </c>
    </row>
    <row r="29" spans="1:2" x14ac:dyDescent="0.35">
      <c r="A29" s="2" t="s">
        <v>46</v>
      </c>
      <c r="B29" s="2" t="s">
        <v>29</v>
      </c>
    </row>
    <row r="30" spans="1:2" x14ac:dyDescent="0.35">
      <c r="A30" t="s">
        <v>60</v>
      </c>
      <c r="B30" t="s">
        <v>58</v>
      </c>
    </row>
    <row r="31" spans="1:2" x14ac:dyDescent="0.35">
      <c r="A31" s="2" t="s">
        <v>47</v>
      </c>
      <c r="B31" s="2" t="s">
        <v>30</v>
      </c>
    </row>
    <row r="32" spans="1:2" x14ac:dyDescent="0.35">
      <c r="B32" s="2" t="s">
        <v>32</v>
      </c>
    </row>
    <row r="33" spans="2:2" x14ac:dyDescent="0.35">
      <c r="B33" t="s">
        <v>61</v>
      </c>
    </row>
    <row r="34" spans="2:2" x14ac:dyDescent="0.35">
      <c r="B34" s="2" t="s">
        <v>30</v>
      </c>
    </row>
    <row r="10000" spans="1:1" x14ac:dyDescent="0.35">
      <c r="A10000" t="s">
        <v>45</v>
      </c>
    </row>
    <row r="10001" spans="1:1" x14ac:dyDescent="0.35">
      <c r="A10001" t="str">
        <f>"{0.MEAN}"</f>
        <v>{0.MEAN}</v>
      </c>
    </row>
    <row r="10002" spans="1:1" x14ac:dyDescent="0.35">
      <c r="A10002" t="b">
        <f>"{0.MIN}" &gt;= 0</f>
        <v>1</v>
      </c>
    </row>
    <row r="10003" spans="1:1" x14ac:dyDescent="0.35">
      <c r="A10003" t="b">
        <f>"{0.MIN}" &gt;= 0</f>
        <v>1</v>
      </c>
    </row>
    <row r="10005" spans="1:1" x14ac:dyDescent="0.35">
      <c r="A10005" t="b">
        <f>"{0.MEAN}" &lt;= 16</f>
        <v>0</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1"/>
  <dimension ref="A1:AD58"/>
  <sheetViews>
    <sheetView tabSelected="1" topLeftCell="J16" zoomScale="55" zoomScaleNormal="55" workbookViewId="0">
      <selection activeCell="Q9" sqref="Q9"/>
    </sheetView>
  </sheetViews>
  <sheetFormatPr defaultRowHeight="16.5" x14ac:dyDescent="0.45"/>
  <cols>
    <col min="1" max="1" width="18.36328125" style="3" bestFit="1" customWidth="1"/>
    <col min="2" max="2" width="17.26953125" style="3" customWidth="1"/>
    <col min="3" max="3" width="12.1796875" style="3" bestFit="1" customWidth="1"/>
    <col min="4" max="4" width="12.81640625" style="3" bestFit="1" customWidth="1"/>
    <col min="5" max="5" width="8.7265625" style="3" bestFit="1" customWidth="1"/>
    <col min="6" max="6" width="13.54296875" style="3" bestFit="1" customWidth="1"/>
    <col min="7" max="7" width="18" style="3" bestFit="1" customWidth="1"/>
    <col min="8" max="8" width="13.1796875" style="3" bestFit="1" customWidth="1"/>
    <col min="9" max="9" width="18" style="3" bestFit="1" customWidth="1"/>
    <col min="10" max="10" width="14" style="3" bestFit="1" customWidth="1"/>
    <col min="11" max="11" width="14.81640625" style="3" bestFit="1" customWidth="1"/>
    <col min="12" max="12" width="19.81640625" style="3" customWidth="1"/>
    <col min="13" max="13" width="3.6328125" style="3" customWidth="1"/>
    <col min="14" max="14" width="31.26953125" style="3" customWidth="1"/>
    <col min="15" max="15" width="50.54296875" style="3" customWidth="1"/>
    <col min="16" max="16" width="26.08984375" style="3" customWidth="1"/>
    <col min="17" max="18" width="17.453125" style="3" customWidth="1"/>
    <col min="19" max="19" width="31.6328125" style="3" bestFit="1" customWidth="1"/>
    <col min="20" max="20" width="28.54296875" style="3" bestFit="1" customWidth="1"/>
    <col min="21" max="21" width="21.1796875" style="3" bestFit="1" customWidth="1"/>
    <col min="22" max="22" width="21" style="3" bestFit="1" customWidth="1"/>
    <col min="23" max="23" width="23.81640625" style="3" customWidth="1"/>
    <col min="24" max="24" width="18.08984375" style="3" bestFit="1" customWidth="1"/>
    <col min="25" max="25" width="26" style="3" customWidth="1"/>
    <col min="26" max="26" width="24.54296875" style="3" bestFit="1" customWidth="1"/>
    <col min="27" max="28" width="21" style="3" bestFit="1" customWidth="1"/>
    <col min="29" max="30" width="18.08984375" style="3" bestFit="1" customWidth="1"/>
    <col min="31" max="16384" width="8.7265625" style="3"/>
  </cols>
  <sheetData>
    <row r="1" spans="1:26" ht="28" thickBot="1" x14ac:dyDescent="0.8">
      <c r="O1" s="4" t="s">
        <v>62</v>
      </c>
      <c r="P1" s="4"/>
      <c r="Q1" s="4"/>
      <c r="R1" s="4"/>
      <c r="S1" s="4"/>
      <c r="T1" s="4"/>
      <c r="U1" s="4"/>
      <c r="Y1" s="3" t="s">
        <v>51</v>
      </c>
    </row>
    <row r="2" spans="1:26" ht="37" thickBot="1" x14ac:dyDescent="1.05">
      <c r="Y2" s="3" t="s">
        <v>52</v>
      </c>
      <c r="Z2" s="5">
        <v>59.600000007776543</v>
      </c>
    </row>
    <row r="3" spans="1:26" ht="47.25" customHeight="1" thickBot="1" x14ac:dyDescent="1.05">
      <c r="A3" s="6"/>
      <c r="B3" s="7"/>
      <c r="C3" s="7"/>
      <c r="D3" s="7"/>
      <c r="E3" s="7"/>
      <c r="F3" s="7"/>
      <c r="G3" s="7"/>
      <c r="H3" s="7"/>
      <c r="I3" s="8"/>
      <c r="O3" s="9"/>
      <c r="P3" s="10"/>
      <c r="Q3" s="10"/>
      <c r="R3" s="10"/>
      <c r="S3" s="10"/>
      <c r="T3" s="10"/>
      <c r="U3" s="11"/>
      <c r="Y3" s="3" t="s">
        <v>53</v>
      </c>
      <c r="Z3" s="5">
        <v>8.1000000075437129</v>
      </c>
    </row>
    <row r="4" spans="1:26" ht="33" customHeight="1" thickBot="1" x14ac:dyDescent="1.05">
      <c r="A4" s="12"/>
      <c r="B4" s="13"/>
      <c r="C4" s="14"/>
      <c r="D4" s="14"/>
      <c r="E4" s="14"/>
      <c r="F4" s="14"/>
      <c r="G4" s="14"/>
      <c r="H4" s="14"/>
      <c r="I4" s="15"/>
      <c r="O4" s="16" t="s">
        <v>66</v>
      </c>
      <c r="P4" s="17" t="s">
        <v>67</v>
      </c>
      <c r="Q4" s="17" t="s">
        <v>68</v>
      </c>
      <c r="R4" s="17" t="s">
        <v>69</v>
      </c>
      <c r="S4" s="18" t="s">
        <v>72</v>
      </c>
      <c r="T4" s="19"/>
      <c r="U4" s="20"/>
      <c r="Y4" s="3" t="s">
        <v>54</v>
      </c>
      <c r="Z4" s="5">
        <v>67.033333329018205</v>
      </c>
    </row>
    <row r="5" spans="1:26" ht="37" thickBot="1" x14ac:dyDescent="1.05">
      <c r="A5" s="21"/>
      <c r="B5" s="22"/>
      <c r="C5" s="14"/>
      <c r="D5" s="14"/>
      <c r="E5" s="14"/>
      <c r="F5" s="14"/>
      <c r="G5" s="14"/>
      <c r="H5" s="14"/>
      <c r="I5" s="15"/>
      <c r="O5" s="23" t="s">
        <v>0</v>
      </c>
      <c r="P5" s="24" t="s">
        <v>1</v>
      </c>
      <c r="Q5" s="24" t="s">
        <v>2</v>
      </c>
      <c r="R5" s="24" t="s">
        <v>3</v>
      </c>
      <c r="S5" s="25" t="s">
        <v>37</v>
      </c>
      <c r="T5" s="25" t="s">
        <v>38</v>
      </c>
      <c r="U5" s="26" t="s">
        <v>39</v>
      </c>
      <c r="Y5" s="3" t="s">
        <v>55</v>
      </c>
      <c r="Z5" s="5">
        <v>5.1499999989755452</v>
      </c>
    </row>
    <row r="6" spans="1:26" ht="39" customHeight="1" thickBot="1" x14ac:dyDescent="1.05">
      <c r="A6" s="79"/>
      <c r="B6" s="80"/>
      <c r="C6" s="81"/>
      <c r="D6" s="81"/>
      <c r="E6" s="81"/>
      <c r="F6" s="81"/>
      <c r="G6" s="81"/>
      <c r="H6" s="81"/>
      <c r="I6" s="82"/>
      <c r="J6" s="83"/>
      <c r="K6" s="83"/>
      <c r="O6" s="27">
        <v>17</v>
      </c>
      <c r="P6" s="27">
        <v>49</v>
      </c>
      <c r="Q6" s="27">
        <v>0.32724065400263475</v>
      </c>
      <c r="R6" s="27">
        <v>3.1357638773165029</v>
      </c>
      <c r="S6" s="28">
        <f>EXP(B13*O6+B14*P6+B15*Q6+B16*R6+B17*O6^2+B18*P6^2+B19*Q6^2+B20*R6^2)</f>
        <v>7999.9999298951971</v>
      </c>
      <c r="T6" s="28">
        <f>EXP(B32*O6+B33*P6+B34*Q6+B35*R6+B36*P6^2+B37*Q6^2+B38*O6*Q6+B39*O6*R6+B40*P6*R6+B41*Q6*R6)</f>
        <v>11.858270169572844</v>
      </c>
      <c r="U6" s="29">
        <f>B53*O6+B54*Q6+B55*R6+B56*R6^2+B57*O6*Q6+B58*O6*R6</f>
        <v>16.000007521970478</v>
      </c>
      <c r="W6" s="3" t="e">
        <f>EXP(S6)</f>
        <v>#NUM!</v>
      </c>
      <c r="Y6" s="3" t="s">
        <v>56</v>
      </c>
      <c r="Z6" s="5">
        <v>57.499999998835847</v>
      </c>
    </row>
    <row r="7" spans="1:26" ht="37" thickBot="1" x14ac:dyDescent="1.05">
      <c r="A7" s="79"/>
      <c r="B7" s="84"/>
      <c r="C7" s="81"/>
      <c r="D7" s="81"/>
      <c r="E7" s="81"/>
      <c r="F7" s="81"/>
      <c r="G7" s="81"/>
      <c r="H7" s="81"/>
      <c r="I7" s="82"/>
      <c r="J7" s="83"/>
      <c r="K7" s="83"/>
      <c r="Q7" s="30" t="s">
        <v>40</v>
      </c>
      <c r="S7" s="23" t="s">
        <v>0</v>
      </c>
      <c r="T7" s="24" t="s">
        <v>1</v>
      </c>
      <c r="U7" s="24" t="s">
        <v>2</v>
      </c>
      <c r="V7" s="24" t="s">
        <v>3</v>
      </c>
    </row>
    <row r="8" spans="1:26" ht="37" thickBot="1" x14ac:dyDescent="1.05">
      <c r="A8" s="79"/>
      <c r="B8" s="85"/>
      <c r="C8" s="81"/>
      <c r="D8" s="81"/>
      <c r="E8" s="81"/>
      <c r="F8" s="81"/>
      <c r="G8" s="81"/>
      <c r="H8" s="81"/>
      <c r="I8" s="82"/>
      <c r="J8" s="83"/>
      <c r="K8" s="83"/>
      <c r="Q8" s="30">
        <v>1</v>
      </c>
      <c r="S8" s="31">
        <v>0</v>
      </c>
      <c r="T8" s="31">
        <v>0</v>
      </c>
      <c r="U8" s="31">
        <v>0</v>
      </c>
      <c r="V8" s="31">
        <v>0</v>
      </c>
    </row>
    <row r="9" spans="1:26" ht="37" thickBot="1" x14ac:dyDescent="1.05">
      <c r="A9" s="86"/>
      <c r="B9" s="87"/>
      <c r="C9" s="81"/>
      <c r="D9" s="81"/>
      <c r="E9" s="81"/>
      <c r="F9" s="81"/>
      <c r="G9" s="81"/>
      <c r="H9" s="81"/>
      <c r="I9" s="82"/>
      <c r="J9" s="83"/>
      <c r="K9" s="83"/>
      <c r="L9" s="32">
        <f>IF(P9=0,0.00001,P81)</f>
        <v>0</v>
      </c>
      <c r="N9" s="33">
        <f>(2*S6-(S13+S11))/(S13-S11)+1</f>
        <v>0.99999995326346469</v>
      </c>
      <c r="O9" s="33" t="s">
        <v>34</v>
      </c>
      <c r="P9" s="30">
        <f>IF(AND(S6&gt;=S11,S6&lt;=S12),(S6-S11)/(S12-S11),IF(AND(S6&lt;=S13,S6&gt;=S12),(S6-S13)/(S12-S13),IF(AND(S6&gt;S13,S6&lt;S11),0,0)))</f>
        <v>0.99999995326346469</v>
      </c>
      <c r="Q9" s="34">
        <f>INDEX(Q23:Q30,Q8,1)</f>
        <v>0.16666666666666666</v>
      </c>
      <c r="R9" s="35" t="s">
        <v>73</v>
      </c>
      <c r="S9" s="36"/>
      <c r="T9" s="36"/>
      <c r="U9" s="37"/>
    </row>
    <row r="10" spans="1:26" ht="37" thickBot="1" x14ac:dyDescent="1.05">
      <c r="A10" s="88"/>
      <c r="B10" s="81"/>
      <c r="C10" s="81"/>
      <c r="D10" s="81"/>
      <c r="E10" s="81"/>
      <c r="F10" s="81"/>
      <c r="G10" s="81"/>
      <c r="H10" s="81"/>
      <c r="I10" s="82"/>
      <c r="J10" s="83"/>
      <c r="K10" s="83"/>
      <c r="L10" s="32">
        <f>IF(P10=0,0.00001,P82)</f>
        <v>0</v>
      </c>
      <c r="N10" s="33">
        <f>(2*T6-(T13+T11))/(T13-T11)+1</f>
        <v>0.96456754239321096</v>
      </c>
      <c r="O10" s="33" t="s">
        <v>35</v>
      </c>
      <c r="P10" s="30">
        <f>IF(AND(T6&gt;=T11,T6&lt;=T12),(T6-T11)/(T12-T11),IF(AND(T6&lt;=T13,T6&gt;=T12),(T6-T13)/(T12-T13),IF(AND(T6&gt;T13,T6&lt;T11),0,0)))</f>
        <v>0.96456754239321096</v>
      </c>
      <c r="Q10" s="38">
        <f>INDEX(R23:R30,Q8,1)</f>
        <v>0.66666666666666663</v>
      </c>
      <c r="R10" s="39"/>
      <c r="S10" s="40" t="s">
        <v>37</v>
      </c>
      <c r="T10" s="40" t="s">
        <v>38</v>
      </c>
      <c r="U10" s="41" t="s">
        <v>39</v>
      </c>
    </row>
    <row r="11" spans="1:26" ht="37" thickBot="1" x14ac:dyDescent="1.05">
      <c r="A11" s="89"/>
      <c r="B11" s="90" t="s">
        <v>65</v>
      </c>
      <c r="C11" s="90"/>
      <c r="D11" s="90"/>
      <c r="E11" s="90"/>
      <c r="F11" s="91"/>
      <c r="G11" s="91"/>
      <c r="H11" s="90"/>
      <c r="I11" s="90"/>
      <c r="J11" s="90"/>
      <c r="K11" s="90"/>
      <c r="L11" s="32">
        <f>IF(P11=0,0.00001,P83)</f>
        <v>0</v>
      </c>
      <c r="N11" s="33">
        <f>(2*U6-(U13+U11))/(U13-U11)+1</f>
        <v>1.0000018804926194</v>
      </c>
      <c r="O11" s="33" t="s">
        <v>36</v>
      </c>
      <c r="P11" s="30">
        <f>IF(AND(U6&gt;=U11,U6&lt;=U12),(U6-U11)/(U12-U11),IF(AND(U6&lt;=U13,U6&gt;=U12),(U6-U13)/(U12-U13),IF(AND(U6&gt;U13,U6&lt;U11),0,0)))</f>
        <v>0.9999981195073806</v>
      </c>
      <c r="Q11" s="38">
        <f>INDEX(S23:S30,Q8,1)</f>
        <v>0.16666666666666666</v>
      </c>
      <c r="R11" s="42" t="s">
        <v>4</v>
      </c>
      <c r="S11" s="43">
        <f>(6500)</f>
        <v>6500</v>
      </c>
      <c r="T11" s="43">
        <f>(8)</f>
        <v>8</v>
      </c>
      <c r="U11" s="44">
        <v>12</v>
      </c>
      <c r="V11" s="43">
        <v>6500</v>
      </c>
      <c r="W11" s="43">
        <v>8</v>
      </c>
      <c r="X11" s="44">
        <v>12</v>
      </c>
    </row>
    <row r="12" spans="1:26" ht="37" thickBot="1" x14ac:dyDescent="1.05">
      <c r="A12" s="79" t="s">
        <v>5</v>
      </c>
      <c r="B12" s="85">
        <v>0</v>
      </c>
      <c r="C12" s="85" t="e">
        <v>#N/A</v>
      </c>
      <c r="D12" s="85" t="e">
        <v>#N/A</v>
      </c>
      <c r="E12" s="80" t="e">
        <v>#N/A</v>
      </c>
      <c r="F12" s="85" t="e">
        <v>#N/A</v>
      </c>
      <c r="G12" s="85" t="e">
        <v>#N/A</v>
      </c>
      <c r="H12" s="85" t="e">
        <v>#N/A</v>
      </c>
      <c r="I12" s="85" t="e">
        <v>#N/A</v>
      </c>
      <c r="J12" s="85" t="e">
        <v>#N/A</v>
      </c>
      <c r="K12" s="85" t="e">
        <v>#N/A</v>
      </c>
      <c r="N12" s="45" t="s">
        <v>48</v>
      </c>
      <c r="O12" s="45" t="s">
        <v>74</v>
      </c>
      <c r="P12" s="46">
        <f>P9^Q9*P10^Q10*P11^Q11</f>
        <v>0.97623630932731786</v>
      </c>
      <c r="Q12" s="38" t="s">
        <v>75</v>
      </c>
      <c r="R12" s="42" t="s">
        <v>6</v>
      </c>
      <c r="S12" s="43">
        <f>(8000)</f>
        <v>8000</v>
      </c>
      <c r="T12" s="43">
        <f>(12)</f>
        <v>12</v>
      </c>
      <c r="U12" s="44">
        <v>16</v>
      </c>
    </row>
    <row r="13" spans="1:26" ht="37" thickBot="1" x14ac:dyDescent="1.05">
      <c r="A13" s="79" t="s">
        <v>0</v>
      </c>
      <c r="B13" s="92">
        <v>0.45018010421006377</v>
      </c>
      <c r="C13" s="85">
        <v>0.12466282217628293</v>
      </c>
      <c r="D13" s="85">
        <v>3.6111817168191016</v>
      </c>
      <c r="E13" s="80">
        <v>1.8605016221188867E-3</v>
      </c>
      <c r="F13" s="85">
        <v>9.3527922106346029E-2</v>
      </c>
      <c r="G13" s="85">
        <v>0.80683228631378157</v>
      </c>
      <c r="H13" s="85">
        <v>9.3527922106346029E-2</v>
      </c>
      <c r="I13" s="85">
        <v>0.80683228631378157</v>
      </c>
      <c r="J13" s="85">
        <v>0.18925781870467795</v>
      </c>
      <c r="K13" s="85">
        <v>0.71110238971544959</v>
      </c>
      <c r="L13" s="47">
        <v>0.45018010421006377</v>
      </c>
      <c r="N13" s="45">
        <f>(Q9*ABS(N9-1)+Q10*ABS(N10-1)+Q11*ABS(N11-1))/3</f>
        <v>7.8739865364617131E-3</v>
      </c>
      <c r="O13" s="45" t="s">
        <v>50</v>
      </c>
      <c r="P13" s="48">
        <f>GEOMEAN(P9:P11)</f>
        <v>0.98804623809382974</v>
      </c>
      <c r="Q13" s="38">
        <f>SUM(Q9:Q11)</f>
        <v>0.99999999999999989</v>
      </c>
      <c r="R13" s="49" t="s">
        <v>7</v>
      </c>
      <c r="S13" s="50">
        <f>(9500)</f>
        <v>9500</v>
      </c>
      <c r="T13" s="50">
        <f>(16)</f>
        <v>16</v>
      </c>
      <c r="U13" s="51">
        <v>20</v>
      </c>
    </row>
    <row r="14" spans="1:26" ht="37" thickBot="1" x14ac:dyDescent="1.05">
      <c r="A14" s="79" t="s">
        <v>1</v>
      </c>
      <c r="B14" s="92">
        <v>7.6072906831127843E-2</v>
      </c>
      <c r="C14" s="85">
        <v>3.1450551762041742E-2</v>
      </c>
      <c r="D14" s="85">
        <v>2.4188099276191921</v>
      </c>
      <c r="E14" s="80">
        <v>2.577529093569499E-2</v>
      </c>
      <c r="F14" s="85">
        <v>-1.3905065097315525E-2</v>
      </c>
      <c r="G14" s="85">
        <v>0.1660508787595712</v>
      </c>
      <c r="H14" s="85">
        <v>-1.3905065097315525E-2</v>
      </c>
      <c r="I14" s="85">
        <v>0.1660508787595712</v>
      </c>
      <c r="J14" s="85">
        <v>1.0246145468760834E-2</v>
      </c>
      <c r="K14" s="85">
        <v>0.14189966819349487</v>
      </c>
      <c r="L14" s="47">
        <v>7.6072906831127843E-2</v>
      </c>
      <c r="O14" s="45" t="s">
        <v>49</v>
      </c>
      <c r="P14" s="52">
        <f>SQRT((((S12-S6)/(S13-S11))^2)*Q9+((((T12-T6)/(T13-T11))^2)*Q10+(((U12-U6)/(U13-U11))^2)*Q11))</f>
        <v>1.44652402500011E-2</v>
      </c>
      <c r="Q14" s="3">
        <f>IF(P13=R121,0,P13)</f>
        <v>0.98804623809382974</v>
      </c>
      <c r="R14" s="3" t="e">
        <v>#NUM!</v>
      </c>
      <c r="S14" s="3">
        <f>(S13+S11)/2</f>
        <v>8000</v>
      </c>
      <c r="T14" s="3">
        <f t="shared" ref="T14:U14" si="0">(T13+T11)/2</f>
        <v>12</v>
      </c>
      <c r="U14" s="3">
        <f t="shared" si="0"/>
        <v>16</v>
      </c>
    </row>
    <row r="15" spans="1:26" ht="22" thickBot="1" x14ac:dyDescent="0.65">
      <c r="A15" s="79" t="s">
        <v>2</v>
      </c>
      <c r="B15" s="92">
        <v>14.565618716330164</v>
      </c>
      <c r="C15" s="85">
        <v>5.2716859839065382</v>
      </c>
      <c r="D15" s="85">
        <v>2.7629905803942512</v>
      </c>
      <c r="E15" s="80">
        <v>1.2381072776726438E-2</v>
      </c>
      <c r="F15" s="85">
        <v>-0.516330149444439</v>
      </c>
      <c r="G15" s="85">
        <v>29.647567582104767</v>
      </c>
      <c r="H15" s="85">
        <v>-0.516330149444439</v>
      </c>
      <c r="I15" s="85">
        <v>29.647567582104767</v>
      </c>
      <c r="J15" s="85">
        <v>3.531853144726643</v>
      </c>
      <c r="K15" s="85">
        <v>25.599384287933685</v>
      </c>
      <c r="L15" s="47">
        <v>14.565618716330164</v>
      </c>
    </row>
    <row r="16" spans="1:26" ht="22" thickBot="1" x14ac:dyDescent="0.65">
      <c r="A16" s="79" t="s">
        <v>3</v>
      </c>
      <c r="B16" s="92">
        <v>0.37716308633823054</v>
      </c>
      <c r="C16" s="85">
        <v>0.13356929848378699</v>
      </c>
      <c r="D16" s="85">
        <v>2.8237258907518457</v>
      </c>
      <c r="E16" s="80">
        <v>1.0847639445591233E-2</v>
      </c>
      <c r="F16" s="85">
        <v>-4.969942055286003E-3</v>
      </c>
      <c r="G16" s="85">
        <v>0.75929611473174707</v>
      </c>
      <c r="H16" s="85">
        <v>-4.969942055286003E-3</v>
      </c>
      <c r="I16" s="85">
        <v>0.75929611473174707</v>
      </c>
      <c r="J16" s="85">
        <v>9.7599331681221035E-2</v>
      </c>
      <c r="K16" s="85">
        <v>0.65672684099524004</v>
      </c>
      <c r="L16" s="47">
        <v>0.37716308633823054</v>
      </c>
      <c r="O16" s="53"/>
      <c r="P16" s="54"/>
      <c r="Q16" s="54"/>
      <c r="R16" s="54"/>
      <c r="S16" s="55"/>
    </row>
    <row r="17" spans="1:30" ht="41" customHeight="1" thickBot="1" x14ac:dyDescent="1.05">
      <c r="A17" s="79" t="s">
        <v>8</v>
      </c>
      <c r="B17" s="92">
        <v>-1.2917563112134519E-2</v>
      </c>
      <c r="C17" s="85">
        <v>3.491013953285721E-3</v>
      </c>
      <c r="D17" s="85">
        <v>-3.7002324496516512</v>
      </c>
      <c r="E17" s="80">
        <v>1.5189389353410722E-3</v>
      </c>
      <c r="F17" s="85">
        <v>-2.2905125742741755E-2</v>
      </c>
      <c r="G17" s="85">
        <v>-2.9300004815272802E-3</v>
      </c>
      <c r="H17" s="85">
        <v>-2.2905125742741755E-2</v>
      </c>
      <c r="I17" s="85">
        <v>-2.9300004815272802E-3</v>
      </c>
      <c r="J17" s="85">
        <v>-2.0224339290636578E-2</v>
      </c>
      <c r="K17" s="85">
        <v>-5.6107869336324574E-3</v>
      </c>
      <c r="L17" s="47">
        <v>-1.2917563112134519E-2</v>
      </c>
      <c r="O17" s="70"/>
      <c r="P17" s="71" t="s">
        <v>66</v>
      </c>
      <c r="Q17" s="71" t="s">
        <v>67</v>
      </c>
      <c r="R17" s="71" t="s">
        <v>68</v>
      </c>
      <c r="S17" s="72" t="s">
        <v>69</v>
      </c>
      <c r="W17" s="56" t="s">
        <v>70</v>
      </c>
      <c r="X17" s="56"/>
      <c r="Y17" s="56"/>
    </row>
    <row r="18" spans="1:30" ht="37" thickBot="1" x14ac:dyDescent="1.05">
      <c r="A18" s="79" t="s">
        <v>9</v>
      </c>
      <c r="B18" s="92">
        <v>-8.7709646497486293E-4</v>
      </c>
      <c r="C18" s="85">
        <v>3.4821450682801864E-4</v>
      </c>
      <c r="D18" s="85">
        <v>-2.5188395307380356</v>
      </c>
      <c r="E18" s="80">
        <v>2.089292093316035E-2</v>
      </c>
      <c r="F18" s="85">
        <v>-1.8733153980322777E-3</v>
      </c>
      <c r="G18" s="85">
        <v>1.1912246808255171E-4</v>
      </c>
      <c r="H18" s="85">
        <v>-1.8733153980322777E-3</v>
      </c>
      <c r="I18" s="85">
        <v>1.1912246808255171E-4</v>
      </c>
      <c r="J18" s="85">
        <v>-1.6059178038598325E-3</v>
      </c>
      <c r="K18" s="85">
        <v>-1.4827512608989331E-4</v>
      </c>
      <c r="L18" s="47">
        <v>-8.7709646497486293E-4</v>
      </c>
      <c r="O18" s="73">
        <v>-1</v>
      </c>
      <c r="P18" s="74">
        <v>14</v>
      </c>
      <c r="Q18" s="74">
        <v>30</v>
      </c>
      <c r="R18" s="74">
        <v>0.3</v>
      </c>
      <c r="S18" s="75">
        <v>1</v>
      </c>
      <c r="W18" s="5">
        <v>0.15000000363215804</v>
      </c>
    </row>
    <row r="19" spans="1:30" ht="21.5" x14ac:dyDescent="0.6">
      <c r="A19" s="79" t="s">
        <v>10</v>
      </c>
      <c r="B19" s="92">
        <v>-17.905157663610773</v>
      </c>
      <c r="C19" s="85">
        <v>6.609084991448972</v>
      </c>
      <c r="D19" s="85">
        <v>-2.7091734614968623</v>
      </c>
      <c r="E19" s="80">
        <v>1.3911116090888733E-2</v>
      </c>
      <c r="F19" s="85">
        <v>-36.813317632715439</v>
      </c>
      <c r="G19" s="85">
        <v>1.0030023054938972</v>
      </c>
      <c r="H19" s="85">
        <v>-36.813317632715439</v>
      </c>
      <c r="I19" s="85">
        <v>1.0030023054938972</v>
      </c>
      <c r="J19" s="85">
        <v>-31.738131528342407</v>
      </c>
      <c r="K19" s="85">
        <v>-4.0721837988791361</v>
      </c>
      <c r="L19" s="47">
        <v>-17.905157663610773</v>
      </c>
      <c r="O19" s="73">
        <v>0</v>
      </c>
      <c r="P19" s="74">
        <v>18</v>
      </c>
      <c r="Q19" s="74">
        <v>45</v>
      </c>
      <c r="R19" s="74">
        <v>0.4</v>
      </c>
      <c r="S19" s="75">
        <v>3</v>
      </c>
      <c r="W19" s="3">
        <f>3600/60</f>
        <v>60</v>
      </c>
    </row>
    <row r="20" spans="1:30" ht="22" thickBot="1" x14ac:dyDescent="0.65">
      <c r="A20" s="86" t="s">
        <v>11</v>
      </c>
      <c r="B20" s="93">
        <v>-5.9606369050558758E-2</v>
      </c>
      <c r="C20" s="87">
        <v>2.1664376118715519E-2</v>
      </c>
      <c r="D20" s="87">
        <v>-2.7513540534899472</v>
      </c>
      <c r="E20" s="94">
        <v>1.2697631771820206E-2</v>
      </c>
      <c r="F20" s="87">
        <v>-0.12158673241606545</v>
      </c>
      <c r="G20" s="87">
        <v>2.3739943149479331E-3</v>
      </c>
      <c r="H20" s="87">
        <v>-0.12158673241606545</v>
      </c>
      <c r="I20" s="87">
        <v>2.3739943149479331E-3</v>
      </c>
      <c r="J20" s="87">
        <v>-0.10495042939077928</v>
      </c>
      <c r="K20" s="87">
        <v>-1.4262308710338241E-2</v>
      </c>
      <c r="L20" s="47">
        <v>-5.9606369050558758E-2</v>
      </c>
      <c r="O20" s="76">
        <v>1</v>
      </c>
      <c r="P20" s="77">
        <v>22</v>
      </c>
      <c r="Q20" s="77">
        <v>60</v>
      </c>
      <c r="R20" s="77">
        <v>0.5</v>
      </c>
      <c r="S20" s="78">
        <v>5</v>
      </c>
    </row>
    <row r="21" spans="1:30" ht="22" thickBot="1" x14ac:dyDescent="0.65">
      <c r="A21" s="83"/>
      <c r="B21" s="83"/>
      <c r="C21" s="83"/>
      <c r="D21" s="83"/>
      <c r="E21" s="83"/>
      <c r="F21" s="83"/>
      <c r="G21" s="83"/>
      <c r="H21" s="83"/>
      <c r="I21" s="83"/>
      <c r="J21" s="83"/>
      <c r="K21" s="83"/>
    </row>
    <row r="22" spans="1:30" ht="37" thickBot="1" x14ac:dyDescent="1.05">
      <c r="A22" s="6"/>
      <c r="B22" s="7"/>
      <c r="C22" s="7"/>
      <c r="D22" s="7"/>
      <c r="E22" s="7"/>
      <c r="F22" s="7"/>
      <c r="G22" s="7"/>
      <c r="H22" s="7"/>
      <c r="I22" s="8"/>
      <c r="J22" s="83"/>
      <c r="K22" s="83"/>
      <c r="Q22" s="57" t="s">
        <v>0</v>
      </c>
      <c r="R22" s="58" t="s">
        <v>1</v>
      </c>
      <c r="S22" s="58" t="s">
        <v>2</v>
      </c>
      <c r="T22" s="30" t="s">
        <v>37</v>
      </c>
      <c r="U22" s="30" t="s">
        <v>38</v>
      </c>
      <c r="V22" s="30" t="s">
        <v>39</v>
      </c>
      <c r="W22" s="30" t="s">
        <v>34</v>
      </c>
      <c r="X22" s="30" t="s">
        <v>35</v>
      </c>
      <c r="Y22" s="30" t="s">
        <v>36</v>
      </c>
      <c r="Z22" s="30" t="s">
        <v>3</v>
      </c>
      <c r="AA22" s="30" t="s">
        <v>41</v>
      </c>
      <c r="AB22" s="30" t="s">
        <v>42</v>
      </c>
      <c r="AC22" s="30" t="s">
        <v>43</v>
      </c>
      <c r="AD22" s="30" t="s">
        <v>44</v>
      </c>
    </row>
    <row r="23" spans="1:30" ht="37" thickBot="1" x14ac:dyDescent="1.05">
      <c r="A23" s="95"/>
      <c r="B23" s="96"/>
      <c r="C23" s="81"/>
      <c r="D23" s="81"/>
      <c r="E23" s="81"/>
      <c r="F23" s="81"/>
      <c r="G23" s="81"/>
      <c r="H23" s="81"/>
      <c r="I23" s="82"/>
      <c r="J23" s="83"/>
      <c r="K23" s="83"/>
      <c r="P23" s="59"/>
      <c r="Q23" s="34">
        <v>0.16666666666666666</v>
      </c>
      <c r="R23" s="38">
        <v>0.66666666666666663</v>
      </c>
      <c r="S23" s="38">
        <v>0.16666666666666666</v>
      </c>
      <c r="T23" s="60"/>
      <c r="U23" s="60"/>
      <c r="V23" s="60"/>
      <c r="W23" s="60"/>
      <c r="X23" s="60"/>
      <c r="Y23" s="60"/>
      <c r="Z23" s="61"/>
      <c r="AA23" s="60"/>
      <c r="AB23" s="60"/>
      <c r="AC23" s="60"/>
      <c r="AD23" s="60"/>
    </row>
    <row r="24" spans="1:30" ht="37" thickBot="1" x14ac:dyDescent="1.05">
      <c r="A24" s="79"/>
      <c r="B24" s="80"/>
      <c r="C24" s="81"/>
      <c r="D24" s="81"/>
      <c r="E24" s="81"/>
      <c r="F24" s="81"/>
      <c r="G24" s="81"/>
      <c r="H24" s="81"/>
      <c r="I24" s="82"/>
      <c r="J24" s="83"/>
      <c r="K24" s="83"/>
      <c r="P24" s="59"/>
      <c r="Q24" s="34">
        <v>0.495</v>
      </c>
      <c r="R24" s="38">
        <v>0.495</v>
      </c>
      <c r="S24" s="38">
        <v>0.01</v>
      </c>
      <c r="T24" s="60"/>
      <c r="U24" s="60"/>
      <c r="V24" s="60"/>
      <c r="W24" s="60"/>
      <c r="X24" s="60"/>
      <c r="Y24" s="60"/>
      <c r="Z24" s="61"/>
      <c r="AA24" s="60"/>
      <c r="AB24" s="60"/>
      <c r="AC24" s="60"/>
      <c r="AD24" s="60"/>
    </row>
    <row r="25" spans="1:30" ht="37" thickBot="1" x14ac:dyDescent="1.05">
      <c r="A25" s="79"/>
      <c r="B25" s="80"/>
      <c r="C25" s="81"/>
      <c r="D25" s="81"/>
      <c r="E25" s="81"/>
      <c r="F25" s="81"/>
      <c r="G25" s="81"/>
      <c r="H25" s="81"/>
      <c r="I25" s="82"/>
      <c r="J25" s="83"/>
      <c r="K25" s="83"/>
      <c r="P25" s="59"/>
      <c r="Q25" s="34">
        <f>1/3</f>
        <v>0.33333333333333331</v>
      </c>
      <c r="R25" s="34">
        <f t="shared" ref="R25:S25" si="1">1/3</f>
        <v>0.33333333333333331</v>
      </c>
      <c r="S25" s="34">
        <f t="shared" si="1"/>
        <v>0.33333333333333331</v>
      </c>
      <c r="T25" s="60"/>
      <c r="U25" s="60"/>
      <c r="V25" s="60"/>
      <c r="W25" s="60"/>
      <c r="X25" s="60"/>
      <c r="Y25" s="60"/>
      <c r="Z25" s="61"/>
      <c r="AA25" s="60"/>
      <c r="AB25" s="60"/>
      <c r="AC25" s="60"/>
      <c r="AD25" s="60"/>
    </row>
    <row r="26" spans="1:30" ht="37" thickBot="1" x14ac:dyDescent="1.05">
      <c r="A26" s="79"/>
      <c r="B26" s="84"/>
      <c r="C26" s="81"/>
      <c r="D26" s="81"/>
      <c r="E26" s="81"/>
      <c r="F26" s="81"/>
      <c r="G26" s="81"/>
      <c r="H26" s="81"/>
      <c r="I26" s="82"/>
      <c r="J26" s="83"/>
      <c r="K26" s="83"/>
      <c r="P26" s="59"/>
      <c r="Q26" s="34">
        <v>0.01</v>
      </c>
      <c r="R26" s="38">
        <v>0.495</v>
      </c>
      <c r="S26" s="38">
        <v>0.495</v>
      </c>
      <c r="T26" s="60"/>
      <c r="U26" s="60"/>
      <c r="V26" s="60"/>
      <c r="W26" s="60"/>
      <c r="X26" s="60"/>
      <c r="Y26" s="60"/>
      <c r="Z26" s="61"/>
      <c r="AA26" s="60"/>
      <c r="AB26" s="60"/>
      <c r="AC26" s="60"/>
      <c r="AD26" s="60"/>
    </row>
    <row r="27" spans="1:30" ht="37" thickBot="1" x14ac:dyDescent="1.05">
      <c r="A27" s="79"/>
      <c r="B27" s="85"/>
      <c r="C27" s="81"/>
      <c r="D27" s="81"/>
      <c r="E27" s="81"/>
      <c r="F27" s="81"/>
      <c r="G27" s="81"/>
      <c r="H27" s="81"/>
      <c r="I27" s="82"/>
      <c r="J27" s="83"/>
      <c r="K27" s="83"/>
      <c r="P27" s="59"/>
      <c r="Q27" s="34">
        <v>0.01</v>
      </c>
      <c r="R27" s="38">
        <v>0.495</v>
      </c>
      <c r="S27" s="38">
        <v>0.495</v>
      </c>
      <c r="T27" s="60"/>
      <c r="U27" s="60"/>
      <c r="V27" s="60"/>
      <c r="W27" s="60"/>
      <c r="X27" s="60"/>
      <c r="Y27" s="60"/>
      <c r="Z27" s="61"/>
      <c r="AA27" s="60"/>
      <c r="AB27" s="60"/>
      <c r="AC27" s="60"/>
      <c r="AD27" s="60"/>
    </row>
    <row r="28" spans="1:30" ht="37" thickBot="1" x14ac:dyDescent="1.05">
      <c r="A28" s="86"/>
      <c r="B28" s="87"/>
      <c r="C28" s="81"/>
      <c r="D28" s="81"/>
      <c r="E28" s="81"/>
      <c r="F28" s="81"/>
      <c r="G28" s="81"/>
      <c r="H28" s="81"/>
      <c r="I28" s="82"/>
      <c r="J28" s="83"/>
      <c r="K28" s="83"/>
      <c r="P28" s="59"/>
      <c r="Q28" s="34">
        <v>0.495</v>
      </c>
      <c r="R28" s="62">
        <v>0.01</v>
      </c>
      <c r="S28" s="38">
        <v>0.495</v>
      </c>
      <c r="T28" s="60"/>
      <c r="U28" s="60"/>
      <c r="V28" s="60"/>
      <c r="W28" s="60"/>
      <c r="X28" s="60"/>
      <c r="Y28" s="60"/>
      <c r="Z28" s="61"/>
      <c r="AA28" s="60"/>
      <c r="AB28" s="60"/>
      <c r="AC28" s="60"/>
      <c r="AD28" s="60"/>
    </row>
    <row r="29" spans="1:30" ht="37" thickBot="1" x14ac:dyDescent="1.05">
      <c r="A29" s="88"/>
      <c r="B29" s="81"/>
      <c r="C29" s="81"/>
      <c r="D29" s="81"/>
      <c r="E29" s="81"/>
      <c r="F29" s="81"/>
      <c r="G29" s="81"/>
      <c r="H29" s="81"/>
      <c r="I29" s="82"/>
      <c r="J29" s="83"/>
      <c r="K29" s="83"/>
      <c r="P29" s="59"/>
      <c r="Q29" s="34">
        <v>0.16666666666666666</v>
      </c>
      <c r="R29" s="38">
        <v>0.16666666666666666</v>
      </c>
      <c r="S29" s="38">
        <v>0.66666666666666663</v>
      </c>
      <c r="T29" s="60"/>
      <c r="U29" s="60"/>
      <c r="V29" s="60"/>
      <c r="W29" s="60"/>
      <c r="X29" s="60"/>
      <c r="Y29" s="60"/>
      <c r="Z29" s="61"/>
      <c r="AA29" s="60"/>
      <c r="AB29" s="60"/>
      <c r="AC29" s="60"/>
      <c r="AD29" s="60"/>
    </row>
    <row r="30" spans="1:30" ht="37" thickBot="1" x14ac:dyDescent="1.05">
      <c r="A30" s="89"/>
      <c r="B30" s="90" t="s">
        <v>64</v>
      </c>
      <c r="C30" s="90"/>
      <c r="D30" s="90"/>
      <c r="E30" s="90"/>
      <c r="F30" s="97"/>
      <c r="G30" s="97"/>
      <c r="H30" s="90"/>
      <c r="I30" s="90"/>
      <c r="J30" s="90"/>
      <c r="K30" s="90"/>
      <c r="P30" s="59"/>
      <c r="Q30" s="34">
        <v>0.66666666666666663</v>
      </c>
      <c r="R30" s="38">
        <v>0.16666666666666666</v>
      </c>
      <c r="S30" s="38">
        <v>0.16666666666666666</v>
      </c>
      <c r="T30" s="60"/>
      <c r="U30" s="60"/>
      <c r="V30" s="60"/>
      <c r="W30" s="60"/>
      <c r="X30" s="60"/>
      <c r="Y30" s="60"/>
      <c r="Z30" s="61"/>
      <c r="AA30" s="60"/>
      <c r="AB30" s="60"/>
      <c r="AC30" s="60"/>
      <c r="AD30" s="60"/>
    </row>
    <row r="31" spans="1:30" ht="37" thickBot="1" x14ac:dyDescent="1.05">
      <c r="A31" s="79" t="s">
        <v>5</v>
      </c>
      <c r="B31" s="85">
        <v>0</v>
      </c>
      <c r="C31" s="85" t="e">
        <v>#N/A</v>
      </c>
      <c r="D31" s="85" t="e">
        <v>#N/A</v>
      </c>
      <c r="E31" s="80" t="e">
        <v>#N/A</v>
      </c>
      <c r="F31" s="85" t="e">
        <v>#N/A</v>
      </c>
      <c r="G31" s="85" t="e">
        <v>#N/A</v>
      </c>
      <c r="H31" s="85" t="e">
        <v>#N/A</v>
      </c>
      <c r="I31" s="85" t="e">
        <v>#N/A</v>
      </c>
      <c r="J31" s="85" t="e">
        <v>#N/A</v>
      </c>
      <c r="K31" s="85" t="e">
        <v>#N/A</v>
      </c>
      <c r="Q31" s="63" t="s">
        <v>71</v>
      </c>
      <c r="R31" s="64"/>
      <c r="S31" s="65"/>
      <c r="T31" s="66">
        <f>S6</f>
        <v>7999.9999298951971</v>
      </c>
      <c r="U31" s="66">
        <f t="shared" ref="U31:V31" si="2">T6</f>
        <v>11.858270169572844</v>
      </c>
      <c r="V31" s="66">
        <f t="shared" si="2"/>
        <v>16.000007521970478</v>
      </c>
      <c r="W31" s="66">
        <f t="array" ref="W31:Y31">TRANSPOSE(N9:N11)</f>
        <v>0.99999995326346469</v>
      </c>
      <c r="X31" s="66">
        <v>0.96456754239321096</v>
      </c>
      <c r="Y31" s="66">
        <v>1.0000018804926194</v>
      </c>
      <c r="Z31" s="66">
        <f>P14</f>
        <v>1.44652402500011E-2</v>
      </c>
      <c r="AA31" s="66">
        <f>O6</f>
        <v>17</v>
      </c>
      <c r="AB31" s="66">
        <f t="shared" ref="AB31:AD31" si="3">P6</f>
        <v>49</v>
      </c>
      <c r="AC31" s="66">
        <f t="shared" si="3"/>
        <v>0.32724065400263475</v>
      </c>
      <c r="AD31" s="66">
        <f t="shared" si="3"/>
        <v>3.1357638773165029</v>
      </c>
    </row>
    <row r="32" spans="1:30" ht="21.5" x14ac:dyDescent="0.6">
      <c r="A32" s="79" t="s">
        <v>0</v>
      </c>
      <c r="B32" s="92">
        <v>0.17866201430235878</v>
      </c>
      <c r="C32" s="85">
        <v>3.7288781123584511E-2</v>
      </c>
      <c r="D32" s="85">
        <v>4.7913074366852433</v>
      </c>
      <c r="E32" s="80">
        <v>1.6995304647834288E-4</v>
      </c>
      <c r="F32" s="85">
        <v>7.0590530808414959E-2</v>
      </c>
      <c r="G32" s="85">
        <v>0.28673349779630264</v>
      </c>
      <c r="H32" s="85">
        <v>7.0590530808414959E-2</v>
      </c>
      <c r="I32" s="85">
        <v>0.28673349779630264</v>
      </c>
      <c r="J32" s="85">
        <v>9.9989563009403246E-2</v>
      </c>
      <c r="K32" s="85">
        <v>0.25733446559531431</v>
      </c>
      <c r="L32" s="47">
        <v>0.17866201430235878</v>
      </c>
    </row>
    <row r="33" spans="1:12" ht="21.5" x14ac:dyDescent="0.6">
      <c r="A33" s="79" t="s">
        <v>1</v>
      </c>
      <c r="B33" s="92">
        <v>5.6722011020032659E-2</v>
      </c>
      <c r="C33" s="85">
        <v>1.5986488614474072E-2</v>
      </c>
      <c r="D33" s="85">
        <v>3.5481219414673015</v>
      </c>
      <c r="E33" s="80">
        <v>2.4721014502945286E-3</v>
      </c>
      <c r="F33" s="85">
        <v>1.0389481815088343E-2</v>
      </c>
      <c r="G33" s="85">
        <v>0.10305454022497698</v>
      </c>
      <c r="H33" s="85">
        <v>1.0389481815088343E-2</v>
      </c>
      <c r="I33" s="85">
        <v>0.10305454022497698</v>
      </c>
      <c r="J33" s="85">
        <v>2.2993468306360301E-2</v>
      </c>
      <c r="K33" s="85">
        <v>9.0450553733705016E-2</v>
      </c>
      <c r="L33" s="47">
        <v>5.6722011020032659E-2</v>
      </c>
    </row>
    <row r="34" spans="1:12" ht="21.5" x14ac:dyDescent="0.6">
      <c r="A34" s="79" t="s">
        <v>2</v>
      </c>
      <c r="B34" s="92">
        <v>-5.8962529771071841</v>
      </c>
      <c r="C34" s="85">
        <v>2.0774739496403232</v>
      </c>
      <c r="D34" s="85">
        <v>-2.8381838328841682</v>
      </c>
      <c r="E34" s="80">
        <v>1.1353982375250038E-2</v>
      </c>
      <c r="F34" s="85">
        <v>-11.917251381789555</v>
      </c>
      <c r="G34" s="85">
        <v>0.12474542757518758</v>
      </c>
      <c r="H34" s="85">
        <v>-11.917251381789555</v>
      </c>
      <c r="I34" s="85">
        <v>0.12474542757518758</v>
      </c>
      <c r="J34" s="85">
        <v>-10.279339878601245</v>
      </c>
      <c r="K34" s="85">
        <v>-1.513166075613122</v>
      </c>
      <c r="L34" s="47">
        <v>-5.8962529771071841</v>
      </c>
    </row>
    <row r="35" spans="1:12" ht="21.5" x14ac:dyDescent="0.6">
      <c r="A35" s="79" t="s">
        <v>3</v>
      </c>
      <c r="B35" s="92">
        <v>0.78991058842409634</v>
      </c>
      <c r="C35" s="85">
        <v>0.16208349935461402</v>
      </c>
      <c r="D35" s="85">
        <v>4.8734793582898419</v>
      </c>
      <c r="E35" s="80">
        <v>1.4290668366704595E-4</v>
      </c>
      <c r="F35" s="85">
        <v>0.32015524385843891</v>
      </c>
      <c r="G35" s="85">
        <v>1.2596659329897537</v>
      </c>
      <c r="H35" s="85">
        <v>0.32015524385843891</v>
      </c>
      <c r="I35" s="85">
        <v>1.2596659329897537</v>
      </c>
      <c r="J35" s="85">
        <v>0.44794429657599527</v>
      </c>
      <c r="K35" s="85">
        <v>1.1318768802721975</v>
      </c>
      <c r="L35" s="47">
        <v>0.78991058842409634</v>
      </c>
    </row>
    <row r="36" spans="1:12" ht="21.5" x14ac:dyDescent="0.6">
      <c r="A36" s="79" t="s">
        <v>9</v>
      </c>
      <c r="B36" s="92">
        <v>-4.6137966514754272E-4</v>
      </c>
      <c r="C36" s="85">
        <v>1.7127462520037244E-4</v>
      </c>
      <c r="D36" s="85">
        <v>-2.6938004658178603</v>
      </c>
      <c r="E36" s="80">
        <v>1.5372648840464886E-2</v>
      </c>
      <c r="F36" s="85">
        <v>-9.5777301114957311E-4</v>
      </c>
      <c r="G36" s="85">
        <v>3.5013680854487723E-5</v>
      </c>
      <c r="H36" s="85">
        <v>-9.5777301114957311E-4</v>
      </c>
      <c r="I36" s="85">
        <v>3.5013680854487723E-5</v>
      </c>
      <c r="J36" s="85">
        <v>-8.2273753748285123E-4</v>
      </c>
      <c r="K36" s="85">
        <v>-1.0002179281223415E-4</v>
      </c>
      <c r="L36" s="47">
        <v>-4.6137966514754272E-4</v>
      </c>
    </row>
    <row r="37" spans="1:12" ht="21.5" x14ac:dyDescent="0.6">
      <c r="A37" s="79" t="s">
        <v>10</v>
      </c>
      <c r="B37" s="92">
        <v>16.902600169251677</v>
      </c>
      <c r="C37" s="85">
        <v>3.50553122956652</v>
      </c>
      <c r="D37" s="85">
        <v>4.8216943630942311</v>
      </c>
      <c r="E37" s="80">
        <v>1.5938913439157509E-4</v>
      </c>
      <c r="F37" s="85">
        <v>6.742762572039684</v>
      </c>
      <c r="G37" s="85">
        <v>27.06243776646367</v>
      </c>
      <c r="H37" s="85">
        <v>6.742762572039684</v>
      </c>
      <c r="I37" s="85">
        <v>27.06243776646367</v>
      </c>
      <c r="J37" s="85">
        <v>9.5065757725310505</v>
      </c>
      <c r="K37" s="85">
        <v>24.298624565972304</v>
      </c>
      <c r="L37" s="47">
        <v>16.902600169251677</v>
      </c>
    </row>
    <row r="38" spans="1:12" ht="21.5" x14ac:dyDescent="0.6">
      <c r="A38" s="79" t="s">
        <v>12</v>
      </c>
      <c r="B38" s="92">
        <v>-0.39029825549415753</v>
      </c>
      <c r="C38" s="85">
        <v>9.3839168912453308E-2</v>
      </c>
      <c r="D38" s="85">
        <v>-4.1592254068051684</v>
      </c>
      <c r="E38" s="80">
        <v>6.569905795950256E-4</v>
      </c>
      <c r="F38" s="85">
        <v>-0.66226579877739411</v>
      </c>
      <c r="G38" s="85">
        <v>-0.11833071221092101</v>
      </c>
      <c r="H38" s="85">
        <v>-0.66226579877739411</v>
      </c>
      <c r="I38" s="85">
        <v>-0.11833071221092101</v>
      </c>
      <c r="J38" s="85">
        <v>-0.58828159587658346</v>
      </c>
      <c r="K38" s="85">
        <v>-0.19231491511173163</v>
      </c>
      <c r="L38" s="47">
        <v>-0.39029825549415753</v>
      </c>
    </row>
    <row r="39" spans="1:12" ht="21.5" x14ac:dyDescent="0.6">
      <c r="A39" s="79" t="s">
        <v>13</v>
      </c>
      <c r="B39" s="92">
        <v>-1.4284399789318872E-2</v>
      </c>
      <c r="C39" s="85">
        <v>6.2949158414543991E-3</v>
      </c>
      <c r="D39" s="85">
        <v>-2.2691963084320688</v>
      </c>
      <c r="E39" s="80">
        <v>3.6563051788263794E-2</v>
      </c>
      <c r="F39" s="85">
        <v>-3.2528516999822864E-2</v>
      </c>
      <c r="G39" s="85">
        <v>3.9597174211851213E-3</v>
      </c>
      <c r="H39" s="85">
        <v>-3.2528516999822864E-2</v>
      </c>
      <c r="I39" s="85">
        <v>3.9597174211851213E-3</v>
      </c>
      <c r="J39" s="85">
        <v>-2.7565511292769088E-2</v>
      </c>
      <c r="K39" s="85">
        <v>-1.0032882858686584E-3</v>
      </c>
      <c r="L39" s="47">
        <v>-1.4284399789318872E-2</v>
      </c>
    </row>
    <row r="40" spans="1:12" ht="21.5" x14ac:dyDescent="0.6">
      <c r="A40" s="79" t="s">
        <v>14</v>
      </c>
      <c r="B40" s="92">
        <v>-4.8148015831581013E-3</v>
      </c>
      <c r="C40" s="85">
        <v>1.712220341444992E-3</v>
      </c>
      <c r="D40" s="85">
        <v>-2.812022183485305</v>
      </c>
      <c r="E40" s="80">
        <v>1.1997839925586734E-2</v>
      </c>
      <c r="F40" s="85">
        <v>-9.7772108331464665E-3</v>
      </c>
      <c r="G40" s="85">
        <v>1.4760766683026387E-4</v>
      </c>
      <c r="H40" s="85">
        <v>-9.7772108331464665E-3</v>
      </c>
      <c r="I40" s="85">
        <v>1.4760766683026387E-4</v>
      </c>
      <c r="J40" s="85">
        <v>-8.4272707322218254E-3</v>
      </c>
      <c r="K40" s="85">
        <v>-1.2023324340943763E-3</v>
      </c>
      <c r="L40" s="47">
        <v>-4.8148015831581013E-3</v>
      </c>
    </row>
    <row r="41" spans="1:12" ht="22" thickBot="1" x14ac:dyDescent="0.65">
      <c r="A41" s="86" t="s">
        <v>15</v>
      </c>
      <c r="B41" s="93">
        <v>-0.89734510129960043</v>
      </c>
      <c r="C41" s="87">
        <v>0.25371103105517917</v>
      </c>
      <c r="D41" s="87">
        <v>-3.5368785407853962</v>
      </c>
      <c r="E41" s="94">
        <v>2.5331365475193398E-3</v>
      </c>
      <c r="F41" s="87">
        <v>-1.6326581546825458</v>
      </c>
      <c r="G41" s="87">
        <v>-0.16203204791665504</v>
      </c>
      <c r="H41" s="87">
        <v>-1.6326581546825458</v>
      </c>
      <c r="I41" s="87">
        <v>-0.16203204791665504</v>
      </c>
      <c r="J41" s="87">
        <v>-1.43262858688797</v>
      </c>
      <c r="K41" s="87">
        <v>-0.36206161571123097</v>
      </c>
      <c r="L41" s="47">
        <v>-0.89734510129960043</v>
      </c>
    </row>
    <row r="42" spans="1:12" ht="22" thickBot="1" x14ac:dyDescent="0.65">
      <c r="A42" s="83"/>
      <c r="B42" s="83"/>
      <c r="C42" s="83"/>
      <c r="D42" s="83"/>
      <c r="E42" s="83"/>
      <c r="F42" s="83"/>
      <c r="G42" s="83"/>
      <c r="H42" s="83"/>
      <c r="I42" s="83"/>
      <c r="J42" s="83"/>
      <c r="K42" s="83"/>
    </row>
    <row r="43" spans="1:12" ht="22" thickBot="1" x14ac:dyDescent="0.65">
      <c r="A43" s="67"/>
      <c r="B43" s="68"/>
      <c r="C43" s="68"/>
      <c r="D43" s="68"/>
      <c r="E43" s="68"/>
      <c r="F43" s="68"/>
      <c r="G43" s="68"/>
      <c r="H43" s="68"/>
      <c r="I43" s="69"/>
      <c r="J43" s="83"/>
      <c r="K43" s="83"/>
    </row>
    <row r="44" spans="1:12" ht="21.5" x14ac:dyDescent="0.6">
      <c r="A44" s="95"/>
      <c r="B44" s="96"/>
      <c r="C44" s="81"/>
      <c r="D44" s="81"/>
      <c r="E44" s="81"/>
      <c r="F44" s="81"/>
      <c r="G44" s="81"/>
      <c r="H44" s="81"/>
      <c r="I44" s="82"/>
      <c r="J44" s="83"/>
      <c r="K44" s="83"/>
    </row>
    <row r="45" spans="1:12" ht="21.5" x14ac:dyDescent="0.6">
      <c r="A45" s="79"/>
      <c r="B45" s="80"/>
      <c r="C45" s="81"/>
      <c r="D45" s="81"/>
      <c r="E45" s="81"/>
      <c r="F45" s="81"/>
      <c r="G45" s="81"/>
      <c r="H45" s="81"/>
      <c r="I45" s="82"/>
      <c r="J45" s="83"/>
      <c r="K45" s="83"/>
    </row>
    <row r="46" spans="1:12" ht="21.5" x14ac:dyDescent="0.6">
      <c r="A46" s="79"/>
      <c r="B46" s="80"/>
      <c r="C46" s="81"/>
      <c r="D46" s="81"/>
      <c r="E46" s="81"/>
      <c r="F46" s="81"/>
      <c r="G46" s="81"/>
      <c r="H46" s="81"/>
      <c r="I46" s="82"/>
      <c r="J46" s="83"/>
      <c r="K46" s="83"/>
    </row>
    <row r="47" spans="1:12" ht="21.5" x14ac:dyDescent="0.6">
      <c r="A47" s="79"/>
      <c r="B47" s="84"/>
      <c r="C47" s="81"/>
      <c r="D47" s="81"/>
      <c r="E47" s="81"/>
      <c r="F47" s="81"/>
      <c r="G47" s="81"/>
      <c r="H47" s="81"/>
      <c r="I47" s="82"/>
      <c r="J47" s="83"/>
      <c r="K47" s="83"/>
    </row>
    <row r="48" spans="1:12" ht="21.5" x14ac:dyDescent="0.6">
      <c r="A48" s="79"/>
      <c r="B48" s="85"/>
      <c r="C48" s="81"/>
      <c r="D48" s="81"/>
      <c r="E48" s="81"/>
      <c r="F48" s="81"/>
      <c r="G48" s="81"/>
      <c r="H48" s="81"/>
      <c r="I48" s="82"/>
      <c r="J48" s="83"/>
      <c r="K48" s="83"/>
    </row>
    <row r="49" spans="1:11" ht="22" thickBot="1" x14ac:dyDescent="0.65">
      <c r="A49" s="86"/>
      <c r="B49" s="87"/>
      <c r="C49" s="81"/>
      <c r="D49" s="81"/>
      <c r="E49" s="81"/>
      <c r="F49" s="81"/>
      <c r="G49" s="81"/>
      <c r="H49" s="81"/>
      <c r="I49" s="82"/>
      <c r="J49" s="83"/>
      <c r="K49" s="83"/>
    </row>
    <row r="50" spans="1:11" ht="22" thickBot="1" x14ac:dyDescent="0.65">
      <c r="A50" s="88"/>
      <c r="B50" s="81"/>
      <c r="C50" s="81"/>
      <c r="D50" s="81"/>
      <c r="E50" s="81"/>
      <c r="F50" s="81"/>
      <c r="G50" s="81"/>
      <c r="H50" s="81"/>
      <c r="I50" s="82"/>
      <c r="J50" s="83"/>
      <c r="K50" s="83"/>
    </row>
    <row r="51" spans="1:11" ht="22" x14ac:dyDescent="0.65">
      <c r="A51" s="89"/>
      <c r="B51" s="90" t="s">
        <v>63</v>
      </c>
      <c r="C51" s="90"/>
      <c r="D51" s="90"/>
      <c r="E51" s="90"/>
      <c r="F51" s="97"/>
      <c r="G51" s="97"/>
      <c r="H51" s="83"/>
      <c r="I51" s="83"/>
      <c r="J51" s="83"/>
      <c r="K51" s="83"/>
    </row>
    <row r="52" spans="1:11" ht="21.5" x14ac:dyDescent="0.6">
      <c r="A52" s="79" t="s">
        <v>5</v>
      </c>
      <c r="B52" s="85">
        <v>0</v>
      </c>
      <c r="C52" s="85" t="e">
        <v>#N/A</v>
      </c>
      <c r="D52" s="85" t="e">
        <v>#N/A</v>
      </c>
      <c r="E52" s="80" t="e">
        <v>#N/A</v>
      </c>
      <c r="F52" s="85" t="e">
        <v>#N/A</v>
      </c>
      <c r="G52" s="85" t="e">
        <v>#N/A</v>
      </c>
      <c r="H52" s="85" t="e">
        <v>#N/A</v>
      </c>
      <c r="I52" s="85" t="e">
        <v>#N/A</v>
      </c>
      <c r="J52" s="85" t="e">
        <v>#N/A</v>
      </c>
      <c r="K52" s="85" t="e">
        <v>#N/A</v>
      </c>
    </row>
    <row r="53" spans="1:11" ht="21.5" x14ac:dyDescent="0.6">
      <c r="A53" s="83" t="s">
        <v>0</v>
      </c>
      <c r="B53" s="92">
        <v>0.34483365843086278</v>
      </c>
      <c r="C53" s="85">
        <v>0.21274539911110882</v>
      </c>
      <c r="D53" s="85">
        <v>4.4683088942110896</v>
      </c>
      <c r="E53" s="80">
        <v>2.1207515451762972E-4</v>
      </c>
      <c r="F53" s="85">
        <f>AVERAGE(H53,J53)</f>
        <v>-4.0746227474278723E-2</v>
      </c>
      <c r="G53" s="85">
        <f>AVERAGE(I53,K53)</f>
        <v>0.73041354433600425</v>
      </c>
      <c r="H53" s="85">
        <v>1.8276292623214174E-2</v>
      </c>
      <c r="I53" s="85">
        <v>0.67139102423851138</v>
      </c>
      <c r="J53" s="85">
        <v>-9.9768747571771621E-2</v>
      </c>
      <c r="K53" s="85">
        <v>0.78943606443349723</v>
      </c>
    </row>
    <row r="54" spans="1:11" ht="21.5" x14ac:dyDescent="0.6">
      <c r="A54" s="83" t="s">
        <v>2</v>
      </c>
      <c r="B54" s="92">
        <v>-36.229952319029032</v>
      </c>
      <c r="C54" s="85">
        <v>8.2473108490833544E-2</v>
      </c>
      <c r="D54" s="85">
        <v>-2.8795296874655305</v>
      </c>
      <c r="E54" s="80">
        <v>8.9707173219044384E-3</v>
      </c>
      <c r="F54" s="85">
        <f t="shared" ref="F54:F58" si="4">AVERAGE(H54,J54)</f>
        <v>-78.363994152720522</v>
      </c>
      <c r="G54" s="85">
        <f t="shared" ref="G54:G58" si="5">AVERAGE(I54,K54)</f>
        <v>5.9040895146624628</v>
      </c>
      <c r="H54" s="85">
        <v>-71.9143389144038</v>
      </c>
      <c r="I54" s="85">
        <v>-0.54556572365426348</v>
      </c>
      <c r="J54" s="85">
        <v>-84.813649391037245</v>
      </c>
      <c r="K54" s="85">
        <v>12.353744752979189</v>
      </c>
    </row>
    <row r="55" spans="1:11" ht="21.5" x14ac:dyDescent="0.6">
      <c r="A55" s="83" t="s">
        <v>3</v>
      </c>
      <c r="B55" s="92">
        <v>10.68158322496749</v>
      </c>
      <c r="C55" s="85">
        <v>1.1294158866511714</v>
      </c>
      <c r="D55" s="85">
        <v>6.07547340710373</v>
      </c>
      <c r="E55" s="80">
        <v>4.9836726873679087E-6</v>
      </c>
      <c r="F55" s="85">
        <f t="shared" si="4"/>
        <v>4.8081676091483567</v>
      </c>
      <c r="G55" s="85">
        <f t="shared" si="5"/>
        <v>16.554998840786624</v>
      </c>
      <c r="H55" s="85">
        <v>5.7072388623384098</v>
      </c>
      <c r="I55" s="85">
        <v>15.655927587596569</v>
      </c>
      <c r="J55" s="85">
        <v>3.9090963559583036</v>
      </c>
      <c r="K55" s="85">
        <v>17.454070093976675</v>
      </c>
    </row>
    <row r="56" spans="1:11" ht="21.5" x14ac:dyDescent="0.6">
      <c r="A56" s="83" t="s">
        <v>11</v>
      </c>
      <c r="B56" s="92">
        <v>-0.65129497182488072</v>
      </c>
      <c r="C56" s="85">
        <v>0.17547273641737809</v>
      </c>
      <c r="D56" s="85">
        <v>-3.605197082434191</v>
      </c>
      <c r="E56" s="80">
        <v>1.6629649656684051E-3</v>
      </c>
      <c r="F56" s="85">
        <f t="shared" si="4"/>
        <v>-1.1248748238688173</v>
      </c>
      <c r="G56" s="85">
        <f t="shared" si="5"/>
        <v>-0.17771511978094426</v>
      </c>
      <c r="H56" s="85">
        <v>-1.0523817365558874</v>
      </c>
      <c r="I56" s="85">
        <v>-0.25020820709387409</v>
      </c>
      <c r="J56" s="85">
        <v>-1.197367911181747</v>
      </c>
      <c r="K56" s="85">
        <v>-0.10522203246801443</v>
      </c>
    </row>
    <row r="57" spans="1:11" ht="21.5" x14ac:dyDescent="0.6">
      <c r="A57" s="83" t="s">
        <v>12</v>
      </c>
      <c r="B57" s="92">
        <v>2.0156046814044206</v>
      </c>
      <c r="C57" s="85">
        <v>7.4247232149849671E-2</v>
      </c>
      <c r="D57" s="85">
        <v>-3.3369374397230449</v>
      </c>
      <c r="E57" s="80">
        <v>3.1277987584605454E-3</v>
      </c>
      <c r="F57" s="85">
        <f t="shared" si="4"/>
        <v>-0.41578513187949451</v>
      </c>
      <c r="G57" s="85">
        <f t="shared" si="5"/>
        <v>4.4469944946883357</v>
      </c>
      <c r="H57" s="85">
        <v>-4.3600898818400236E-2</v>
      </c>
      <c r="I57" s="85">
        <v>4.0748102616272419</v>
      </c>
      <c r="J57" s="85">
        <v>-0.78796936494058878</v>
      </c>
      <c r="K57" s="85">
        <v>4.8191787277494296</v>
      </c>
    </row>
    <row r="58" spans="1:11" ht="22" thickBot="1" x14ac:dyDescent="0.65">
      <c r="A58" s="83" t="s">
        <v>13</v>
      </c>
      <c r="B58" s="93">
        <v>-0.30595741222366712</v>
      </c>
      <c r="C58" s="87">
        <v>2.6344554624703389E-2</v>
      </c>
      <c r="D58" s="87">
        <v>2.2293732572461771</v>
      </c>
      <c r="E58" s="94">
        <v>3.6838674402288676E-2</v>
      </c>
      <c r="F58" s="85">
        <f t="shared" si="4"/>
        <v>-0.59370170651101972</v>
      </c>
      <c r="G58" s="85">
        <f t="shared" si="5"/>
        <v>-1.8213117936314513E-2</v>
      </c>
      <c r="H58" s="87">
        <v>-0.54965533891420904</v>
      </c>
      <c r="I58" s="87">
        <v>-6.2259485533125186E-2</v>
      </c>
      <c r="J58" s="87">
        <v>-0.63774807410783041</v>
      </c>
      <c r="K58" s="87">
        <v>2.583324966049616E-2</v>
      </c>
    </row>
  </sheetData>
  <mergeCells count="10">
    <mergeCell ref="W17:Y17"/>
    <mergeCell ref="A22:I22"/>
    <mergeCell ref="A43:I43"/>
    <mergeCell ref="O1:U1"/>
    <mergeCell ref="A3:I3"/>
    <mergeCell ref="O3:U3"/>
    <mergeCell ref="S4:U4"/>
    <mergeCell ref="R9:U9"/>
    <mergeCell ref="O16:S16"/>
    <mergeCell ref="Q31:S31"/>
  </mergeCells>
  <pageMargins left="0.511811024" right="0.511811024" top="0.78740157499999996" bottom="0.78740157499999996" header="0.31496062000000002" footer="0.31496062000000002"/>
  <drawing r:id="rId1"/>
  <legacyDrawing r:id="rId2"/>
  <controls>
    <mc:AlternateContent xmlns:mc="http://schemas.openxmlformats.org/markup-compatibility/2006">
      <mc:Choice Requires="x14">
        <control shapeId="1056" r:id="rId3" name="CommandButton1">
          <controlPr defaultSize="0" autoLine="0" autoPict="0" r:id="rId4">
            <anchor moveWithCells="1">
              <from>
                <xdr:col>19</xdr:col>
                <xdr:colOff>965200</xdr:colOff>
                <xdr:row>15</xdr:row>
                <xdr:rowOff>63500</xdr:rowOff>
              </from>
              <to>
                <xdr:col>20</xdr:col>
                <xdr:colOff>1079500</xdr:colOff>
                <xdr:row>17</xdr:row>
                <xdr:rowOff>82550</xdr:rowOff>
              </to>
            </anchor>
          </controlPr>
        </control>
      </mc:Choice>
      <mc:Fallback>
        <control shapeId="1056" r:id="rId3"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Optimization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Avell</dc:creator>
  <cp:lastModifiedBy>aneirson francisco da silva</cp:lastModifiedBy>
  <dcterms:created xsi:type="dcterms:W3CDTF">2020-10-20T20:28:34Z</dcterms:created>
  <dcterms:modified xsi:type="dcterms:W3CDTF">2022-05-22T14:30:57Z</dcterms:modified>
</cp:coreProperties>
</file>