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ura.sycuro\OneDrive - University of Calgary\Kenyan Girls\Pilot_18_samples\20220301_Microbiome_submission\"/>
    </mc:Choice>
  </mc:AlternateContent>
  <bookViews>
    <workbookView xWindow="0" yWindow="-120" windowWidth="2400" windowHeight="6225"/>
  </bookViews>
  <sheets>
    <sheet name="Table S1" sheetId="1" r:id="rId1"/>
    <sheet name="Table S2" sheetId="2" r:id="rId2"/>
    <sheet name="Table S3" sheetId="3" r:id="rId3"/>
    <sheet name="Table S4" sheetId="6" r:id="rId4"/>
    <sheet name="Table S5" sheetId="5" r:id="rId5"/>
    <sheet name="Table S6" sheetId="7" r:id="rId6"/>
    <sheet name="Table S7" sheetId="8" r:id="rId7"/>
    <sheet name="Table S8" sheetId="11" r:id="rId8"/>
    <sheet name="Table S9" sheetId="14" r:id="rId9"/>
    <sheet name="Table S10" sheetId="9" r:id="rId10"/>
    <sheet name="Table S11" sheetId="10" r:id="rId11"/>
    <sheet name="Table S12" sheetId="15" r:id="rId12"/>
    <sheet name="Table S13" sheetId="17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5" i="1"/>
  <c r="B12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<sst xmlns="http://schemas.openxmlformats.org/spreadsheetml/2006/main" count="2395" uniqueCount="686">
  <si>
    <t>Participant ID</t>
  </si>
  <si>
    <t>Days since Last Menstrual Period</t>
  </si>
  <si>
    <t>Age at Enrollment</t>
  </si>
  <si>
    <t>Sexual Debut</t>
  </si>
  <si>
    <t>Age at Sexual Debut</t>
  </si>
  <si>
    <t>Running Water</t>
  </si>
  <si>
    <t>Concrete Floors</t>
  </si>
  <si>
    <t>Electricity</t>
  </si>
  <si>
    <t>Bacterial Vaginosis*</t>
  </si>
  <si>
    <t>Nugent Score</t>
  </si>
  <si>
    <t>STI Summary</t>
  </si>
  <si>
    <t>no</t>
  </si>
  <si>
    <t>negative</t>
  </si>
  <si>
    <t/>
  </si>
  <si>
    <t>yes</t>
  </si>
  <si>
    <t>Candida (yeast)</t>
  </si>
  <si>
    <t>Trichomonas</t>
  </si>
  <si>
    <t>UNKNOWN</t>
  </si>
  <si>
    <t>Alloscardovia_omnicolens</t>
  </si>
  <si>
    <t>2|201174|1760|85004|31953|419014|419015</t>
  </si>
  <si>
    <t>Bifidobacterium_breve</t>
  </si>
  <si>
    <t>2|201174|1760|85004|31953|1678|1685</t>
  </si>
  <si>
    <t>Gardnerella_vaginalis</t>
  </si>
  <si>
    <t>2|201174|1760|85004|31953|2701|2702</t>
  </si>
  <si>
    <t>Corynebacterium_aurimucosum</t>
  </si>
  <si>
    <t>2|201174|1760|85007|1653|1716|169292</t>
  </si>
  <si>
    <t>Corynebacterium_coyleae</t>
  </si>
  <si>
    <t>2|201174|1760|85007|1653|1716|53374</t>
  </si>
  <si>
    <t>Corynebacterium_imitans</t>
  </si>
  <si>
    <t>2|201174|1760|85007|1653|1716|156978</t>
  </si>
  <si>
    <t>Corynebacterium_tuscaniense</t>
  </si>
  <si>
    <t>2|201174|1760|85007|1653|1716|302449</t>
  </si>
  <si>
    <t>Porphyromonas_sp_HMSC065F10</t>
  </si>
  <si>
    <t>2|976|200643|171549|171551|836|1739394</t>
  </si>
  <si>
    <t>Prevotella_buccalis</t>
  </si>
  <si>
    <t>2|976|200643|171549|171552|838|28127</t>
  </si>
  <si>
    <t>Prevotella_timonensis</t>
  </si>
  <si>
    <t>2|976|200643|171549|171552|838|386414</t>
  </si>
  <si>
    <t>Bacillus_intestinalis</t>
  </si>
  <si>
    <t>2|1239|91061|1385|186817|1386|1963032</t>
  </si>
  <si>
    <t>Listeria_monocytogenes</t>
  </si>
  <si>
    <t>2|1239|91061|1385|186820|1637|1639</t>
  </si>
  <si>
    <t>Staphylococcus_argenteus</t>
  </si>
  <si>
    <t>2|1239|91061|1385|90964|1279|985002</t>
  </si>
  <si>
    <t>Staphylococcus_aureus</t>
  </si>
  <si>
    <t>2|1239|91061|1385|90964|1279|1280</t>
  </si>
  <si>
    <t>Enterococcus_faecalis</t>
  </si>
  <si>
    <t>2|1239|91061|186826|81852|1350|1351</t>
  </si>
  <si>
    <t>Lactobacillus_coleohominis</t>
  </si>
  <si>
    <t>2|1239|91061|186826|33958|1578|181675</t>
  </si>
  <si>
    <t>Lactobacillus_crispatus</t>
  </si>
  <si>
    <t>2|1239|91061|186826|33958|1578|47770</t>
  </si>
  <si>
    <t>Lactobacillus_fermentum</t>
  </si>
  <si>
    <t>2|1239|91061|186826|33958|1578|1613</t>
  </si>
  <si>
    <t>Lactobacillus_gasseri</t>
  </si>
  <si>
    <t>2|1239|91061|186826|33958|1578|1596</t>
  </si>
  <si>
    <t>Lactobacillus_iners</t>
  </si>
  <si>
    <t>2|1239|91061|186826|33958|1578|147802</t>
  </si>
  <si>
    <t>Lactobacillus_jensenii</t>
  </si>
  <si>
    <t>2|1239|91061|186826|33958|1578|109790</t>
  </si>
  <si>
    <t>Lactobacillus_johnsonii</t>
  </si>
  <si>
    <t>2|1239|91061|186826|33958|1578|33959</t>
  </si>
  <si>
    <t>Lactobacillus_oris</t>
  </si>
  <si>
    <t>2|1239|91061|186826|33958|1578|1632</t>
  </si>
  <si>
    <t>Lactobacillus_paragasseri</t>
  </si>
  <si>
    <t>2|1239|91061|186826|33958|1578|2107999</t>
  </si>
  <si>
    <t>Lactobacillus_reuteri</t>
  </si>
  <si>
    <t>2|1239|91061|186826|33958|1578|1598</t>
  </si>
  <si>
    <t>Lactobacillus_vaginalis</t>
  </si>
  <si>
    <t>2|1239|91061|186826|33958|1578|1633</t>
  </si>
  <si>
    <t>Streptococcus_agalactiae</t>
  </si>
  <si>
    <t>2|1239|91061|186826|1300|1301|1311</t>
  </si>
  <si>
    <t>Dialister_micraerophilus</t>
  </si>
  <si>
    <t>2|1239|909932|1843489|31977|39948|309120</t>
  </si>
  <si>
    <t>Anaerococcus_hydrogenalis</t>
  </si>
  <si>
    <t>2|1239|1737404|1737405|1570339|165779|33029</t>
  </si>
  <si>
    <t>Anaerococcus_vaginalis</t>
  </si>
  <si>
    <t>2|1239|1737404|1737405|1570339|165779|33037</t>
  </si>
  <si>
    <t>Escherichia_coli</t>
  </si>
  <si>
    <t>2|1224|1236|91347|543|561|562</t>
  </si>
  <si>
    <t>Salmonella_enterica</t>
  </si>
  <si>
    <t>2|1224|1236|91347|543|590|28901</t>
  </si>
  <si>
    <t>Pseudomonas_aeruginosa_group</t>
  </si>
  <si>
    <t>2|1224|1236|72274|135621|286|136841</t>
  </si>
  <si>
    <t>Ureaplasma_parvum</t>
  </si>
  <si>
    <t>2|544448|31969|2085|2092|2129|134821</t>
  </si>
  <si>
    <t>Ureaplasma_urealyticum</t>
  </si>
  <si>
    <t>2|544448|31969|2085|2092|2129|2130</t>
  </si>
  <si>
    <t>Candida_albicans</t>
  </si>
  <si>
    <t>2759|4890|4891|4892|766764|1535326|5476</t>
  </si>
  <si>
    <t>Saccharomyces_cerevisiae</t>
  </si>
  <si>
    <t>2759|4890|4891|4892|4893|4930|4932</t>
  </si>
  <si>
    <t>Cryptococcus_neoformans</t>
  </si>
  <si>
    <t>2759|5204|155616|5234|1884633|5206|5207</t>
  </si>
  <si>
    <t>Trichomonas_vaginalis</t>
  </si>
  <si>
    <t>2759|||37104|181550|5721|5722</t>
  </si>
  <si>
    <t>D-Lactic Acid (µg/ng protein)</t>
  </si>
  <si>
    <t>L-Lactic Acid (µg/ng protein)</t>
  </si>
  <si>
    <t>ND</t>
  </si>
  <si>
    <t>NT</t>
  </si>
  <si>
    <t>ND = not detected</t>
  </si>
  <si>
    <t>NT = not tested</t>
  </si>
  <si>
    <t>Sample ID</t>
  </si>
  <si>
    <t>Subject Name (Contig Sequence)</t>
  </si>
  <si>
    <t>Subject Start</t>
  </si>
  <si>
    <t>Subject End</t>
  </si>
  <si>
    <t>Alignment Length</t>
  </si>
  <si>
    <t>Expected Value</t>
  </si>
  <si>
    <t>Percent Identity</t>
  </si>
  <si>
    <t>Query Coverage</t>
  </si>
  <si>
    <t>RL03 LVM Lactobacillus crispatus (GCF_004361385) [type I pullulanase]</t>
  </si>
  <si>
    <t>N/A</t>
  </si>
  <si>
    <t>NODE_117_length_5132_cov_71.354934</t>
  </si>
  <si>
    <t>NODE_170_length_5280_cov_14.775502</t>
  </si>
  <si>
    <t>NODE_118_length_5502_cov_68.942537</t>
  </si>
  <si>
    <t>NODE_116_length_5154_cov_180.259070</t>
  </si>
  <si>
    <t>NODE_117_length_5200_cov_84.411467</t>
  </si>
  <si>
    <t>NODE_194_length_5123_cov_124.669100</t>
  </si>
  <si>
    <t>NODE_116_length_5195_cov_151.687354</t>
  </si>
  <si>
    <t>NODE_129_length_5159_cov_236.551332</t>
  </si>
  <si>
    <t>NODE_356_length_3666_cov_48.823872</t>
  </si>
  <si>
    <t>NODE_803_length_1568_cov_50.280238</t>
  </si>
  <si>
    <t>Footnotes:</t>
  </si>
  <si>
    <t>MAG ID</t>
  </si>
  <si>
    <t>Bin ID</t>
  </si>
  <si>
    <t>GTDB-tk Classification</t>
  </si>
  <si>
    <t>Lactobacillus iners</t>
  </si>
  <si>
    <t>Lactobacillus</t>
  </si>
  <si>
    <t>Lactobacillus crispatus</t>
  </si>
  <si>
    <t>Lactobacillus mulieris</t>
  </si>
  <si>
    <t>Bifidobacterium breve</t>
  </si>
  <si>
    <t>Lactobacillus paragasseri</t>
  </si>
  <si>
    <t>Limosilactobacillus</t>
  </si>
  <si>
    <t>Limosilactobacillus vaginalis_A</t>
  </si>
  <si>
    <t>Lactobacillus johnsonii</t>
  </si>
  <si>
    <t>Start Position</t>
  </si>
  <si>
    <t>End Position</t>
  </si>
  <si>
    <t>Number Reads Aligned</t>
  </si>
  <si>
    <t>Number of Covered Bases</t>
  </si>
  <si>
    <t>Proportion of Covered Bases</t>
  </si>
  <si>
    <t>Mean Depth of Coverage</t>
  </si>
  <si>
    <t>Mean baseQ in Covered Region</t>
  </si>
  <si>
    <t>Mean mapQ of Selected Rreads</t>
  </si>
  <si>
    <t>NZ_CP046311.1 [Lactobacillus crispatus strain FDAARGOS_743]</t>
  </si>
  <si>
    <t>Metagenome ID</t>
  </si>
  <si>
    <t>Study Name</t>
  </si>
  <si>
    <t>FerrettiP_2018__CA_C10024MS2405VA_t0M15</t>
  </si>
  <si>
    <t>FerrettiP_2018</t>
  </si>
  <si>
    <t>CA_C10024MS2405VA_t0M15</t>
  </si>
  <si>
    <t>NODE_123_length_5376_cov_15.8305</t>
  </si>
  <si>
    <t>FerrettiP_2018__CA_C10032MS2545VA_t0M15</t>
  </si>
  <si>
    <t>CA_C10032MS2545VA_t0M15</t>
  </si>
  <si>
    <t>NODE_129_length_5222_cov_29.1552</t>
  </si>
  <si>
    <t>FerrettiP_2018__CA_C10034MS2581VA_t0M16</t>
  </si>
  <si>
    <t>CA_C10034MS2581VA_t0M16</t>
  </si>
  <si>
    <t>NODE_165_length_3923_cov_6.53335</t>
  </si>
  <si>
    <t>FerrettiP_2018__CA_C10035MS2599VA_t0M15</t>
  </si>
  <si>
    <t>CA_C10035MS2599VA_t0M15</t>
  </si>
  <si>
    <t>NODE_143_length_5328_cov_8.90594</t>
  </si>
  <si>
    <t>FerrettiP_2018__CA_C10043MS2743VA_t0M15</t>
  </si>
  <si>
    <t>CA_C10043MS2743VA_t0M15</t>
  </si>
  <si>
    <t>NODE_123_length_5280_cov_87.1403</t>
  </si>
  <si>
    <t>HMP_2012__SRS014465</t>
  </si>
  <si>
    <t>HMP_2012</t>
  </si>
  <si>
    <t>SRS014465</t>
  </si>
  <si>
    <t>NODE_130_length_4403_cov_5.4333</t>
  </si>
  <si>
    <t>HMP_2012__SRS014466</t>
  </si>
  <si>
    <t>SRS014466</t>
  </si>
  <si>
    <t>NODE_111_length_5346_cov_10.3498</t>
  </si>
  <si>
    <t>HMP_2012__SRS014494</t>
  </si>
  <si>
    <t>SRS014494</t>
  </si>
  <si>
    <t>NODE_142_length_5215_cov_9.49709</t>
  </si>
  <si>
    <t>HMP_2012__SRS015072</t>
  </si>
  <si>
    <t>SRS015072</t>
  </si>
  <si>
    <t>NODE_172_length_5462_cov_10.8056</t>
  </si>
  <si>
    <t>HMP_2012__SRS016516</t>
  </si>
  <si>
    <t>SRS016516</t>
  </si>
  <si>
    <t>NODE_94_length_5457_cov_7.44298</t>
  </si>
  <si>
    <t>HMP_2012__SRS017520</t>
  </si>
  <si>
    <t>SRS017520</t>
  </si>
  <si>
    <t>NODE_134_length_5159_cov_14.5999</t>
  </si>
  <si>
    <t>HMP_2012__SRS018769</t>
  </si>
  <si>
    <t>SRS018769</t>
  </si>
  <si>
    <t>NODE_94_length_6286_cov_16.4755</t>
  </si>
  <si>
    <t>HMP_2012__SRS019600</t>
  </si>
  <si>
    <t>SRS019600</t>
  </si>
  <si>
    <t>NODE_103_length_5300_cov_42.9945</t>
  </si>
  <si>
    <t>HMP_2012__SRS021969</t>
  </si>
  <si>
    <t>SRS021969</t>
  </si>
  <si>
    <t>NODE_124_length_5159_cov_8.76391</t>
  </si>
  <si>
    <t>NODE_2131_length_105_cov_2.78</t>
  </si>
  <si>
    <t>HMP_2012__SRS022158</t>
  </si>
  <si>
    <t>SRS022158</t>
  </si>
  <si>
    <t>NODE_116_length_5553_cov_11.7761</t>
  </si>
  <si>
    <t>HMP_2012__SRS051505</t>
  </si>
  <si>
    <t>SRS051505</t>
  </si>
  <si>
    <t>NODE_184_length_5626_cov_10.8896</t>
  </si>
  <si>
    <t>HMP_2012__SRS065347</t>
  </si>
  <si>
    <t>SRS065347</t>
  </si>
  <si>
    <t>NODE_173_length_5392_cov_138.851</t>
  </si>
  <si>
    <t>† Selected from metagenomes analyzed by Pasolli et al., Cell, 2019</t>
  </si>
  <si>
    <t>Source</t>
  </si>
  <si>
    <t>FerrettiP_2018__CA_C10024MS2405VA_t0M15__bin.1</t>
  </si>
  <si>
    <t>FerrettiP_2018__CA_C10032MS2545VA_t0M15__bin.1</t>
  </si>
  <si>
    <t>FerrettiP_2018__CA_C10034MS2581VA_t0M16__bin.1</t>
  </si>
  <si>
    <t>FerrettiP_2018__CA_C10035MS2599VA_t0M15__bin.1</t>
  </si>
  <si>
    <t>FerrettiP_2018__CA_C10043MS2743VA_t0M15__bin.2</t>
  </si>
  <si>
    <t>HMP_2012__SRS014465__bin.1</t>
  </si>
  <si>
    <t>HMP_2012__SRS014466__bin.1</t>
  </si>
  <si>
    <t>HMP_2012__SRS014466__bin.2</t>
  </si>
  <si>
    <t>HMP_2012__SRS014494__bin.1</t>
  </si>
  <si>
    <t>HMP_2012__SRS015072__bin.1</t>
  </si>
  <si>
    <t>HMP_2012__SRS016516__bin.2</t>
  </si>
  <si>
    <t>HMP_2012__SRS017520__bin.2</t>
  </si>
  <si>
    <t>HMP_2012__SRS018769__bin.1</t>
  </si>
  <si>
    <t>HMP_2012__SRS019600__bin.1</t>
  </si>
  <si>
    <t>HMP_2012__SRS021969__bin.1</t>
  </si>
  <si>
    <t>HMP_2012__SRS022158__bin.1</t>
  </si>
  <si>
    <t>HMP_2012__SRS051505__bin.2</t>
  </si>
  <si>
    <t>HMP_2012__SRS065347__bin.3</t>
  </si>
  <si>
    <t>† Selected from metagenome assembled genomes binned by Pasolli et al., Cell, 2019</t>
  </si>
  <si>
    <t>Genome ID</t>
  </si>
  <si>
    <t>NCBI Taxonomy</t>
  </si>
  <si>
    <t>NCBI Strain Name</t>
  </si>
  <si>
    <t>GCF_000160515.1</t>
  </si>
  <si>
    <t>JV-V01</t>
  </si>
  <si>
    <t>NZ_GG669817.1</t>
  </si>
  <si>
    <t>GCF_000161915.2</t>
  </si>
  <si>
    <t>MV-1A-US</t>
  </si>
  <si>
    <t>NZ_KI391979.1</t>
  </si>
  <si>
    <t>GCF_000162255.1</t>
  </si>
  <si>
    <t>125-2-CHN</t>
  </si>
  <si>
    <t>GCF_000162315.1</t>
  </si>
  <si>
    <t>MV-3A-US</t>
  </si>
  <si>
    <t>NZ_GG704609.1</t>
  </si>
  <si>
    <t>GCF_000165885.1</t>
  </si>
  <si>
    <t>CTV-05</t>
  </si>
  <si>
    <t>NZ_GL531742.1</t>
  </si>
  <si>
    <t>GCF_000176975.2</t>
  </si>
  <si>
    <t>SJ-3C-US</t>
  </si>
  <si>
    <t>NZ_GL877783.1</t>
  </si>
  <si>
    <t>GCF_000177575.1</t>
  </si>
  <si>
    <t>214-1</t>
  </si>
  <si>
    <t>GCF_000301115.1</t>
  </si>
  <si>
    <t>FB049-03</t>
  </si>
  <si>
    <t>NZ_JH932288.1</t>
  </si>
  <si>
    <t>GCF_000301135.1</t>
  </si>
  <si>
    <t>FB077-07</t>
  </si>
  <si>
    <t>NZ_JH932273.1</t>
  </si>
  <si>
    <t>GCF_000466885.2</t>
  </si>
  <si>
    <t>NZ_AVFH02000152.1</t>
  </si>
  <si>
    <t>GCF_001541385.1</t>
  </si>
  <si>
    <t>VMC3</t>
  </si>
  <si>
    <t>GCF_001541405.1</t>
  </si>
  <si>
    <t>VMC4</t>
  </si>
  <si>
    <t>NZ_LJGQ01000152.1</t>
  </si>
  <si>
    <t>GCF_001541505.1</t>
  </si>
  <si>
    <t>VMC6</t>
  </si>
  <si>
    <t>NZ_LJOL01000165.1</t>
  </si>
  <si>
    <t>GCF_001541515.1</t>
  </si>
  <si>
    <t>VMC5</t>
  </si>
  <si>
    <t>NZ_LJOK01000179.1</t>
  </si>
  <si>
    <t>GCF_001541535.1</t>
  </si>
  <si>
    <t>VMC7</t>
  </si>
  <si>
    <t>NZ_LJOM01000036.1</t>
  </si>
  <si>
    <t>GCF_001541585.1</t>
  </si>
  <si>
    <t>VMC8</t>
  </si>
  <si>
    <t>NZ_LJON01000159.1</t>
  </si>
  <si>
    <t>GCF_001546015.1</t>
  </si>
  <si>
    <t>VMC1</t>
  </si>
  <si>
    <t>NZ_LJCZ01000148.1</t>
  </si>
  <si>
    <t>GCF_001546025.1</t>
  </si>
  <si>
    <t>VMC2</t>
  </si>
  <si>
    <t>NZ_LJDA01000184.1</t>
  </si>
  <si>
    <t>GCF_001563615.1</t>
  </si>
  <si>
    <t>PSS7772C</t>
  </si>
  <si>
    <t>NZ_KQ961580.1</t>
  </si>
  <si>
    <t>GCF_001700475.1</t>
  </si>
  <si>
    <t>C037</t>
  </si>
  <si>
    <t>NZ_MAKH01000016.1</t>
  </si>
  <si>
    <t>GCF_002861765.1</t>
  </si>
  <si>
    <t>UMB0803</t>
  </si>
  <si>
    <t>GCF_002861775.1</t>
  </si>
  <si>
    <t>UMB0044</t>
  </si>
  <si>
    <t>NZ_PKIX01000013.1</t>
  </si>
  <si>
    <t>GCF_002861805.1</t>
  </si>
  <si>
    <t>UMB0824</t>
  </si>
  <si>
    <t>GCF_002861815.1</t>
  </si>
  <si>
    <t>UMB0085</t>
  </si>
  <si>
    <t>NZ_PKIW01000071.1</t>
  </si>
  <si>
    <t>GCF_002863245.1</t>
  </si>
  <si>
    <t>UMB0040</t>
  </si>
  <si>
    <t>NZ_PKKH01000021.1</t>
  </si>
  <si>
    <t>GCF_002863485.1</t>
  </si>
  <si>
    <t>UMB0054</t>
  </si>
  <si>
    <t>NZ_PKKF01000079.1</t>
  </si>
  <si>
    <t>GCF_002863505.1</t>
  </si>
  <si>
    <t>UMB1398</t>
  </si>
  <si>
    <t>NZ_PKKG01000055.1</t>
  </si>
  <si>
    <t>GCF_003795065.1</t>
  </si>
  <si>
    <t>CO3MRSI1</t>
  </si>
  <si>
    <t>NZ_CP033426.1</t>
  </si>
  <si>
    <t>GCF_003971565.1</t>
  </si>
  <si>
    <t>AB70</t>
  </si>
  <si>
    <t>NZ_CP026503.1</t>
  </si>
  <si>
    <t>GCF_004103355.1</t>
  </si>
  <si>
    <t>L49</t>
  </si>
  <si>
    <t>NZ_SCLX01000108.1</t>
  </si>
  <si>
    <t>GCF_004361075.1</t>
  </si>
  <si>
    <t>RL32</t>
  </si>
  <si>
    <t>GCF_004361095.1</t>
  </si>
  <si>
    <t>RL31</t>
  </si>
  <si>
    <t>GCF_004361115.1</t>
  </si>
  <si>
    <t>RL29</t>
  </si>
  <si>
    <t>NZ_NKKU01000343.1</t>
  </si>
  <si>
    <t>GCF_004361125.1</t>
  </si>
  <si>
    <t>RL28</t>
  </si>
  <si>
    <t>NZ_NKKV01000167.1</t>
  </si>
  <si>
    <t>GCF_004361175.1</t>
  </si>
  <si>
    <t>RL26</t>
  </si>
  <si>
    <t>NZ_NKKX01000219.1</t>
  </si>
  <si>
    <t>GCF_004361185.1</t>
  </si>
  <si>
    <t>RL24</t>
  </si>
  <si>
    <t>NZ_NKKZ01000110.1</t>
  </si>
  <si>
    <t>GCF_004361195.1</t>
  </si>
  <si>
    <t>RL21</t>
  </si>
  <si>
    <t>NZ_NKLB01000328.1</t>
  </si>
  <si>
    <t>GCF_004361205.1</t>
  </si>
  <si>
    <t>RL19</t>
  </si>
  <si>
    <t>NZ_NKLD01000168.1</t>
  </si>
  <si>
    <t>NZ_NKLD01000278.1</t>
  </si>
  <si>
    <t>GCF_004361215.1</t>
  </si>
  <si>
    <t>RL17</t>
  </si>
  <si>
    <t>NZ_NKLE01000155.1</t>
  </si>
  <si>
    <t>GCF_004361245.1</t>
  </si>
  <si>
    <t>RL15</t>
  </si>
  <si>
    <t>NZ_NKLG01000151.1</t>
  </si>
  <si>
    <t>GCF_004361265.1</t>
  </si>
  <si>
    <t>RL13</t>
  </si>
  <si>
    <t>NZ_NKLI01000170.1</t>
  </si>
  <si>
    <t>GCF_004361295.1</t>
  </si>
  <si>
    <t>RL11</t>
  </si>
  <si>
    <t>NZ_NKLJ01000170.1</t>
  </si>
  <si>
    <t>GCF_004361315.1</t>
  </si>
  <si>
    <t>RL08</t>
  </si>
  <si>
    <t>NZ_NKLM01000157.1</t>
  </si>
  <si>
    <t>GCF_004361345.1</t>
  </si>
  <si>
    <t>RL05</t>
  </si>
  <si>
    <t>NZ_NKLP01000217.1</t>
  </si>
  <si>
    <t>GCF_004361355.1</t>
  </si>
  <si>
    <t>RL07</t>
  </si>
  <si>
    <t>NZ_NKLN01000236.1</t>
  </si>
  <si>
    <t>GCF_004361375.1</t>
  </si>
  <si>
    <t>RL02</t>
  </si>
  <si>
    <t>NZ_NKLR01000243.1</t>
  </si>
  <si>
    <t>GCF_004361385.1</t>
  </si>
  <si>
    <t>RL03</t>
  </si>
  <si>
    <t>NZ_NKLQ01000285.1</t>
  </si>
  <si>
    <t>GCF_004361395.1</t>
  </si>
  <si>
    <t>RL33</t>
  </si>
  <si>
    <t>NZ_NKKQ01000170.1</t>
  </si>
  <si>
    <t>GCF_004361445.1</t>
  </si>
  <si>
    <t>RL27</t>
  </si>
  <si>
    <t>NZ_NKKW01000334.1</t>
  </si>
  <si>
    <t>GCF_004361455.1</t>
  </si>
  <si>
    <t>RL30</t>
  </si>
  <si>
    <t>NZ_NKKT01000157.1</t>
  </si>
  <si>
    <t>GCF_004361465.1</t>
  </si>
  <si>
    <t>RL25</t>
  </si>
  <si>
    <t>NZ_NKKY01000259.1</t>
  </si>
  <si>
    <t>GCF_004361475.1</t>
  </si>
  <si>
    <t>RL23</t>
  </si>
  <si>
    <t>NZ_NKLA01000253.1</t>
  </si>
  <si>
    <t>GCF_004361515.1</t>
  </si>
  <si>
    <t>RL20</t>
  </si>
  <si>
    <t>NZ_NKLC01000309.1</t>
  </si>
  <si>
    <t>GCF_004361545.1</t>
  </si>
  <si>
    <t>RL16</t>
  </si>
  <si>
    <t>NZ_NKLF01000231.1</t>
  </si>
  <si>
    <t>GCF_004361555.1</t>
  </si>
  <si>
    <t>RL14</t>
  </si>
  <si>
    <t>NZ_NKLH01000243.1</t>
  </si>
  <si>
    <t>GCF_004361565.1</t>
  </si>
  <si>
    <t>RL10</t>
  </si>
  <si>
    <t>NZ_NKLK01000216.1</t>
  </si>
  <si>
    <t>GCF_004361575.1</t>
  </si>
  <si>
    <t>RL09</t>
  </si>
  <si>
    <t>NZ_NKLL01000233.1</t>
  </si>
  <si>
    <t>GCF_004361635.1</t>
  </si>
  <si>
    <t>RL06</t>
  </si>
  <si>
    <t>NZ_NKLO01000298.1</t>
  </si>
  <si>
    <t>GCF_004681235.1</t>
  </si>
  <si>
    <t>V4</t>
  </si>
  <si>
    <t>NZ_SRLG01000112.1</t>
  </si>
  <si>
    <t>GCF_008079315.1</t>
  </si>
  <si>
    <t>CIP 104459</t>
  </si>
  <si>
    <t>NZ_VOMA01000060.1</t>
  </si>
  <si>
    <t>GCF_008868575.1</t>
  </si>
  <si>
    <t>BIO6272</t>
  </si>
  <si>
    <t>NZ_WBOB01000006.1</t>
  </si>
  <si>
    <t>GCF_009730275.1</t>
  </si>
  <si>
    <t>FDAARGOS_743</t>
  </si>
  <si>
    <t>NZ_CP046311.1</t>
  </si>
  <si>
    <t>GCF_009857225.1</t>
  </si>
  <si>
    <t>Indica1</t>
  </si>
  <si>
    <t>GCF_009857395.1</t>
  </si>
  <si>
    <t>Indica2</t>
  </si>
  <si>
    <t>GCF_011029265.1</t>
  </si>
  <si>
    <t>VA50-4AN</t>
  </si>
  <si>
    <t>NZ_JAAJBO010000014.1</t>
  </si>
  <si>
    <t>GCF_012030075.1</t>
  </si>
  <si>
    <t>UMB1163</t>
  </si>
  <si>
    <t>NZ_JAAUWJ010000089.1</t>
  </si>
  <si>
    <t>GCF_014654865.1</t>
  </si>
  <si>
    <t>BC5</t>
  </si>
  <si>
    <t>GCF_015708055.1</t>
  </si>
  <si>
    <t>CRI17</t>
  </si>
  <si>
    <t>NZ_JABERQ010000045.1</t>
  </si>
  <si>
    <t>GCF_015708065.1</t>
  </si>
  <si>
    <t>CRI10</t>
  </si>
  <si>
    <t>NZ_JABERP010000031.1</t>
  </si>
  <si>
    <t>GCF_015708075.1</t>
  </si>
  <si>
    <t>CRI8</t>
  </si>
  <si>
    <t>NZ_JABERO010000032.1</t>
  </si>
  <si>
    <t>GCF_015708105.1</t>
  </si>
  <si>
    <t>CRI4</t>
  </si>
  <si>
    <t>NZ_JABERN010000039.1</t>
  </si>
  <si>
    <t>GCF_016093195.1</t>
  </si>
  <si>
    <t>C0176A1</t>
  </si>
  <si>
    <t>GCF_016162065.1</t>
  </si>
  <si>
    <t>LB63</t>
  </si>
  <si>
    <t>NZ_JACCPR010000155.1</t>
  </si>
  <si>
    <t>GCF_016162125.1</t>
  </si>
  <si>
    <t>LB62</t>
  </si>
  <si>
    <t>NZ_JACCPS010000143.1</t>
  </si>
  <si>
    <t>GCF_016162145.1</t>
  </si>
  <si>
    <t>LB58</t>
  </si>
  <si>
    <t>NZ_JACCPV010000143.1</t>
  </si>
  <si>
    <t>GCF_016162155.1</t>
  </si>
  <si>
    <t>LB61</t>
  </si>
  <si>
    <t>NZ_JACCPT010000069.1</t>
  </si>
  <si>
    <t>GCF_016162165.1</t>
  </si>
  <si>
    <t>LB59</t>
  </si>
  <si>
    <t>NZ_JACCPU010000147.1</t>
  </si>
  <si>
    <t>GCF_016162185.1</t>
  </si>
  <si>
    <t>LB57</t>
  </si>
  <si>
    <t>NZ_JACCPW010000182.1</t>
  </si>
  <si>
    <t>GCF_016162195.1</t>
  </si>
  <si>
    <t>LB56</t>
  </si>
  <si>
    <t>NZ_JACCPX010000110.1</t>
  </si>
  <si>
    <t>GCF_016767795.1</t>
  </si>
  <si>
    <t>PRL2021</t>
  </si>
  <si>
    <t>NZ_CP058996.1</t>
  </si>
  <si>
    <t>GCF_019277925.1</t>
  </si>
  <si>
    <t>NZ_JAGSXS010000111.1</t>
  </si>
  <si>
    <t>GCF_019278055.1</t>
  </si>
  <si>
    <t>GCF_019278075.1</t>
  </si>
  <si>
    <t>NZ_JAGSXT010000108.1</t>
  </si>
  <si>
    <t>GCF_019278105.1</t>
  </si>
  <si>
    <t>GCF_019278135.1</t>
  </si>
  <si>
    <t>GCF_019537355.1</t>
  </si>
  <si>
    <t>UBLCp-01</t>
  </si>
  <si>
    <t>NZ_JAIEUH010000049.1</t>
  </si>
  <si>
    <t>*1402</t>
  </si>
  <si>
    <t>*196</t>
  </si>
  <si>
    <t>Bolded values were below the limit of detection and were replaced with a value equal to half the lower limit of the standard curve before normalizing to total protein concentration</t>
  </si>
  <si>
    <t>Total Protein (µg/mL)*</t>
  </si>
  <si>
    <t>Maltodextrin (µg/ng protein)</t>
  </si>
  <si>
    <r>
      <t>Sex in Last 3 Months</t>
    </r>
    <r>
      <rPr>
        <b/>
        <vertAlign val="superscript"/>
        <sz val="12"/>
        <color theme="1"/>
        <rFont val="Arial"/>
        <family val="2"/>
      </rPr>
      <t xml:space="preserve">† </t>
    </r>
    <r>
      <rPr>
        <b/>
        <sz val="12"/>
        <color theme="1"/>
        <rFont val="Arial"/>
        <family val="2"/>
      </rPr>
      <t xml:space="preserve">      </t>
    </r>
  </si>
  <si>
    <r>
      <t>Query Name (</t>
    </r>
    <r>
      <rPr>
        <b/>
        <i/>
        <sz val="12"/>
        <color rgb="FF000000"/>
        <rFont val="Arial"/>
        <family val="2"/>
      </rPr>
      <t>pulA</t>
    </r>
    <r>
      <rPr>
        <b/>
        <sz val="12"/>
        <color rgb="FF000000"/>
        <rFont val="Arial"/>
        <family val="2"/>
      </rPr>
      <t xml:space="preserve"> Gene)*</t>
    </r>
  </si>
  <si>
    <r>
      <t xml:space="preserve">N/A = no BLASTN hit to the </t>
    </r>
    <r>
      <rPr>
        <i/>
        <sz val="12"/>
        <color theme="1"/>
        <rFont val="Arial"/>
        <family val="2"/>
      </rPr>
      <t>pulA</t>
    </r>
    <r>
      <rPr>
        <sz val="12"/>
        <color theme="1"/>
        <rFont val="Arial"/>
        <family val="2"/>
      </rPr>
      <t xml:space="preserve"> gene</t>
    </r>
  </si>
  <si>
    <r>
      <t>Bifidobacterium vaginale</t>
    </r>
    <r>
      <rPr>
        <sz val="12"/>
        <color theme="1"/>
        <rFont val="Arial"/>
        <family val="2"/>
      </rPr>
      <t>†</t>
    </r>
  </si>
  <si>
    <r>
      <t xml:space="preserve">† </t>
    </r>
    <r>
      <rPr>
        <i/>
        <sz val="12"/>
        <color theme="1"/>
        <rFont val="Arial"/>
        <family val="2"/>
      </rPr>
      <t>Bifidobacterium vaginale</t>
    </r>
    <r>
      <rPr>
        <sz val="12"/>
        <color theme="1"/>
        <rFont val="Arial"/>
        <family val="2"/>
      </rPr>
      <t xml:space="preserve"> = GTDB-tk classification of </t>
    </r>
    <r>
      <rPr>
        <i/>
        <sz val="12"/>
        <color theme="1"/>
        <rFont val="Arial"/>
        <family val="2"/>
      </rPr>
      <t>Gardnerella vaginalis</t>
    </r>
  </si>
  <si>
    <r>
      <t>Target Name (</t>
    </r>
    <r>
      <rPr>
        <b/>
        <i/>
        <sz val="12"/>
        <color rgb="FF000000"/>
        <rFont val="Arial"/>
        <family val="2"/>
      </rPr>
      <t>pulA</t>
    </r>
    <r>
      <rPr>
        <b/>
        <sz val="12"/>
        <color rgb="FF000000"/>
        <rFont val="Arial"/>
        <family val="2"/>
      </rPr>
      <t xml:space="preserve"> Gene)*</t>
    </r>
  </si>
  <si>
    <t>Years of School Completed</t>
  </si>
  <si>
    <t>Pullulanase Activity      (U/ng protein)</t>
  </si>
  <si>
    <t>Table S2. Biomolecule measurements in vaginal swab supernatants</t>
  </si>
  <si>
    <t>Table S1. Participant clinical and demographic metadata</t>
  </si>
  <si>
    <t>Table S3. Biomolecule and bacterial abundance measurements in vaginal swab pellets</t>
  </si>
  <si>
    <t>Total Lactic Acid           (µg/ng protein)</t>
  </si>
  <si>
    <t>α-Glucosidase Activity      (mU/ng protein)</t>
  </si>
  <si>
    <t>α-Amylase Activity     (mU/ng protein)</t>
  </si>
  <si>
    <t>Pullulanase Activity        (U/ng protein)</t>
  </si>
  <si>
    <t>α-Glucosidase Activity     (mU/ng protein)</t>
  </si>
  <si>
    <t>Table S4. Raw MetaPhlAn3 bacterial species read counts</t>
  </si>
  <si>
    <t>Table S5. Barcode hopping-adjusted MetaPhlAn3 bacterial species read counts</t>
  </si>
  <si>
    <t>Lactobacillus_crispatus*</t>
  </si>
  <si>
    <t>Lactobacillus_iners*</t>
  </si>
  <si>
    <t>Query   End</t>
  </si>
  <si>
    <r>
      <t xml:space="preserve">N/A = no BLASTn hit to the </t>
    </r>
    <r>
      <rPr>
        <i/>
        <sz val="12"/>
        <color theme="1"/>
        <rFont val="Arial"/>
        <family val="2"/>
      </rPr>
      <t>pulA</t>
    </r>
    <r>
      <rPr>
        <sz val="12"/>
        <color theme="1"/>
        <rFont val="Arial"/>
        <family val="2"/>
      </rPr>
      <t xml:space="preserve"> gene</t>
    </r>
  </si>
  <si>
    <t>* All biomolecule measurements were normalized to total protein concentration</t>
  </si>
  <si>
    <t>* Highly prevalent/abundant taxa in Zymo control due to barcode hopping</t>
  </si>
  <si>
    <t>* Taxa with counts adjusted for barcode hopping</t>
  </si>
  <si>
    <r>
      <t>* Fully functional pullulanase type I (</t>
    </r>
    <r>
      <rPr>
        <i/>
        <sz val="12"/>
        <color theme="1"/>
        <rFont val="Arial"/>
        <family val="2"/>
      </rPr>
      <t>pulA</t>
    </r>
    <r>
      <rPr>
        <sz val="12"/>
        <color theme="1"/>
        <rFont val="Arial"/>
        <family val="2"/>
      </rPr>
      <t xml:space="preserve">) gene from the RL03 </t>
    </r>
    <r>
      <rPr>
        <i/>
        <sz val="12"/>
        <color theme="1"/>
        <rFont val="Arial"/>
        <family val="2"/>
      </rPr>
      <t>Lactobacillus crispatus</t>
    </r>
    <r>
      <rPr>
        <sz val="12"/>
        <color theme="1"/>
        <rFont val="Arial"/>
        <family val="2"/>
      </rPr>
      <t xml:space="preserve"> genome (GCF_004361385, van der Veer et al., Microbiome, 2019)</t>
    </r>
  </si>
  <si>
    <r>
      <t xml:space="preserve">Samples 1, 3, 5, 6, 12, 16 and 17 did not have a BLASTn hit to the </t>
    </r>
    <r>
      <rPr>
        <i/>
        <sz val="12"/>
        <color theme="1"/>
        <rFont val="Arial"/>
        <family val="2"/>
      </rPr>
      <t>pulA</t>
    </r>
    <r>
      <rPr>
        <sz val="12"/>
        <color theme="1"/>
        <rFont val="Arial"/>
        <family val="2"/>
      </rPr>
      <t xml:space="preserve"> gene</t>
    </r>
  </si>
  <si>
    <r>
      <t xml:space="preserve">Samples 1, 6, 10 and 12 did not have a BLASTn hit to the </t>
    </r>
    <r>
      <rPr>
        <i/>
        <sz val="12"/>
        <color theme="1"/>
        <rFont val="Arial"/>
        <family val="2"/>
      </rPr>
      <t>pulA</t>
    </r>
    <r>
      <rPr>
        <sz val="12"/>
        <color theme="1"/>
        <rFont val="Arial"/>
        <family val="2"/>
      </rPr>
      <t xml:space="preserve"> gene despite being dominant for </t>
    </r>
    <r>
      <rPr>
        <i/>
        <sz val="12"/>
        <color theme="1"/>
        <rFont val="Arial"/>
        <family val="2"/>
      </rPr>
      <t>Lactobacillus crispatus</t>
    </r>
  </si>
  <si>
    <r>
      <t>* Pullulanase type I (</t>
    </r>
    <r>
      <rPr>
        <i/>
        <sz val="12"/>
        <color theme="1"/>
        <rFont val="Arial"/>
        <family val="2"/>
      </rPr>
      <t>pulA</t>
    </r>
    <r>
      <rPr>
        <sz val="12"/>
        <color theme="1"/>
        <rFont val="Arial"/>
        <family val="2"/>
      </rPr>
      <t xml:space="preserve">) gene from the closed </t>
    </r>
    <r>
      <rPr>
        <i/>
        <sz val="12"/>
        <color theme="1"/>
        <rFont val="Arial"/>
        <family val="2"/>
      </rPr>
      <t xml:space="preserve">L. crispatus </t>
    </r>
    <r>
      <rPr>
        <sz val="12"/>
        <color theme="1"/>
        <rFont val="Arial"/>
        <family val="2"/>
      </rPr>
      <t xml:space="preserve">chromosome NZ_CP046311.1, start position 1986082 and end position 1989861; this gene is 100% identical to the </t>
    </r>
    <r>
      <rPr>
        <i/>
        <sz val="12"/>
        <color theme="1"/>
        <rFont val="Arial"/>
        <family val="2"/>
      </rPr>
      <t>L. crispatus</t>
    </r>
    <r>
      <rPr>
        <sz val="12"/>
        <color theme="1"/>
        <rFont val="Arial"/>
        <family val="2"/>
      </rPr>
      <t>RL03</t>
    </r>
    <r>
      <rPr>
        <i/>
        <sz val="12"/>
        <color theme="1"/>
        <rFont val="Arial"/>
        <family val="2"/>
      </rPr>
      <t xml:space="preserve"> pulA</t>
    </r>
    <r>
      <rPr>
        <sz val="12"/>
        <color theme="1"/>
        <rFont val="Arial"/>
        <family val="2"/>
      </rPr>
      <t xml:space="preserve"> gene used in BLASTn analyses</t>
    </r>
  </si>
  <si>
    <t>Target Name (Genome Reference)</t>
  </si>
  <si>
    <r>
      <t xml:space="preserve">* The closed </t>
    </r>
    <r>
      <rPr>
        <i/>
        <sz val="12"/>
        <color theme="1"/>
        <rFont val="Arial"/>
        <family val="2"/>
      </rPr>
      <t xml:space="preserve">L. crispatus </t>
    </r>
    <r>
      <rPr>
        <sz val="12"/>
        <color theme="1"/>
        <rFont val="Arial"/>
        <family val="2"/>
      </rPr>
      <t>chromosome NZ_CP046311.1 was used as the mapping reference; this genome also encoded one plasmid, which was not included in this analysis</t>
    </r>
  </si>
  <si>
    <t>Clade Name</t>
  </si>
  <si>
    <t>Clade Taxid</t>
  </si>
  <si>
    <t>Zymo Control</t>
  </si>
  <si>
    <t>Query    End</t>
  </si>
  <si>
    <r>
      <rPr>
        <vertAlign val="superscript"/>
        <sz val="12"/>
        <color theme="1"/>
        <rFont val="Arial"/>
        <family val="2"/>
      </rPr>
      <t xml:space="preserve">† </t>
    </r>
    <r>
      <rPr>
        <sz val="12"/>
        <color theme="1"/>
        <rFont val="Arial"/>
        <family val="2"/>
      </rPr>
      <t>Reported number of times</t>
    </r>
  </si>
  <si>
    <t>* Negative = Nugent score ≤6</t>
  </si>
  <si>
    <r>
      <t>Table S10. Pasolli</t>
    </r>
    <r>
      <rPr>
        <b/>
        <vertAlign val="superscript"/>
        <sz val="14"/>
        <color theme="1"/>
        <rFont val="Arial"/>
        <family val="2"/>
      </rPr>
      <t>†</t>
    </r>
    <r>
      <rPr>
        <b/>
        <sz val="14"/>
        <color theme="1"/>
        <rFont val="Arial"/>
        <family val="2"/>
      </rPr>
      <t xml:space="preserve"> metagenome BLASTn results</t>
    </r>
  </si>
  <si>
    <r>
      <t>Table S11. Pasolli</t>
    </r>
    <r>
      <rPr>
        <b/>
        <vertAlign val="superscript"/>
        <sz val="14"/>
        <color theme="1"/>
        <rFont val="Arial"/>
        <family val="2"/>
      </rPr>
      <t>†</t>
    </r>
    <r>
      <rPr>
        <b/>
        <sz val="14"/>
        <color theme="1"/>
        <rFont val="Arial"/>
        <family val="2"/>
      </rPr>
      <t xml:space="preserve"> MAG BLASTn results</t>
    </r>
  </si>
  <si>
    <r>
      <t xml:space="preserve">Table S12. NCBI </t>
    </r>
    <r>
      <rPr>
        <b/>
        <i/>
        <sz val="14"/>
        <color theme="1"/>
        <rFont val="Arial"/>
        <family val="2"/>
      </rPr>
      <t>Lactobacillus crispatus w</t>
    </r>
    <r>
      <rPr>
        <b/>
        <sz val="14"/>
        <color theme="1"/>
        <rFont val="Arial"/>
        <family val="2"/>
      </rPr>
      <t>hole genome sequence BLASTn results</t>
    </r>
  </si>
  <si>
    <r>
      <rPr>
        <vertAlign val="superscript"/>
        <sz val="12"/>
        <color theme="1"/>
        <rFont val="Arial"/>
        <family val="2"/>
      </rPr>
      <t>#</t>
    </r>
    <r>
      <rPr>
        <sz val="12"/>
        <color theme="1"/>
        <rFont val="Arial"/>
        <family val="2"/>
      </rPr>
      <t xml:space="preserve"> Calculated across multiple HSPs</t>
    </r>
  </si>
  <si>
    <r>
      <t>97</t>
    </r>
    <r>
      <rPr>
        <vertAlign val="superscript"/>
        <sz val="12"/>
        <color theme="1"/>
        <rFont val="Arial"/>
        <family val="2"/>
      </rPr>
      <t>#</t>
    </r>
  </si>
  <si>
    <r>
      <t xml:space="preserve">Table S13. </t>
    </r>
    <r>
      <rPr>
        <b/>
        <i/>
        <sz val="14"/>
        <color theme="1"/>
        <rFont val="Arial"/>
        <family val="2"/>
      </rPr>
      <t xml:space="preserve">Lactobacillus crispatus pulA </t>
    </r>
    <r>
      <rPr>
        <b/>
        <sz val="14"/>
        <color theme="1"/>
        <rFont val="Arial"/>
        <family val="2"/>
      </rPr>
      <t>allele data</t>
    </r>
  </si>
  <si>
    <r>
      <t>99</t>
    </r>
    <r>
      <rPr>
        <vertAlign val="superscript"/>
        <sz val="12"/>
        <color rgb="FF000000"/>
        <rFont val="Arial"/>
        <family val="2"/>
      </rPr>
      <t>#</t>
    </r>
  </si>
  <si>
    <t>MAG = metagenome-assembled genome</t>
  </si>
  <si>
    <t>FerrettiP 2018  CA C10024MS2405VA t0M15  bin.1</t>
  </si>
  <si>
    <t>FerrettiP 2018  CA C10032MS2545VA t0M15</t>
  </si>
  <si>
    <t>FerrettiP 2018  CA C10034MS2581VA t0M16  bin.1</t>
  </si>
  <si>
    <t>FerrettiP 2018  CA C10035MS2599VA t0M15</t>
  </si>
  <si>
    <t>FerrettiP 2018  CA C10043MS2743VA t0M15</t>
  </si>
  <si>
    <t>GCF 000160515.1 JV-V01</t>
  </si>
  <si>
    <t>GCF 000161915.2 MV-1A-US</t>
  </si>
  <si>
    <t>GCF 000162255.1 125-2-CHN</t>
  </si>
  <si>
    <t>GCF 000162315.1 MV-3A-US</t>
  </si>
  <si>
    <t>GCF 000165885.1 CTV-05</t>
  </si>
  <si>
    <t>GCF 000176975.2 SJ-3C-US</t>
  </si>
  <si>
    <t>GCF 000177575.1 214-1</t>
  </si>
  <si>
    <t>GCF 000301115.1 FB049-03</t>
  </si>
  <si>
    <t>GCF 000301135.1 FB077-07</t>
  </si>
  <si>
    <t>GCF 000466885.2 2029</t>
  </si>
  <si>
    <t>GCF 001541385.1 VMC3</t>
  </si>
  <si>
    <t>GCF 001541405.1 VMC4</t>
  </si>
  <si>
    <t>GCF 001541505.1 VMC6</t>
  </si>
  <si>
    <t>GCF 001541515.1 VMC5</t>
  </si>
  <si>
    <t>GCF 001541535.1 VMC7</t>
  </si>
  <si>
    <t>GCF 001541585.1 VMC8</t>
  </si>
  <si>
    <t>GCF 001546015.1 VMC1</t>
  </si>
  <si>
    <t>GCF 001546025.1 VMC2</t>
  </si>
  <si>
    <t>GCF 001563615.1 PSS7772C</t>
  </si>
  <si>
    <t>GCF 001700475.1 C037</t>
  </si>
  <si>
    <t>GCF 002861765.1 UMB0803</t>
  </si>
  <si>
    <t>GCF 002861775.1 UMB0044</t>
  </si>
  <si>
    <t>GCF 002861805.1 UMB0824</t>
  </si>
  <si>
    <t>GCF 002861815.1 UMB0085</t>
  </si>
  <si>
    <t>GCF 002863245.1 UMB0040</t>
  </si>
  <si>
    <t>GCF 002863485.1 UMB0054</t>
  </si>
  <si>
    <t>GCF 002863505.1 UMB1398</t>
  </si>
  <si>
    <t>GCF 003795065.1 CO3MRSI1</t>
  </si>
  <si>
    <t>GCF 003971565.1 AB70</t>
  </si>
  <si>
    <t>GCF 004103355.1 L49</t>
  </si>
  <si>
    <t>GCF 004361075.1 RL32</t>
  </si>
  <si>
    <t>GCF 004361095.1 RL31</t>
  </si>
  <si>
    <t>GCF 004361115.1 RL29</t>
  </si>
  <si>
    <t>GCF 004361125.1 RL28</t>
  </si>
  <si>
    <t>GCF 004361175.1 RL26</t>
  </si>
  <si>
    <t>GCF 004361185.1 RL24</t>
  </si>
  <si>
    <t>GCF 004361195.1 RL21</t>
  </si>
  <si>
    <t>GCF 004361205.1 RL19</t>
  </si>
  <si>
    <t>GCF 004361215.1 RL17</t>
  </si>
  <si>
    <t>GCF 004361245.1 RL15</t>
  </si>
  <si>
    <t>GCF 004361265.1 RL13</t>
  </si>
  <si>
    <t>GCF 004361295.1 RL11</t>
  </si>
  <si>
    <t>GCF 004361315.1 RL08</t>
  </si>
  <si>
    <t>GCF 004361345.1 RL05</t>
  </si>
  <si>
    <t>GCF 004361355.1 RL07</t>
  </si>
  <si>
    <t>GCF 004361375.1 RL02</t>
  </si>
  <si>
    <t>GCF 004361385.1 RL03</t>
  </si>
  <si>
    <t>GCF 004361395.1 RL33</t>
  </si>
  <si>
    <t>GCF 004361445.1 RL27</t>
  </si>
  <si>
    <t>GCF 004361455.1 RL30</t>
  </si>
  <si>
    <t>GCF 004361465.1 RL25</t>
  </si>
  <si>
    <t>GCF 004361475.1 RL23</t>
  </si>
  <si>
    <t>GCF 004361515.1 RL20</t>
  </si>
  <si>
    <t>GCF 004361545.1 RL16</t>
  </si>
  <si>
    <t>GCF 004361555.1 RL14</t>
  </si>
  <si>
    <t>GCF 004361565.1 RL10</t>
  </si>
  <si>
    <t>GCF 004361575.1 RL09</t>
  </si>
  <si>
    <t>GCF 004361635.1 RL06</t>
  </si>
  <si>
    <t>GCF 004681235.1 V4</t>
  </si>
  <si>
    <t>GCF 008079315.1 CIP 104459</t>
  </si>
  <si>
    <t>GCF 008868575.1 BIO6272</t>
  </si>
  <si>
    <t>GCF 009730275.1 FDAARGOS 743</t>
  </si>
  <si>
    <t>GCF 009857225.1 Indica1</t>
  </si>
  <si>
    <t>GCF 009857395.1 Indica2</t>
  </si>
  <si>
    <t>GCF 011029265.1 VA50-4AN</t>
  </si>
  <si>
    <t>GCF 012030075.1 UMB1163</t>
  </si>
  <si>
    <t>GCF 014654865.1 BC5</t>
  </si>
  <si>
    <t>GCF 015708055.1 CRI17</t>
  </si>
  <si>
    <t>GCF 015708065.1 CRI10</t>
  </si>
  <si>
    <t>GCF 015708075.1 CRI8</t>
  </si>
  <si>
    <t>GCF 015708105.1 CRI4</t>
  </si>
  <si>
    <t>GCF 016093195.1 C0176A1</t>
  </si>
  <si>
    <t>GCF 016162065.1 LB63</t>
  </si>
  <si>
    <t>GCF 016162125.1 LB62</t>
  </si>
  <si>
    <t>GCF 016162145.1 LB58</t>
  </si>
  <si>
    <t>GCF 016162155.1 LB61</t>
  </si>
  <si>
    <t>GCF 016162165.1 LB59</t>
  </si>
  <si>
    <t>GCF 016162185.1 LB57</t>
  </si>
  <si>
    <t>GCF 016162195.1 LB56</t>
  </si>
  <si>
    <t>GCF 016767795.1 PRL2021</t>
  </si>
  <si>
    <t>GCF 019277925.1 10.2</t>
  </si>
  <si>
    <t>GCF 019278055.1 8.2</t>
  </si>
  <si>
    <t>GCF 019278075.1 9.2</t>
  </si>
  <si>
    <t>GCF 019278105.1 5.1</t>
  </si>
  <si>
    <t>GCF 019278135.1 7.2</t>
  </si>
  <si>
    <t>GCF 019537355.1 UBLCp-01</t>
  </si>
  <si>
    <t>HMP 2012  SRS014465  bin.1</t>
  </si>
  <si>
    <t>HMP 2012  SRS014466</t>
  </si>
  <si>
    <t>HMP 2012  SRS014494  bin.1</t>
  </si>
  <si>
    <t>HMP 2012  SRS015072</t>
  </si>
  <si>
    <t>HMP 2012  SRS016516</t>
  </si>
  <si>
    <t>HMP 2012  SRS017520</t>
  </si>
  <si>
    <t>HMP 2012  SRS018769</t>
  </si>
  <si>
    <t>HMP 2012  SRS019600</t>
  </si>
  <si>
    <t>HMP 2012  SRS021969</t>
  </si>
  <si>
    <t>HMP 2012  SRS022158  bin.1</t>
  </si>
  <si>
    <t>HMP 2012  SRS051505</t>
  </si>
  <si>
    <t>HMP 2012  SRS065347</t>
  </si>
  <si>
    <t>THIKA 1 bin.3</t>
  </si>
  <si>
    <t>THIKA 10</t>
  </si>
  <si>
    <t>THIKA 11 bin.2</t>
  </si>
  <si>
    <t>THIKA 12 bin.2</t>
  </si>
  <si>
    <t>THIKA 13 bin.1</t>
  </si>
  <si>
    <t>THIKA 14 bin.1</t>
  </si>
  <si>
    <t>THIKA 15</t>
  </si>
  <si>
    <t>THIKA 2 bin.1</t>
  </si>
  <si>
    <t>THIKA 4 bin.1</t>
  </si>
  <si>
    <t>THIKA 6 bin.2</t>
  </si>
  <si>
    <t>THIKA 7</t>
  </si>
  <si>
    <t>THIKA 8 bin.2</t>
  </si>
  <si>
    <t>Body Site</t>
  </si>
  <si>
    <t>Premature Stop Codon</t>
  </si>
  <si>
    <t>GCF 000389675.2 L. acidophilus La-14</t>
  </si>
  <si>
    <t>Metagenome/MAG</t>
  </si>
  <si>
    <t>Isolate</t>
  </si>
  <si>
    <t>Urine/Urinary Tract</t>
  </si>
  <si>
    <t>Vagina/Genital Tract</t>
  </si>
  <si>
    <t>Insertion-Deletion</t>
  </si>
  <si>
    <t>pulA Gene Insertion</t>
  </si>
  <si>
    <t>pulA Gene Deletion</t>
  </si>
  <si>
    <t>Full-length pulA Gene</t>
  </si>
  <si>
    <t>Europe</t>
  </si>
  <si>
    <t>North America</t>
  </si>
  <si>
    <t>North Asia</t>
  </si>
  <si>
    <t>South Asia</t>
  </si>
  <si>
    <t>South America</t>
  </si>
  <si>
    <t>Africa</t>
  </si>
  <si>
    <t>Geography</t>
  </si>
  <si>
    <t>Genome/Metagenome</t>
  </si>
  <si>
    <t>Glycogen         (µg/ng protein)</t>
  </si>
  <si>
    <t>Human                    α-Amylase Concentration (mU/ng protein)</t>
  </si>
  <si>
    <t>Amylopullulanase Activity               (Fluor/s/ng protein)</t>
  </si>
  <si>
    <t xml:space="preserve">Bacterial Abundance               (mean 16S rRNA gene copies/swab) </t>
  </si>
  <si>
    <t>Query      Start</t>
  </si>
  <si>
    <t>Query       Start</t>
  </si>
  <si>
    <t>Query        End</t>
  </si>
  <si>
    <t>Query        Start</t>
  </si>
  <si>
    <t>Subject Name                      (Contig Sequence)</t>
  </si>
  <si>
    <t>Table S6. Kenyan Girls Health Study metagenome BLASTn results</t>
  </si>
  <si>
    <t>Table S7. Kenyan Girls Health Study MAG BLASTn results</t>
  </si>
  <si>
    <t>KGHS_1_bin.1</t>
  </si>
  <si>
    <t>KGHS_1_bin.2</t>
  </si>
  <si>
    <t>KGHS_1_bin.3</t>
  </si>
  <si>
    <t>KGHS_1_bin.4</t>
  </si>
  <si>
    <t>KGHS_2_bin.1</t>
  </si>
  <si>
    <t>KGHS_3_bin.1</t>
  </si>
  <si>
    <t>KGHS_4_bin.1</t>
  </si>
  <si>
    <t>KGHS_5_bin.1</t>
  </si>
  <si>
    <t>KGHS_6_bin.2</t>
  </si>
  <si>
    <t>KGHS_7_bin.1</t>
  </si>
  <si>
    <t>KGHS_8_bin.1</t>
  </si>
  <si>
    <t>KGHS_8_bin.2</t>
  </si>
  <si>
    <t>KGHS_9_bin.1</t>
  </si>
  <si>
    <t>KGHS_9_bin.2</t>
  </si>
  <si>
    <t>KGHS_10_bin.1</t>
  </si>
  <si>
    <t>KGHS_11_bin.1</t>
  </si>
  <si>
    <t>KGHS_11_bin.2</t>
  </si>
  <si>
    <t>KGHS_12_bin.1</t>
  </si>
  <si>
    <t>KGHS_12_bin.2</t>
  </si>
  <si>
    <t>KGHS_13_bin.1</t>
  </si>
  <si>
    <t>KGHS_14_bin.1</t>
  </si>
  <si>
    <t>KGHS_15_bin.1‡</t>
  </si>
  <si>
    <t>KGHS_15_bin.2</t>
  </si>
  <si>
    <t>KGHS_16_bin.1</t>
  </si>
  <si>
    <t>KGHS_17_bin.1</t>
  </si>
  <si>
    <r>
      <t xml:space="preserve">‡ KGHS_15_bin.1 was classified as </t>
    </r>
    <r>
      <rPr>
        <i/>
        <sz val="12"/>
        <color theme="1"/>
        <rFont val="Arial"/>
        <family val="2"/>
      </rPr>
      <t>Limosilactobacillus vaginalis</t>
    </r>
    <r>
      <rPr>
        <sz val="12"/>
        <color theme="1"/>
        <rFont val="Arial"/>
        <family val="2"/>
      </rPr>
      <t xml:space="preserve">_A by GTDB-tk (species formerly known as </t>
    </r>
    <r>
      <rPr>
        <i/>
        <sz val="12"/>
        <color theme="1"/>
        <rFont val="Arial"/>
        <family val="2"/>
      </rPr>
      <t>Lactobacillus vaginalis</t>
    </r>
    <r>
      <rPr>
        <sz val="12"/>
        <color theme="1"/>
        <rFont val="Arial"/>
        <family val="2"/>
      </rPr>
      <t xml:space="preserve">) but the contig containing the </t>
    </r>
    <r>
      <rPr>
        <i/>
        <sz val="12"/>
        <color theme="1"/>
        <rFont val="Arial"/>
        <family val="2"/>
      </rPr>
      <t>pulA</t>
    </r>
    <r>
      <rPr>
        <sz val="12"/>
        <color theme="1"/>
        <rFont val="Arial"/>
        <family val="2"/>
      </rPr>
      <t xml:space="preserve"> gene was classified as Lactobacillus crispatus using BLASTn</t>
    </r>
  </si>
  <si>
    <r>
      <t xml:space="preserve">Table S8. </t>
    </r>
    <r>
      <rPr>
        <b/>
        <i/>
        <sz val="14"/>
        <color theme="1"/>
        <rFont val="Arial"/>
        <family val="2"/>
      </rPr>
      <t>pulA g</t>
    </r>
    <r>
      <rPr>
        <b/>
        <sz val="14"/>
        <color theme="1"/>
        <rFont val="Arial"/>
        <family val="2"/>
      </rPr>
      <t>ene coverage in Kenyan Girls Health Study metagenomes</t>
    </r>
  </si>
  <si>
    <r>
      <t xml:space="preserve">Table S9. </t>
    </r>
    <r>
      <rPr>
        <b/>
        <i/>
        <sz val="14"/>
        <color theme="1"/>
        <rFont val="Arial"/>
        <family val="2"/>
      </rPr>
      <t xml:space="preserve">Lactobacillus crispatus </t>
    </r>
    <r>
      <rPr>
        <b/>
        <sz val="14"/>
        <color theme="1"/>
        <rFont val="Arial"/>
        <family val="2"/>
      </rPr>
      <t>genome coverage in Kenyan Girls Health Study metagenomes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</si>
</sst>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E+00"/>
  </numFmts>
  <fonts count="2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3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rgb="FF333333"/>
      <name val="Arial"/>
      <family val="2"/>
    </font>
    <font>
      <i/>
      <sz val="12"/>
      <color rgb="FF00000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vertAlign val="superscript"/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8" fillId="0" borderId="0"/>
    <xf numFmtId="0" fontId="26" fillId="0" borderId="0" applyProtection="0">
      <alignment horizontal="right"/>
    </xf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1" applyBorder="1"/>
    <xf numFmtId="0" fontId="7" fillId="0" borderId="0" xfId="0" applyFont="1"/>
    <xf numFmtId="0" fontId="6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2" applyFont="1"/>
    <xf numFmtId="0" fontId="12" fillId="0" borderId="0" xfId="2" applyFont="1"/>
    <xf numFmtId="0" fontId="15" fillId="0" borderId="0" xfId="1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18" fillId="0" borderId="0" xfId="2" applyFont="1"/>
    <xf numFmtId="0" fontId="22" fillId="0" borderId="0" xfId="2" applyFont="1"/>
    <xf numFmtId="0" fontId="22" fillId="0" borderId="0" xfId="0" applyFont="1"/>
    <xf numFmtId="0" fontId="12" fillId="0" borderId="0" xfId="0" applyFont="1" applyAlignment="1"/>
    <xf numFmtId="0" fontId="22" fillId="0" borderId="0" xfId="0" applyFont="1" applyAlignment="1">
      <alignment horizontal="left"/>
    </xf>
    <xf numFmtId="0" fontId="12" fillId="0" borderId="0" xfId="2" applyFont="1" applyFill="1"/>
    <xf numFmtId="1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left" vertical="center"/>
    </xf>
    <xf numFmtId="164" fontId="10" fillId="0" borderId="2" xfId="0" applyNumberFormat="1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/>
    </xf>
    <xf numFmtId="164" fontId="12" fillId="0" borderId="2" xfId="0" applyNumberFormat="1" applyFont="1" applyBorder="1" applyAlignment="1">
      <alignment horizontal="left"/>
    </xf>
    <xf numFmtId="164" fontId="11" fillId="0" borderId="2" xfId="0" applyNumberFormat="1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left" vertical="center"/>
    </xf>
    <xf numFmtId="164" fontId="12" fillId="0" borderId="2" xfId="0" applyNumberFormat="1" applyFont="1" applyFill="1" applyBorder="1" applyAlignment="1">
      <alignment horizontal="left" vertical="center"/>
    </xf>
    <xf numFmtId="165" fontId="10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1" fontId="12" fillId="0" borderId="2" xfId="0" applyNumberFormat="1" applyFont="1" applyBorder="1" applyAlignment="1">
      <alignment horizontal="left"/>
    </xf>
    <xf numFmtId="0" fontId="19" fillId="0" borderId="2" xfId="0" applyFont="1" applyBorder="1"/>
    <xf numFmtId="0" fontId="12" fillId="0" borderId="2" xfId="0" applyFont="1" applyBorder="1"/>
    <xf numFmtId="0" fontId="18" fillId="0" borderId="2" xfId="2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16" fillId="0" borderId="2" xfId="2" applyFont="1" applyBorder="1" applyAlignment="1">
      <alignment horizontal="left"/>
    </xf>
    <xf numFmtId="0" fontId="16" fillId="0" borderId="2" xfId="2" applyFont="1" applyBorder="1" applyAlignment="1">
      <alignment horizontal="left" wrapText="1"/>
    </xf>
    <xf numFmtId="0" fontId="20" fillId="0" borderId="2" xfId="2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2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9" fillId="0" borderId="2" xfId="2" applyFont="1" applyBorder="1" applyAlignment="1">
      <alignment horizontal="left"/>
    </xf>
    <xf numFmtId="0" fontId="21" fillId="0" borderId="2" xfId="2" applyFont="1" applyBorder="1" applyAlignment="1">
      <alignment horizontal="left"/>
    </xf>
    <xf numFmtId="11" fontId="12" fillId="0" borderId="2" xfId="2" applyNumberFormat="1" applyFont="1" applyBorder="1" applyAlignment="1">
      <alignment horizontal="left"/>
    </xf>
    <xf numFmtId="0" fontId="12" fillId="0" borderId="3" xfId="2" applyFont="1" applyBorder="1" applyAlignment="1">
      <alignment vertical="center"/>
    </xf>
    <xf numFmtId="0" fontId="19" fillId="0" borderId="3" xfId="2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2" xfId="2" applyFont="1" applyBorder="1" applyAlignment="1">
      <alignment horizontal="left" vertical="center"/>
    </xf>
    <xf numFmtId="0" fontId="19" fillId="0" borderId="2" xfId="2" applyFont="1" applyBorder="1" applyAlignment="1">
      <alignment vertical="center"/>
    </xf>
    <xf numFmtId="0" fontId="18" fillId="0" borderId="3" xfId="2" applyFont="1" applyBorder="1" applyAlignment="1">
      <alignment horizontal="left" vertical="center"/>
    </xf>
    <xf numFmtId="0" fontId="18" fillId="0" borderId="2" xfId="2" applyFont="1" applyBorder="1" applyAlignment="1">
      <alignment vertical="center"/>
    </xf>
    <xf numFmtId="0" fontId="18" fillId="0" borderId="2" xfId="2" applyFont="1" applyBorder="1" applyAlignment="1">
      <alignment horizontal="left" vertical="center"/>
    </xf>
    <xf numFmtId="11" fontId="18" fillId="0" borderId="2" xfId="2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0" fontId="12" fillId="0" borderId="4" xfId="3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/>
    <xf numFmtId="0" fontId="12" fillId="0" borderId="4" xfId="0" applyFont="1" applyBorder="1"/>
    <xf numFmtId="0" fontId="12" fillId="0" borderId="4" xfId="0" applyFont="1" applyFill="1" applyBorder="1" applyAlignment="1"/>
    <xf numFmtId="0" fontId="18" fillId="0" borderId="4" xfId="0" applyFont="1" applyFill="1" applyBorder="1" applyAlignment="1">
      <alignment horizontal="left"/>
    </xf>
  </cellXfs>
  <cellStyles count="4">
    <cellStyle name="Heading 2" xfId="1" builtinId="17"/>
    <cellStyle name="iTOLnormal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A2B8E1"/>
      <color rgb="FF9C000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A23" sqref="A23"/>
    </sheetView>
  </sheetViews>
  <sheetFormatPr defaultRowHeight="15" x14ac:dyDescent="0.25"/>
  <cols>
    <col min="1" max="12" width="14.28515625" customWidth="1"/>
    <col min="13" max="13" width="17.28515625" bestFit="1" customWidth="1"/>
  </cols>
  <sheetData>
    <row r="1" spans="1:15" s="5" customFormat="1" ht="21.75" customHeight="1" x14ac:dyDescent="0.3">
      <c r="A1" s="26" t="s">
        <v>477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63" x14ac:dyDescent="0.25">
      <c r="A2" s="52" t="s">
        <v>0</v>
      </c>
      <c r="B2" s="48" t="s">
        <v>1</v>
      </c>
      <c r="C2" s="52" t="s">
        <v>2</v>
      </c>
      <c r="D2" s="52" t="s">
        <v>3</v>
      </c>
      <c r="E2" s="52" t="s">
        <v>4</v>
      </c>
      <c r="F2" s="52" t="s">
        <v>468</v>
      </c>
      <c r="G2" s="52" t="s">
        <v>474</v>
      </c>
      <c r="H2" s="52" t="s">
        <v>5</v>
      </c>
      <c r="I2" s="52" t="s">
        <v>6</v>
      </c>
      <c r="J2" s="52" t="s">
        <v>7</v>
      </c>
      <c r="K2" s="52" t="s">
        <v>8</v>
      </c>
      <c r="L2" s="52" t="s">
        <v>9</v>
      </c>
      <c r="M2" s="53" t="s">
        <v>10</v>
      </c>
      <c r="N2" s="7"/>
      <c r="O2" s="4"/>
    </row>
    <row r="3" spans="1:15" x14ac:dyDescent="0.25">
      <c r="A3" s="31">
        <v>1</v>
      </c>
      <c r="B3" s="32">
        <f>19-4</f>
        <v>15</v>
      </c>
      <c r="C3" s="31">
        <v>18.600000381469727</v>
      </c>
      <c r="D3" s="32" t="s">
        <v>11</v>
      </c>
      <c r="E3" s="31"/>
      <c r="F3" s="31"/>
      <c r="G3" s="31">
        <v>8</v>
      </c>
      <c r="H3" s="32" t="s">
        <v>11</v>
      </c>
      <c r="I3" s="32" t="s">
        <v>11</v>
      </c>
      <c r="J3" s="32" t="s">
        <v>11</v>
      </c>
      <c r="K3" s="32" t="s">
        <v>12</v>
      </c>
      <c r="L3" s="31">
        <v>0</v>
      </c>
      <c r="M3" s="32" t="s">
        <v>13</v>
      </c>
      <c r="N3" s="6"/>
      <c r="O3" s="2"/>
    </row>
    <row r="4" spans="1:15" x14ac:dyDescent="0.25">
      <c r="A4" s="31">
        <v>2</v>
      </c>
      <c r="B4" s="32">
        <f>20-8</f>
        <v>12</v>
      </c>
      <c r="C4" s="31">
        <v>20.700000762939453</v>
      </c>
      <c r="D4" s="32" t="s">
        <v>11</v>
      </c>
      <c r="E4" s="31"/>
      <c r="F4" s="31"/>
      <c r="G4" s="31">
        <v>10</v>
      </c>
      <c r="H4" s="32" t="s">
        <v>11</v>
      </c>
      <c r="I4" s="32" t="s">
        <v>14</v>
      </c>
      <c r="J4" s="32" t="s">
        <v>11</v>
      </c>
      <c r="K4" s="32" t="s">
        <v>12</v>
      </c>
      <c r="L4" s="31">
        <v>0</v>
      </c>
      <c r="M4" s="32" t="s">
        <v>13</v>
      </c>
      <c r="N4" s="6"/>
      <c r="O4" s="2"/>
    </row>
    <row r="5" spans="1:15" x14ac:dyDescent="0.25">
      <c r="A5" s="31">
        <v>3</v>
      </c>
      <c r="B5" s="32">
        <f>6+21</f>
        <v>27</v>
      </c>
      <c r="C5" s="31">
        <v>19.5</v>
      </c>
      <c r="D5" s="32" t="s">
        <v>11</v>
      </c>
      <c r="E5" s="31"/>
      <c r="F5" s="31"/>
      <c r="G5" s="31">
        <v>12</v>
      </c>
      <c r="H5" s="32" t="s">
        <v>14</v>
      </c>
      <c r="I5" s="32" t="s">
        <v>14</v>
      </c>
      <c r="J5" s="32" t="s">
        <v>11</v>
      </c>
      <c r="K5" s="32" t="s">
        <v>12</v>
      </c>
      <c r="L5" s="31">
        <v>0</v>
      </c>
      <c r="M5" s="32" t="s">
        <v>13</v>
      </c>
      <c r="N5" s="6"/>
      <c r="O5" s="2"/>
    </row>
    <row r="6" spans="1:15" x14ac:dyDescent="0.25">
      <c r="A6" s="31">
        <v>4</v>
      </c>
      <c r="B6" s="32">
        <f>4</f>
        <v>4</v>
      </c>
      <c r="C6" s="31">
        <v>20.700000762939453</v>
      </c>
      <c r="D6" s="32" t="s">
        <v>11</v>
      </c>
      <c r="E6" s="31"/>
      <c r="F6" s="31"/>
      <c r="G6" s="31">
        <v>12</v>
      </c>
      <c r="H6" s="32" t="s">
        <v>11</v>
      </c>
      <c r="I6" s="32" t="s">
        <v>14</v>
      </c>
      <c r="J6" s="32" t="s">
        <v>11</v>
      </c>
      <c r="K6" s="32" t="s">
        <v>12</v>
      </c>
      <c r="L6" s="31">
        <v>4</v>
      </c>
      <c r="M6" s="32" t="s">
        <v>13</v>
      </c>
      <c r="N6" s="6"/>
      <c r="O6" s="2"/>
    </row>
    <row r="7" spans="1:15" x14ac:dyDescent="0.25">
      <c r="A7" s="31">
        <v>5</v>
      </c>
      <c r="B7" s="32">
        <f>27-16</f>
        <v>11</v>
      </c>
      <c r="C7" s="31">
        <v>18.600000381469727</v>
      </c>
      <c r="D7" s="32" t="s">
        <v>11</v>
      </c>
      <c r="E7" s="31"/>
      <c r="F7" s="31"/>
      <c r="G7" s="31">
        <v>12</v>
      </c>
      <c r="H7" s="32" t="s">
        <v>14</v>
      </c>
      <c r="I7" s="32" t="s">
        <v>14</v>
      </c>
      <c r="J7" s="32" t="s">
        <v>11</v>
      </c>
      <c r="K7" s="32" t="s">
        <v>12</v>
      </c>
      <c r="L7" s="31">
        <v>0</v>
      </c>
      <c r="M7" s="32" t="s">
        <v>13</v>
      </c>
      <c r="N7" s="6"/>
      <c r="O7" s="2"/>
    </row>
    <row r="8" spans="1:15" x14ac:dyDescent="0.25">
      <c r="A8" s="31">
        <v>6</v>
      </c>
      <c r="B8" s="32">
        <f>(28-18)+4</f>
        <v>14</v>
      </c>
      <c r="C8" s="31">
        <v>18.299999237060547</v>
      </c>
      <c r="D8" s="32" t="s">
        <v>11</v>
      </c>
      <c r="E8" s="31"/>
      <c r="F8" s="31"/>
      <c r="G8" s="31">
        <v>12</v>
      </c>
      <c r="H8" s="32" t="s">
        <v>11</v>
      </c>
      <c r="I8" s="32" t="s">
        <v>14</v>
      </c>
      <c r="J8" s="32" t="s">
        <v>14</v>
      </c>
      <c r="K8" s="32" t="s">
        <v>12</v>
      </c>
      <c r="L8" s="31">
        <v>0</v>
      </c>
      <c r="M8" s="32" t="s">
        <v>13</v>
      </c>
      <c r="N8" s="6"/>
      <c r="O8" s="2"/>
    </row>
    <row r="9" spans="1:15" x14ac:dyDescent="0.25">
      <c r="A9" s="31">
        <v>7</v>
      </c>
      <c r="B9" s="32">
        <f>5</f>
        <v>5</v>
      </c>
      <c r="C9" s="31">
        <v>18.799999237060547</v>
      </c>
      <c r="D9" s="32" t="s">
        <v>11</v>
      </c>
      <c r="E9" s="31"/>
      <c r="F9" s="31"/>
      <c r="G9" s="31">
        <v>8</v>
      </c>
      <c r="H9" s="32" t="s">
        <v>11</v>
      </c>
      <c r="I9" s="32" t="s">
        <v>14</v>
      </c>
      <c r="J9" s="32" t="s">
        <v>14</v>
      </c>
      <c r="K9" s="32" t="s">
        <v>12</v>
      </c>
      <c r="L9" s="31">
        <v>1</v>
      </c>
      <c r="M9" s="32" t="s">
        <v>13</v>
      </c>
      <c r="N9" s="6"/>
      <c r="O9" s="2"/>
    </row>
    <row r="10" spans="1:15" x14ac:dyDescent="0.25">
      <c r="A10" s="31">
        <v>8</v>
      </c>
      <c r="B10" s="32">
        <v>10</v>
      </c>
      <c r="C10" s="31">
        <v>18.399999618530273</v>
      </c>
      <c r="D10" s="32" t="s">
        <v>11</v>
      </c>
      <c r="E10" s="31"/>
      <c r="F10" s="31"/>
      <c r="G10" s="31">
        <v>11</v>
      </c>
      <c r="H10" s="32" t="s">
        <v>11</v>
      </c>
      <c r="I10" s="32" t="s">
        <v>11</v>
      </c>
      <c r="J10" s="32" t="s">
        <v>11</v>
      </c>
      <c r="K10" s="32" t="s">
        <v>12</v>
      </c>
      <c r="L10" s="31">
        <v>0</v>
      </c>
      <c r="M10" s="32" t="s">
        <v>13</v>
      </c>
      <c r="N10" s="6"/>
      <c r="O10" s="2"/>
    </row>
    <row r="11" spans="1:15" x14ac:dyDescent="0.25">
      <c r="A11" s="31">
        <v>9</v>
      </c>
      <c r="B11" s="32">
        <v>17</v>
      </c>
      <c r="C11" s="31">
        <v>18.299999237060547</v>
      </c>
      <c r="D11" s="32" t="s">
        <v>11</v>
      </c>
      <c r="E11" s="31"/>
      <c r="F11" s="31"/>
      <c r="G11" s="31">
        <v>11</v>
      </c>
      <c r="H11" s="32" t="s">
        <v>11</v>
      </c>
      <c r="I11" s="32" t="s">
        <v>14</v>
      </c>
      <c r="J11" s="32" t="s">
        <v>11</v>
      </c>
      <c r="K11" s="32" t="s">
        <v>12</v>
      </c>
      <c r="L11" s="31">
        <v>0</v>
      </c>
      <c r="M11" s="32" t="s">
        <v>13</v>
      </c>
      <c r="N11" s="6"/>
      <c r="O11" s="2"/>
    </row>
    <row r="12" spans="1:15" x14ac:dyDescent="0.25">
      <c r="A12" s="31">
        <v>10</v>
      </c>
      <c r="B12" s="32">
        <f>30-8</f>
        <v>22</v>
      </c>
      <c r="C12" s="31">
        <v>19.100000381469727</v>
      </c>
      <c r="D12" s="32" t="s">
        <v>11</v>
      </c>
      <c r="E12" s="31"/>
      <c r="F12" s="31"/>
      <c r="G12" s="31">
        <v>11</v>
      </c>
      <c r="H12" s="32" t="s">
        <v>14</v>
      </c>
      <c r="I12" s="32" t="s">
        <v>11</v>
      </c>
      <c r="J12" s="32" t="s">
        <v>14</v>
      </c>
      <c r="K12" s="32" t="s">
        <v>12</v>
      </c>
      <c r="L12" s="31">
        <v>0</v>
      </c>
      <c r="M12" s="32" t="s">
        <v>13</v>
      </c>
      <c r="N12" s="6"/>
      <c r="O12" s="2"/>
    </row>
    <row r="13" spans="1:15" x14ac:dyDescent="0.25">
      <c r="A13" s="31">
        <v>11</v>
      </c>
      <c r="B13" s="32">
        <v>10</v>
      </c>
      <c r="C13" s="31">
        <v>19.799999237060547</v>
      </c>
      <c r="D13" s="32" t="s">
        <v>14</v>
      </c>
      <c r="E13" s="31">
        <v>18.345205307006836</v>
      </c>
      <c r="F13" s="31">
        <v>0</v>
      </c>
      <c r="G13" s="31">
        <v>12</v>
      </c>
      <c r="H13" s="32" t="s">
        <v>11</v>
      </c>
      <c r="I13" s="32" t="s">
        <v>11</v>
      </c>
      <c r="J13" s="32" t="s">
        <v>11</v>
      </c>
      <c r="K13" s="32" t="s">
        <v>12</v>
      </c>
      <c r="L13" s="31">
        <v>0</v>
      </c>
      <c r="M13" s="32" t="s">
        <v>13</v>
      </c>
      <c r="N13" s="6"/>
      <c r="O13" s="2"/>
    </row>
    <row r="14" spans="1:15" x14ac:dyDescent="0.25">
      <c r="A14" s="31">
        <v>12</v>
      </c>
      <c r="B14" s="32">
        <v>8</v>
      </c>
      <c r="C14" s="31">
        <v>19.5</v>
      </c>
      <c r="D14" s="32" t="s">
        <v>11</v>
      </c>
      <c r="E14" s="31"/>
      <c r="F14" s="31"/>
      <c r="G14" s="31">
        <v>13</v>
      </c>
      <c r="H14" s="32" t="s">
        <v>11</v>
      </c>
      <c r="I14" s="32" t="s">
        <v>11</v>
      </c>
      <c r="J14" s="32" t="s">
        <v>11</v>
      </c>
      <c r="K14" s="32" t="s">
        <v>12</v>
      </c>
      <c r="L14" s="31">
        <v>0</v>
      </c>
      <c r="M14" s="32" t="s">
        <v>13</v>
      </c>
      <c r="N14" s="6"/>
      <c r="O14" s="2"/>
    </row>
    <row r="15" spans="1:15" x14ac:dyDescent="0.25">
      <c r="A15" s="31">
        <v>13</v>
      </c>
      <c r="B15" s="32">
        <f>31-19</f>
        <v>12</v>
      </c>
      <c r="C15" s="31">
        <v>16.399999618530273</v>
      </c>
      <c r="D15" s="32" t="s">
        <v>11</v>
      </c>
      <c r="E15" s="31"/>
      <c r="F15" s="31"/>
      <c r="G15" s="31">
        <v>10</v>
      </c>
      <c r="H15" s="32" t="s">
        <v>11</v>
      </c>
      <c r="I15" s="32" t="s">
        <v>11</v>
      </c>
      <c r="J15" s="32" t="s">
        <v>14</v>
      </c>
      <c r="K15" s="32" t="s">
        <v>12</v>
      </c>
      <c r="L15" s="31">
        <v>0</v>
      </c>
      <c r="M15" s="32" t="s">
        <v>15</v>
      </c>
      <c r="N15" s="6"/>
      <c r="O15" s="2"/>
    </row>
    <row r="16" spans="1:15" x14ac:dyDescent="0.25">
      <c r="A16" s="31">
        <v>14</v>
      </c>
      <c r="B16" s="32">
        <v>5</v>
      </c>
      <c r="C16" s="31">
        <v>18.899999618530273</v>
      </c>
      <c r="D16" s="32" t="s">
        <v>14</v>
      </c>
      <c r="E16" s="31">
        <v>18.354793548583984</v>
      </c>
      <c r="F16" s="31">
        <v>0</v>
      </c>
      <c r="G16" s="31">
        <v>12</v>
      </c>
      <c r="H16" s="32" t="s">
        <v>14</v>
      </c>
      <c r="I16" s="32" t="s">
        <v>14</v>
      </c>
      <c r="J16" s="32" t="s">
        <v>14</v>
      </c>
      <c r="K16" s="32" t="s">
        <v>12</v>
      </c>
      <c r="L16" s="31">
        <v>0</v>
      </c>
      <c r="M16" s="32" t="s">
        <v>13</v>
      </c>
      <c r="N16" s="6"/>
      <c r="O16" s="2"/>
    </row>
    <row r="17" spans="1:15" x14ac:dyDescent="0.25">
      <c r="A17" s="31">
        <v>15</v>
      </c>
      <c r="B17" s="32">
        <f>(31-19)+27</f>
        <v>39</v>
      </c>
      <c r="C17" s="31">
        <v>18.5</v>
      </c>
      <c r="D17" s="32" t="s">
        <v>14</v>
      </c>
      <c r="E17" s="31">
        <v>17.510959625244141</v>
      </c>
      <c r="F17" s="31">
        <v>1</v>
      </c>
      <c r="G17" s="31">
        <v>12</v>
      </c>
      <c r="H17" s="32" t="s">
        <v>11</v>
      </c>
      <c r="I17" s="32" t="s">
        <v>14</v>
      </c>
      <c r="J17" s="32" t="s">
        <v>11</v>
      </c>
      <c r="K17" s="32" t="s">
        <v>12</v>
      </c>
      <c r="L17" s="31">
        <v>0</v>
      </c>
      <c r="M17" s="32" t="s">
        <v>16</v>
      </c>
      <c r="N17" s="6"/>
      <c r="O17" s="2"/>
    </row>
    <row r="18" spans="1:15" x14ac:dyDescent="0.25">
      <c r="A18" s="31">
        <v>16</v>
      </c>
      <c r="B18" s="32">
        <f>15-7</f>
        <v>8</v>
      </c>
      <c r="C18" s="31">
        <v>20.5</v>
      </c>
      <c r="D18" s="32" t="s">
        <v>11</v>
      </c>
      <c r="E18" s="31"/>
      <c r="F18" s="31"/>
      <c r="G18" s="31">
        <v>12</v>
      </c>
      <c r="H18" s="32" t="s">
        <v>11</v>
      </c>
      <c r="I18" s="32" t="s">
        <v>11</v>
      </c>
      <c r="J18" s="32" t="s">
        <v>11</v>
      </c>
      <c r="K18" s="32" t="s">
        <v>12</v>
      </c>
      <c r="L18" s="31">
        <v>1</v>
      </c>
      <c r="M18" s="32" t="s">
        <v>13</v>
      </c>
      <c r="N18" s="6"/>
      <c r="O18" s="2"/>
    </row>
    <row r="19" spans="1:15" x14ac:dyDescent="0.25">
      <c r="A19" s="31">
        <v>17</v>
      </c>
      <c r="B19" s="32">
        <f>(31-27)+4</f>
        <v>8</v>
      </c>
      <c r="C19" s="31">
        <v>17.799999237060547</v>
      </c>
      <c r="D19" s="32" t="s">
        <v>14</v>
      </c>
      <c r="E19" s="31">
        <v>14.70684814453125</v>
      </c>
      <c r="F19" s="31">
        <v>0</v>
      </c>
      <c r="G19" s="31">
        <v>12</v>
      </c>
      <c r="H19" s="32" t="s">
        <v>14</v>
      </c>
      <c r="I19" s="32" t="s">
        <v>14</v>
      </c>
      <c r="J19" s="32" t="s">
        <v>14</v>
      </c>
      <c r="K19" s="32" t="s">
        <v>12</v>
      </c>
      <c r="L19" s="31">
        <v>0</v>
      </c>
      <c r="M19" s="32" t="s">
        <v>13</v>
      </c>
      <c r="N19" s="6"/>
      <c r="O19" s="2"/>
    </row>
    <row r="20" spans="1:15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6"/>
    </row>
    <row r="21" spans="1:15" ht="18.75" x14ac:dyDescent="0.25">
      <c r="A21" s="9" t="s">
        <v>503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6"/>
    </row>
    <row r="22" spans="1:15" ht="15.75" x14ac:dyDescent="0.25">
      <c r="A22" s="9" t="s">
        <v>504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6"/>
    </row>
    <row r="23" spans="1:15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6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</sheetData>
  <pageMargins left="0.7" right="0.7" top="0.75" bottom="0.75" header="0.3" footer="0.3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27" sqref="A27"/>
    </sheetView>
  </sheetViews>
  <sheetFormatPr defaultColWidth="12.5703125" defaultRowHeight="15" x14ac:dyDescent="0.2"/>
  <cols>
    <col min="1" max="1" width="51.85546875" style="13" customWidth="1"/>
    <col min="2" max="2" width="16.5703125" style="13" bestFit="1" customWidth="1"/>
    <col min="3" max="3" width="34.140625" style="13" bestFit="1" customWidth="1"/>
    <col min="4" max="4" width="75.5703125" style="13" bestFit="1" customWidth="1"/>
    <col min="5" max="5" width="41.85546875" style="13" bestFit="1" customWidth="1"/>
    <col min="6" max="13" width="12.7109375" style="13" customWidth="1"/>
    <col min="14" max="16384" width="12.5703125" style="13"/>
  </cols>
  <sheetData>
    <row r="1" spans="1:13" s="10" customFormat="1" ht="21.75" customHeight="1" x14ac:dyDescent="0.25">
      <c r="A1" s="27" t="s">
        <v>505</v>
      </c>
    </row>
    <row r="2" spans="1:13" s="12" customFormat="1" ht="31.5" customHeight="1" x14ac:dyDescent="0.25">
      <c r="A2" s="54" t="s">
        <v>144</v>
      </c>
      <c r="B2" s="54" t="s">
        <v>145</v>
      </c>
      <c r="C2" s="54" t="s">
        <v>102</v>
      </c>
      <c r="D2" s="49" t="s">
        <v>469</v>
      </c>
      <c r="E2" s="49" t="s">
        <v>103</v>
      </c>
      <c r="F2" s="50" t="s">
        <v>654</v>
      </c>
      <c r="G2" s="50" t="s">
        <v>488</v>
      </c>
      <c r="H2" s="50" t="s">
        <v>104</v>
      </c>
      <c r="I2" s="50" t="s">
        <v>105</v>
      </c>
      <c r="J2" s="50" t="s">
        <v>106</v>
      </c>
      <c r="K2" s="50" t="s">
        <v>107</v>
      </c>
      <c r="L2" s="50" t="s">
        <v>108</v>
      </c>
      <c r="M2" s="50" t="s">
        <v>109</v>
      </c>
    </row>
    <row r="3" spans="1:13" s="25" customFormat="1" x14ac:dyDescent="0.2">
      <c r="A3" s="47" t="s">
        <v>146</v>
      </c>
      <c r="B3" s="47" t="s">
        <v>147</v>
      </c>
      <c r="C3" s="47" t="s">
        <v>148</v>
      </c>
      <c r="D3" s="47" t="s">
        <v>110</v>
      </c>
      <c r="E3" s="47" t="s">
        <v>149</v>
      </c>
      <c r="F3" s="47">
        <v>1</v>
      </c>
      <c r="G3" s="47">
        <v>3780</v>
      </c>
      <c r="H3" s="47">
        <v>5234</v>
      </c>
      <c r="I3" s="47">
        <v>1455</v>
      </c>
      <c r="J3" s="47">
        <v>3780</v>
      </c>
      <c r="K3" s="47">
        <v>0</v>
      </c>
      <c r="L3" s="47">
        <v>99.63</v>
      </c>
      <c r="M3" s="47">
        <v>100</v>
      </c>
    </row>
    <row r="4" spans="1:13" s="25" customFormat="1" x14ac:dyDescent="0.2">
      <c r="A4" s="47" t="s">
        <v>150</v>
      </c>
      <c r="B4" s="47" t="s">
        <v>147</v>
      </c>
      <c r="C4" s="47" t="s">
        <v>151</v>
      </c>
      <c r="D4" s="47" t="s">
        <v>110</v>
      </c>
      <c r="E4" s="47" t="s">
        <v>152</v>
      </c>
      <c r="F4" s="47">
        <v>1</v>
      </c>
      <c r="G4" s="47">
        <v>3780</v>
      </c>
      <c r="H4" s="47">
        <v>269</v>
      </c>
      <c r="I4" s="47">
        <v>4048</v>
      </c>
      <c r="J4" s="47">
        <v>3780</v>
      </c>
      <c r="K4" s="47">
        <v>0</v>
      </c>
      <c r="L4" s="47">
        <v>99.974000000000004</v>
      </c>
      <c r="M4" s="47">
        <v>100</v>
      </c>
    </row>
    <row r="5" spans="1:13" s="25" customFormat="1" x14ac:dyDescent="0.2">
      <c r="A5" s="47" t="s">
        <v>153</v>
      </c>
      <c r="B5" s="47" t="s">
        <v>147</v>
      </c>
      <c r="C5" s="47" t="s">
        <v>154</v>
      </c>
      <c r="D5" s="47" t="s">
        <v>110</v>
      </c>
      <c r="E5" s="47" t="s">
        <v>155</v>
      </c>
      <c r="F5" s="47">
        <v>1</v>
      </c>
      <c r="G5" s="47">
        <v>3780</v>
      </c>
      <c r="H5" s="47">
        <v>139</v>
      </c>
      <c r="I5" s="47">
        <v>3918</v>
      </c>
      <c r="J5" s="47">
        <v>3780</v>
      </c>
      <c r="K5" s="47">
        <v>0</v>
      </c>
      <c r="L5" s="47">
        <v>99.974000000000004</v>
      </c>
      <c r="M5" s="47">
        <v>100</v>
      </c>
    </row>
    <row r="6" spans="1:13" s="25" customFormat="1" x14ac:dyDescent="0.2">
      <c r="A6" s="47" t="s">
        <v>156</v>
      </c>
      <c r="B6" s="47" t="s">
        <v>147</v>
      </c>
      <c r="C6" s="47" t="s">
        <v>157</v>
      </c>
      <c r="D6" s="47" t="s">
        <v>110</v>
      </c>
      <c r="E6" s="47" t="s">
        <v>158</v>
      </c>
      <c r="F6" s="47">
        <v>1</v>
      </c>
      <c r="G6" s="47">
        <v>3780</v>
      </c>
      <c r="H6" s="47">
        <v>228</v>
      </c>
      <c r="I6" s="47">
        <v>4007</v>
      </c>
      <c r="J6" s="47">
        <v>3780</v>
      </c>
      <c r="K6" s="47">
        <v>0</v>
      </c>
      <c r="L6" s="47">
        <v>100</v>
      </c>
      <c r="M6" s="47">
        <v>100</v>
      </c>
    </row>
    <row r="7" spans="1:13" s="25" customFormat="1" x14ac:dyDescent="0.2">
      <c r="A7" s="47" t="s">
        <v>159</v>
      </c>
      <c r="B7" s="47" t="s">
        <v>147</v>
      </c>
      <c r="C7" s="47" t="s">
        <v>160</v>
      </c>
      <c r="D7" s="47" t="s">
        <v>110</v>
      </c>
      <c r="E7" s="47" t="s">
        <v>161</v>
      </c>
      <c r="F7" s="47">
        <v>1</v>
      </c>
      <c r="G7" s="47">
        <v>3780</v>
      </c>
      <c r="H7" s="47">
        <v>228</v>
      </c>
      <c r="I7" s="47">
        <v>4007</v>
      </c>
      <c r="J7" s="47">
        <v>3780</v>
      </c>
      <c r="K7" s="47">
        <v>0</v>
      </c>
      <c r="L7" s="47">
        <v>99.947000000000003</v>
      </c>
      <c r="M7" s="47">
        <v>100</v>
      </c>
    </row>
    <row r="8" spans="1:13" s="25" customFormat="1" x14ac:dyDescent="0.2">
      <c r="A8" s="47" t="s">
        <v>162</v>
      </c>
      <c r="B8" s="47" t="s">
        <v>163</v>
      </c>
      <c r="C8" s="47" t="s">
        <v>164</v>
      </c>
      <c r="D8" s="47" t="s">
        <v>110</v>
      </c>
      <c r="E8" s="47" t="s">
        <v>165</v>
      </c>
      <c r="F8" s="47">
        <v>1</v>
      </c>
      <c r="G8" s="47">
        <v>3780</v>
      </c>
      <c r="H8" s="47">
        <v>269</v>
      </c>
      <c r="I8" s="47">
        <v>4048</v>
      </c>
      <c r="J8" s="47">
        <v>3780</v>
      </c>
      <c r="K8" s="47">
        <v>0</v>
      </c>
      <c r="L8" s="47">
        <v>100</v>
      </c>
      <c r="M8" s="47">
        <v>100</v>
      </c>
    </row>
    <row r="9" spans="1:13" s="25" customFormat="1" x14ac:dyDescent="0.2">
      <c r="A9" s="47" t="s">
        <v>166</v>
      </c>
      <c r="B9" s="47" t="s">
        <v>163</v>
      </c>
      <c r="C9" s="47" t="s">
        <v>167</v>
      </c>
      <c r="D9" s="47" t="s">
        <v>110</v>
      </c>
      <c r="E9" s="47" t="s">
        <v>168</v>
      </c>
      <c r="F9" s="47">
        <v>1</v>
      </c>
      <c r="G9" s="47">
        <v>3780</v>
      </c>
      <c r="H9" s="47">
        <v>5194</v>
      </c>
      <c r="I9" s="47">
        <v>1415</v>
      </c>
      <c r="J9" s="47">
        <v>3780</v>
      </c>
      <c r="K9" s="47">
        <v>0</v>
      </c>
      <c r="L9" s="47">
        <v>100</v>
      </c>
      <c r="M9" s="47">
        <v>100</v>
      </c>
    </row>
    <row r="10" spans="1:13" s="25" customFormat="1" x14ac:dyDescent="0.2">
      <c r="A10" s="47" t="s">
        <v>169</v>
      </c>
      <c r="B10" s="47" t="s">
        <v>163</v>
      </c>
      <c r="C10" s="47" t="s">
        <v>170</v>
      </c>
      <c r="D10" s="47" t="s">
        <v>110</v>
      </c>
      <c r="E10" s="47" t="s">
        <v>171</v>
      </c>
      <c r="F10" s="47">
        <v>1</v>
      </c>
      <c r="G10" s="47">
        <v>3780</v>
      </c>
      <c r="H10" s="47">
        <v>4891</v>
      </c>
      <c r="I10" s="47">
        <v>1112</v>
      </c>
      <c r="J10" s="47">
        <v>3780</v>
      </c>
      <c r="K10" s="47">
        <v>0</v>
      </c>
      <c r="L10" s="47">
        <v>100</v>
      </c>
      <c r="M10" s="47">
        <v>100</v>
      </c>
    </row>
    <row r="11" spans="1:13" s="25" customFormat="1" x14ac:dyDescent="0.2">
      <c r="A11" s="47" t="s">
        <v>172</v>
      </c>
      <c r="B11" s="47" t="s">
        <v>163</v>
      </c>
      <c r="C11" s="47" t="s">
        <v>173</v>
      </c>
      <c r="D11" s="47" t="s">
        <v>110</v>
      </c>
      <c r="E11" s="47" t="s">
        <v>174</v>
      </c>
      <c r="F11" s="47">
        <v>1</v>
      </c>
      <c r="G11" s="47">
        <v>3780</v>
      </c>
      <c r="H11" s="47">
        <v>269</v>
      </c>
      <c r="I11" s="47">
        <v>4048</v>
      </c>
      <c r="J11" s="47">
        <v>3780</v>
      </c>
      <c r="K11" s="47">
        <v>0</v>
      </c>
      <c r="L11" s="47">
        <v>100</v>
      </c>
      <c r="M11" s="47">
        <v>100</v>
      </c>
    </row>
    <row r="12" spans="1:13" s="25" customFormat="1" ht="18" x14ac:dyDescent="0.2">
      <c r="A12" s="65" t="s">
        <v>175</v>
      </c>
      <c r="B12" s="65" t="s">
        <v>163</v>
      </c>
      <c r="C12" s="65" t="s">
        <v>176</v>
      </c>
      <c r="D12" s="65" t="s">
        <v>110</v>
      </c>
      <c r="E12" s="65" t="s">
        <v>177</v>
      </c>
      <c r="F12" s="47">
        <v>1</v>
      </c>
      <c r="G12" s="47">
        <v>1024</v>
      </c>
      <c r="H12" s="47">
        <v>302</v>
      </c>
      <c r="I12" s="47">
        <v>1304</v>
      </c>
      <c r="J12" s="47">
        <v>1024</v>
      </c>
      <c r="K12" s="47">
        <v>0</v>
      </c>
      <c r="L12" s="47">
        <v>97.656000000000006</v>
      </c>
      <c r="M12" s="66" t="s">
        <v>511</v>
      </c>
    </row>
    <row r="13" spans="1:13" s="25" customFormat="1" ht="18" x14ac:dyDescent="0.2">
      <c r="A13" s="65" t="s">
        <v>175</v>
      </c>
      <c r="B13" s="65" t="s">
        <v>163</v>
      </c>
      <c r="C13" s="65" t="s">
        <v>176</v>
      </c>
      <c r="D13" s="65" t="s">
        <v>110</v>
      </c>
      <c r="E13" s="65" t="s">
        <v>177</v>
      </c>
      <c r="F13" s="47">
        <v>1061</v>
      </c>
      <c r="G13" s="47">
        <v>3780</v>
      </c>
      <c r="H13" s="47">
        <v>1269</v>
      </c>
      <c r="I13" s="47">
        <v>3985</v>
      </c>
      <c r="J13" s="47">
        <v>2720</v>
      </c>
      <c r="K13" s="47">
        <v>0</v>
      </c>
      <c r="L13" s="47">
        <v>99.337999999999994</v>
      </c>
      <c r="M13" s="65" t="s">
        <v>511</v>
      </c>
    </row>
    <row r="14" spans="1:13" s="25" customFormat="1" x14ac:dyDescent="0.2">
      <c r="A14" s="47" t="s">
        <v>178</v>
      </c>
      <c r="B14" s="47" t="s">
        <v>163</v>
      </c>
      <c r="C14" s="47" t="s">
        <v>179</v>
      </c>
      <c r="D14" s="47" t="s">
        <v>110</v>
      </c>
      <c r="E14" s="47" t="s">
        <v>180</v>
      </c>
      <c r="F14" s="47">
        <v>1</v>
      </c>
      <c r="G14" s="47">
        <v>3780</v>
      </c>
      <c r="H14" s="47">
        <v>269</v>
      </c>
      <c r="I14" s="47">
        <v>4048</v>
      </c>
      <c r="J14" s="47">
        <v>3780</v>
      </c>
      <c r="K14" s="47">
        <v>0</v>
      </c>
      <c r="L14" s="47">
        <v>99.734999999999999</v>
      </c>
      <c r="M14" s="47">
        <v>100</v>
      </c>
    </row>
    <row r="15" spans="1:13" s="25" customFormat="1" x14ac:dyDescent="0.2">
      <c r="A15" s="47" t="s">
        <v>181</v>
      </c>
      <c r="B15" s="47" t="s">
        <v>163</v>
      </c>
      <c r="C15" s="47" t="s">
        <v>182</v>
      </c>
      <c r="D15" s="47" t="s">
        <v>110</v>
      </c>
      <c r="E15" s="47" t="s">
        <v>183</v>
      </c>
      <c r="F15" s="47">
        <v>1</v>
      </c>
      <c r="G15" s="47">
        <v>3780</v>
      </c>
      <c r="H15" s="47">
        <v>4889</v>
      </c>
      <c r="I15" s="47">
        <v>1110</v>
      </c>
      <c r="J15" s="47">
        <v>3780</v>
      </c>
      <c r="K15" s="47">
        <v>0</v>
      </c>
      <c r="L15" s="47">
        <v>99.734999999999999</v>
      </c>
      <c r="M15" s="47">
        <v>100</v>
      </c>
    </row>
    <row r="16" spans="1:13" s="25" customFormat="1" x14ac:dyDescent="0.2">
      <c r="A16" s="47" t="s">
        <v>184</v>
      </c>
      <c r="B16" s="47" t="s">
        <v>163</v>
      </c>
      <c r="C16" s="47" t="s">
        <v>185</v>
      </c>
      <c r="D16" s="47" t="s">
        <v>110</v>
      </c>
      <c r="E16" s="47" t="s">
        <v>186</v>
      </c>
      <c r="F16" s="47">
        <v>1</v>
      </c>
      <c r="G16" s="47">
        <v>3780</v>
      </c>
      <c r="H16" s="47">
        <v>4889</v>
      </c>
      <c r="I16" s="47">
        <v>1110</v>
      </c>
      <c r="J16" s="47">
        <v>3780</v>
      </c>
      <c r="K16" s="47">
        <v>0</v>
      </c>
      <c r="L16" s="47">
        <v>100</v>
      </c>
      <c r="M16" s="47">
        <v>100</v>
      </c>
    </row>
    <row r="17" spans="1:13" s="25" customFormat="1" x14ac:dyDescent="0.2">
      <c r="A17" s="65" t="s">
        <v>187</v>
      </c>
      <c r="B17" s="65" t="s">
        <v>163</v>
      </c>
      <c r="C17" s="65" t="s">
        <v>188</v>
      </c>
      <c r="D17" s="65" t="s">
        <v>110</v>
      </c>
      <c r="E17" s="47" t="s">
        <v>189</v>
      </c>
      <c r="F17" s="47">
        <v>1</v>
      </c>
      <c r="G17" s="47">
        <v>3780</v>
      </c>
      <c r="H17" s="47">
        <v>269</v>
      </c>
      <c r="I17" s="47">
        <v>4048</v>
      </c>
      <c r="J17" s="47">
        <v>3780</v>
      </c>
      <c r="K17" s="47">
        <v>0</v>
      </c>
      <c r="L17" s="47">
        <v>100</v>
      </c>
      <c r="M17" s="47">
        <v>100</v>
      </c>
    </row>
    <row r="18" spans="1:13" s="25" customFormat="1" x14ac:dyDescent="0.2">
      <c r="A18" s="65" t="s">
        <v>187</v>
      </c>
      <c r="B18" s="65" t="s">
        <v>163</v>
      </c>
      <c r="C18" s="65" t="s">
        <v>188</v>
      </c>
      <c r="D18" s="65" t="s">
        <v>110</v>
      </c>
      <c r="E18" s="47" t="s">
        <v>190</v>
      </c>
      <c r="F18" s="47">
        <v>20</v>
      </c>
      <c r="G18" s="47">
        <v>74</v>
      </c>
      <c r="H18" s="47">
        <v>55</v>
      </c>
      <c r="I18" s="47">
        <v>1</v>
      </c>
      <c r="J18" s="47">
        <v>55</v>
      </c>
      <c r="K18" s="67">
        <v>1.2700000000000001E-21</v>
      </c>
      <c r="L18" s="47">
        <v>100</v>
      </c>
      <c r="M18" s="47">
        <v>1</v>
      </c>
    </row>
    <row r="19" spans="1:13" s="25" customFormat="1" x14ac:dyDescent="0.2">
      <c r="A19" s="47" t="s">
        <v>191</v>
      </c>
      <c r="B19" s="47" t="s">
        <v>163</v>
      </c>
      <c r="C19" s="47" t="s">
        <v>192</v>
      </c>
      <c r="D19" s="47" t="s">
        <v>110</v>
      </c>
      <c r="E19" s="47" t="s">
        <v>193</v>
      </c>
      <c r="F19" s="47">
        <v>1</v>
      </c>
      <c r="G19" s="47">
        <v>3780</v>
      </c>
      <c r="H19" s="47">
        <v>5252</v>
      </c>
      <c r="I19" s="47">
        <v>1473</v>
      </c>
      <c r="J19" s="47">
        <v>3780</v>
      </c>
      <c r="K19" s="47">
        <v>0</v>
      </c>
      <c r="L19" s="47">
        <v>99.656000000000006</v>
      </c>
      <c r="M19" s="47">
        <v>100</v>
      </c>
    </row>
    <row r="20" spans="1:13" s="25" customFormat="1" x14ac:dyDescent="0.2">
      <c r="A20" s="47" t="s">
        <v>194</v>
      </c>
      <c r="B20" s="47" t="s">
        <v>163</v>
      </c>
      <c r="C20" s="47" t="s">
        <v>195</v>
      </c>
      <c r="D20" s="47" t="s">
        <v>110</v>
      </c>
      <c r="E20" s="47" t="s">
        <v>196</v>
      </c>
      <c r="F20" s="47">
        <v>1</v>
      </c>
      <c r="G20" s="47">
        <v>3780</v>
      </c>
      <c r="H20" s="47">
        <v>393</v>
      </c>
      <c r="I20" s="47">
        <v>4172</v>
      </c>
      <c r="J20" s="47">
        <v>3780</v>
      </c>
      <c r="K20" s="47">
        <v>0</v>
      </c>
      <c r="L20" s="47">
        <v>99.894000000000005</v>
      </c>
      <c r="M20" s="47">
        <v>100</v>
      </c>
    </row>
    <row r="21" spans="1:13" s="25" customFormat="1" x14ac:dyDescent="0.2">
      <c r="A21" s="47" t="s">
        <v>197</v>
      </c>
      <c r="B21" s="47" t="s">
        <v>163</v>
      </c>
      <c r="C21" s="47" t="s">
        <v>198</v>
      </c>
      <c r="D21" s="47" t="s">
        <v>110</v>
      </c>
      <c r="E21" s="47" t="s">
        <v>199</v>
      </c>
      <c r="F21" s="47">
        <v>1</v>
      </c>
      <c r="G21" s="47">
        <v>3780</v>
      </c>
      <c r="H21" s="47">
        <v>426</v>
      </c>
      <c r="I21" s="47">
        <v>4200</v>
      </c>
      <c r="J21" s="47">
        <v>3780</v>
      </c>
      <c r="K21" s="47">
        <v>0</v>
      </c>
      <c r="L21" s="47">
        <v>99.867999999999995</v>
      </c>
      <c r="M21" s="47">
        <v>100</v>
      </c>
    </row>
    <row r="23" spans="1:13" ht="15.75" x14ac:dyDescent="0.25">
      <c r="A23" s="12" t="s">
        <v>122</v>
      </c>
    </row>
    <row r="24" spans="1:13" s="23" customFormat="1" x14ac:dyDescent="0.2">
      <c r="A24" s="13" t="s">
        <v>200</v>
      </c>
    </row>
    <row r="25" spans="1:13" s="23" customFormat="1" x14ac:dyDescent="0.2">
      <c r="A25" s="23" t="s">
        <v>493</v>
      </c>
    </row>
    <row r="26" spans="1:13" ht="15" customHeight="1" x14ac:dyDescent="0.2">
      <c r="A26" s="23" t="s">
        <v>508</v>
      </c>
    </row>
    <row r="27" spans="1:13" ht="15.75" x14ac:dyDescent="0.25">
      <c r="B27" s="12"/>
    </row>
    <row r="28" spans="1:13" ht="15.75" x14ac:dyDescent="0.25">
      <c r="A28" s="12"/>
    </row>
    <row r="30" spans="1:13" s="30" customFormat="1" x14ac:dyDescent="0.2"/>
    <row r="31" spans="1:13" s="30" customFormat="1" x14ac:dyDescent="0.2"/>
    <row r="32" spans="1:13" s="30" customFormat="1" x14ac:dyDescent="0.2"/>
  </sheetData>
  <pageMargins left="0.7" right="0.7" top="0.75" bottom="0.75" header="0.3" footer="0.3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pane ySplit="2" topLeftCell="A3" activePane="bottomLeft" state="frozen"/>
      <selection pane="bottomLeft" activeCell="A27" sqref="A27"/>
    </sheetView>
  </sheetViews>
  <sheetFormatPr defaultColWidth="12.5703125" defaultRowHeight="15" x14ac:dyDescent="0.2"/>
  <cols>
    <col min="1" max="1" width="59.85546875" style="13" customWidth="1"/>
    <col min="2" max="2" width="16.5703125" style="13" bestFit="1" customWidth="1"/>
    <col min="3" max="3" width="34.140625" style="13" bestFit="1" customWidth="1"/>
    <col min="4" max="4" width="26.42578125" style="13" bestFit="1" customWidth="1"/>
    <col min="5" max="5" width="75.5703125" style="13" bestFit="1" customWidth="1"/>
    <col min="6" max="6" width="41.85546875" style="13" bestFit="1" customWidth="1"/>
    <col min="7" max="14" width="12.7109375" style="13" customWidth="1"/>
    <col min="15" max="15" width="16.5703125" style="13" customWidth="1"/>
    <col min="16" max="16" width="17.28515625" style="13" customWidth="1"/>
    <col min="17" max="16384" width="12.5703125" style="13"/>
  </cols>
  <sheetData>
    <row r="1" spans="1:14" s="10" customFormat="1" ht="21.75" customHeight="1" x14ac:dyDescent="0.25">
      <c r="A1" s="27" t="s">
        <v>506</v>
      </c>
      <c r="E1" s="27"/>
    </row>
    <row r="2" spans="1:14" s="12" customFormat="1" ht="31.5" customHeight="1" x14ac:dyDescent="0.25">
      <c r="A2" s="49" t="s">
        <v>123</v>
      </c>
      <c r="B2" s="49" t="s">
        <v>145</v>
      </c>
      <c r="C2" s="49" t="s">
        <v>102</v>
      </c>
      <c r="D2" s="49" t="s">
        <v>125</v>
      </c>
      <c r="E2" s="49" t="s">
        <v>469</v>
      </c>
      <c r="F2" s="49" t="s">
        <v>103</v>
      </c>
      <c r="G2" s="50" t="s">
        <v>652</v>
      </c>
      <c r="H2" s="50" t="s">
        <v>502</v>
      </c>
      <c r="I2" s="50" t="s">
        <v>104</v>
      </c>
      <c r="J2" s="50" t="s">
        <v>105</v>
      </c>
      <c r="K2" s="50" t="s">
        <v>106</v>
      </c>
      <c r="L2" s="50" t="s">
        <v>107</v>
      </c>
      <c r="M2" s="50" t="s">
        <v>108</v>
      </c>
      <c r="N2" s="50" t="s">
        <v>109</v>
      </c>
    </row>
    <row r="3" spans="1:14" x14ac:dyDescent="0.2">
      <c r="A3" s="47" t="s">
        <v>202</v>
      </c>
      <c r="B3" s="47" t="s">
        <v>147</v>
      </c>
      <c r="C3" s="47" t="s">
        <v>148</v>
      </c>
      <c r="D3" s="57" t="s">
        <v>128</v>
      </c>
      <c r="E3" s="47" t="s">
        <v>110</v>
      </c>
      <c r="F3" s="47" t="s">
        <v>149</v>
      </c>
      <c r="G3" s="47">
        <v>1</v>
      </c>
      <c r="H3" s="47">
        <v>3780</v>
      </c>
      <c r="I3" s="47">
        <v>5234</v>
      </c>
      <c r="J3" s="47">
        <v>1455</v>
      </c>
      <c r="K3" s="47">
        <v>3780</v>
      </c>
      <c r="L3" s="47">
        <v>0</v>
      </c>
      <c r="M3" s="47">
        <v>99.63</v>
      </c>
      <c r="N3" s="47">
        <v>100</v>
      </c>
    </row>
    <row r="4" spans="1:14" x14ac:dyDescent="0.2">
      <c r="A4" s="47" t="s">
        <v>203</v>
      </c>
      <c r="B4" s="47" t="s">
        <v>147</v>
      </c>
      <c r="C4" s="47" t="s">
        <v>151</v>
      </c>
      <c r="D4" s="57" t="s">
        <v>128</v>
      </c>
      <c r="E4" s="47" t="s">
        <v>110</v>
      </c>
      <c r="F4" s="47" t="s">
        <v>111</v>
      </c>
      <c r="G4" s="47" t="s">
        <v>111</v>
      </c>
      <c r="H4" s="47" t="s">
        <v>111</v>
      </c>
      <c r="I4" s="47" t="s">
        <v>111</v>
      </c>
      <c r="J4" s="47" t="s">
        <v>111</v>
      </c>
      <c r="K4" s="47" t="s">
        <v>111</v>
      </c>
      <c r="L4" s="47" t="s">
        <v>111</v>
      </c>
      <c r="M4" s="47" t="s">
        <v>111</v>
      </c>
      <c r="N4" s="47" t="s">
        <v>111</v>
      </c>
    </row>
    <row r="5" spans="1:14" x14ac:dyDescent="0.2">
      <c r="A5" s="47" t="s">
        <v>204</v>
      </c>
      <c r="B5" s="47" t="s">
        <v>147</v>
      </c>
      <c r="C5" s="47" t="s">
        <v>154</v>
      </c>
      <c r="D5" s="57" t="s">
        <v>128</v>
      </c>
      <c r="E5" s="47" t="s">
        <v>110</v>
      </c>
      <c r="F5" s="47" t="s">
        <v>155</v>
      </c>
      <c r="G5" s="47">
        <v>1</v>
      </c>
      <c r="H5" s="47">
        <v>3780</v>
      </c>
      <c r="I5" s="47">
        <v>139</v>
      </c>
      <c r="J5" s="47">
        <v>3918</v>
      </c>
      <c r="K5" s="47">
        <v>3780</v>
      </c>
      <c r="L5" s="47">
        <v>0</v>
      </c>
      <c r="M5" s="47">
        <v>99.974000000000004</v>
      </c>
      <c r="N5" s="47">
        <v>100</v>
      </c>
    </row>
    <row r="6" spans="1:14" x14ac:dyDescent="0.2">
      <c r="A6" s="47" t="s">
        <v>205</v>
      </c>
      <c r="B6" s="47" t="s">
        <v>147</v>
      </c>
      <c r="C6" s="47" t="s">
        <v>157</v>
      </c>
      <c r="D6" s="57" t="s">
        <v>128</v>
      </c>
      <c r="E6" s="47" t="s">
        <v>110</v>
      </c>
      <c r="F6" s="47" t="s">
        <v>111</v>
      </c>
      <c r="G6" s="47" t="s">
        <v>111</v>
      </c>
      <c r="H6" s="47" t="s">
        <v>111</v>
      </c>
      <c r="I6" s="47" t="s">
        <v>111</v>
      </c>
      <c r="J6" s="47" t="s">
        <v>111</v>
      </c>
      <c r="K6" s="47" t="s">
        <v>111</v>
      </c>
      <c r="L6" s="47" t="s">
        <v>111</v>
      </c>
      <c r="M6" s="47" t="s">
        <v>111</v>
      </c>
      <c r="N6" s="47" t="s">
        <v>111</v>
      </c>
    </row>
    <row r="7" spans="1:14" x14ac:dyDescent="0.2">
      <c r="A7" s="47" t="s">
        <v>206</v>
      </c>
      <c r="B7" s="47" t="s">
        <v>147</v>
      </c>
      <c r="C7" s="47" t="s">
        <v>160</v>
      </c>
      <c r="D7" s="57" t="s">
        <v>128</v>
      </c>
      <c r="E7" s="47" t="s">
        <v>110</v>
      </c>
      <c r="F7" s="47" t="s">
        <v>111</v>
      </c>
      <c r="G7" s="47" t="s">
        <v>111</v>
      </c>
      <c r="H7" s="47" t="s">
        <v>111</v>
      </c>
      <c r="I7" s="47" t="s">
        <v>111</v>
      </c>
      <c r="J7" s="47" t="s">
        <v>111</v>
      </c>
      <c r="K7" s="47" t="s">
        <v>111</v>
      </c>
      <c r="L7" s="47" t="s">
        <v>111</v>
      </c>
      <c r="M7" s="47" t="s">
        <v>111</v>
      </c>
      <c r="N7" s="47" t="s">
        <v>111</v>
      </c>
    </row>
    <row r="8" spans="1:14" x14ac:dyDescent="0.2">
      <c r="A8" s="47" t="s">
        <v>207</v>
      </c>
      <c r="B8" s="47" t="s">
        <v>163</v>
      </c>
      <c r="C8" s="47" t="s">
        <v>164</v>
      </c>
      <c r="D8" s="57" t="s">
        <v>128</v>
      </c>
      <c r="E8" s="47" t="s">
        <v>110</v>
      </c>
      <c r="F8" s="47" t="s">
        <v>165</v>
      </c>
      <c r="G8" s="47">
        <v>1</v>
      </c>
      <c r="H8" s="47">
        <v>3780</v>
      </c>
      <c r="I8" s="47">
        <v>269</v>
      </c>
      <c r="J8" s="47">
        <v>4048</v>
      </c>
      <c r="K8" s="47">
        <v>3780</v>
      </c>
      <c r="L8" s="47">
        <v>0</v>
      </c>
      <c r="M8" s="47">
        <v>100</v>
      </c>
      <c r="N8" s="47">
        <v>100</v>
      </c>
    </row>
    <row r="9" spans="1:14" x14ac:dyDescent="0.2">
      <c r="A9" s="47" t="s">
        <v>208</v>
      </c>
      <c r="B9" s="47" t="s">
        <v>163</v>
      </c>
      <c r="C9" s="47" t="s">
        <v>167</v>
      </c>
      <c r="D9" s="57" t="s">
        <v>128</v>
      </c>
      <c r="E9" s="47" t="s">
        <v>110</v>
      </c>
      <c r="F9" s="47" t="s">
        <v>111</v>
      </c>
      <c r="G9" s="47" t="s">
        <v>111</v>
      </c>
      <c r="H9" s="47" t="s">
        <v>111</v>
      </c>
      <c r="I9" s="47" t="s">
        <v>111</v>
      </c>
      <c r="J9" s="47" t="s">
        <v>111</v>
      </c>
      <c r="K9" s="47" t="s">
        <v>111</v>
      </c>
      <c r="L9" s="47" t="s">
        <v>111</v>
      </c>
      <c r="M9" s="47" t="s">
        <v>111</v>
      </c>
      <c r="N9" s="47" t="s">
        <v>111</v>
      </c>
    </row>
    <row r="10" spans="1:14" x14ac:dyDescent="0.2">
      <c r="A10" s="47" t="s">
        <v>209</v>
      </c>
      <c r="B10" s="47" t="s">
        <v>163</v>
      </c>
      <c r="C10" s="47" t="s">
        <v>167</v>
      </c>
      <c r="D10" s="57" t="s">
        <v>128</v>
      </c>
      <c r="E10" s="47" t="s">
        <v>110</v>
      </c>
      <c r="F10" s="47" t="s">
        <v>168</v>
      </c>
      <c r="G10" s="47">
        <v>1</v>
      </c>
      <c r="H10" s="47">
        <v>3780</v>
      </c>
      <c r="I10" s="47">
        <v>5194</v>
      </c>
      <c r="J10" s="47">
        <v>1415</v>
      </c>
      <c r="K10" s="47">
        <v>3780</v>
      </c>
      <c r="L10" s="47">
        <v>0</v>
      </c>
      <c r="M10" s="47">
        <v>100</v>
      </c>
      <c r="N10" s="47">
        <v>100</v>
      </c>
    </row>
    <row r="11" spans="1:14" x14ac:dyDescent="0.2">
      <c r="A11" s="47" t="s">
        <v>210</v>
      </c>
      <c r="B11" s="47" t="s">
        <v>163</v>
      </c>
      <c r="C11" s="47" t="s">
        <v>170</v>
      </c>
      <c r="D11" s="57" t="s">
        <v>128</v>
      </c>
      <c r="E11" s="47" t="s">
        <v>110</v>
      </c>
      <c r="F11" s="47" t="s">
        <v>171</v>
      </c>
      <c r="G11" s="47">
        <v>1</v>
      </c>
      <c r="H11" s="47">
        <v>3780</v>
      </c>
      <c r="I11" s="47">
        <v>4891</v>
      </c>
      <c r="J11" s="47">
        <v>1112</v>
      </c>
      <c r="K11" s="47">
        <v>3780</v>
      </c>
      <c r="L11" s="47">
        <v>0</v>
      </c>
      <c r="M11" s="47">
        <v>100</v>
      </c>
      <c r="N11" s="47">
        <v>100</v>
      </c>
    </row>
    <row r="12" spans="1:14" x14ac:dyDescent="0.2">
      <c r="A12" s="47" t="s">
        <v>211</v>
      </c>
      <c r="B12" s="47" t="s">
        <v>163</v>
      </c>
      <c r="C12" s="47" t="s">
        <v>173</v>
      </c>
      <c r="D12" s="57" t="s">
        <v>128</v>
      </c>
      <c r="E12" s="47" t="s">
        <v>110</v>
      </c>
      <c r="F12" s="47" t="s">
        <v>111</v>
      </c>
      <c r="G12" s="47" t="s">
        <v>111</v>
      </c>
      <c r="H12" s="47" t="s">
        <v>111</v>
      </c>
      <c r="I12" s="47" t="s">
        <v>111</v>
      </c>
      <c r="J12" s="47" t="s">
        <v>111</v>
      </c>
      <c r="K12" s="47" t="s">
        <v>111</v>
      </c>
      <c r="L12" s="47" t="s">
        <v>111</v>
      </c>
      <c r="M12" s="47" t="s">
        <v>111</v>
      </c>
      <c r="N12" s="47" t="s">
        <v>111</v>
      </c>
    </row>
    <row r="13" spans="1:14" x14ac:dyDescent="0.2">
      <c r="A13" s="47" t="s">
        <v>212</v>
      </c>
      <c r="B13" s="47" t="s">
        <v>163</v>
      </c>
      <c r="C13" s="47" t="s">
        <v>176</v>
      </c>
      <c r="D13" s="57" t="s">
        <v>128</v>
      </c>
      <c r="E13" s="47" t="s">
        <v>110</v>
      </c>
      <c r="F13" s="47" t="s">
        <v>111</v>
      </c>
      <c r="G13" s="47" t="s">
        <v>111</v>
      </c>
      <c r="H13" s="47" t="s">
        <v>111</v>
      </c>
      <c r="I13" s="47" t="s">
        <v>111</v>
      </c>
      <c r="J13" s="47" t="s">
        <v>111</v>
      </c>
      <c r="K13" s="47" t="s">
        <v>111</v>
      </c>
      <c r="L13" s="47" t="s">
        <v>111</v>
      </c>
      <c r="M13" s="47" t="s">
        <v>111</v>
      </c>
      <c r="N13" s="47" t="s">
        <v>111</v>
      </c>
    </row>
    <row r="14" spans="1:14" x14ac:dyDescent="0.2">
      <c r="A14" s="47" t="s">
        <v>213</v>
      </c>
      <c r="B14" s="47" t="s">
        <v>163</v>
      </c>
      <c r="C14" s="47" t="s">
        <v>179</v>
      </c>
      <c r="D14" s="57" t="s">
        <v>128</v>
      </c>
      <c r="E14" s="47" t="s">
        <v>110</v>
      </c>
      <c r="F14" s="47" t="s">
        <v>111</v>
      </c>
      <c r="G14" s="47" t="s">
        <v>111</v>
      </c>
      <c r="H14" s="47" t="s">
        <v>111</v>
      </c>
      <c r="I14" s="47" t="s">
        <v>111</v>
      </c>
      <c r="J14" s="47" t="s">
        <v>111</v>
      </c>
      <c r="K14" s="47" t="s">
        <v>111</v>
      </c>
      <c r="L14" s="47" t="s">
        <v>111</v>
      </c>
      <c r="M14" s="47" t="s">
        <v>111</v>
      </c>
      <c r="N14" s="47" t="s">
        <v>111</v>
      </c>
    </row>
    <row r="15" spans="1:14" x14ac:dyDescent="0.2">
      <c r="A15" s="47" t="s">
        <v>214</v>
      </c>
      <c r="B15" s="47" t="s">
        <v>163</v>
      </c>
      <c r="C15" s="47" t="s">
        <v>182</v>
      </c>
      <c r="D15" s="57" t="s">
        <v>128</v>
      </c>
      <c r="E15" s="47" t="s">
        <v>110</v>
      </c>
      <c r="F15" s="47" t="s">
        <v>183</v>
      </c>
      <c r="G15" s="47">
        <v>1</v>
      </c>
      <c r="H15" s="47">
        <v>3780</v>
      </c>
      <c r="I15" s="47">
        <v>4889</v>
      </c>
      <c r="J15" s="47">
        <v>1110</v>
      </c>
      <c r="K15" s="47">
        <v>3780</v>
      </c>
      <c r="L15" s="47">
        <v>0</v>
      </c>
      <c r="M15" s="47">
        <v>99.734999999999999</v>
      </c>
      <c r="N15" s="47">
        <v>100</v>
      </c>
    </row>
    <row r="16" spans="1:14" x14ac:dyDescent="0.2">
      <c r="A16" s="47" t="s">
        <v>215</v>
      </c>
      <c r="B16" s="47" t="s">
        <v>163</v>
      </c>
      <c r="C16" s="47" t="s">
        <v>185</v>
      </c>
      <c r="D16" s="57" t="s">
        <v>128</v>
      </c>
      <c r="E16" s="47" t="s">
        <v>110</v>
      </c>
      <c r="F16" s="47" t="s">
        <v>111</v>
      </c>
      <c r="G16" s="47" t="s">
        <v>111</v>
      </c>
      <c r="H16" s="47" t="s">
        <v>111</v>
      </c>
      <c r="I16" s="47" t="s">
        <v>111</v>
      </c>
      <c r="J16" s="47" t="s">
        <v>111</v>
      </c>
      <c r="K16" s="47" t="s">
        <v>111</v>
      </c>
      <c r="L16" s="47" t="s">
        <v>111</v>
      </c>
      <c r="M16" s="47" t="s">
        <v>111</v>
      </c>
      <c r="N16" s="47" t="s">
        <v>111</v>
      </c>
    </row>
    <row r="17" spans="1:14" x14ac:dyDescent="0.2">
      <c r="A17" s="47" t="s">
        <v>216</v>
      </c>
      <c r="B17" s="47" t="s">
        <v>163</v>
      </c>
      <c r="C17" s="47" t="s">
        <v>188</v>
      </c>
      <c r="D17" s="57" t="s">
        <v>128</v>
      </c>
      <c r="E17" s="47" t="s">
        <v>110</v>
      </c>
      <c r="F17" s="47" t="s">
        <v>111</v>
      </c>
      <c r="G17" s="47" t="s">
        <v>111</v>
      </c>
      <c r="H17" s="47" t="s">
        <v>111</v>
      </c>
      <c r="I17" s="47" t="s">
        <v>111</v>
      </c>
      <c r="J17" s="47" t="s">
        <v>111</v>
      </c>
      <c r="K17" s="47" t="s">
        <v>111</v>
      </c>
      <c r="L17" s="47" t="s">
        <v>111</v>
      </c>
      <c r="M17" s="47" t="s">
        <v>111</v>
      </c>
      <c r="N17" s="47" t="s">
        <v>111</v>
      </c>
    </row>
    <row r="18" spans="1:14" x14ac:dyDescent="0.2">
      <c r="A18" s="47" t="s">
        <v>217</v>
      </c>
      <c r="B18" s="47" t="s">
        <v>163</v>
      </c>
      <c r="C18" s="47" t="s">
        <v>192</v>
      </c>
      <c r="D18" s="57" t="s">
        <v>128</v>
      </c>
      <c r="E18" s="47" t="s">
        <v>110</v>
      </c>
      <c r="F18" s="47" t="s">
        <v>193</v>
      </c>
      <c r="G18" s="47">
        <v>1</v>
      </c>
      <c r="H18" s="47">
        <v>3780</v>
      </c>
      <c r="I18" s="47">
        <v>5252</v>
      </c>
      <c r="J18" s="47">
        <v>1473</v>
      </c>
      <c r="K18" s="47">
        <v>3780</v>
      </c>
      <c r="L18" s="47">
        <v>0</v>
      </c>
      <c r="M18" s="47">
        <v>99.656000000000006</v>
      </c>
      <c r="N18" s="47">
        <v>100</v>
      </c>
    </row>
    <row r="19" spans="1:14" x14ac:dyDescent="0.2">
      <c r="A19" s="47" t="s">
        <v>218</v>
      </c>
      <c r="B19" s="47" t="s">
        <v>163</v>
      </c>
      <c r="C19" s="47" t="s">
        <v>195</v>
      </c>
      <c r="D19" s="57" t="s">
        <v>128</v>
      </c>
      <c r="E19" s="47" t="s">
        <v>110</v>
      </c>
      <c r="F19" s="47" t="s">
        <v>111</v>
      </c>
      <c r="G19" s="47" t="s">
        <v>111</v>
      </c>
      <c r="H19" s="47" t="s">
        <v>111</v>
      </c>
      <c r="I19" s="47" t="s">
        <v>111</v>
      </c>
      <c r="J19" s="47" t="s">
        <v>111</v>
      </c>
      <c r="K19" s="47" t="s">
        <v>111</v>
      </c>
      <c r="L19" s="47" t="s">
        <v>111</v>
      </c>
      <c r="M19" s="47" t="s">
        <v>111</v>
      </c>
      <c r="N19" s="47" t="s">
        <v>111</v>
      </c>
    </row>
    <row r="20" spans="1:14" x14ac:dyDescent="0.2">
      <c r="A20" s="47" t="s">
        <v>219</v>
      </c>
      <c r="B20" s="47" t="s">
        <v>163</v>
      </c>
      <c r="C20" s="47" t="s">
        <v>198</v>
      </c>
      <c r="D20" s="57" t="s">
        <v>128</v>
      </c>
      <c r="E20" s="47" t="s">
        <v>110</v>
      </c>
      <c r="F20" s="47" t="s">
        <v>111</v>
      </c>
      <c r="G20" s="47" t="s">
        <v>111</v>
      </c>
      <c r="H20" s="47" t="s">
        <v>111</v>
      </c>
      <c r="I20" s="47" t="s">
        <v>111</v>
      </c>
      <c r="J20" s="47" t="s">
        <v>111</v>
      </c>
      <c r="K20" s="47" t="s">
        <v>111</v>
      </c>
      <c r="L20" s="47" t="s">
        <v>111</v>
      </c>
      <c r="M20" s="47" t="s">
        <v>111</v>
      </c>
      <c r="N20" s="47" t="s">
        <v>111</v>
      </c>
    </row>
    <row r="22" spans="1:14" ht="15.75" x14ac:dyDescent="0.25">
      <c r="A22" s="12" t="s">
        <v>122</v>
      </c>
    </row>
    <row r="23" spans="1:14" x14ac:dyDescent="0.2">
      <c r="A23" s="13" t="s">
        <v>220</v>
      </c>
    </row>
    <row r="24" spans="1:14" x14ac:dyDescent="0.2">
      <c r="A24" s="23" t="s">
        <v>493</v>
      </c>
    </row>
    <row r="25" spans="1:14" x14ac:dyDescent="0.2">
      <c r="A25" s="23" t="s">
        <v>470</v>
      </c>
    </row>
    <row r="26" spans="1:14" x14ac:dyDescent="0.2">
      <c r="A26" s="23" t="s">
        <v>512</v>
      </c>
    </row>
  </sheetData>
  <pageMargins left="0.7" right="0.7" top="0.75" bottom="0.75" header="0.3" footer="0.3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zoomScaleNormal="100" workbookViewId="0">
      <pane ySplit="2" topLeftCell="A3" activePane="bottomLeft" state="frozen"/>
      <selection pane="bottomLeft" activeCell="A99" sqref="A99"/>
    </sheetView>
  </sheetViews>
  <sheetFormatPr defaultColWidth="12.42578125" defaultRowHeight="15" x14ac:dyDescent="0.2"/>
  <cols>
    <col min="1" max="1" width="22.140625" style="13" customWidth="1"/>
    <col min="2" max="2" width="25.7109375" style="13" bestFit="1" customWidth="1"/>
    <col min="3" max="3" width="21.140625" style="13" bestFit="1" customWidth="1"/>
    <col min="4" max="4" width="26.42578125" style="13" bestFit="1" customWidth="1"/>
    <col min="5" max="5" width="75.5703125" style="13" bestFit="1" customWidth="1"/>
    <col min="6" max="6" width="29.42578125" style="13" customWidth="1"/>
    <col min="7" max="14" width="12.7109375" style="13" customWidth="1"/>
    <col min="15" max="16384" width="12.42578125" style="13"/>
  </cols>
  <sheetData>
    <row r="1" spans="1:14" s="10" customFormat="1" ht="21.75" customHeight="1" x14ac:dyDescent="0.3">
      <c r="A1" s="27" t="s">
        <v>507</v>
      </c>
    </row>
    <row r="2" spans="1:14" s="12" customFormat="1" ht="31.5" customHeight="1" x14ac:dyDescent="0.25">
      <c r="A2" s="54" t="s">
        <v>221</v>
      </c>
      <c r="B2" s="54" t="s">
        <v>222</v>
      </c>
      <c r="C2" s="54" t="s">
        <v>223</v>
      </c>
      <c r="D2" s="54" t="s">
        <v>125</v>
      </c>
      <c r="E2" s="49" t="s">
        <v>469</v>
      </c>
      <c r="F2" s="50" t="s">
        <v>655</v>
      </c>
      <c r="G2" s="50" t="s">
        <v>654</v>
      </c>
      <c r="H2" s="50" t="s">
        <v>502</v>
      </c>
      <c r="I2" s="50" t="s">
        <v>104</v>
      </c>
      <c r="J2" s="50" t="s">
        <v>105</v>
      </c>
      <c r="K2" s="50" t="s">
        <v>106</v>
      </c>
      <c r="L2" s="50" t="s">
        <v>107</v>
      </c>
      <c r="M2" s="50" t="s">
        <v>108</v>
      </c>
      <c r="N2" s="50" t="s">
        <v>109</v>
      </c>
    </row>
    <row r="3" spans="1:14" x14ac:dyDescent="0.2">
      <c r="A3" s="55" t="s">
        <v>224</v>
      </c>
      <c r="B3" s="56" t="s">
        <v>128</v>
      </c>
      <c r="C3" s="55" t="s">
        <v>225</v>
      </c>
      <c r="D3" s="56" t="s">
        <v>128</v>
      </c>
      <c r="E3" s="55" t="s">
        <v>110</v>
      </c>
      <c r="F3" s="55" t="s">
        <v>226</v>
      </c>
      <c r="G3" s="55">
        <v>1</v>
      </c>
      <c r="H3" s="55">
        <v>3780</v>
      </c>
      <c r="I3" s="55">
        <v>216664</v>
      </c>
      <c r="J3" s="55">
        <v>212885</v>
      </c>
      <c r="K3" s="55">
        <v>3780</v>
      </c>
      <c r="L3" s="55">
        <v>0</v>
      </c>
      <c r="M3" s="55">
        <v>99.656000000000006</v>
      </c>
      <c r="N3" s="55">
        <v>100</v>
      </c>
    </row>
    <row r="4" spans="1:14" x14ac:dyDescent="0.2">
      <c r="A4" s="55" t="s">
        <v>227</v>
      </c>
      <c r="B4" s="56" t="s">
        <v>128</v>
      </c>
      <c r="C4" s="55" t="s">
        <v>228</v>
      </c>
      <c r="D4" s="56" t="s">
        <v>128</v>
      </c>
      <c r="E4" s="55" t="s">
        <v>110</v>
      </c>
      <c r="F4" s="55" t="s">
        <v>229</v>
      </c>
      <c r="G4" s="55">
        <v>1</v>
      </c>
      <c r="H4" s="55">
        <v>3780</v>
      </c>
      <c r="I4" s="55">
        <v>267013</v>
      </c>
      <c r="J4" s="55">
        <v>270792</v>
      </c>
      <c r="K4" s="55">
        <v>3780</v>
      </c>
      <c r="L4" s="55">
        <v>0</v>
      </c>
      <c r="M4" s="55">
        <v>99.656000000000006</v>
      </c>
      <c r="N4" s="55">
        <v>100</v>
      </c>
    </row>
    <row r="5" spans="1:14" x14ac:dyDescent="0.2">
      <c r="A5" s="55" t="s">
        <v>230</v>
      </c>
      <c r="B5" s="56" t="s">
        <v>128</v>
      </c>
      <c r="C5" s="55" t="s">
        <v>231</v>
      </c>
      <c r="D5" s="56" t="s">
        <v>128</v>
      </c>
      <c r="E5" s="55" t="s">
        <v>110</v>
      </c>
      <c r="F5" s="55" t="s">
        <v>111</v>
      </c>
      <c r="G5" s="55" t="s">
        <v>111</v>
      </c>
      <c r="H5" s="55" t="s">
        <v>111</v>
      </c>
      <c r="I5" s="55" t="s">
        <v>111</v>
      </c>
      <c r="J5" s="55" t="s">
        <v>111</v>
      </c>
      <c r="K5" s="55" t="s">
        <v>111</v>
      </c>
      <c r="L5" s="55" t="s">
        <v>111</v>
      </c>
      <c r="M5" s="55" t="s">
        <v>111</v>
      </c>
      <c r="N5" s="55" t="s">
        <v>111</v>
      </c>
    </row>
    <row r="6" spans="1:14" x14ac:dyDescent="0.2">
      <c r="A6" s="55" t="s">
        <v>232</v>
      </c>
      <c r="B6" s="56" t="s">
        <v>128</v>
      </c>
      <c r="C6" s="55" t="s">
        <v>233</v>
      </c>
      <c r="D6" s="56" t="s">
        <v>128</v>
      </c>
      <c r="E6" s="55" t="s">
        <v>110</v>
      </c>
      <c r="F6" s="55" t="s">
        <v>234</v>
      </c>
      <c r="G6" s="55">
        <v>1</v>
      </c>
      <c r="H6" s="55">
        <v>3780</v>
      </c>
      <c r="I6" s="55">
        <v>176072</v>
      </c>
      <c r="J6" s="55">
        <v>172293</v>
      </c>
      <c r="K6" s="55">
        <v>3780</v>
      </c>
      <c r="L6" s="55">
        <v>0</v>
      </c>
      <c r="M6" s="55">
        <v>99.921000000000006</v>
      </c>
      <c r="N6" s="55">
        <v>100</v>
      </c>
    </row>
    <row r="7" spans="1:14" x14ac:dyDescent="0.2">
      <c r="A7" s="55" t="s">
        <v>235</v>
      </c>
      <c r="B7" s="56" t="s">
        <v>128</v>
      </c>
      <c r="C7" s="55" t="s">
        <v>236</v>
      </c>
      <c r="D7" s="56" t="s">
        <v>128</v>
      </c>
      <c r="E7" s="55" t="s">
        <v>110</v>
      </c>
      <c r="F7" s="55" t="s">
        <v>237</v>
      </c>
      <c r="G7" s="55">
        <v>1</v>
      </c>
      <c r="H7" s="55">
        <v>3780</v>
      </c>
      <c r="I7" s="55">
        <v>84404</v>
      </c>
      <c r="J7" s="55">
        <v>88183</v>
      </c>
      <c r="K7" s="55">
        <v>3780</v>
      </c>
      <c r="L7" s="55">
        <v>0</v>
      </c>
      <c r="M7" s="55">
        <v>100</v>
      </c>
      <c r="N7" s="55">
        <v>100</v>
      </c>
    </row>
    <row r="8" spans="1:14" x14ac:dyDescent="0.2">
      <c r="A8" s="55" t="s">
        <v>238</v>
      </c>
      <c r="B8" s="56" t="s">
        <v>128</v>
      </c>
      <c r="C8" s="55" t="s">
        <v>239</v>
      </c>
      <c r="D8" s="56" t="s">
        <v>128</v>
      </c>
      <c r="E8" s="55" t="s">
        <v>110</v>
      </c>
      <c r="F8" s="55" t="s">
        <v>240</v>
      </c>
      <c r="G8" s="55">
        <v>1</v>
      </c>
      <c r="H8" s="55">
        <v>3780</v>
      </c>
      <c r="I8" s="55">
        <v>181948</v>
      </c>
      <c r="J8" s="55">
        <v>178169</v>
      </c>
      <c r="K8" s="55">
        <v>3780</v>
      </c>
      <c r="L8" s="55">
        <v>0</v>
      </c>
      <c r="M8" s="55">
        <v>100</v>
      </c>
      <c r="N8" s="55">
        <v>100</v>
      </c>
    </row>
    <row r="9" spans="1:14" x14ac:dyDescent="0.2">
      <c r="A9" s="55" t="s">
        <v>241</v>
      </c>
      <c r="B9" s="56" t="s">
        <v>128</v>
      </c>
      <c r="C9" s="55" t="s">
        <v>242</v>
      </c>
      <c r="D9" s="56" t="s">
        <v>128</v>
      </c>
      <c r="E9" s="55" t="s">
        <v>110</v>
      </c>
      <c r="F9" s="55" t="s">
        <v>111</v>
      </c>
      <c r="G9" s="55" t="s">
        <v>111</v>
      </c>
      <c r="H9" s="55" t="s">
        <v>111</v>
      </c>
      <c r="I9" s="55" t="s">
        <v>111</v>
      </c>
      <c r="J9" s="55" t="s">
        <v>111</v>
      </c>
      <c r="K9" s="55" t="s">
        <v>111</v>
      </c>
      <c r="L9" s="55" t="s">
        <v>111</v>
      </c>
      <c r="M9" s="55" t="s">
        <v>111</v>
      </c>
      <c r="N9" s="55" t="s">
        <v>111</v>
      </c>
    </row>
    <row r="10" spans="1:14" x14ac:dyDescent="0.2">
      <c r="A10" s="55" t="s">
        <v>243</v>
      </c>
      <c r="B10" s="56" t="s">
        <v>128</v>
      </c>
      <c r="C10" s="55" t="s">
        <v>244</v>
      </c>
      <c r="D10" s="56" t="s">
        <v>128</v>
      </c>
      <c r="E10" s="55" t="s">
        <v>110</v>
      </c>
      <c r="F10" s="55" t="s">
        <v>245</v>
      </c>
      <c r="G10" s="55">
        <v>1</v>
      </c>
      <c r="H10" s="55">
        <v>3780</v>
      </c>
      <c r="I10" s="55">
        <v>50883</v>
      </c>
      <c r="J10" s="55">
        <v>54662</v>
      </c>
      <c r="K10" s="55">
        <v>3780</v>
      </c>
      <c r="L10" s="55">
        <v>0</v>
      </c>
      <c r="M10" s="55">
        <v>99.974000000000004</v>
      </c>
      <c r="N10" s="55">
        <v>100</v>
      </c>
    </row>
    <row r="11" spans="1:14" x14ac:dyDescent="0.2">
      <c r="A11" s="55" t="s">
        <v>246</v>
      </c>
      <c r="B11" s="56" t="s">
        <v>128</v>
      </c>
      <c r="C11" s="55" t="s">
        <v>247</v>
      </c>
      <c r="D11" s="56" t="s">
        <v>128</v>
      </c>
      <c r="E11" s="55" t="s">
        <v>110</v>
      </c>
      <c r="F11" s="55" t="s">
        <v>248</v>
      </c>
      <c r="G11" s="55">
        <v>1</v>
      </c>
      <c r="H11" s="55">
        <v>3780</v>
      </c>
      <c r="I11" s="55">
        <v>585452</v>
      </c>
      <c r="J11" s="55">
        <v>581673</v>
      </c>
      <c r="K11" s="55">
        <v>3780</v>
      </c>
      <c r="L11" s="55">
        <v>0</v>
      </c>
      <c r="M11" s="55">
        <v>100</v>
      </c>
      <c r="N11" s="55">
        <v>100</v>
      </c>
    </row>
    <row r="12" spans="1:14" x14ac:dyDescent="0.2">
      <c r="A12" s="55" t="s">
        <v>249</v>
      </c>
      <c r="B12" s="56" t="s">
        <v>128</v>
      </c>
      <c r="C12" s="55">
        <v>2029</v>
      </c>
      <c r="D12" s="56" t="s">
        <v>128</v>
      </c>
      <c r="E12" s="55" t="s">
        <v>110</v>
      </c>
      <c r="F12" s="55" t="s">
        <v>250</v>
      </c>
      <c r="G12" s="55">
        <v>1</v>
      </c>
      <c r="H12" s="55">
        <v>3780</v>
      </c>
      <c r="I12" s="55">
        <v>493</v>
      </c>
      <c r="J12" s="55">
        <v>4272</v>
      </c>
      <c r="K12" s="55">
        <v>3780</v>
      </c>
      <c r="L12" s="55">
        <v>0</v>
      </c>
      <c r="M12" s="55">
        <v>100</v>
      </c>
      <c r="N12" s="55">
        <v>100</v>
      </c>
    </row>
    <row r="13" spans="1:14" x14ac:dyDescent="0.2">
      <c r="A13" s="55" t="s">
        <v>251</v>
      </c>
      <c r="B13" s="56" t="s">
        <v>128</v>
      </c>
      <c r="C13" s="55" t="s">
        <v>252</v>
      </c>
      <c r="D13" s="56" t="s">
        <v>128</v>
      </c>
      <c r="E13" s="55" t="s">
        <v>110</v>
      </c>
      <c r="F13" s="55" t="s">
        <v>111</v>
      </c>
      <c r="G13" s="55" t="s">
        <v>111</v>
      </c>
      <c r="H13" s="55" t="s">
        <v>111</v>
      </c>
      <c r="I13" s="55" t="s">
        <v>111</v>
      </c>
      <c r="J13" s="55" t="s">
        <v>111</v>
      </c>
      <c r="K13" s="55" t="s">
        <v>111</v>
      </c>
      <c r="L13" s="55" t="s">
        <v>111</v>
      </c>
      <c r="M13" s="55" t="s">
        <v>111</v>
      </c>
      <c r="N13" s="55" t="s">
        <v>111</v>
      </c>
    </row>
    <row r="14" spans="1:14" x14ac:dyDescent="0.2">
      <c r="A14" s="55" t="s">
        <v>253</v>
      </c>
      <c r="B14" s="56" t="s">
        <v>128</v>
      </c>
      <c r="C14" s="55" t="s">
        <v>254</v>
      </c>
      <c r="D14" s="56" t="s">
        <v>128</v>
      </c>
      <c r="E14" s="55" t="s">
        <v>110</v>
      </c>
      <c r="F14" s="55" t="s">
        <v>255</v>
      </c>
      <c r="G14" s="55">
        <v>1</v>
      </c>
      <c r="H14" s="55">
        <v>3780</v>
      </c>
      <c r="I14" s="55">
        <v>412</v>
      </c>
      <c r="J14" s="55">
        <v>4191</v>
      </c>
      <c r="K14" s="55">
        <v>3780</v>
      </c>
      <c r="L14" s="55">
        <v>0</v>
      </c>
      <c r="M14" s="55">
        <v>99.63</v>
      </c>
      <c r="N14" s="55">
        <v>100</v>
      </c>
    </row>
    <row r="15" spans="1:14" x14ac:dyDescent="0.2">
      <c r="A15" s="55" t="s">
        <v>256</v>
      </c>
      <c r="B15" s="56" t="s">
        <v>128</v>
      </c>
      <c r="C15" s="55" t="s">
        <v>257</v>
      </c>
      <c r="D15" s="56" t="s">
        <v>128</v>
      </c>
      <c r="E15" s="55" t="s">
        <v>110</v>
      </c>
      <c r="F15" s="55" t="s">
        <v>258</v>
      </c>
      <c r="G15" s="55">
        <v>1</v>
      </c>
      <c r="H15" s="55">
        <v>3780</v>
      </c>
      <c r="I15" s="55">
        <v>192</v>
      </c>
      <c r="J15" s="55">
        <v>3971</v>
      </c>
      <c r="K15" s="55">
        <v>3780</v>
      </c>
      <c r="L15" s="55">
        <v>0</v>
      </c>
      <c r="M15" s="55">
        <v>99.683000000000007</v>
      </c>
      <c r="N15" s="55">
        <v>100</v>
      </c>
    </row>
    <row r="16" spans="1:14" x14ac:dyDescent="0.2">
      <c r="A16" s="55" t="s">
        <v>259</v>
      </c>
      <c r="B16" s="56" t="s">
        <v>128</v>
      </c>
      <c r="C16" s="55" t="s">
        <v>260</v>
      </c>
      <c r="D16" s="56" t="s">
        <v>128</v>
      </c>
      <c r="E16" s="55" t="s">
        <v>110</v>
      </c>
      <c r="F16" s="55" t="s">
        <v>261</v>
      </c>
      <c r="G16" s="55">
        <v>1</v>
      </c>
      <c r="H16" s="55">
        <v>3780</v>
      </c>
      <c r="I16" s="55">
        <v>4943</v>
      </c>
      <c r="J16" s="55">
        <v>1164</v>
      </c>
      <c r="K16" s="55">
        <v>3780</v>
      </c>
      <c r="L16" s="55">
        <v>0</v>
      </c>
      <c r="M16" s="55">
        <v>100</v>
      </c>
      <c r="N16" s="55">
        <v>100</v>
      </c>
    </row>
    <row r="17" spans="1:14" x14ac:dyDescent="0.2">
      <c r="A17" s="55" t="s">
        <v>262</v>
      </c>
      <c r="B17" s="56" t="s">
        <v>128</v>
      </c>
      <c r="C17" s="55" t="s">
        <v>263</v>
      </c>
      <c r="D17" s="56" t="s">
        <v>128</v>
      </c>
      <c r="E17" s="55" t="s">
        <v>110</v>
      </c>
      <c r="F17" s="55" t="s">
        <v>264</v>
      </c>
      <c r="G17" s="55">
        <v>1</v>
      </c>
      <c r="H17" s="55">
        <v>3780</v>
      </c>
      <c r="I17" s="55">
        <v>5293</v>
      </c>
      <c r="J17" s="55">
        <v>1514</v>
      </c>
      <c r="K17" s="55">
        <v>3780</v>
      </c>
      <c r="L17" s="55">
        <v>0</v>
      </c>
      <c r="M17" s="55">
        <v>99.656000000000006</v>
      </c>
      <c r="N17" s="55">
        <v>100</v>
      </c>
    </row>
    <row r="18" spans="1:14" x14ac:dyDescent="0.2">
      <c r="A18" s="55" t="s">
        <v>265</v>
      </c>
      <c r="B18" s="56" t="s">
        <v>128</v>
      </c>
      <c r="C18" s="55" t="s">
        <v>266</v>
      </c>
      <c r="D18" s="56" t="s">
        <v>128</v>
      </c>
      <c r="E18" s="55" t="s">
        <v>110</v>
      </c>
      <c r="F18" s="55" t="s">
        <v>267</v>
      </c>
      <c r="G18" s="55">
        <v>1</v>
      </c>
      <c r="H18" s="55">
        <v>3780</v>
      </c>
      <c r="I18" s="55">
        <v>213</v>
      </c>
      <c r="J18" s="55">
        <v>3992</v>
      </c>
      <c r="K18" s="55">
        <v>3780</v>
      </c>
      <c r="L18" s="55">
        <v>0</v>
      </c>
      <c r="M18" s="55">
        <v>100</v>
      </c>
      <c r="N18" s="55">
        <v>100</v>
      </c>
    </row>
    <row r="19" spans="1:14" x14ac:dyDescent="0.2">
      <c r="A19" s="55" t="s">
        <v>268</v>
      </c>
      <c r="B19" s="56" t="s">
        <v>128</v>
      </c>
      <c r="C19" s="55" t="s">
        <v>269</v>
      </c>
      <c r="D19" s="56" t="s">
        <v>128</v>
      </c>
      <c r="E19" s="55" t="s">
        <v>110</v>
      </c>
      <c r="F19" s="55" t="s">
        <v>270</v>
      </c>
      <c r="G19" s="55">
        <v>1</v>
      </c>
      <c r="H19" s="55">
        <v>3780</v>
      </c>
      <c r="I19" s="55">
        <v>229</v>
      </c>
      <c r="J19" s="55">
        <v>4008</v>
      </c>
      <c r="K19" s="55">
        <v>3780</v>
      </c>
      <c r="L19" s="55">
        <v>0</v>
      </c>
      <c r="M19" s="55">
        <v>100</v>
      </c>
      <c r="N19" s="55">
        <v>100</v>
      </c>
    </row>
    <row r="20" spans="1:14" x14ac:dyDescent="0.2">
      <c r="A20" s="55" t="s">
        <v>271</v>
      </c>
      <c r="B20" s="56" t="s">
        <v>128</v>
      </c>
      <c r="C20" s="55" t="s">
        <v>272</v>
      </c>
      <c r="D20" s="56" t="s">
        <v>128</v>
      </c>
      <c r="E20" s="55" t="s">
        <v>110</v>
      </c>
      <c r="F20" s="55" t="s">
        <v>273</v>
      </c>
      <c r="G20" s="55">
        <v>1</v>
      </c>
      <c r="H20" s="55">
        <v>3780</v>
      </c>
      <c r="I20" s="55">
        <v>134</v>
      </c>
      <c r="J20" s="55">
        <v>3913</v>
      </c>
      <c r="K20" s="55">
        <v>3780</v>
      </c>
      <c r="L20" s="55">
        <v>0</v>
      </c>
      <c r="M20" s="55">
        <v>100</v>
      </c>
      <c r="N20" s="55">
        <v>100</v>
      </c>
    </row>
    <row r="21" spans="1:14" x14ac:dyDescent="0.2">
      <c r="A21" s="55" t="s">
        <v>274</v>
      </c>
      <c r="B21" s="56" t="s">
        <v>128</v>
      </c>
      <c r="C21" s="55" t="s">
        <v>275</v>
      </c>
      <c r="D21" s="56" t="s">
        <v>128</v>
      </c>
      <c r="E21" s="55" t="s">
        <v>110</v>
      </c>
      <c r="F21" s="55" t="s">
        <v>276</v>
      </c>
      <c r="G21" s="55">
        <v>1</v>
      </c>
      <c r="H21" s="55">
        <v>3780</v>
      </c>
      <c r="I21" s="55">
        <v>207</v>
      </c>
      <c r="J21" s="55">
        <v>3986</v>
      </c>
      <c r="K21" s="55">
        <v>3780</v>
      </c>
      <c r="L21" s="55">
        <v>0</v>
      </c>
      <c r="M21" s="55">
        <v>99.656000000000006</v>
      </c>
      <c r="N21" s="55">
        <v>100</v>
      </c>
    </row>
    <row r="22" spans="1:14" x14ac:dyDescent="0.2">
      <c r="A22" s="55" t="s">
        <v>277</v>
      </c>
      <c r="B22" s="56" t="s">
        <v>128</v>
      </c>
      <c r="C22" s="55" t="s">
        <v>278</v>
      </c>
      <c r="D22" s="56" t="s">
        <v>128</v>
      </c>
      <c r="E22" s="55" t="s">
        <v>110</v>
      </c>
      <c r="F22" s="55" t="s">
        <v>279</v>
      </c>
      <c r="G22" s="55">
        <v>1</v>
      </c>
      <c r="H22" s="55">
        <v>3780</v>
      </c>
      <c r="I22" s="55">
        <v>538</v>
      </c>
      <c r="J22" s="55">
        <v>4317</v>
      </c>
      <c r="K22" s="55">
        <v>3780</v>
      </c>
      <c r="L22" s="55">
        <v>0</v>
      </c>
      <c r="M22" s="55">
        <v>99.762</v>
      </c>
      <c r="N22" s="55">
        <v>100</v>
      </c>
    </row>
    <row r="23" spans="1:14" x14ac:dyDescent="0.2">
      <c r="A23" s="55" t="s">
        <v>280</v>
      </c>
      <c r="B23" s="56" t="s">
        <v>128</v>
      </c>
      <c r="C23" s="55" t="s">
        <v>281</v>
      </c>
      <c r="D23" s="56" t="s">
        <v>128</v>
      </c>
      <c r="E23" s="55" t="s">
        <v>110</v>
      </c>
      <c r="F23" s="55" t="s">
        <v>111</v>
      </c>
      <c r="G23" s="55" t="s">
        <v>111</v>
      </c>
      <c r="H23" s="55" t="s">
        <v>111</v>
      </c>
      <c r="I23" s="55" t="s">
        <v>111</v>
      </c>
      <c r="J23" s="55" t="s">
        <v>111</v>
      </c>
      <c r="K23" s="55" t="s">
        <v>111</v>
      </c>
      <c r="L23" s="55" t="s">
        <v>111</v>
      </c>
      <c r="M23" s="55" t="s">
        <v>111</v>
      </c>
      <c r="N23" s="55" t="s">
        <v>111</v>
      </c>
    </row>
    <row r="24" spans="1:14" x14ac:dyDescent="0.2">
      <c r="A24" s="55" t="s">
        <v>282</v>
      </c>
      <c r="B24" s="56" t="s">
        <v>128</v>
      </c>
      <c r="C24" s="55" t="s">
        <v>283</v>
      </c>
      <c r="D24" s="56" t="s">
        <v>128</v>
      </c>
      <c r="E24" s="55" t="s">
        <v>110</v>
      </c>
      <c r="F24" s="55" t="s">
        <v>284</v>
      </c>
      <c r="G24" s="55">
        <v>1</v>
      </c>
      <c r="H24" s="55">
        <v>3780</v>
      </c>
      <c r="I24" s="55">
        <v>7940</v>
      </c>
      <c r="J24" s="55">
        <v>4161</v>
      </c>
      <c r="K24" s="55">
        <v>3780</v>
      </c>
      <c r="L24" s="55">
        <v>0</v>
      </c>
      <c r="M24" s="55">
        <v>99.656000000000006</v>
      </c>
      <c r="N24" s="55">
        <v>100</v>
      </c>
    </row>
    <row r="25" spans="1:14" x14ac:dyDescent="0.2">
      <c r="A25" s="55" t="s">
        <v>285</v>
      </c>
      <c r="B25" s="56" t="s">
        <v>128</v>
      </c>
      <c r="C25" s="55" t="s">
        <v>286</v>
      </c>
      <c r="D25" s="56" t="s">
        <v>128</v>
      </c>
      <c r="E25" s="55" t="s">
        <v>110</v>
      </c>
      <c r="F25" s="55" t="s">
        <v>111</v>
      </c>
      <c r="G25" s="55" t="s">
        <v>111</v>
      </c>
      <c r="H25" s="55" t="s">
        <v>111</v>
      </c>
      <c r="I25" s="55" t="s">
        <v>111</v>
      </c>
      <c r="J25" s="55" t="s">
        <v>111</v>
      </c>
      <c r="K25" s="55" t="s">
        <v>111</v>
      </c>
      <c r="L25" s="55" t="s">
        <v>111</v>
      </c>
      <c r="M25" s="55" t="s">
        <v>111</v>
      </c>
      <c r="N25" s="55" t="s">
        <v>111</v>
      </c>
    </row>
    <row r="26" spans="1:14" x14ac:dyDescent="0.2">
      <c r="A26" s="55" t="s">
        <v>287</v>
      </c>
      <c r="B26" s="56" t="s">
        <v>128</v>
      </c>
      <c r="C26" s="55" t="s">
        <v>288</v>
      </c>
      <c r="D26" s="56" t="s">
        <v>128</v>
      </c>
      <c r="E26" s="55" t="s">
        <v>110</v>
      </c>
      <c r="F26" s="55" t="s">
        <v>289</v>
      </c>
      <c r="G26" s="55">
        <v>1</v>
      </c>
      <c r="H26" s="55">
        <v>3780</v>
      </c>
      <c r="I26" s="55">
        <v>7916</v>
      </c>
      <c r="J26" s="55">
        <v>4137</v>
      </c>
      <c r="K26" s="55">
        <v>3780</v>
      </c>
      <c r="L26" s="55">
        <v>0</v>
      </c>
      <c r="M26" s="55">
        <v>99.762</v>
      </c>
      <c r="N26" s="55">
        <v>100</v>
      </c>
    </row>
    <row r="27" spans="1:14" x14ac:dyDescent="0.2">
      <c r="A27" s="55" t="s">
        <v>290</v>
      </c>
      <c r="B27" s="56" t="s">
        <v>128</v>
      </c>
      <c r="C27" s="55" t="s">
        <v>291</v>
      </c>
      <c r="D27" s="56" t="s">
        <v>128</v>
      </c>
      <c r="E27" s="55" t="s">
        <v>110</v>
      </c>
      <c r="F27" s="55" t="s">
        <v>292</v>
      </c>
      <c r="G27" s="55">
        <v>1</v>
      </c>
      <c r="H27" s="55">
        <v>156</v>
      </c>
      <c r="I27" s="55">
        <v>7055</v>
      </c>
      <c r="J27" s="55">
        <v>6900</v>
      </c>
      <c r="K27" s="55">
        <v>156</v>
      </c>
      <c r="L27" s="58">
        <v>3.06E-76</v>
      </c>
      <c r="M27" s="55">
        <v>99.358999999999995</v>
      </c>
      <c r="N27" s="55">
        <v>99</v>
      </c>
    </row>
    <row r="28" spans="1:14" x14ac:dyDescent="0.2">
      <c r="A28" s="55" t="s">
        <v>290</v>
      </c>
      <c r="B28" s="56" t="s">
        <v>128</v>
      </c>
      <c r="C28" s="55" t="s">
        <v>291</v>
      </c>
      <c r="D28" s="56" t="s">
        <v>128</v>
      </c>
      <c r="E28" s="55" t="s">
        <v>110</v>
      </c>
      <c r="F28" s="55" t="s">
        <v>292</v>
      </c>
      <c r="G28" s="55">
        <v>191</v>
      </c>
      <c r="H28" s="55">
        <v>3780</v>
      </c>
      <c r="I28" s="55">
        <v>6920</v>
      </c>
      <c r="J28" s="55">
        <v>3330</v>
      </c>
      <c r="K28" s="55">
        <v>3591</v>
      </c>
      <c r="L28" s="55">
        <v>0</v>
      </c>
      <c r="M28" s="55">
        <v>99.694000000000003</v>
      </c>
      <c r="N28" s="55">
        <v>99</v>
      </c>
    </row>
    <row r="29" spans="1:14" x14ac:dyDescent="0.2">
      <c r="A29" s="55" t="s">
        <v>293</v>
      </c>
      <c r="B29" s="56" t="s">
        <v>128</v>
      </c>
      <c r="C29" s="55" t="s">
        <v>294</v>
      </c>
      <c r="D29" s="56" t="s">
        <v>128</v>
      </c>
      <c r="E29" s="55" t="s">
        <v>110</v>
      </c>
      <c r="F29" s="55" t="s">
        <v>295</v>
      </c>
      <c r="G29" s="55">
        <v>1</v>
      </c>
      <c r="H29" s="55">
        <v>3780</v>
      </c>
      <c r="I29" s="55">
        <v>7921</v>
      </c>
      <c r="J29" s="55">
        <v>4142</v>
      </c>
      <c r="K29" s="55">
        <v>3780</v>
      </c>
      <c r="L29" s="55">
        <v>0</v>
      </c>
      <c r="M29" s="55">
        <v>100</v>
      </c>
      <c r="N29" s="55">
        <v>100</v>
      </c>
    </row>
    <row r="30" spans="1:14" x14ac:dyDescent="0.2">
      <c r="A30" s="55" t="s">
        <v>296</v>
      </c>
      <c r="B30" s="56" t="s">
        <v>128</v>
      </c>
      <c r="C30" s="55" t="s">
        <v>297</v>
      </c>
      <c r="D30" s="56" t="s">
        <v>128</v>
      </c>
      <c r="E30" s="55" t="s">
        <v>110</v>
      </c>
      <c r="F30" s="55" t="s">
        <v>298</v>
      </c>
      <c r="G30" s="55">
        <v>1</v>
      </c>
      <c r="H30" s="55">
        <v>3780</v>
      </c>
      <c r="I30" s="55">
        <v>9889</v>
      </c>
      <c r="J30" s="55">
        <v>13668</v>
      </c>
      <c r="K30" s="55">
        <v>3780</v>
      </c>
      <c r="L30" s="55">
        <v>0</v>
      </c>
      <c r="M30" s="55">
        <v>99.894000000000005</v>
      </c>
      <c r="N30" s="55">
        <v>100</v>
      </c>
    </row>
    <row r="31" spans="1:14" x14ac:dyDescent="0.2">
      <c r="A31" s="55" t="s">
        <v>299</v>
      </c>
      <c r="B31" s="56" t="s">
        <v>128</v>
      </c>
      <c r="C31" s="55" t="s">
        <v>300</v>
      </c>
      <c r="D31" s="56" t="s">
        <v>128</v>
      </c>
      <c r="E31" s="55" t="s">
        <v>110</v>
      </c>
      <c r="F31" s="55" t="s">
        <v>301</v>
      </c>
      <c r="G31" s="55">
        <v>1</v>
      </c>
      <c r="H31" s="55">
        <v>3780</v>
      </c>
      <c r="I31" s="55">
        <v>1556897</v>
      </c>
      <c r="J31" s="55">
        <v>1560676</v>
      </c>
      <c r="K31" s="55">
        <v>3780</v>
      </c>
      <c r="L31" s="55">
        <v>0</v>
      </c>
      <c r="M31" s="55">
        <v>99.602999999999994</v>
      </c>
      <c r="N31" s="55">
        <v>100</v>
      </c>
    </row>
    <row r="32" spans="1:14" x14ac:dyDescent="0.2">
      <c r="A32" s="55" t="s">
        <v>302</v>
      </c>
      <c r="B32" s="56" t="s">
        <v>128</v>
      </c>
      <c r="C32" s="55" t="s">
        <v>303</v>
      </c>
      <c r="D32" s="56" t="s">
        <v>128</v>
      </c>
      <c r="E32" s="55" t="s">
        <v>110</v>
      </c>
      <c r="F32" s="55" t="s">
        <v>304</v>
      </c>
      <c r="G32" s="55">
        <v>1</v>
      </c>
      <c r="H32" s="55">
        <v>3780</v>
      </c>
      <c r="I32" s="55">
        <v>801531</v>
      </c>
      <c r="J32" s="55">
        <v>805311</v>
      </c>
      <c r="K32" s="55">
        <v>3781</v>
      </c>
      <c r="L32" s="55">
        <v>0</v>
      </c>
      <c r="M32" s="55">
        <v>99.656000000000006</v>
      </c>
      <c r="N32" s="55">
        <v>100</v>
      </c>
    </row>
    <row r="33" spans="1:14" x14ac:dyDescent="0.2">
      <c r="A33" s="55" t="s">
        <v>305</v>
      </c>
      <c r="B33" s="56" t="s">
        <v>128</v>
      </c>
      <c r="C33" s="55" t="s">
        <v>306</v>
      </c>
      <c r="D33" s="56" t="s">
        <v>128</v>
      </c>
      <c r="E33" s="55" t="s">
        <v>110</v>
      </c>
      <c r="F33" s="55" t="s">
        <v>307</v>
      </c>
      <c r="G33" s="55">
        <v>1</v>
      </c>
      <c r="H33" s="55">
        <v>3780</v>
      </c>
      <c r="I33" s="55">
        <v>5530</v>
      </c>
      <c r="J33" s="55">
        <v>1751</v>
      </c>
      <c r="K33" s="55">
        <v>3780</v>
      </c>
      <c r="L33" s="55">
        <v>0</v>
      </c>
      <c r="M33" s="55">
        <v>99.894000000000005</v>
      </c>
      <c r="N33" s="55">
        <v>100</v>
      </c>
    </row>
    <row r="34" spans="1:14" x14ac:dyDescent="0.2">
      <c r="A34" s="55" t="s">
        <v>308</v>
      </c>
      <c r="B34" s="56" t="s">
        <v>128</v>
      </c>
      <c r="C34" s="55" t="s">
        <v>309</v>
      </c>
      <c r="D34" s="56" t="s">
        <v>128</v>
      </c>
      <c r="E34" s="55" t="s">
        <v>110</v>
      </c>
      <c r="F34" s="55" t="s">
        <v>111</v>
      </c>
      <c r="G34" s="55" t="s">
        <v>111</v>
      </c>
      <c r="H34" s="55" t="s">
        <v>111</v>
      </c>
      <c r="I34" s="55" t="s">
        <v>111</v>
      </c>
      <c r="J34" s="55" t="s">
        <v>111</v>
      </c>
      <c r="K34" s="55" t="s">
        <v>111</v>
      </c>
      <c r="L34" s="55" t="s">
        <v>111</v>
      </c>
      <c r="M34" s="55" t="s">
        <v>111</v>
      </c>
      <c r="N34" s="55" t="s">
        <v>111</v>
      </c>
    </row>
    <row r="35" spans="1:14" x14ac:dyDescent="0.2">
      <c r="A35" s="55" t="s">
        <v>310</v>
      </c>
      <c r="B35" s="56" t="s">
        <v>128</v>
      </c>
      <c r="C35" s="55" t="s">
        <v>311</v>
      </c>
      <c r="D35" s="56" t="s">
        <v>128</v>
      </c>
      <c r="E35" s="55" t="s">
        <v>110</v>
      </c>
      <c r="F35" s="55" t="s">
        <v>111</v>
      </c>
      <c r="G35" s="55" t="s">
        <v>111</v>
      </c>
      <c r="H35" s="55" t="s">
        <v>111</v>
      </c>
      <c r="I35" s="55" t="s">
        <v>111</v>
      </c>
      <c r="J35" s="55" t="s">
        <v>111</v>
      </c>
      <c r="K35" s="55" t="s">
        <v>111</v>
      </c>
      <c r="L35" s="55" t="s">
        <v>111</v>
      </c>
      <c r="M35" s="55" t="s">
        <v>111</v>
      </c>
      <c r="N35" s="55" t="s">
        <v>111</v>
      </c>
    </row>
    <row r="36" spans="1:14" x14ac:dyDescent="0.2">
      <c r="A36" s="55" t="s">
        <v>312</v>
      </c>
      <c r="B36" s="56" t="s">
        <v>128</v>
      </c>
      <c r="C36" s="55" t="s">
        <v>313</v>
      </c>
      <c r="D36" s="56" t="s">
        <v>128</v>
      </c>
      <c r="E36" s="55" t="s">
        <v>110</v>
      </c>
      <c r="F36" s="55" t="s">
        <v>314</v>
      </c>
      <c r="G36" s="55">
        <v>1</v>
      </c>
      <c r="H36" s="55">
        <v>3780</v>
      </c>
      <c r="I36" s="55">
        <v>4963</v>
      </c>
      <c r="J36" s="55">
        <v>1184</v>
      </c>
      <c r="K36" s="55">
        <v>3780</v>
      </c>
      <c r="L36" s="55">
        <v>0</v>
      </c>
      <c r="M36" s="55">
        <v>100</v>
      </c>
      <c r="N36" s="55">
        <v>100</v>
      </c>
    </row>
    <row r="37" spans="1:14" x14ac:dyDescent="0.2">
      <c r="A37" s="55" t="s">
        <v>315</v>
      </c>
      <c r="B37" s="56" t="s">
        <v>128</v>
      </c>
      <c r="C37" s="55" t="s">
        <v>316</v>
      </c>
      <c r="D37" s="56" t="s">
        <v>128</v>
      </c>
      <c r="E37" s="55" t="s">
        <v>110</v>
      </c>
      <c r="F37" s="55" t="s">
        <v>317</v>
      </c>
      <c r="G37" s="55">
        <v>1</v>
      </c>
      <c r="H37" s="55">
        <v>3780</v>
      </c>
      <c r="I37" s="55">
        <v>4958</v>
      </c>
      <c r="J37" s="55">
        <v>1179</v>
      </c>
      <c r="K37" s="55">
        <v>3780</v>
      </c>
      <c r="L37" s="55">
        <v>0</v>
      </c>
      <c r="M37" s="55">
        <v>100</v>
      </c>
      <c r="N37" s="55">
        <v>100</v>
      </c>
    </row>
    <row r="38" spans="1:14" x14ac:dyDescent="0.2">
      <c r="A38" s="55" t="s">
        <v>318</v>
      </c>
      <c r="B38" s="56" t="s">
        <v>128</v>
      </c>
      <c r="C38" s="55" t="s">
        <v>319</v>
      </c>
      <c r="D38" s="56" t="s">
        <v>128</v>
      </c>
      <c r="E38" s="55" t="s">
        <v>110</v>
      </c>
      <c r="F38" s="55" t="s">
        <v>320</v>
      </c>
      <c r="G38" s="55">
        <v>53</v>
      </c>
      <c r="H38" s="55">
        <v>3780</v>
      </c>
      <c r="I38" s="55">
        <v>4911</v>
      </c>
      <c r="J38" s="55">
        <v>1184</v>
      </c>
      <c r="K38" s="55">
        <v>3728</v>
      </c>
      <c r="L38" s="55">
        <v>0</v>
      </c>
      <c r="M38" s="55">
        <v>100</v>
      </c>
      <c r="N38" s="55">
        <v>99</v>
      </c>
    </row>
    <row r="39" spans="1:14" x14ac:dyDescent="0.2">
      <c r="A39" s="55" t="s">
        <v>321</v>
      </c>
      <c r="B39" s="56" t="s">
        <v>128</v>
      </c>
      <c r="C39" s="55" t="s">
        <v>322</v>
      </c>
      <c r="D39" s="56" t="s">
        <v>128</v>
      </c>
      <c r="E39" s="55" t="s">
        <v>110</v>
      </c>
      <c r="F39" s="55" t="s">
        <v>323</v>
      </c>
      <c r="G39" s="55">
        <v>1</v>
      </c>
      <c r="H39" s="55">
        <v>3780</v>
      </c>
      <c r="I39" s="55">
        <v>456</v>
      </c>
      <c r="J39" s="55">
        <v>4235</v>
      </c>
      <c r="K39" s="55">
        <v>3780</v>
      </c>
      <c r="L39" s="55">
        <v>0</v>
      </c>
      <c r="M39" s="55">
        <v>100</v>
      </c>
      <c r="N39" s="55">
        <v>100</v>
      </c>
    </row>
    <row r="40" spans="1:14" x14ac:dyDescent="0.2">
      <c r="A40" s="55" t="s">
        <v>324</v>
      </c>
      <c r="B40" s="56" t="s">
        <v>128</v>
      </c>
      <c r="C40" s="55" t="s">
        <v>325</v>
      </c>
      <c r="D40" s="56" t="s">
        <v>128</v>
      </c>
      <c r="E40" s="55" t="s">
        <v>110</v>
      </c>
      <c r="F40" s="55" t="s">
        <v>326</v>
      </c>
      <c r="G40" s="55">
        <v>1</v>
      </c>
      <c r="H40" s="55">
        <v>3780</v>
      </c>
      <c r="I40" s="55">
        <v>4963</v>
      </c>
      <c r="J40" s="55">
        <v>1184</v>
      </c>
      <c r="K40" s="55">
        <v>3780</v>
      </c>
      <c r="L40" s="55">
        <v>0</v>
      </c>
      <c r="M40" s="55">
        <v>100</v>
      </c>
      <c r="N40" s="55">
        <v>100</v>
      </c>
    </row>
    <row r="41" spans="1:14" x14ac:dyDescent="0.2">
      <c r="A41" s="55" t="s">
        <v>327</v>
      </c>
      <c r="B41" s="56" t="s">
        <v>128</v>
      </c>
      <c r="C41" s="55" t="s">
        <v>328</v>
      </c>
      <c r="D41" s="56" t="s">
        <v>128</v>
      </c>
      <c r="E41" s="55" t="s">
        <v>110</v>
      </c>
      <c r="F41" s="55" t="s">
        <v>329</v>
      </c>
      <c r="G41" s="55">
        <v>53</v>
      </c>
      <c r="H41" s="55">
        <v>3780</v>
      </c>
      <c r="I41" s="55">
        <v>4911</v>
      </c>
      <c r="J41" s="55">
        <v>1184</v>
      </c>
      <c r="K41" s="55">
        <v>3728</v>
      </c>
      <c r="L41" s="55">
        <v>0</v>
      </c>
      <c r="M41" s="55">
        <v>100</v>
      </c>
      <c r="N41" s="55">
        <v>99</v>
      </c>
    </row>
    <row r="42" spans="1:14" x14ac:dyDescent="0.2">
      <c r="A42" s="55" t="s">
        <v>327</v>
      </c>
      <c r="B42" s="56" t="s">
        <v>128</v>
      </c>
      <c r="C42" s="55" t="s">
        <v>328</v>
      </c>
      <c r="D42" s="56" t="s">
        <v>128</v>
      </c>
      <c r="E42" s="55" t="s">
        <v>110</v>
      </c>
      <c r="F42" s="55" t="s">
        <v>330</v>
      </c>
      <c r="G42" s="55">
        <v>1</v>
      </c>
      <c r="H42" s="55">
        <v>61</v>
      </c>
      <c r="I42" s="55">
        <v>185</v>
      </c>
      <c r="J42" s="55">
        <v>125</v>
      </c>
      <c r="K42" s="55">
        <v>61</v>
      </c>
      <c r="L42" s="58">
        <v>4.8899999999999999E-25</v>
      </c>
      <c r="M42" s="55">
        <v>100</v>
      </c>
      <c r="N42" s="55">
        <v>2</v>
      </c>
    </row>
    <row r="43" spans="1:14" x14ac:dyDescent="0.2">
      <c r="A43" s="55" t="s">
        <v>331</v>
      </c>
      <c r="B43" s="56" t="s">
        <v>128</v>
      </c>
      <c r="C43" s="55" t="s">
        <v>332</v>
      </c>
      <c r="D43" s="56" t="s">
        <v>128</v>
      </c>
      <c r="E43" s="55" t="s">
        <v>110</v>
      </c>
      <c r="F43" s="55" t="s">
        <v>333</v>
      </c>
      <c r="G43" s="55">
        <v>1</v>
      </c>
      <c r="H43" s="55">
        <v>3780</v>
      </c>
      <c r="I43" s="55">
        <v>4963</v>
      </c>
      <c r="J43" s="55">
        <v>1184</v>
      </c>
      <c r="K43" s="55">
        <v>3780</v>
      </c>
      <c r="L43" s="55">
        <v>0</v>
      </c>
      <c r="M43" s="55">
        <v>99.974000000000004</v>
      </c>
      <c r="N43" s="55">
        <v>100</v>
      </c>
    </row>
    <row r="44" spans="1:14" x14ac:dyDescent="0.2">
      <c r="A44" s="55" t="s">
        <v>334</v>
      </c>
      <c r="B44" s="56" t="s">
        <v>128</v>
      </c>
      <c r="C44" s="55" t="s">
        <v>335</v>
      </c>
      <c r="D44" s="56" t="s">
        <v>128</v>
      </c>
      <c r="E44" s="55" t="s">
        <v>110</v>
      </c>
      <c r="F44" s="55" t="s">
        <v>336</v>
      </c>
      <c r="G44" s="55">
        <v>1</v>
      </c>
      <c r="H44" s="55">
        <v>3780</v>
      </c>
      <c r="I44" s="55">
        <v>4963</v>
      </c>
      <c r="J44" s="55">
        <v>1184</v>
      </c>
      <c r="K44" s="55">
        <v>3780</v>
      </c>
      <c r="L44" s="55">
        <v>0</v>
      </c>
      <c r="M44" s="55">
        <v>99.974000000000004</v>
      </c>
      <c r="N44" s="55">
        <v>100</v>
      </c>
    </row>
    <row r="45" spans="1:14" x14ac:dyDescent="0.2">
      <c r="A45" s="55" t="s">
        <v>337</v>
      </c>
      <c r="B45" s="56" t="s">
        <v>128</v>
      </c>
      <c r="C45" s="55" t="s">
        <v>338</v>
      </c>
      <c r="D45" s="56" t="s">
        <v>128</v>
      </c>
      <c r="E45" s="55" t="s">
        <v>110</v>
      </c>
      <c r="F45" s="55" t="s">
        <v>339</v>
      </c>
      <c r="G45" s="55">
        <v>1</v>
      </c>
      <c r="H45" s="55">
        <v>3780</v>
      </c>
      <c r="I45" s="55">
        <v>5495</v>
      </c>
      <c r="J45" s="55">
        <v>1716</v>
      </c>
      <c r="K45" s="55">
        <v>3780</v>
      </c>
      <c r="L45" s="55">
        <v>0</v>
      </c>
      <c r="M45" s="55">
        <v>100</v>
      </c>
      <c r="N45" s="55">
        <v>100</v>
      </c>
    </row>
    <row r="46" spans="1:14" x14ac:dyDescent="0.2">
      <c r="A46" s="55" t="s">
        <v>340</v>
      </c>
      <c r="B46" s="56" t="s">
        <v>128</v>
      </c>
      <c r="C46" s="55" t="s">
        <v>341</v>
      </c>
      <c r="D46" s="56" t="s">
        <v>128</v>
      </c>
      <c r="E46" s="55" t="s">
        <v>110</v>
      </c>
      <c r="F46" s="55" t="s">
        <v>342</v>
      </c>
      <c r="G46" s="55">
        <v>1</v>
      </c>
      <c r="H46" s="55">
        <v>3780</v>
      </c>
      <c r="I46" s="55">
        <v>4963</v>
      </c>
      <c r="J46" s="55">
        <v>1184</v>
      </c>
      <c r="K46" s="55">
        <v>3780</v>
      </c>
      <c r="L46" s="55">
        <v>0</v>
      </c>
      <c r="M46" s="55">
        <v>100</v>
      </c>
      <c r="N46" s="55">
        <v>100</v>
      </c>
    </row>
    <row r="47" spans="1:14" x14ac:dyDescent="0.2">
      <c r="A47" s="55" t="s">
        <v>343</v>
      </c>
      <c r="B47" s="56" t="s">
        <v>128</v>
      </c>
      <c r="C47" s="55" t="s">
        <v>344</v>
      </c>
      <c r="D47" s="56" t="s">
        <v>128</v>
      </c>
      <c r="E47" s="55" t="s">
        <v>110</v>
      </c>
      <c r="F47" s="55" t="s">
        <v>345</v>
      </c>
      <c r="G47" s="55">
        <v>1</v>
      </c>
      <c r="H47" s="55">
        <v>3780</v>
      </c>
      <c r="I47" s="55">
        <v>4963</v>
      </c>
      <c r="J47" s="55">
        <v>1184</v>
      </c>
      <c r="K47" s="55">
        <v>3780</v>
      </c>
      <c r="L47" s="55">
        <v>0</v>
      </c>
      <c r="M47" s="55">
        <v>99.974000000000004</v>
      </c>
      <c r="N47" s="55">
        <v>100</v>
      </c>
    </row>
    <row r="48" spans="1:14" x14ac:dyDescent="0.2">
      <c r="A48" s="55" t="s">
        <v>346</v>
      </c>
      <c r="B48" s="56" t="s">
        <v>128</v>
      </c>
      <c r="C48" s="55" t="s">
        <v>347</v>
      </c>
      <c r="D48" s="56" t="s">
        <v>128</v>
      </c>
      <c r="E48" s="55" t="s">
        <v>110</v>
      </c>
      <c r="F48" s="55" t="s">
        <v>348</v>
      </c>
      <c r="G48" s="55">
        <v>20</v>
      </c>
      <c r="H48" s="55">
        <v>164</v>
      </c>
      <c r="I48" s="55">
        <v>128</v>
      </c>
      <c r="J48" s="55">
        <v>274</v>
      </c>
      <c r="K48" s="55">
        <v>147</v>
      </c>
      <c r="L48" s="58">
        <v>1.43E-65</v>
      </c>
      <c r="M48" s="55">
        <v>97.278999999999996</v>
      </c>
      <c r="N48" s="55">
        <v>97</v>
      </c>
    </row>
    <row r="49" spans="1:14" x14ac:dyDescent="0.2">
      <c r="A49" s="55" t="s">
        <v>346</v>
      </c>
      <c r="B49" s="56" t="s">
        <v>128</v>
      </c>
      <c r="C49" s="55" t="s">
        <v>347</v>
      </c>
      <c r="D49" s="56" t="s">
        <v>128</v>
      </c>
      <c r="E49" s="55" t="s">
        <v>110</v>
      </c>
      <c r="F49" s="55" t="s">
        <v>348</v>
      </c>
      <c r="G49" s="55">
        <v>261</v>
      </c>
      <c r="H49" s="55">
        <v>3780</v>
      </c>
      <c r="I49" s="55">
        <v>255</v>
      </c>
      <c r="J49" s="55">
        <v>3774</v>
      </c>
      <c r="K49" s="55">
        <v>3520</v>
      </c>
      <c r="L49" s="55">
        <v>0</v>
      </c>
      <c r="M49" s="55">
        <v>99.801000000000002</v>
      </c>
      <c r="N49" s="55">
        <v>97</v>
      </c>
    </row>
    <row r="50" spans="1:14" x14ac:dyDescent="0.2">
      <c r="A50" s="55" t="s">
        <v>349</v>
      </c>
      <c r="B50" s="56" t="s">
        <v>128</v>
      </c>
      <c r="C50" s="55" t="s">
        <v>350</v>
      </c>
      <c r="D50" s="56" t="s">
        <v>128</v>
      </c>
      <c r="E50" s="55" t="s">
        <v>110</v>
      </c>
      <c r="F50" s="55" t="s">
        <v>351</v>
      </c>
      <c r="G50" s="55">
        <v>78</v>
      </c>
      <c r="H50" s="55">
        <v>3780</v>
      </c>
      <c r="I50" s="55">
        <v>4885</v>
      </c>
      <c r="J50" s="55">
        <v>1184</v>
      </c>
      <c r="K50" s="55">
        <v>3703</v>
      </c>
      <c r="L50" s="55">
        <v>0</v>
      </c>
      <c r="M50" s="55">
        <v>99.945999999999998</v>
      </c>
      <c r="N50" s="55">
        <v>98</v>
      </c>
    </row>
    <row r="51" spans="1:14" x14ac:dyDescent="0.2">
      <c r="A51" s="55" t="s">
        <v>352</v>
      </c>
      <c r="B51" s="56" t="s">
        <v>128</v>
      </c>
      <c r="C51" s="55" t="s">
        <v>353</v>
      </c>
      <c r="D51" s="56" t="s">
        <v>128</v>
      </c>
      <c r="E51" s="55" t="s">
        <v>110</v>
      </c>
      <c r="F51" s="55" t="s">
        <v>354</v>
      </c>
      <c r="G51" s="55">
        <v>1</v>
      </c>
      <c r="H51" s="55">
        <v>3780</v>
      </c>
      <c r="I51" s="55">
        <v>5456</v>
      </c>
      <c r="J51" s="55">
        <v>1679</v>
      </c>
      <c r="K51" s="55">
        <v>3780</v>
      </c>
      <c r="L51" s="55">
        <v>0</v>
      </c>
      <c r="M51" s="55">
        <v>99.814999999999998</v>
      </c>
      <c r="N51" s="55">
        <v>100</v>
      </c>
    </row>
    <row r="52" spans="1:14" x14ac:dyDescent="0.2">
      <c r="A52" s="55" t="s">
        <v>355</v>
      </c>
      <c r="B52" s="56" t="s">
        <v>128</v>
      </c>
      <c r="C52" s="55" t="s">
        <v>356</v>
      </c>
      <c r="D52" s="56" t="s">
        <v>128</v>
      </c>
      <c r="E52" s="55" t="s">
        <v>110</v>
      </c>
      <c r="F52" s="55" t="s">
        <v>357</v>
      </c>
      <c r="G52" s="55">
        <v>1</v>
      </c>
      <c r="H52" s="55">
        <v>3780</v>
      </c>
      <c r="I52" s="55">
        <v>4963</v>
      </c>
      <c r="J52" s="55">
        <v>1184</v>
      </c>
      <c r="K52" s="55">
        <v>3780</v>
      </c>
      <c r="L52" s="55">
        <v>0</v>
      </c>
      <c r="M52" s="55">
        <v>100</v>
      </c>
      <c r="N52" s="55">
        <v>100</v>
      </c>
    </row>
    <row r="53" spans="1:14" x14ac:dyDescent="0.2">
      <c r="A53" s="55" t="s">
        <v>358</v>
      </c>
      <c r="B53" s="56" t="s">
        <v>128</v>
      </c>
      <c r="C53" s="55" t="s">
        <v>359</v>
      </c>
      <c r="D53" s="56" t="s">
        <v>128</v>
      </c>
      <c r="E53" s="55" t="s">
        <v>110</v>
      </c>
      <c r="F53" s="55" t="s">
        <v>360</v>
      </c>
      <c r="G53" s="55">
        <v>1</v>
      </c>
      <c r="H53" s="55">
        <v>3780</v>
      </c>
      <c r="I53" s="55">
        <v>4963</v>
      </c>
      <c r="J53" s="55">
        <v>1184</v>
      </c>
      <c r="K53" s="55">
        <v>3780</v>
      </c>
      <c r="L53" s="55">
        <v>0</v>
      </c>
      <c r="M53" s="55">
        <v>100</v>
      </c>
      <c r="N53" s="55">
        <v>100</v>
      </c>
    </row>
    <row r="54" spans="1:14" x14ac:dyDescent="0.2">
      <c r="A54" s="55" t="s">
        <v>361</v>
      </c>
      <c r="B54" s="56" t="s">
        <v>128</v>
      </c>
      <c r="C54" s="55" t="s">
        <v>362</v>
      </c>
      <c r="D54" s="56" t="s">
        <v>128</v>
      </c>
      <c r="E54" s="55" t="s">
        <v>110</v>
      </c>
      <c r="F54" s="55" t="s">
        <v>363</v>
      </c>
      <c r="G54" s="55">
        <v>1</v>
      </c>
      <c r="H54" s="55">
        <v>3780</v>
      </c>
      <c r="I54" s="55">
        <v>4963</v>
      </c>
      <c r="J54" s="55">
        <v>1184</v>
      </c>
      <c r="K54" s="55">
        <v>3780</v>
      </c>
      <c r="L54" s="55">
        <v>0</v>
      </c>
      <c r="M54" s="55">
        <v>100</v>
      </c>
      <c r="N54" s="55">
        <v>100</v>
      </c>
    </row>
    <row r="55" spans="1:14" x14ac:dyDescent="0.2">
      <c r="A55" s="55" t="s">
        <v>364</v>
      </c>
      <c r="B55" s="56" t="s">
        <v>128</v>
      </c>
      <c r="C55" s="55" t="s">
        <v>365</v>
      </c>
      <c r="D55" s="56" t="s">
        <v>128</v>
      </c>
      <c r="E55" s="55" t="s">
        <v>110</v>
      </c>
      <c r="F55" s="55" t="s">
        <v>366</v>
      </c>
      <c r="G55" s="55">
        <v>1</v>
      </c>
      <c r="H55" s="55">
        <v>3780</v>
      </c>
      <c r="I55" s="55">
        <v>4963</v>
      </c>
      <c r="J55" s="55">
        <v>1184</v>
      </c>
      <c r="K55" s="55">
        <v>3780</v>
      </c>
      <c r="L55" s="55">
        <v>0</v>
      </c>
      <c r="M55" s="55">
        <v>99.974000000000004</v>
      </c>
      <c r="N55" s="55">
        <v>100</v>
      </c>
    </row>
    <row r="56" spans="1:14" x14ac:dyDescent="0.2">
      <c r="A56" s="55" t="s">
        <v>367</v>
      </c>
      <c r="B56" s="56" t="s">
        <v>128</v>
      </c>
      <c r="C56" s="55" t="s">
        <v>368</v>
      </c>
      <c r="D56" s="56" t="s">
        <v>128</v>
      </c>
      <c r="E56" s="55" t="s">
        <v>110</v>
      </c>
      <c r="F56" s="55" t="s">
        <v>369</v>
      </c>
      <c r="G56" s="55">
        <v>1</v>
      </c>
      <c r="H56" s="55">
        <v>3780</v>
      </c>
      <c r="I56" s="55">
        <v>3928</v>
      </c>
      <c r="J56" s="55">
        <v>149</v>
      </c>
      <c r="K56" s="55">
        <v>3780</v>
      </c>
      <c r="L56" s="55">
        <v>0</v>
      </c>
      <c r="M56" s="55">
        <v>100</v>
      </c>
      <c r="N56" s="55">
        <v>100</v>
      </c>
    </row>
    <row r="57" spans="1:14" x14ac:dyDescent="0.2">
      <c r="A57" s="55" t="s">
        <v>370</v>
      </c>
      <c r="B57" s="56" t="s">
        <v>128</v>
      </c>
      <c r="C57" s="55" t="s">
        <v>371</v>
      </c>
      <c r="D57" s="56" t="s">
        <v>128</v>
      </c>
      <c r="E57" s="55" t="s">
        <v>110</v>
      </c>
      <c r="F57" s="55" t="s">
        <v>372</v>
      </c>
      <c r="G57" s="55">
        <v>1</v>
      </c>
      <c r="H57" s="55">
        <v>3780</v>
      </c>
      <c r="I57" s="55">
        <v>3928</v>
      </c>
      <c r="J57" s="55">
        <v>149</v>
      </c>
      <c r="K57" s="55">
        <v>3780</v>
      </c>
      <c r="L57" s="55">
        <v>0</v>
      </c>
      <c r="M57" s="55">
        <v>100</v>
      </c>
      <c r="N57" s="55">
        <v>100</v>
      </c>
    </row>
    <row r="58" spans="1:14" x14ac:dyDescent="0.2">
      <c r="A58" s="55" t="s">
        <v>373</v>
      </c>
      <c r="B58" s="56" t="s">
        <v>128</v>
      </c>
      <c r="C58" s="55" t="s">
        <v>374</v>
      </c>
      <c r="D58" s="56" t="s">
        <v>128</v>
      </c>
      <c r="E58" s="55" t="s">
        <v>110</v>
      </c>
      <c r="F58" s="55" t="s">
        <v>375</v>
      </c>
      <c r="G58" s="55">
        <v>1</v>
      </c>
      <c r="H58" s="55">
        <v>3780</v>
      </c>
      <c r="I58" s="55">
        <v>4958</v>
      </c>
      <c r="J58" s="55">
        <v>1179</v>
      </c>
      <c r="K58" s="55">
        <v>3780</v>
      </c>
      <c r="L58" s="55">
        <v>0</v>
      </c>
      <c r="M58" s="55">
        <v>100</v>
      </c>
      <c r="N58" s="55">
        <v>100</v>
      </c>
    </row>
    <row r="59" spans="1:14" x14ac:dyDescent="0.2">
      <c r="A59" s="55" t="s">
        <v>376</v>
      </c>
      <c r="B59" s="56" t="s">
        <v>128</v>
      </c>
      <c r="C59" s="55" t="s">
        <v>377</v>
      </c>
      <c r="D59" s="56" t="s">
        <v>128</v>
      </c>
      <c r="E59" s="55" t="s">
        <v>110</v>
      </c>
      <c r="F59" s="55" t="s">
        <v>378</v>
      </c>
      <c r="G59" s="55">
        <v>1</v>
      </c>
      <c r="H59" s="55">
        <v>3780</v>
      </c>
      <c r="I59" s="55">
        <v>4963</v>
      </c>
      <c r="J59" s="55">
        <v>1184</v>
      </c>
      <c r="K59" s="55">
        <v>3780</v>
      </c>
      <c r="L59" s="55">
        <v>0</v>
      </c>
      <c r="M59" s="55">
        <v>100</v>
      </c>
      <c r="N59" s="55">
        <v>100</v>
      </c>
    </row>
    <row r="60" spans="1:14" x14ac:dyDescent="0.2">
      <c r="A60" s="55" t="s">
        <v>379</v>
      </c>
      <c r="B60" s="56" t="s">
        <v>128</v>
      </c>
      <c r="C60" s="55" t="s">
        <v>380</v>
      </c>
      <c r="D60" s="56" t="s">
        <v>128</v>
      </c>
      <c r="E60" s="55" t="s">
        <v>110</v>
      </c>
      <c r="F60" s="55" t="s">
        <v>381</v>
      </c>
      <c r="G60" s="55">
        <v>1</v>
      </c>
      <c r="H60" s="55">
        <v>3780</v>
      </c>
      <c r="I60" s="55">
        <v>4963</v>
      </c>
      <c r="J60" s="55">
        <v>1184</v>
      </c>
      <c r="K60" s="55">
        <v>3780</v>
      </c>
      <c r="L60" s="55">
        <v>0</v>
      </c>
      <c r="M60" s="55">
        <v>100</v>
      </c>
      <c r="N60" s="55">
        <v>100</v>
      </c>
    </row>
    <row r="61" spans="1:14" x14ac:dyDescent="0.2">
      <c r="A61" s="55" t="s">
        <v>382</v>
      </c>
      <c r="B61" s="56" t="s">
        <v>128</v>
      </c>
      <c r="C61" s="55" t="s">
        <v>383</v>
      </c>
      <c r="D61" s="56" t="s">
        <v>128</v>
      </c>
      <c r="E61" s="55" t="s">
        <v>110</v>
      </c>
      <c r="F61" s="55" t="s">
        <v>384</v>
      </c>
      <c r="G61" s="55">
        <v>1</v>
      </c>
      <c r="H61" s="55">
        <v>3780</v>
      </c>
      <c r="I61" s="55">
        <v>385</v>
      </c>
      <c r="J61" s="55">
        <v>4164</v>
      </c>
      <c r="K61" s="55">
        <v>3780</v>
      </c>
      <c r="L61" s="55">
        <v>0</v>
      </c>
      <c r="M61" s="55">
        <v>99.867999999999995</v>
      </c>
      <c r="N61" s="55">
        <v>100</v>
      </c>
    </row>
    <row r="62" spans="1:14" x14ac:dyDescent="0.2">
      <c r="A62" s="55" t="s">
        <v>385</v>
      </c>
      <c r="B62" s="56" t="s">
        <v>128</v>
      </c>
      <c r="C62" s="55" t="s">
        <v>386</v>
      </c>
      <c r="D62" s="56" t="s">
        <v>128</v>
      </c>
      <c r="E62" s="55" t="s">
        <v>110</v>
      </c>
      <c r="F62" s="55" t="s">
        <v>387</v>
      </c>
      <c r="G62" s="55">
        <v>1</v>
      </c>
      <c r="H62" s="55">
        <v>3780</v>
      </c>
      <c r="I62" s="55">
        <v>385</v>
      </c>
      <c r="J62" s="55">
        <v>4162</v>
      </c>
      <c r="K62" s="55">
        <v>3780</v>
      </c>
      <c r="L62" s="55">
        <v>0</v>
      </c>
      <c r="M62" s="55">
        <v>99.814999999999998</v>
      </c>
      <c r="N62" s="55">
        <v>100</v>
      </c>
    </row>
    <row r="63" spans="1:14" x14ac:dyDescent="0.2">
      <c r="A63" s="55" t="s">
        <v>388</v>
      </c>
      <c r="B63" s="56" t="s">
        <v>128</v>
      </c>
      <c r="C63" s="55" t="s">
        <v>389</v>
      </c>
      <c r="D63" s="56" t="s">
        <v>128</v>
      </c>
      <c r="E63" s="55" t="s">
        <v>110</v>
      </c>
      <c r="F63" s="55" t="s">
        <v>390</v>
      </c>
      <c r="G63" s="55">
        <v>78</v>
      </c>
      <c r="H63" s="55">
        <v>3780</v>
      </c>
      <c r="I63" s="55">
        <v>154</v>
      </c>
      <c r="J63" s="55">
        <v>3855</v>
      </c>
      <c r="K63" s="55">
        <v>3703</v>
      </c>
      <c r="L63" s="55">
        <v>0</v>
      </c>
      <c r="M63" s="55">
        <v>99.972999999999999</v>
      </c>
      <c r="N63" s="55">
        <v>98</v>
      </c>
    </row>
    <row r="64" spans="1:14" x14ac:dyDescent="0.2">
      <c r="A64" s="55" t="s">
        <v>391</v>
      </c>
      <c r="B64" s="56" t="s">
        <v>128</v>
      </c>
      <c r="C64" s="55" t="s">
        <v>392</v>
      </c>
      <c r="D64" s="56" t="s">
        <v>128</v>
      </c>
      <c r="E64" s="55" t="s">
        <v>110</v>
      </c>
      <c r="F64" s="55" t="s">
        <v>393</v>
      </c>
      <c r="G64" s="55">
        <v>1</v>
      </c>
      <c r="H64" s="55">
        <v>3780</v>
      </c>
      <c r="I64" s="55">
        <v>271</v>
      </c>
      <c r="J64" s="55">
        <v>4050</v>
      </c>
      <c r="K64" s="55">
        <v>3780</v>
      </c>
      <c r="L64" s="55">
        <v>0</v>
      </c>
      <c r="M64" s="55">
        <v>100</v>
      </c>
      <c r="N64" s="55">
        <v>100</v>
      </c>
    </row>
    <row r="65" spans="1:14" x14ac:dyDescent="0.2">
      <c r="A65" s="55" t="s">
        <v>394</v>
      </c>
      <c r="B65" s="56" t="s">
        <v>128</v>
      </c>
      <c r="C65" s="55" t="s">
        <v>395</v>
      </c>
      <c r="D65" s="56" t="s">
        <v>128</v>
      </c>
      <c r="E65" s="55" t="s">
        <v>110</v>
      </c>
      <c r="F65" s="55" t="s">
        <v>396</v>
      </c>
      <c r="G65" s="55">
        <v>1</v>
      </c>
      <c r="H65" s="55">
        <v>3780</v>
      </c>
      <c r="I65" s="55">
        <v>4834</v>
      </c>
      <c r="J65" s="55">
        <v>1055</v>
      </c>
      <c r="K65" s="55">
        <v>3780</v>
      </c>
      <c r="L65" s="55">
        <v>0</v>
      </c>
      <c r="M65" s="55">
        <v>99.683000000000007</v>
      </c>
      <c r="N65" s="55">
        <v>100</v>
      </c>
    </row>
    <row r="66" spans="1:14" x14ac:dyDescent="0.2">
      <c r="A66" s="55" t="s">
        <v>397</v>
      </c>
      <c r="B66" s="56" t="s">
        <v>128</v>
      </c>
      <c r="C66" s="55" t="s">
        <v>398</v>
      </c>
      <c r="D66" s="56" t="s">
        <v>128</v>
      </c>
      <c r="E66" s="55" t="s">
        <v>110</v>
      </c>
      <c r="F66" s="55" t="s">
        <v>399</v>
      </c>
      <c r="G66" s="55">
        <v>1</v>
      </c>
      <c r="H66" s="55">
        <v>3780</v>
      </c>
      <c r="I66" s="55">
        <v>4963</v>
      </c>
      <c r="J66" s="55">
        <v>1184</v>
      </c>
      <c r="K66" s="55">
        <v>3780</v>
      </c>
      <c r="L66" s="55">
        <v>0</v>
      </c>
      <c r="M66" s="55">
        <v>99.656000000000006</v>
      </c>
      <c r="N66" s="55">
        <v>100</v>
      </c>
    </row>
    <row r="67" spans="1:14" x14ac:dyDescent="0.2">
      <c r="A67" s="55" t="s">
        <v>400</v>
      </c>
      <c r="B67" s="56" t="s">
        <v>128</v>
      </c>
      <c r="C67" s="55" t="s">
        <v>401</v>
      </c>
      <c r="D67" s="56" t="s">
        <v>128</v>
      </c>
      <c r="E67" s="55" t="s">
        <v>110</v>
      </c>
      <c r="F67" s="55" t="s">
        <v>402</v>
      </c>
      <c r="G67" s="55">
        <v>1</v>
      </c>
      <c r="H67" s="55">
        <v>3780</v>
      </c>
      <c r="I67" s="55">
        <v>1989861</v>
      </c>
      <c r="J67" s="55">
        <v>1986082</v>
      </c>
      <c r="K67" s="55">
        <v>3780</v>
      </c>
      <c r="L67" s="55">
        <v>0</v>
      </c>
      <c r="M67" s="55">
        <v>100</v>
      </c>
      <c r="N67" s="55">
        <v>100</v>
      </c>
    </row>
    <row r="68" spans="1:14" x14ac:dyDescent="0.2">
      <c r="A68" s="55" t="s">
        <v>403</v>
      </c>
      <c r="B68" s="56" t="s">
        <v>128</v>
      </c>
      <c r="C68" s="55" t="s">
        <v>404</v>
      </c>
      <c r="D68" s="56" t="s">
        <v>128</v>
      </c>
      <c r="E68" s="55" t="s">
        <v>110</v>
      </c>
      <c r="F68" s="55" t="s">
        <v>111</v>
      </c>
      <c r="G68" s="55" t="s">
        <v>111</v>
      </c>
      <c r="H68" s="55" t="s">
        <v>111</v>
      </c>
      <c r="I68" s="55" t="s">
        <v>111</v>
      </c>
      <c r="J68" s="55" t="s">
        <v>111</v>
      </c>
      <c r="K68" s="55" t="s">
        <v>111</v>
      </c>
      <c r="L68" s="55" t="s">
        <v>111</v>
      </c>
      <c r="M68" s="55" t="s">
        <v>111</v>
      </c>
      <c r="N68" s="55" t="s">
        <v>111</v>
      </c>
    </row>
    <row r="69" spans="1:14" x14ac:dyDescent="0.2">
      <c r="A69" s="55" t="s">
        <v>405</v>
      </c>
      <c r="B69" s="56" t="s">
        <v>128</v>
      </c>
      <c r="C69" s="55" t="s">
        <v>406</v>
      </c>
      <c r="D69" s="56" t="s">
        <v>128</v>
      </c>
      <c r="E69" s="55" t="s">
        <v>110</v>
      </c>
      <c r="F69" s="55" t="s">
        <v>111</v>
      </c>
      <c r="G69" s="55" t="s">
        <v>111</v>
      </c>
      <c r="H69" s="55" t="s">
        <v>111</v>
      </c>
      <c r="I69" s="55" t="s">
        <v>111</v>
      </c>
      <c r="J69" s="55" t="s">
        <v>111</v>
      </c>
      <c r="K69" s="55" t="s">
        <v>111</v>
      </c>
      <c r="L69" s="55" t="s">
        <v>111</v>
      </c>
      <c r="M69" s="55" t="s">
        <v>111</v>
      </c>
      <c r="N69" s="55" t="s">
        <v>111</v>
      </c>
    </row>
    <row r="70" spans="1:14" x14ac:dyDescent="0.2">
      <c r="A70" s="55" t="s">
        <v>407</v>
      </c>
      <c r="B70" s="56" t="s">
        <v>128</v>
      </c>
      <c r="C70" s="55" t="s">
        <v>408</v>
      </c>
      <c r="D70" s="56" t="s">
        <v>128</v>
      </c>
      <c r="E70" s="55" t="s">
        <v>110</v>
      </c>
      <c r="F70" s="55" t="s">
        <v>409</v>
      </c>
      <c r="G70" s="55">
        <v>1</v>
      </c>
      <c r="H70" s="55">
        <v>3780</v>
      </c>
      <c r="I70" s="55">
        <v>8472</v>
      </c>
      <c r="J70" s="55">
        <v>12251</v>
      </c>
      <c r="K70" s="55">
        <v>3780</v>
      </c>
      <c r="L70" s="55">
        <v>0</v>
      </c>
      <c r="M70" s="55">
        <v>99.656000000000006</v>
      </c>
      <c r="N70" s="55">
        <v>100</v>
      </c>
    </row>
    <row r="71" spans="1:14" x14ac:dyDescent="0.2">
      <c r="A71" s="55" t="s">
        <v>410</v>
      </c>
      <c r="B71" s="56" t="s">
        <v>128</v>
      </c>
      <c r="C71" s="55" t="s">
        <v>411</v>
      </c>
      <c r="D71" s="56" t="s">
        <v>128</v>
      </c>
      <c r="E71" s="55" t="s">
        <v>110</v>
      </c>
      <c r="F71" s="55" t="s">
        <v>412</v>
      </c>
      <c r="G71" s="55">
        <v>1</v>
      </c>
      <c r="H71" s="55">
        <v>3780</v>
      </c>
      <c r="I71" s="55">
        <v>4958</v>
      </c>
      <c r="J71" s="55">
        <v>1179</v>
      </c>
      <c r="K71" s="55">
        <v>3780</v>
      </c>
      <c r="L71" s="55">
        <v>0</v>
      </c>
      <c r="M71" s="55">
        <v>99.974000000000004</v>
      </c>
      <c r="N71" s="55">
        <v>100</v>
      </c>
    </row>
    <row r="72" spans="1:14" x14ac:dyDescent="0.2">
      <c r="A72" s="55" t="s">
        <v>413</v>
      </c>
      <c r="B72" s="56" t="s">
        <v>128</v>
      </c>
      <c r="C72" s="55" t="s">
        <v>414</v>
      </c>
      <c r="D72" s="56" t="s">
        <v>128</v>
      </c>
      <c r="E72" s="55" t="s">
        <v>110</v>
      </c>
      <c r="F72" s="55" t="s">
        <v>111</v>
      </c>
      <c r="G72" s="55" t="s">
        <v>111</v>
      </c>
      <c r="H72" s="55" t="s">
        <v>111</v>
      </c>
      <c r="I72" s="55" t="s">
        <v>111</v>
      </c>
      <c r="J72" s="55" t="s">
        <v>111</v>
      </c>
      <c r="K72" s="55" t="s">
        <v>111</v>
      </c>
      <c r="L72" s="55" t="s">
        <v>111</v>
      </c>
      <c r="M72" s="55" t="s">
        <v>111</v>
      </c>
      <c r="N72" s="55" t="s">
        <v>111</v>
      </c>
    </row>
    <row r="73" spans="1:14" ht="15" customHeight="1" x14ac:dyDescent="0.2">
      <c r="A73" s="59" t="s">
        <v>415</v>
      </c>
      <c r="B73" s="60" t="s">
        <v>128</v>
      </c>
      <c r="C73" s="59" t="s">
        <v>416</v>
      </c>
      <c r="D73" s="60" t="s">
        <v>128</v>
      </c>
      <c r="E73" s="55" t="s">
        <v>110</v>
      </c>
      <c r="F73" s="55" t="s">
        <v>417</v>
      </c>
      <c r="G73" s="55">
        <v>1</v>
      </c>
      <c r="H73" s="55">
        <v>164</v>
      </c>
      <c r="I73" s="55">
        <v>32440</v>
      </c>
      <c r="J73" s="55">
        <v>32605</v>
      </c>
      <c r="K73" s="55">
        <v>166</v>
      </c>
      <c r="L73" s="58">
        <v>1.6899999999999999E-79</v>
      </c>
      <c r="M73" s="55">
        <v>98.795000000000002</v>
      </c>
      <c r="N73" s="55" t="s">
        <v>509</v>
      </c>
    </row>
    <row r="74" spans="1:14" ht="15" customHeight="1" x14ac:dyDescent="0.2">
      <c r="A74" s="59" t="s">
        <v>415</v>
      </c>
      <c r="B74" s="60" t="s">
        <v>128</v>
      </c>
      <c r="C74" s="59" t="s">
        <v>416</v>
      </c>
      <c r="D74" s="60" t="s">
        <v>128</v>
      </c>
      <c r="E74" s="55" t="s">
        <v>110</v>
      </c>
      <c r="F74" s="55" t="s">
        <v>417</v>
      </c>
      <c r="G74" s="55">
        <v>261</v>
      </c>
      <c r="H74" s="55">
        <v>3780</v>
      </c>
      <c r="I74" s="55">
        <v>32586</v>
      </c>
      <c r="J74" s="55">
        <v>36105</v>
      </c>
      <c r="K74" s="55">
        <v>3520</v>
      </c>
      <c r="L74" s="55">
        <v>0</v>
      </c>
      <c r="M74" s="55">
        <v>99.971999999999994</v>
      </c>
      <c r="N74" s="55" t="s">
        <v>509</v>
      </c>
    </row>
    <row r="75" spans="1:14" x14ac:dyDescent="0.2">
      <c r="A75" s="55" t="s">
        <v>418</v>
      </c>
      <c r="B75" s="56" t="s">
        <v>128</v>
      </c>
      <c r="C75" s="55" t="s">
        <v>419</v>
      </c>
      <c r="D75" s="56" t="s">
        <v>128</v>
      </c>
      <c r="E75" s="55" t="s">
        <v>110</v>
      </c>
      <c r="F75" s="55" t="s">
        <v>420</v>
      </c>
      <c r="G75" s="55">
        <v>1</v>
      </c>
      <c r="H75" s="55">
        <v>3780</v>
      </c>
      <c r="I75" s="55">
        <v>41553</v>
      </c>
      <c r="J75" s="55">
        <v>45332</v>
      </c>
      <c r="K75" s="55">
        <v>3780</v>
      </c>
      <c r="L75" s="55">
        <v>0</v>
      </c>
      <c r="M75" s="55">
        <v>100</v>
      </c>
      <c r="N75" s="55">
        <v>100</v>
      </c>
    </row>
    <row r="76" spans="1:14" x14ac:dyDescent="0.2">
      <c r="A76" s="55" t="s">
        <v>421</v>
      </c>
      <c r="B76" s="56" t="s">
        <v>128</v>
      </c>
      <c r="C76" s="55" t="s">
        <v>422</v>
      </c>
      <c r="D76" s="56" t="s">
        <v>128</v>
      </c>
      <c r="E76" s="55" t="s">
        <v>110</v>
      </c>
      <c r="F76" s="55" t="s">
        <v>423</v>
      </c>
      <c r="G76" s="55">
        <v>1</v>
      </c>
      <c r="H76" s="55">
        <v>3780</v>
      </c>
      <c r="I76" s="55">
        <v>3926</v>
      </c>
      <c r="J76" s="55">
        <v>7705</v>
      </c>
      <c r="K76" s="55">
        <v>3780</v>
      </c>
      <c r="L76" s="55">
        <v>0</v>
      </c>
      <c r="M76" s="55">
        <v>100</v>
      </c>
      <c r="N76" s="55">
        <v>100</v>
      </c>
    </row>
    <row r="77" spans="1:14" x14ac:dyDescent="0.2">
      <c r="A77" s="55" t="s">
        <v>424</v>
      </c>
      <c r="B77" s="56" t="s">
        <v>128</v>
      </c>
      <c r="C77" s="55" t="s">
        <v>425</v>
      </c>
      <c r="D77" s="56" t="s">
        <v>128</v>
      </c>
      <c r="E77" s="55" t="s">
        <v>110</v>
      </c>
      <c r="F77" s="55" t="s">
        <v>426</v>
      </c>
      <c r="G77" s="55">
        <v>1</v>
      </c>
      <c r="H77" s="55">
        <v>3780</v>
      </c>
      <c r="I77" s="55">
        <v>18200</v>
      </c>
      <c r="J77" s="55">
        <v>21979</v>
      </c>
      <c r="K77" s="55">
        <v>3780</v>
      </c>
      <c r="L77" s="55">
        <v>0</v>
      </c>
      <c r="M77" s="55">
        <v>99.867999999999995</v>
      </c>
      <c r="N77" s="55">
        <v>100</v>
      </c>
    </row>
    <row r="78" spans="1:14" x14ac:dyDescent="0.2">
      <c r="A78" s="55" t="s">
        <v>427</v>
      </c>
      <c r="B78" s="56" t="s">
        <v>128</v>
      </c>
      <c r="C78" s="55" t="s">
        <v>428</v>
      </c>
      <c r="D78" s="56" t="s">
        <v>128</v>
      </c>
      <c r="E78" s="55" t="s">
        <v>110</v>
      </c>
      <c r="F78" s="55" t="s">
        <v>111</v>
      </c>
      <c r="G78" s="55" t="s">
        <v>111</v>
      </c>
      <c r="H78" s="55" t="s">
        <v>111</v>
      </c>
      <c r="I78" s="55" t="s">
        <v>111</v>
      </c>
      <c r="J78" s="55" t="s">
        <v>111</v>
      </c>
      <c r="K78" s="55" t="s">
        <v>111</v>
      </c>
      <c r="L78" s="55" t="s">
        <v>111</v>
      </c>
      <c r="M78" s="55" t="s">
        <v>111</v>
      </c>
      <c r="N78" s="55" t="s">
        <v>111</v>
      </c>
    </row>
    <row r="79" spans="1:14" x14ac:dyDescent="0.2">
      <c r="A79" s="55" t="s">
        <v>429</v>
      </c>
      <c r="B79" s="56" t="s">
        <v>128</v>
      </c>
      <c r="C79" s="55" t="s">
        <v>430</v>
      </c>
      <c r="D79" s="56" t="s">
        <v>128</v>
      </c>
      <c r="E79" s="55" t="s">
        <v>110</v>
      </c>
      <c r="F79" s="55" t="s">
        <v>431</v>
      </c>
      <c r="G79" s="55">
        <v>54</v>
      </c>
      <c r="H79" s="55">
        <v>3780</v>
      </c>
      <c r="I79" s="55">
        <v>4905</v>
      </c>
      <c r="J79" s="55">
        <v>1179</v>
      </c>
      <c r="K79" s="55">
        <v>3727</v>
      </c>
      <c r="L79" s="55">
        <v>0</v>
      </c>
      <c r="M79" s="55">
        <v>100</v>
      </c>
      <c r="N79" s="55">
        <v>99</v>
      </c>
    </row>
    <row r="80" spans="1:14" x14ac:dyDescent="0.2">
      <c r="A80" s="55" t="s">
        <v>432</v>
      </c>
      <c r="B80" s="56" t="s">
        <v>128</v>
      </c>
      <c r="C80" s="55" t="s">
        <v>433</v>
      </c>
      <c r="D80" s="56" t="s">
        <v>128</v>
      </c>
      <c r="E80" s="55" t="s">
        <v>110</v>
      </c>
      <c r="F80" s="55" t="s">
        <v>434</v>
      </c>
      <c r="G80" s="55">
        <v>1</v>
      </c>
      <c r="H80" s="55">
        <v>3780</v>
      </c>
      <c r="I80" s="55">
        <v>8301</v>
      </c>
      <c r="J80" s="55">
        <v>4522</v>
      </c>
      <c r="K80" s="55">
        <v>3780</v>
      </c>
      <c r="L80" s="55">
        <v>0</v>
      </c>
      <c r="M80" s="55">
        <v>100</v>
      </c>
      <c r="N80" s="55">
        <v>100</v>
      </c>
    </row>
    <row r="81" spans="1:14" x14ac:dyDescent="0.2">
      <c r="A81" s="55" t="s">
        <v>435</v>
      </c>
      <c r="B81" s="56" t="s">
        <v>128</v>
      </c>
      <c r="C81" s="55" t="s">
        <v>436</v>
      </c>
      <c r="D81" s="56" t="s">
        <v>128</v>
      </c>
      <c r="E81" s="55" t="s">
        <v>110</v>
      </c>
      <c r="F81" s="55" t="s">
        <v>437</v>
      </c>
      <c r="G81" s="55">
        <v>1</v>
      </c>
      <c r="H81" s="55">
        <v>164</v>
      </c>
      <c r="I81" s="55">
        <v>3804</v>
      </c>
      <c r="J81" s="55">
        <v>3639</v>
      </c>
      <c r="K81" s="55">
        <v>166</v>
      </c>
      <c r="L81" s="58">
        <v>7.35E-78</v>
      </c>
      <c r="M81" s="55">
        <v>98.192999999999998</v>
      </c>
      <c r="N81" s="55">
        <v>97</v>
      </c>
    </row>
    <row r="82" spans="1:14" x14ac:dyDescent="0.2">
      <c r="A82" s="55" t="s">
        <v>435</v>
      </c>
      <c r="B82" s="56" t="s">
        <v>128</v>
      </c>
      <c r="C82" s="55" t="s">
        <v>436</v>
      </c>
      <c r="D82" s="56" t="s">
        <v>128</v>
      </c>
      <c r="E82" s="55" t="s">
        <v>110</v>
      </c>
      <c r="F82" s="55" t="s">
        <v>437</v>
      </c>
      <c r="G82" s="55">
        <v>264</v>
      </c>
      <c r="H82" s="55">
        <v>3780</v>
      </c>
      <c r="I82" s="55">
        <v>3655</v>
      </c>
      <c r="J82" s="55">
        <v>139</v>
      </c>
      <c r="K82" s="55">
        <v>3517</v>
      </c>
      <c r="L82" s="55">
        <v>0</v>
      </c>
      <c r="M82" s="55">
        <v>99.828999999999994</v>
      </c>
      <c r="N82" s="55">
        <v>97</v>
      </c>
    </row>
    <row r="83" spans="1:14" x14ac:dyDescent="0.2">
      <c r="A83" s="55" t="s">
        <v>438</v>
      </c>
      <c r="B83" s="56" t="s">
        <v>128</v>
      </c>
      <c r="C83" s="55" t="s">
        <v>439</v>
      </c>
      <c r="D83" s="56" t="s">
        <v>128</v>
      </c>
      <c r="E83" s="55" t="s">
        <v>110</v>
      </c>
      <c r="F83" s="55" t="s">
        <v>440</v>
      </c>
      <c r="G83" s="55">
        <v>1</v>
      </c>
      <c r="H83" s="55">
        <v>3780</v>
      </c>
      <c r="I83" s="55">
        <v>4958</v>
      </c>
      <c r="J83" s="55">
        <v>1179</v>
      </c>
      <c r="K83" s="55">
        <v>3780</v>
      </c>
      <c r="L83" s="55">
        <v>0</v>
      </c>
      <c r="M83" s="55">
        <v>99.683000000000007</v>
      </c>
      <c r="N83" s="55">
        <v>100</v>
      </c>
    </row>
    <row r="84" spans="1:14" x14ac:dyDescent="0.2">
      <c r="A84" s="55" t="s">
        <v>441</v>
      </c>
      <c r="B84" s="56" t="s">
        <v>128</v>
      </c>
      <c r="C84" s="55" t="s">
        <v>442</v>
      </c>
      <c r="D84" s="56" t="s">
        <v>128</v>
      </c>
      <c r="E84" s="55" t="s">
        <v>110</v>
      </c>
      <c r="F84" s="55" t="s">
        <v>443</v>
      </c>
      <c r="G84" s="55">
        <v>22</v>
      </c>
      <c r="H84" s="55">
        <v>3780</v>
      </c>
      <c r="I84" s="55">
        <v>127</v>
      </c>
      <c r="J84" s="55">
        <v>3885</v>
      </c>
      <c r="K84" s="55">
        <v>3759</v>
      </c>
      <c r="L84" s="55">
        <v>0</v>
      </c>
      <c r="M84" s="55">
        <v>99.84</v>
      </c>
      <c r="N84" s="55">
        <v>99</v>
      </c>
    </row>
    <row r="85" spans="1:14" x14ac:dyDescent="0.2">
      <c r="A85" s="55" t="s">
        <v>444</v>
      </c>
      <c r="B85" s="56" t="s">
        <v>128</v>
      </c>
      <c r="C85" s="55" t="s">
        <v>445</v>
      </c>
      <c r="D85" s="56" t="s">
        <v>128</v>
      </c>
      <c r="E85" s="55" t="s">
        <v>110</v>
      </c>
      <c r="F85" s="55" t="s">
        <v>446</v>
      </c>
      <c r="G85" s="55">
        <v>1</v>
      </c>
      <c r="H85" s="55">
        <v>3780</v>
      </c>
      <c r="I85" s="55">
        <v>4958</v>
      </c>
      <c r="J85" s="55">
        <v>1179</v>
      </c>
      <c r="K85" s="55">
        <v>3780</v>
      </c>
      <c r="L85" s="55">
        <v>0</v>
      </c>
      <c r="M85" s="55">
        <v>100</v>
      </c>
      <c r="N85" s="55">
        <v>100</v>
      </c>
    </row>
    <row r="86" spans="1:14" x14ac:dyDescent="0.2">
      <c r="A86" s="55" t="s">
        <v>447</v>
      </c>
      <c r="B86" s="56" t="s">
        <v>128</v>
      </c>
      <c r="C86" s="55" t="s">
        <v>448</v>
      </c>
      <c r="D86" s="56" t="s">
        <v>128</v>
      </c>
      <c r="E86" s="55" t="s">
        <v>110</v>
      </c>
      <c r="F86" s="55" t="s">
        <v>449</v>
      </c>
      <c r="G86" s="55">
        <v>1</v>
      </c>
      <c r="H86" s="55">
        <v>3780</v>
      </c>
      <c r="I86" s="55">
        <v>3937</v>
      </c>
      <c r="J86" s="55">
        <v>158</v>
      </c>
      <c r="K86" s="55">
        <v>3780</v>
      </c>
      <c r="L86" s="55">
        <v>0</v>
      </c>
      <c r="M86" s="55">
        <v>99.894000000000005</v>
      </c>
      <c r="N86" s="55">
        <v>100</v>
      </c>
    </row>
    <row r="87" spans="1:14" x14ac:dyDescent="0.2">
      <c r="A87" s="55" t="s">
        <v>450</v>
      </c>
      <c r="B87" s="56" t="s">
        <v>128</v>
      </c>
      <c r="C87" s="55" t="s">
        <v>451</v>
      </c>
      <c r="D87" s="56" t="s">
        <v>128</v>
      </c>
      <c r="E87" s="55" t="s">
        <v>110</v>
      </c>
      <c r="F87" s="55" t="s">
        <v>452</v>
      </c>
      <c r="G87" s="55">
        <v>1</v>
      </c>
      <c r="H87" s="55">
        <v>3780</v>
      </c>
      <c r="I87" s="55">
        <v>831553</v>
      </c>
      <c r="J87" s="55">
        <v>835332</v>
      </c>
      <c r="K87" s="55">
        <v>3780</v>
      </c>
      <c r="L87" s="55">
        <v>0</v>
      </c>
      <c r="M87" s="55">
        <v>99.894000000000005</v>
      </c>
      <c r="N87" s="55">
        <v>100</v>
      </c>
    </row>
    <row r="88" spans="1:14" x14ac:dyDescent="0.2">
      <c r="A88" s="55" t="s">
        <v>453</v>
      </c>
      <c r="B88" s="56" t="s">
        <v>128</v>
      </c>
      <c r="C88" s="55">
        <v>10.199999999999999</v>
      </c>
      <c r="D88" s="56" t="s">
        <v>128</v>
      </c>
      <c r="E88" s="55" t="s">
        <v>110</v>
      </c>
      <c r="F88" s="55" t="s">
        <v>454</v>
      </c>
      <c r="G88" s="55">
        <v>1</v>
      </c>
      <c r="H88" s="55">
        <v>3780</v>
      </c>
      <c r="I88" s="55">
        <v>4836</v>
      </c>
      <c r="J88" s="55">
        <v>1057</v>
      </c>
      <c r="K88" s="55">
        <v>3780</v>
      </c>
      <c r="L88" s="55">
        <v>0</v>
      </c>
      <c r="M88" s="55">
        <v>100</v>
      </c>
      <c r="N88" s="55">
        <v>100</v>
      </c>
    </row>
    <row r="89" spans="1:14" x14ac:dyDescent="0.2">
      <c r="A89" s="55" t="s">
        <v>455</v>
      </c>
      <c r="B89" s="56" t="s">
        <v>128</v>
      </c>
      <c r="C89" s="55">
        <v>8.1999999999999993</v>
      </c>
      <c r="D89" s="56" t="s">
        <v>128</v>
      </c>
      <c r="E89" s="55" t="s">
        <v>110</v>
      </c>
      <c r="F89" s="55" t="s">
        <v>111</v>
      </c>
      <c r="G89" s="55" t="s">
        <v>111</v>
      </c>
      <c r="H89" s="55" t="s">
        <v>111</v>
      </c>
      <c r="I89" s="55" t="s">
        <v>111</v>
      </c>
      <c r="J89" s="55" t="s">
        <v>111</v>
      </c>
      <c r="K89" s="55" t="s">
        <v>111</v>
      </c>
      <c r="L89" s="55" t="s">
        <v>111</v>
      </c>
      <c r="M89" s="55" t="s">
        <v>111</v>
      </c>
      <c r="N89" s="55" t="s">
        <v>111</v>
      </c>
    </row>
    <row r="90" spans="1:14" x14ac:dyDescent="0.2">
      <c r="A90" s="55" t="s">
        <v>456</v>
      </c>
      <c r="B90" s="56" t="s">
        <v>128</v>
      </c>
      <c r="C90" s="55">
        <v>9.1999999999999993</v>
      </c>
      <c r="D90" s="56" t="s">
        <v>128</v>
      </c>
      <c r="E90" s="55" t="s">
        <v>110</v>
      </c>
      <c r="F90" s="55" t="s">
        <v>457</v>
      </c>
      <c r="G90" s="55">
        <v>1</v>
      </c>
      <c r="H90" s="55">
        <v>3780</v>
      </c>
      <c r="I90" s="55">
        <v>4836</v>
      </c>
      <c r="J90" s="55">
        <v>1057</v>
      </c>
      <c r="K90" s="55">
        <v>3780</v>
      </c>
      <c r="L90" s="55">
        <v>0</v>
      </c>
      <c r="M90" s="55">
        <v>100</v>
      </c>
      <c r="N90" s="55">
        <v>100</v>
      </c>
    </row>
    <row r="91" spans="1:14" x14ac:dyDescent="0.2">
      <c r="A91" s="55" t="s">
        <v>458</v>
      </c>
      <c r="B91" s="56" t="s">
        <v>128</v>
      </c>
      <c r="C91" s="55">
        <v>5.0999999999999996</v>
      </c>
      <c r="D91" s="56" t="s">
        <v>128</v>
      </c>
      <c r="E91" s="55" t="s">
        <v>110</v>
      </c>
      <c r="F91" s="55" t="s">
        <v>111</v>
      </c>
      <c r="G91" s="55" t="s">
        <v>111</v>
      </c>
      <c r="H91" s="55" t="s">
        <v>111</v>
      </c>
      <c r="I91" s="55" t="s">
        <v>111</v>
      </c>
      <c r="J91" s="55" t="s">
        <v>111</v>
      </c>
      <c r="K91" s="55" t="s">
        <v>111</v>
      </c>
      <c r="L91" s="55" t="s">
        <v>111</v>
      </c>
      <c r="M91" s="55" t="s">
        <v>111</v>
      </c>
      <c r="N91" s="55" t="s">
        <v>111</v>
      </c>
    </row>
    <row r="92" spans="1:14" x14ac:dyDescent="0.2">
      <c r="A92" s="55" t="s">
        <v>459</v>
      </c>
      <c r="B92" s="56" t="s">
        <v>128</v>
      </c>
      <c r="C92" s="55">
        <v>7.2</v>
      </c>
      <c r="D92" s="56" t="s">
        <v>128</v>
      </c>
      <c r="E92" s="55" t="s">
        <v>110</v>
      </c>
      <c r="F92" s="55" t="s">
        <v>111</v>
      </c>
      <c r="G92" s="55" t="s">
        <v>111</v>
      </c>
      <c r="H92" s="55" t="s">
        <v>111</v>
      </c>
      <c r="I92" s="55" t="s">
        <v>111</v>
      </c>
      <c r="J92" s="55" t="s">
        <v>111</v>
      </c>
      <c r="K92" s="55" t="s">
        <v>111</v>
      </c>
      <c r="L92" s="55" t="s">
        <v>111</v>
      </c>
      <c r="M92" s="55" t="s">
        <v>111</v>
      </c>
      <c r="N92" s="55" t="s">
        <v>111</v>
      </c>
    </row>
    <row r="93" spans="1:14" x14ac:dyDescent="0.2">
      <c r="A93" s="55" t="s">
        <v>460</v>
      </c>
      <c r="B93" s="56" t="s">
        <v>128</v>
      </c>
      <c r="C93" s="55" t="s">
        <v>461</v>
      </c>
      <c r="D93" s="56" t="s">
        <v>128</v>
      </c>
      <c r="E93" s="55" t="s">
        <v>110</v>
      </c>
      <c r="F93" s="55" t="s">
        <v>462</v>
      </c>
      <c r="G93" s="55">
        <v>1</v>
      </c>
      <c r="H93" s="55">
        <v>3780</v>
      </c>
      <c r="I93" s="55">
        <v>4909</v>
      </c>
      <c r="J93" s="55">
        <v>1130</v>
      </c>
      <c r="K93" s="55">
        <v>3780</v>
      </c>
      <c r="L93" s="55">
        <v>0</v>
      </c>
      <c r="M93" s="55">
        <v>99.602999999999994</v>
      </c>
      <c r="N93" s="55">
        <v>100</v>
      </c>
    </row>
    <row r="94" spans="1:14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 ht="15.75" x14ac:dyDescent="0.25">
      <c r="A95" s="22" t="s">
        <v>122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 x14ac:dyDescent="0.2">
      <c r="A96" s="23" t="s">
        <v>493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 ht="15" customHeight="1" x14ac:dyDescent="0.2">
      <c r="A97" s="23" t="s">
        <v>470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 ht="15" customHeight="1" x14ac:dyDescent="0.2">
      <c r="A98" s="23" t="s">
        <v>508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</sheetData>
  <pageMargins left="0.7" right="0.7" top="0.75" bottom="0.75" header="0.3" footer="0.3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workbookViewId="0">
      <selection activeCell="A119" sqref="A119"/>
    </sheetView>
  </sheetViews>
  <sheetFormatPr defaultColWidth="8.7109375" defaultRowHeight="15" x14ac:dyDescent="0.2"/>
  <cols>
    <col min="1" max="1" width="54.42578125" style="9" customWidth="1"/>
    <col min="2" max="2" width="20.42578125" style="9" bestFit="1" customWidth="1"/>
    <col min="3" max="3" width="22" style="9" bestFit="1" customWidth="1"/>
    <col min="4" max="4" width="22.7109375" style="9" bestFit="1" customWidth="1"/>
    <col min="5" max="5" width="26.85546875" style="9" bestFit="1" customWidth="1"/>
    <col min="6" max="6" width="16.140625" style="9" bestFit="1" customWidth="1"/>
    <col min="7" max="26" width="8.7109375" style="9" customWidth="1"/>
    <col min="27" max="16384" width="8.7109375" style="9"/>
  </cols>
  <sheetData>
    <row r="1" spans="1:21" s="10" customFormat="1" ht="21.75" customHeight="1" x14ac:dyDescent="0.3">
      <c r="A1" s="27" t="s">
        <v>510</v>
      </c>
    </row>
    <row r="2" spans="1:21" ht="15.75" x14ac:dyDescent="0.25">
      <c r="A2" s="68" t="s">
        <v>646</v>
      </c>
      <c r="B2" s="69" t="s">
        <v>201</v>
      </c>
      <c r="C2" s="69" t="s">
        <v>628</v>
      </c>
      <c r="D2" s="69" t="s">
        <v>635</v>
      </c>
      <c r="E2" s="69" t="s">
        <v>629</v>
      </c>
      <c r="F2" s="69" t="s">
        <v>645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x14ac:dyDescent="0.2">
      <c r="A3" s="70" t="s">
        <v>513</v>
      </c>
      <c r="B3" s="71" t="s">
        <v>631</v>
      </c>
      <c r="C3" s="71" t="s">
        <v>634</v>
      </c>
      <c r="D3" s="72" t="s">
        <v>638</v>
      </c>
      <c r="E3" s="72"/>
      <c r="F3" s="73" t="s">
        <v>639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x14ac:dyDescent="0.2">
      <c r="A4" s="70" t="s">
        <v>514</v>
      </c>
      <c r="B4" s="71" t="s">
        <v>631</v>
      </c>
      <c r="C4" s="71" t="s">
        <v>634</v>
      </c>
      <c r="D4" s="72" t="s">
        <v>638</v>
      </c>
      <c r="E4" s="72" t="s">
        <v>629</v>
      </c>
      <c r="F4" s="73" t="s">
        <v>639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x14ac:dyDescent="0.2">
      <c r="A5" s="70" t="s">
        <v>515</v>
      </c>
      <c r="B5" s="71" t="s">
        <v>631</v>
      </c>
      <c r="C5" s="71" t="s">
        <v>634</v>
      </c>
      <c r="D5" s="72" t="s">
        <v>638</v>
      </c>
      <c r="E5" s="72"/>
      <c r="F5" s="73" t="s">
        <v>639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">
      <c r="A6" s="70" t="s">
        <v>516</v>
      </c>
      <c r="B6" s="71" t="s">
        <v>631</v>
      </c>
      <c r="C6" s="71" t="s">
        <v>634</v>
      </c>
      <c r="D6" s="72" t="s">
        <v>638</v>
      </c>
      <c r="E6" s="72"/>
      <c r="F6" s="73" t="s">
        <v>639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x14ac:dyDescent="0.2">
      <c r="A7" s="70" t="s">
        <v>517</v>
      </c>
      <c r="B7" s="71" t="s">
        <v>631</v>
      </c>
      <c r="C7" s="71" t="s">
        <v>634</v>
      </c>
      <c r="D7" s="72" t="s">
        <v>638</v>
      </c>
      <c r="E7" s="72"/>
      <c r="F7" s="73" t="s">
        <v>639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x14ac:dyDescent="0.2">
      <c r="A8" s="70" t="s">
        <v>518</v>
      </c>
      <c r="B8" s="71" t="s">
        <v>631</v>
      </c>
      <c r="C8" s="71" t="s">
        <v>634</v>
      </c>
      <c r="D8" s="72" t="s">
        <v>638</v>
      </c>
      <c r="E8" s="74"/>
      <c r="F8" s="73" t="s">
        <v>640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x14ac:dyDescent="0.2">
      <c r="A9" s="70" t="s">
        <v>519</v>
      </c>
      <c r="B9" s="71" t="s">
        <v>632</v>
      </c>
      <c r="C9" s="71" t="s">
        <v>634</v>
      </c>
      <c r="D9" s="72" t="s">
        <v>638</v>
      </c>
      <c r="E9" s="72"/>
      <c r="F9" s="73" t="s">
        <v>640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">
      <c r="A10" s="70" t="s">
        <v>520</v>
      </c>
      <c r="B10" s="71" t="s">
        <v>632</v>
      </c>
      <c r="C10" s="71" t="s">
        <v>634</v>
      </c>
      <c r="D10" s="72" t="s">
        <v>638</v>
      </c>
      <c r="E10" s="72"/>
      <c r="F10" s="73" t="s">
        <v>640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x14ac:dyDescent="0.2">
      <c r="A11" s="70" t="s">
        <v>521</v>
      </c>
      <c r="B11" s="71" t="s">
        <v>632</v>
      </c>
      <c r="C11" s="75" t="s">
        <v>634</v>
      </c>
      <c r="D11" s="72" t="s">
        <v>638</v>
      </c>
      <c r="E11" s="72"/>
      <c r="F11" s="73" t="s">
        <v>640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x14ac:dyDescent="0.2">
      <c r="A12" s="70" t="s">
        <v>522</v>
      </c>
      <c r="B12" s="71" t="s">
        <v>632</v>
      </c>
      <c r="C12" s="71" t="s">
        <v>634</v>
      </c>
      <c r="D12" s="72" t="s">
        <v>638</v>
      </c>
      <c r="E12" s="72"/>
      <c r="F12" s="73" t="s">
        <v>640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x14ac:dyDescent="0.2">
      <c r="A13" s="70" t="s">
        <v>523</v>
      </c>
      <c r="B13" s="71" t="s">
        <v>632</v>
      </c>
      <c r="C13" s="71" t="s">
        <v>634</v>
      </c>
      <c r="D13" s="72" t="s">
        <v>638</v>
      </c>
      <c r="E13" s="72"/>
      <c r="F13" s="73" t="s">
        <v>640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x14ac:dyDescent="0.2">
      <c r="A14" s="70" t="s">
        <v>524</v>
      </c>
      <c r="B14" s="71" t="s">
        <v>632</v>
      </c>
      <c r="C14" s="71" t="s">
        <v>634</v>
      </c>
      <c r="D14" s="72" t="s">
        <v>638</v>
      </c>
      <c r="E14" s="72"/>
      <c r="F14" s="73" t="s">
        <v>640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x14ac:dyDescent="0.2">
      <c r="A15" s="70" t="s">
        <v>525</v>
      </c>
      <c r="B15" s="71" t="s">
        <v>632</v>
      </c>
      <c r="C15" s="75" t="s">
        <v>634</v>
      </c>
      <c r="D15" s="72" t="s">
        <v>638</v>
      </c>
      <c r="E15" s="72"/>
      <c r="F15" s="73" t="s">
        <v>640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x14ac:dyDescent="0.2">
      <c r="A16" s="70" t="s">
        <v>526</v>
      </c>
      <c r="B16" s="71" t="s">
        <v>632</v>
      </c>
      <c r="C16" s="71" t="s">
        <v>634</v>
      </c>
      <c r="D16" s="72" t="s">
        <v>638</v>
      </c>
      <c r="E16" s="72"/>
      <c r="F16" s="73" t="s">
        <v>640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x14ac:dyDescent="0.2">
      <c r="A17" s="70" t="s">
        <v>630</v>
      </c>
      <c r="B17" s="71" t="s">
        <v>632</v>
      </c>
      <c r="C17" s="71" t="s">
        <v>634</v>
      </c>
      <c r="D17" s="72" t="s">
        <v>638</v>
      </c>
      <c r="E17" s="72"/>
      <c r="F17" s="73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x14ac:dyDescent="0.2">
      <c r="A18" s="70" t="s">
        <v>527</v>
      </c>
      <c r="B18" s="71" t="s">
        <v>632</v>
      </c>
      <c r="C18" s="71" t="s">
        <v>634</v>
      </c>
      <c r="D18" s="72" t="s">
        <v>638</v>
      </c>
      <c r="E18" s="72"/>
      <c r="F18" s="73" t="s">
        <v>639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x14ac:dyDescent="0.2">
      <c r="A19" s="70" t="s">
        <v>528</v>
      </c>
      <c r="B19" s="71" t="s">
        <v>632</v>
      </c>
      <c r="C19" s="75" t="s">
        <v>634</v>
      </c>
      <c r="D19" s="72" t="s">
        <v>638</v>
      </c>
      <c r="E19" s="72"/>
      <c r="F19" s="73" t="s">
        <v>640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x14ac:dyDescent="0.2">
      <c r="A20" s="70" t="s">
        <v>529</v>
      </c>
      <c r="B20" s="71" t="s">
        <v>632</v>
      </c>
      <c r="C20" s="71" t="s">
        <v>634</v>
      </c>
      <c r="D20" s="72" t="s">
        <v>638</v>
      </c>
      <c r="E20" s="72"/>
      <c r="F20" s="73" t="s">
        <v>640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x14ac:dyDescent="0.2">
      <c r="A21" s="70" t="s">
        <v>530</v>
      </c>
      <c r="B21" s="71" t="s">
        <v>632</v>
      </c>
      <c r="C21" s="71" t="s">
        <v>634</v>
      </c>
      <c r="D21" s="72" t="s">
        <v>638</v>
      </c>
      <c r="E21" s="72"/>
      <c r="F21" s="73" t="s">
        <v>640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x14ac:dyDescent="0.2">
      <c r="A22" s="70" t="s">
        <v>531</v>
      </c>
      <c r="B22" s="71" t="s">
        <v>632</v>
      </c>
      <c r="C22" s="71" t="s">
        <v>634</v>
      </c>
      <c r="D22" s="72" t="s">
        <v>638</v>
      </c>
      <c r="E22" s="72"/>
      <c r="F22" s="73" t="s">
        <v>640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x14ac:dyDescent="0.2">
      <c r="A23" s="70" t="s">
        <v>532</v>
      </c>
      <c r="B23" s="71" t="s">
        <v>632</v>
      </c>
      <c r="C23" s="71" t="s">
        <v>634</v>
      </c>
      <c r="D23" s="72" t="s">
        <v>638</v>
      </c>
      <c r="E23" s="72"/>
      <c r="F23" s="73" t="s">
        <v>640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x14ac:dyDescent="0.2">
      <c r="A24" s="70" t="s">
        <v>533</v>
      </c>
      <c r="B24" s="71" t="s">
        <v>632</v>
      </c>
      <c r="C24" s="71" t="s">
        <v>634</v>
      </c>
      <c r="D24" s="72" t="s">
        <v>638</v>
      </c>
      <c r="E24" s="72"/>
      <c r="F24" s="73" t="s">
        <v>640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x14ac:dyDescent="0.2">
      <c r="A25" s="70" t="s">
        <v>534</v>
      </c>
      <c r="B25" s="71" t="s">
        <v>632</v>
      </c>
      <c r="C25" s="71" t="s">
        <v>634</v>
      </c>
      <c r="D25" s="72" t="s">
        <v>638</v>
      </c>
      <c r="E25" s="72"/>
      <c r="F25" s="73" t="s">
        <v>640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x14ac:dyDescent="0.2">
      <c r="A26" s="70" t="s">
        <v>535</v>
      </c>
      <c r="B26" s="71" t="s">
        <v>632</v>
      </c>
      <c r="C26" s="71" t="s">
        <v>634</v>
      </c>
      <c r="D26" s="72" t="s">
        <v>638</v>
      </c>
      <c r="E26" s="72"/>
      <c r="F26" s="73" t="s">
        <v>640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x14ac:dyDescent="0.2">
      <c r="A27" s="70" t="s">
        <v>536</v>
      </c>
      <c r="B27" s="71" t="s">
        <v>632</v>
      </c>
      <c r="C27" s="71" t="s">
        <v>633</v>
      </c>
      <c r="D27" s="72" t="s">
        <v>638</v>
      </c>
      <c r="E27" s="72"/>
      <c r="F27" s="73" t="s">
        <v>640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x14ac:dyDescent="0.2">
      <c r="A28" s="70" t="s">
        <v>537</v>
      </c>
      <c r="B28" s="71" t="s">
        <v>632</v>
      </c>
      <c r="C28" s="71" t="s">
        <v>633</v>
      </c>
      <c r="D28" s="72" t="s">
        <v>638</v>
      </c>
      <c r="E28" s="72"/>
      <c r="F28" s="73" t="s">
        <v>640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x14ac:dyDescent="0.2">
      <c r="A29" s="70" t="s">
        <v>538</v>
      </c>
      <c r="B29" s="71" t="s">
        <v>632</v>
      </c>
      <c r="C29" s="75" t="s">
        <v>633</v>
      </c>
      <c r="D29" s="72" t="s">
        <v>638</v>
      </c>
      <c r="E29" s="72"/>
      <c r="F29" s="73" t="s">
        <v>640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x14ac:dyDescent="0.2">
      <c r="A30" s="70" t="s">
        <v>539</v>
      </c>
      <c r="B30" s="71" t="s">
        <v>632</v>
      </c>
      <c r="C30" s="71" t="s">
        <v>633</v>
      </c>
      <c r="D30" s="72" t="s">
        <v>638</v>
      </c>
      <c r="E30" s="72"/>
      <c r="F30" s="73" t="s">
        <v>640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70" t="s">
        <v>540</v>
      </c>
      <c r="B31" s="71" t="s">
        <v>632</v>
      </c>
      <c r="C31" s="75" t="s">
        <v>633</v>
      </c>
      <c r="D31" s="72" t="s">
        <v>638</v>
      </c>
      <c r="E31" s="72"/>
      <c r="F31" s="73" t="s">
        <v>640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x14ac:dyDescent="0.2">
      <c r="A32" s="70" t="s">
        <v>541</v>
      </c>
      <c r="B32" s="71" t="s">
        <v>632</v>
      </c>
      <c r="C32" s="71" t="s">
        <v>633</v>
      </c>
      <c r="D32" s="72" t="s">
        <v>638</v>
      </c>
      <c r="E32" s="72"/>
      <c r="F32" s="73" t="s">
        <v>640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x14ac:dyDescent="0.2">
      <c r="A33" s="70" t="s">
        <v>542</v>
      </c>
      <c r="B33" s="71" t="s">
        <v>632</v>
      </c>
      <c r="C33" s="71" t="s">
        <v>633</v>
      </c>
      <c r="D33" s="72" t="s">
        <v>637</v>
      </c>
      <c r="E33" s="72"/>
      <c r="F33" s="73" t="s">
        <v>640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x14ac:dyDescent="0.2">
      <c r="A34" s="70" t="s">
        <v>543</v>
      </c>
      <c r="B34" s="71" t="s">
        <v>632</v>
      </c>
      <c r="C34" s="71" t="s">
        <v>633</v>
      </c>
      <c r="D34" s="72" t="s">
        <v>638</v>
      </c>
      <c r="E34" s="72"/>
      <c r="F34" s="73" t="s">
        <v>640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x14ac:dyDescent="0.2">
      <c r="A35" s="70" t="s">
        <v>544</v>
      </c>
      <c r="B35" s="71" t="s">
        <v>632</v>
      </c>
      <c r="C35" s="71" t="s">
        <v>633</v>
      </c>
      <c r="D35" s="72" t="s">
        <v>638</v>
      </c>
      <c r="E35" s="72"/>
      <c r="F35" s="73" t="s">
        <v>640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x14ac:dyDescent="0.2">
      <c r="A36" s="70" t="s">
        <v>545</v>
      </c>
      <c r="B36" s="71" t="s">
        <v>632</v>
      </c>
      <c r="C36" s="71" t="s">
        <v>634</v>
      </c>
      <c r="D36" s="72" t="s">
        <v>638</v>
      </c>
      <c r="E36" s="72"/>
      <c r="F36" s="73" t="s">
        <v>640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x14ac:dyDescent="0.2">
      <c r="A37" s="70" t="s">
        <v>546</v>
      </c>
      <c r="B37" s="71" t="s">
        <v>632</v>
      </c>
      <c r="C37" s="71" t="s">
        <v>634</v>
      </c>
      <c r="D37" s="72" t="s">
        <v>636</v>
      </c>
      <c r="E37" s="72" t="s">
        <v>629</v>
      </c>
      <c r="F37" s="73" t="s">
        <v>641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x14ac:dyDescent="0.2">
      <c r="A38" s="70" t="s">
        <v>547</v>
      </c>
      <c r="B38" s="71" t="s">
        <v>632</v>
      </c>
      <c r="C38" s="71" t="s">
        <v>634</v>
      </c>
      <c r="D38" s="72" t="s">
        <v>638</v>
      </c>
      <c r="E38" s="72"/>
      <c r="F38" s="73" t="s">
        <v>641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2">
      <c r="A39" s="70" t="s">
        <v>548</v>
      </c>
      <c r="B39" s="71" t="s">
        <v>632</v>
      </c>
      <c r="C39" s="75" t="s">
        <v>634</v>
      </c>
      <c r="D39" s="72" t="s">
        <v>638</v>
      </c>
      <c r="E39" s="72"/>
      <c r="F39" s="73" t="s">
        <v>639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x14ac:dyDescent="0.2">
      <c r="A40" s="70" t="s">
        <v>549</v>
      </c>
      <c r="B40" s="71" t="s">
        <v>632</v>
      </c>
      <c r="C40" s="75" t="s">
        <v>634</v>
      </c>
      <c r="D40" s="72" t="s">
        <v>638</v>
      </c>
      <c r="E40" s="72"/>
      <c r="F40" s="73" t="s">
        <v>639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x14ac:dyDescent="0.2">
      <c r="A41" s="70" t="s">
        <v>550</v>
      </c>
      <c r="B41" s="71" t="s">
        <v>632</v>
      </c>
      <c r="C41" s="71" t="s">
        <v>634</v>
      </c>
      <c r="D41" s="72" t="s">
        <v>638</v>
      </c>
      <c r="E41" s="72"/>
      <c r="F41" s="73" t="s">
        <v>639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x14ac:dyDescent="0.2">
      <c r="A42" s="70" t="s">
        <v>551</v>
      </c>
      <c r="B42" s="71" t="s">
        <v>632</v>
      </c>
      <c r="C42" s="71" t="s">
        <v>634</v>
      </c>
      <c r="D42" s="72" t="s">
        <v>638</v>
      </c>
      <c r="E42" s="72"/>
      <c r="F42" s="73" t="s">
        <v>639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x14ac:dyDescent="0.2">
      <c r="A43" s="70" t="s">
        <v>552</v>
      </c>
      <c r="B43" s="71" t="s">
        <v>632</v>
      </c>
      <c r="C43" s="71" t="s">
        <v>634</v>
      </c>
      <c r="D43" s="72" t="s">
        <v>637</v>
      </c>
      <c r="E43" s="72"/>
      <c r="F43" s="73" t="s">
        <v>639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21" x14ac:dyDescent="0.2">
      <c r="A44" s="70" t="s">
        <v>553</v>
      </c>
      <c r="B44" s="71" t="s">
        <v>632</v>
      </c>
      <c r="C44" s="71" t="s">
        <v>634</v>
      </c>
      <c r="D44" s="72" t="s">
        <v>638</v>
      </c>
      <c r="E44" s="72"/>
      <c r="F44" s="73" t="s">
        <v>639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x14ac:dyDescent="0.2">
      <c r="A45" s="70" t="s">
        <v>554</v>
      </c>
      <c r="B45" s="71" t="s">
        <v>632</v>
      </c>
      <c r="C45" s="71" t="s">
        <v>634</v>
      </c>
      <c r="D45" s="72" t="s">
        <v>638</v>
      </c>
      <c r="E45" s="72"/>
      <c r="F45" s="73" t="s">
        <v>639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x14ac:dyDescent="0.2">
      <c r="A46" s="70" t="s">
        <v>555</v>
      </c>
      <c r="B46" s="71" t="s">
        <v>632</v>
      </c>
      <c r="C46" s="71" t="s">
        <v>634</v>
      </c>
      <c r="D46" s="72" t="s">
        <v>637</v>
      </c>
      <c r="E46" s="72"/>
      <c r="F46" s="73" t="s">
        <v>639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x14ac:dyDescent="0.2">
      <c r="A47" s="70" t="s">
        <v>556</v>
      </c>
      <c r="B47" s="71" t="s">
        <v>632</v>
      </c>
      <c r="C47" s="71" t="s">
        <v>634</v>
      </c>
      <c r="D47" s="72" t="s">
        <v>638</v>
      </c>
      <c r="E47" s="72"/>
      <c r="F47" s="73" t="s">
        <v>639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x14ac:dyDescent="0.2">
      <c r="A48" s="70" t="s">
        <v>557</v>
      </c>
      <c r="B48" s="71" t="s">
        <v>632</v>
      </c>
      <c r="C48" s="71" t="s">
        <v>634</v>
      </c>
      <c r="D48" s="72" t="s">
        <v>638</v>
      </c>
      <c r="E48" s="72"/>
      <c r="F48" s="73" t="s">
        <v>639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x14ac:dyDescent="0.2">
      <c r="A49" s="70" t="s">
        <v>558</v>
      </c>
      <c r="B49" s="71" t="s">
        <v>632</v>
      </c>
      <c r="C49" s="71" t="s">
        <v>634</v>
      </c>
      <c r="D49" s="72" t="s">
        <v>638</v>
      </c>
      <c r="E49" s="72"/>
      <c r="F49" s="73" t="s">
        <v>639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x14ac:dyDescent="0.2">
      <c r="A50" s="70" t="s">
        <v>559</v>
      </c>
      <c r="B50" s="71" t="s">
        <v>632</v>
      </c>
      <c r="C50" s="71" t="s">
        <v>634</v>
      </c>
      <c r="D50" s="72" t="s">
        <v>638</v>
      </c>
      <c r="E50" s="72"/>
      <c r="F50" s="73" t="s">
        <v>639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1:21" x14ac:dyDescent="0.2">
      <c r="A51" s="70" t="s">
        <v>560</v>
      </c>
      <c r="B51" s="71" t="s">
        <v>632</v>
      </c>
      <c r="C51" s="71" t="s">
        <v>634</v>
      </c>
      <c r="D51" s="72" t="s">
        <v>638</v>
      </c>
      <c r="E51" s="72"/>
      <c r="F51" s="73" t="s">
        <v>639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x14ac:dyDescent="0.2">
      <c r="A52" s="70" t="s">
        <v>561</v>
      </c>
      <c r="B52" s="71" t="s">
        <v>632</v>
      </c>
      <c r="C52" s="71" t="s">
        <v>634</v>
      </c>
      <c r="D52" s="72" t="s">
        <v>637</v>
      </c>
      <c r="E52" s="72"/>
      <c r="F52" s="73" t="s">
        <v>639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x14ac:dyDescent="0.2">
      <c r="A53" s="70" t="s">
        <v>562</v>
      </c>
      <c r="B53" s="71" t="s">
        <v>632</v>
      </c>
      <c r="C53" s="71" t="s">
        <v>634</v>
      </c>
      <c r="D53" s="72" t="s">
        <v>637</v>
      </c>
      <c r="E53" s="72"/>
      <c r="F53" s="73" t="s">
        <v>639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x14ac:dyDescent="0.2">
      <c r="A54" s="70" t="s">
        <v>563</v>
      </c>
      <c r="B54" s="71" t="s">
        <v>632</v>
      </c>
      <c r="C54" s="71" t="s">
        <v>634</v>
      </c>
      <c r="D54" s="72" t="s">
        <v>637</v>
      </c>
      <c r="E54" s="72" t="s">
        <v>629</v>
      </c>
      <c r="F54" s="73" t="s">
        <v>639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x14ac:dyDescent="0.2">
      <c r="A55" s="70" t="s">
        <v>564</v>
      </c>
      <c r="B55" s="71" t="s">
        <v>632</v>
      </c>
      <c r="C55" s="71" t="s">
        <v>634</v>
      </c>
      <c r="D55" s="72" t="s">
        <v>638</v>
      </c>
      <c r="E55" s="72"/>
      <c r="F55" s="73" t="s">
        <v>639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x14ac:dyDescent="0.2">
      <c r="A56" s="70" t="s">
        <v>565</v>
      </c>
      <c r="B56" s="71" t="s">
        <v>632</v>
      </c>
      <c r="C56" s="71" t="s">
        <v>634</v>
      </c>
      <c r="D56" s="72" t="s">
        <v>638</v>
      </c>
      <c r="E56" s="72"/>
      <c r="F56" s="73" t="s">
        <v>639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x14ac:dyDescent="0.2">
      <c r="A57" s="70" t="s">
        <v>566</v>
      </c>
      <c r="B57" s="71" t="s">
        <v>632</v>
      </c>
      <c r="C57" s="71" t="s">
        <v>634</v>
      </c>
      <c r="D57" s="72" t="s">
        <v>638</v>
      </c>
      <c r="E57" s="72"/>
      <c r="F57" s="73" t="s">
        <v>639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1:21" x14ac:dyDescent="0.2">
      <c r="A58" s="70" t="s">
        <v>567</v>
      </c>
      <c r="B58" s="71" t="s">
        <v>632</v>
      </c>
      <c r="C58" s="71" t="s">
        <v>634</v>
      </c>
      <c r="D58" s="72" t="s">
        <v>638</v>
      </c>
      <c r="E58" s="72"/>
      <c r="F58" s="73" t="s">
        <v>639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x14ac:dyDescent="0.2">
      <c r="A59" s="70" t="s">
        <v>568</v>
      </c>
      <c r="B59" s="71" t="s">
        <v>632</v>
      </c>
      <c r="C59" s="71" t="s">
        <v>634</v>
      </c>
      <c r="D59" s="72" t="s">
        <v>638</v>
      </c>
      <c r="E59" s="72"/>
      <c r="F59" s="73" t="s">
        <v>639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x14ac:dyDescent="0.2">
      <c r="A60" s="70" t="s">
        <v>569</v>
      </c>
      <c r="B60" s="71" t="s">
        <v>632</v>
      </c>
      <c r="C60" s="71" t="s">
        <v>634</v>
      </c>
      <c r="D60" s="72" t="s">
        <v>638</v>
      </c>
      <c r="E60" s="72"/>
      <c r="F60" s="73" t="s">
        <v>639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1" x14ac:dyDescent="0.2">
      <c r="A61" s="70" t="s">
        <v>570</v>
      </c>
      <c r="B61" s="71" t="s">
        <v>632</v>
      </c>
      <c r="C61" s="71" t="s">
        <v>634</v>
      </c>
      <c r="D61" s="72" t="s">
        <v>638</v>
      </c>
      <c r="E61" s="72"/>
      <c r="F61" s="73" t="s">
        <v>639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x14ac:dyDescent="0.2">
      <c r="A62" s="70" t="s">
        <v>571</v>
      </c>
      <c r="B62" s="71" t="s">
        <v>632</v>
      </c>
      <c r="C62" s="71" t="s">
        <v>634</v>
      </c>
      <c r="D62" s="72" t="s">
        <v>638</v>
      </c>
      <c r="E62" s="72"/>
      <c r="F62" s="73" t="s">
        <v>639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x14ac:dyDescent="0.2">
      <c r="A63" s="70" t="s">
        <v>572</v>
      </c>
      <c r="B63" s="71" t="s">
        <v>632</v>
      </c>
      <c r="C63" s="71" t="s">
        <v>634</v>
      </c>
      <c r="D63" s="72" t="s">
        <v>638</v>
      </c>
      <c r="E63" s="72"/>
      <c r="F63" s="73" t="s">
        <v>639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x14ac:dyDescent="0.2">
      <c r="A64" s="70" t="s">
        <v>573</v>
      </c>
      <c r="B64" s="71" t="s">
        <v>632</v>
      </c>
      <c r="C64" s="71" t="s">
        <v>634</v>
      </c>
      <c r="D64" s="72" t="s">
        <v>638</v>
      </c>
      <c r="E64" s="72"/>
      <c r="F64" s="73" t="s">
        <v>639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1:21" x14ac:dyDescent="0.2">
      <c r="A65" s="70" t="s">
        <v>574</v>
      </c>
      <c r="B65" s="71" t="s">
        <v>632</v>
      </c>
      <c r="C65" s="71" t="s">
        <v>634</v>
      </c>
      <c r="D65" s="72" t="s">
        <v>637</v>
      </c>
      <c r="E65" s="72" t="s">
        <v>629</v>
      </c>
      <c r="F65" s="73" t="s">
        <v>639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1:21" x14ac:dyDescent="0.2">
      <c r="A66" s="70" t="s">
        <v>575</v>
      </c>
      <c r="B66" s="71" t="s">
        <v>632</v>
      </c>
      <c r="C66" s="71" t="s">
        <v>634</v>
      </c>
      <c r="D66" s="72" t="s">
        <v>637</v>
      </c>
      <c r="E66" s="72"/>
      <c r="F66" s="73" t="s">
        <v>639</v>
      </c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1:21" x14ac:dyDescent="0.2">
      <c r="A67" s="70" t="s">
        <v>576</v>
      </c>
      <c r="B67" s="71" t="s">
        <v>632</v>
      </c>
      <c r="C67" s="71" t="s">
        <v>634</v>
      </c>
      <c r="D67" s="72" t="s">
        <v>638</v>
      </c>
      <c r="E67" s="72"/>
      <c r="F67" s="73" t="s">
        <v>639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x14ac:dyDescent="0.2">
      <c r="A68" s="70" t="s">
        <v>577</v>
      </c>
      <c r="B68" s="71" t="s">
        <v>632</v>
      </c>
      <c r="C68" s="71" t="s">
        <v>634</v>
      </c>
      <c r="D68" s="72" t="s">
        <v>638</v>
      </c>
      <c r="E68" s="72"/>
      <c r="F68" s="73" t="s">
        <v>639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1:21" x14ac:dyDescent="0.2">
      <c r="A69" s="70" t="s">
        <v>578</v>
      </c>
      <c r="B69" s="71" t="s">
        <v>632</v>
      </c>
      <c r="C69" s="71" t="s">
        <v>634</v>
      </c>
      <c r="D69" s="72" t="s">
        <v>638</v>
      </c>
      <c r="E69" s="72"/>
      <c r="F69" s="73" t="s">
        <v>639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1:21" x14ac:dyDescent="0.2">
      <c r="A70" s="70" t="s">
        <v>579</v>
      </c>
      <c r="B70" s="71" t="s">
        <v>632</v>
      </c>
      <c r="C70" s="71" t="s">
        <v>634</v>
      </c>
      <c r="D70" s="72" t="s">
        <v>638</v>
      </c>
      <c r="E70" s="72"/>
      <c r="F70" s="73" t="s">
        <v>640</v>
      </c>
    </row>
    <row r="71" spans="1:21" x14ac:dyDescent="0.2">
      <c r="A71" s="70" t="s">
        <v>580</v>
      </c>
      <c r="B71" s="71" t="s">
        <v>632</v>
      </c>
      <c r="C71" s="75" t="s">
        <v>634</v>
      </c>
      <c r="D71" s="72" t="s">
        <v>638</v>
      </c>
      <c r="E71" s="72"/>
      <c r="F71" s="73" t="s">
        <v>642</v>
      </c>
    </row>
    <row r="72" spans="1:21" x14ac:dyDescent="0.2">
      <c r="A72" s="70" t="s">
        <v>581</v>
      </c>
      <c r="B72" s="71" t="s">
        <v>632</v>
      </c>
      <c r="C72" s="75" t="s">
        <v>634</v>
      </c>
      <c r="D72" s="72" t="s">
        <v>638</v>
      </c>
      <c r="E72" s="72"/>
      <c r="F72" s="73" t="s">
        <v>642</v>
      </c>
    </row>
    <row r="73" spans="1:21" x14ac:dyDescent="0.2">
      <c r="A73" s="70" t="s">
        <v>582</v>
      </c>
      <c r="B73" s="71" t="s">
        <v>632</v>
      </c>
      <c r="C73" s="71" t="s">
        <v>634</v>
      </c>
      <c r="D73" s="72" t="s">
        <v>638</v>
      </c>
      <c r="E73" s="72"/>
      <c r="F73" s="73" t="s">
        <v>642</v>
      </c>
    </row>
    <row r="74" spans="1:21" x14ac:dyDescent="0.2">
      <c r="A74" s="70" t="s">
        <v>583</v>
      </c>
      <c r="B74" s="71" t="s">
        <v>632</v>
      </c>
      <c r="C74" s="71" t="s">
        <v>633</v>
      </c>
      <c r="D74" s="72" t="s">
        <v>638</v>
      </c>
      <c r="E74" s="72"/>
      <c r="F74" s="73" t="s">
        <v>640</v>
      </c>
    </row>
    <row r="75" spans="1:21" x14ac:dyDescent="0.2">
      <c r="A75" s="70" t="s">
        <v>584</v>
      </c>
      <c r="B75" s="71" t="s">
        <v>632</v>
      </c>
      <c r="C75" s="75" t="s">
        <v>634</v>
      </c>
      <c r="D75" s="72" t="s">
        <v>638</v>
      </c>
      <c r="E75" s="72"/>
      <c r="F75" s="73" t="s">
        <v>639</v>
      </c>
    </row>
    <row r="76" spans="1:21" x14ac:dyDescent="0.2">
      <c r="A76" s="70" t="s">
        <v>585</v>
      </c>
      <c r="B76" s="71" t="s">
        <v>632</v>
      </c>
      <c r="C76" s="71" t="s">
        <v>634</v>
      </c>
      <c r="D76" s="72" t="s">
        <v>637</v>
      </c>
      <c r="E76" s="72"/>
      <c r="F76" s="73" t="s">
        <v>643</v>
      </c>
    </row>
    <row r="77" spans="1:21" x14ac:dyDescent="0.2">
      <c r="A77" s="70" t="s">
        <v>586</v>
      </c>
      <c r="B77" s="71" t="s">
        <v>632</v>
      </c>
      <c r="C77" s="71" t="s">
        <v>634</v>
      </c>
      <c r="D77" s="72" t="s">
        <v>638</v>
      </c>
      <c r="E77" s="72"/>
      <c r="F77" s="73" t="s">
        <v>643</v>
      </c>
    </row>
    <row r="78" spans="1:21" x14ac:dyDescent="0.2">
      <c r="A78" s="70" t="s">
        <v>587</v>
      </c>
      <c r="B78" s="71" t="s">
        <v>632</v>
      </c>
      <c r="C78" s="71" t="s">
        <v>634</v>
      </c>
      <c r="D78" s="72" t="s">
        <v>638</v>
      </c>
      <c r="E78" s="72"/>
      <c r="F78" s="73" t="s">
        <v>643</v>
      </c>
    </row>
    <row r="79" spans="1:21" x14ac:dyDescent="0.2">
      <c r="A79" s="70" t="s">
        <v>588</v>
      </c>
      <c r="B79" s="71" t="s">
        <v>632</v>
      </c>
      <c r="C79" s="71" t="s">
        <v>634</v>
      </c>
      <c r="D79" s="72" t="s">
        <v>638</v>
      </c>
      <c r="E79" s="72"/>
      <c r="F79" s="73" t="s">
        <v>643</v>
      </c>
    </row>
    <row r="80" spans="1:21" x14ac:dyDescent="0.2">
      <c r="A80" s="70" t="s">
        <v>589</v>
      </c>
      <c r="B80" s="71" t="s">
        <v>632</v>
      </c>
      <c r="C80" s="75" t="s">
        <v>634</v>
      </c>
      <c r="D80" s="72" t="s">
        <v>638</v>
      </c>
      <c r="E80" s="72"/>
      <c r="F80" s="73" t="s">
        <v>640</v>
      </c>
    </row>
    <row r="81" spans="1:6" x14ac:dyDescent="0.2">
      <c r="A81" s="70" t="s">
        <v>590</v>
      </c>
      <c r="B81" s="71" t="s">
        <v>632</v>
      </c>
      <c r="C81" s="71" t="s">
        <v>634</v>
      </c>
      <c r="D81" s="72" t="s">
        <v>637</v>
      </c>
      <c r="E81" s="72"/>
      <c r="F81" s="73" t="s">
        <v>639</v>
      </c>
    </row>
    <row r="82" spans="1:6" x14ac:dyDescent="0.2">
      <c r="A82" s="70" t="s">
        <v>591</v>
      </c>
      <c r="B82" s="71" t="s">
        <v>632</v>
      </c>
      <c r="C82" s="71" t="s">
        <v>634</v>
      </c>
      <c r="D82" s="72" t="s">
        <v>638</v>
      </c>
      <c r="E82" s="72"/>
      <c r="F82" s="73" t="s">
        <v>639</v>
      </c>
    </row>
    <row r="83" spans="1:6" x14ac:dyDescent="0.2">
      <c r="A83" s="70" t="s">
        <v>592</v>
      </c>
      <c r="B83" s="71" t="s">
        <v>632</v>
      </c>
      <c r="C83" s="71" t="s">
        <v>634</v>
      </c>
      <c r="D83" s="72" t="s">
        <v>637</v>
      </c>
      <c r="E83" s="72"/>
      <c r="F83" s="73" t="s">
        <v>639</v>
      </c>
    </row>
    <row r="84" spans="1:6" x14ac:dyDescent="0.2">
      <c r="A84" s="70" t="s">
        <v>593</v>
      </c>
      <c r="B84" s="71" t="s">
        <v>632</v>
      </c>
      <c r="C84" s="71" t="s">
        <v>634</v>
      </c>
      <c r="D84" s="72" t="s">
        <v>638</v>
      </c>
      <c r="E84" s="72"/>
      <c r="F84" s="73" t="s">
        <v>639</v>
      </c>
    </row>
    <row r="85" spans="1:6" x14ac:dyDescent="0.2">
      <c r="A85" s="70" t="s">
        <v>594</v>
      </c>
      <c r="B85" s="71" t="s">
        <v>632</v>
      </c>
      <c r="C85" s="71" t="s">
        <v>634</v>
      </c>
      <c r="D85" s="72" t="s">
        <v>637</v>
      </c>
      <c r="E85" s="72"/>
      <c r="F85" s="73" t="s">
        <v>639</v>
      </c>
    </row>
    <row r="86" spans="1:6" x14ac:dyDescent="0.2">
      <c r="A86" s="70" t="s">
        <v>595</v>
      </c>
      <c r="B86" s="71" t="s">
        <v>632</v>
      </c>
      <c r="C86" s="71" t="s">
        <v>634</v>
      </c>
      <c r="D86" s="72" t="s">
        <v>638</v>
      </c>
      <c r="E86" s="72"/>
      <c r="F86" s="73" t="s">
        <v>639</v>
      </c>
    </row>
    <row r="87" spans="1:6" x14ac:dyDescent="0.2">
      <c r="A87" s="70" t="s">
        <v>596</v>
      </c>
      <c r="B87" s="71" t="s">
        <v>632</v>
      </c>
      <c r="C87" s="71" t="s">
        <v>634</v>
      </c>
      <c r="D87" s="72" t="s">
        <v>638</v>
      </c>
      <c r="E87" s="72"/>
      <c r="F87" s="73" t="s">
        <v>639</v>
      </c>
    </row>
    <row r="88" spans="1:6" x14ac:dyDescent="0.2">
      <c r="A88" s="70" t="s">
        <v>597</v>
      </c>
      <c r="B88" s="71" t="s">
        <v>632</v>
      </c>
      <c r="C88" s="71" t="s">
        <v>634</v>
      </c>
      <c r="D88" s="72" t="s">
        <v>638</v>
      </c>
      <c r="E88" s="72"/>
      <c r="F88" s="73" t="s">
        <v>639</v>
      </c>
    </row>
    <row r="89" spans="1:6" x14ac:dyDescent="0.2">
      <c r="A89" s="70" t="s">
        <v>598</v>
      </c>
      <c r="B89" s="71" t="s">
        <v>632</v>
      </c>
      <c r="C89" s="71" t="s">
        <v>634</v>
      </c>
      <c r="D89" s="72" t="s">
        <v>638</v>
      </c>
      <c r="E89" s="72"/>
      <c r="F89" s="73" t="s">
        <v>642</v>
      </c>
    </row>
    <row r="90" spans="1:6" x14ac:dyDescent="0.2">
      <c r="A90" s="70" t="s">
        <v>599</v>
      </c>
      <c r="B90" s="71" t="s">
        <v>632</v>
      </c>
      <c r="C90" s="75" t="s">
        <v>634</v>
      </c>
      <c r="D90" s="72" t="s">
        <v>638</v>
      </c>
      <c r="E90" s="72"/>
      <c r="F90" s="73" t="s">
        <v>642</v>
      </c>
    </row>
    <row r="91" spans="1:6" x14ac:dyDescent="0.2">
      <c r="A91" s="70" t="s">
        <v>600</v>
      </c>
      <c r="B91" s="71" t="s">
        <v>632</v>
      </c>
      <c r="C91" s="71" t="s">
        <v>634</v>
      </c>
      <c r="D91" s="72" t="s">
        <v>638</v>
      </c>
      <c r="E91" s="72"/>
      <c r="F91" s="73" t="s">
        <v>642</v>
      </c>
    </row>
    <row r="92" spans="1:6" x14ac:dyDescent="0.2">
      <c r="A92" s="70" t="s">
        <v>601</v>
      </c>
      <c r="B92" s="71" t="s">
        <v>632</v>
      </c>
      <c r="C92" s="75" t="s">
        <v>634</v>
      </c>
      <c r="D92" s="72" t="s">
        <v>638</v>
      </c>
      <c r="E92" s="72"/>
      <c r="F92" s="73" t="s">
        <v>642</v>
      </c>
    </row>
    <row r="93" spans="1:6" x14ac:dyDescent="0.2">
      <c r="A93" s="70" t="s">
        <v>602</v>
      </c>
      <c r="B93" s="71" t="s">
        <v>632</v>
      </c>
      <c r="C93" s="75" t="s">
        <v>634</v>
      </c>
      <c r="D93" s="72" t="s">
        <v>638</v>
      </c>
      <c r="E93" s="72"/>
      <c r="F93" s="73" t="s">
        <v>642</v>
      </c>
    </row>
    <row r="94" spans="1:6" x14ac:dyDescent="0.2">
      <c r="A94" s="70" t="s">
        <v>603</v>
      </c>
      <c r="B94" s="71" t="s">
        <v>632</v>
      </c>
      <c r="C94" s="71" t="s">
        <v>634</v>
      </c>
      <c r="D94" s="72" t="s">
        <v>638</v>
      </c>
      <c r="E94" s="72"/>
      <c r="F94" s="73" t="s">
        <v>642</v>
      </c>
    </row>
    <row r="95" spans="1:6" x14ac:dyDescent="0.2">
      <c r="A95" s="70" t="s">
        <v>604</v>
      </c>
      <c r="B95" s="71" t="s">
        <v>631</v>
      </c>
      <c r="C95" s="71" t="s">
        <v>634</v>
      </c>
      <c r="D95" s="72" t="s">
        <v>638</v>
      </c>
      <c r="E95" s="72"/>
      <c r="F95" s="73" t="s">
        <v>640</v>
      </c>
    </row>
    <row r="96" spans="1:6" x14ac:dyDescent="0.2">
      <c r="A96" s="70" t="s">
        <v>605</v>
      </c>
      <c r="B96" s="71" t="s">
        <v>631</v>
      </c>
      <c r="C96" s="71" t="s">
        <v>634</v>
      </c>
      <c r="D96" s="72" t="s">
        <v>638</v>
      </c>
      <c r="E96" s="72"/>
      <c r="F96" s="73" t="s">
        <v>640</v>
      </c>
    </row>
    <row r="97" spans="1:6" x14ac:dyDescent="0.2">
      <c r="A97" s="70" t="s">
        <v>606</v>
      </c>
      <c r="B97" s="71" t="s">
        <v>631</v>
      </c>
      <c r="C97" s="71" t="s">
        <v>634</v>
      </c>
      <c r="D97" s="72" t="s">
        <v>638</v>
      </c>
      <c r="E97" s="72"/>
      <c r="F97" s="73" t="s">
        <v>640</v>
      </c>
    </row>
    <row r="98" spans="1:6" x14ac:dyDescent="0.2">
      <c r="A98" s="70" t="s">
        <v>607</v>
      </c>
      <c r="B98" s="71" t="s">
        <v>631</v>
      </c>
      <c r="C98" s="71" t="s">
        <v>634</v>
      </c>
      <c r="D98" s="72" t="s">
        <v>638</v>
      </c>
      <c r="E98" s="72"/>
      <c r="F98" s="73" t="s">
        <v>640</v>
      </c>
    </row>
    <row r="99" spans="1:6" x14ac:dyDescent="0.2">
      <c r="A99" s="70" t="s">
        <v>608</v>
      </c>
      <c r="B99" s="71" t="s">
        <v>631</v>
      </c>
      <c r="C99" s="71" t="s">
        <v>634</v>
      </c>
      <c r="D99" s="72" t="s">
        <v>636</v>
      </c>
      <c r="E99" s="72"/>
      <c r="F99" s="73" t="s">
        <v>640</v>
      </c>
    </row>
    <row r="100" spans="1:6" x14ac:dyDescent="0.2">
      <c r="A100" s="70" t="s">
        <v>609</v>
      </c>
      <c r="B100" s="71" t="s">
        <v>631</v>
      </c>
      <c r="C100" s="71" t="s">
        <v>634</v>
      </c>
      <c r="D100" s="72" t="s">
        <v>638</v>
      </c>
      <c r="E100" s="72"/>
      <c r="F100" s="73" t="s">
        <v>640</v>
      </c>
    </row>
    <row r="101" spans="1:6" x14ac:dyDescent="0.2">
      <c r="A101" s="70" t="s">
        <v>610</v>
      </c>
      <c r="B101" s="71" t="s">
        <v>631</v>
      </c>
      <c r="C101" s="71" t="s">
        <v>634</v>
      </c>
      <c r="D101" s="72" t="s">
        <v>638</v>
      </c>
      <c r="E101" s="72"/>
      <c r="F101" s="73" t="s">
        <v>640</v>
      </c>
    </row>
    <row r="102" spans="1:6" x14ac:dyDescent="0.2">
      <c r="A102" s="70" t="s">
        <v>611</v>
      </c>
      <c r="B102" s="71" t="s">
        <v>631</v>
      </c>
      <c r="C102" s="71" t="s">
        <v>634</v>
      </c>
      <c r="D102" s="72" t="s">
        <v>638</v>
      </c>
      <c r="E102" s="72"/>
      <c r="F102" s="73" t="s">
        <v>640</v>
      </c>
    </row>
    <row r="103" spans="1:6" x14ac:dyDescent="0.2">
      <c r="A103" s="70" t="s">
        <v>612</v>
      </c>
      <c r="B103" s="71" t="s">
        <v>631</v>
      </c>
      <c r="C103" s="71" t="s">
        <v>634</v>
      </c>
      <c r="D103" s="72" t="s">
        <v>638</v>
      </c>
      <c r="E103" s="72"/>
      <c r="F103" s="73" t="s">
        <v>640</v>
      </c>
    </row>
    <row r="104" spans="1:6" x14ac:dyDescent="0.2">
      <c r="A104" s="70" t="s">
        <v>613</v>
      </c>
      <c r="B104" s="71" t="s">
        <v>631</v>
      </c>
      <c r="C104" s="71" t="s">
        <v>634</v>
      </c>
      <c r="D104" s="72" t="s">
        <v>638</v>
      </c>
      <c r="E104" s="72"/>
      <c r="F104" s="73" t="s">
        <v>640</v>
      </c>
    </row>
    <row r="105" spans="1:6" x14ac:dyDescent="0.2">
      <c r="A105" s="70" t="s">
        <v>614</v>
      </c>
      <c r="B105" s="71" t="s">
        <v>631</v>
      </c>
      <c r="C105" s="71" t="s">
        <v>634</v>
      </c>
      <c r="D105" s="72" t="s">
        <v>638</v>
      </c>
      <c r="E105" s="72"/>
      <c r="F105" s="73" t="s">
        <v>640</v>
      </c>
    </row>
    <row r="106" spans="1:6" x14ac:dyDescent="0.2">
      <c r="A106" s="70" t="s">
        <v>615</v>
      </c>
      <c r="B106" s="71" t="s">
        <v>631</v>
      </c>
      <c r="C106" s="71" t="s">
        <v>634</v>
      </c>
      <c r="D106" s="72" t="s">
        <v>637</v>
      </c>
      <c r="E106" s="72" t="s">
        <v>629</v>
      </c>
      <c r="F106" s="73" t="s">
        <v>640</v>
      </c>
    </row>
    <row r="107" spans="1:6" x14ac:dyDescent="0.2">
      <c r="A107" s="70" t="s">
        <v>616</v>
      </c>
      <c r="B107" s="71" t="s">
        <v>631</v>
      </c>
      <c r="C107" s="71" t="s">
        <v>634</v>
      </c>
      <c r="D107" s="72" t="s">
        <v>638</v>
      </c>
      <c r="E107" s="72"/>
      <c r="F107" s="73" t="s">
        <v>644</v>
      </c>
    </row>
    <row r="108" spans="1:6" x14ac:dyDescent="0.2">
      <c r="A108" s="70" t="s">
        <v>617</v>
      </c>
      <c r="B108" s="71" t="s">
        <v>631</v>
      </c>
      <c r="C108" s="71" t="s">
        <v>634</v>
      </c>
      <c r="D108" s="72" t="s">
        <v>638</v>
      </c>
      <c r="E108" s="72"/>
      <c r="F108" s="73" t="s">
        <v>644</v>
      </c>
    </row>
    <row r="109" spans="1:6" x14ac:dyDescent="0.2">
      <c r="A109" s="70" t="s">
        <v>618</v>
      </c>
      <c r="B109" s="71" t="s">
        <v>631</v>
      </c>
      <c r="C109" s="71" t="s">
        <v>634</v>
      </c>
      <c r="D109" s="72" t="s">
        <v>638</v>
      </c>
      <c r="E109" s="72"/>
      <c r="F109" s="73" t="s">
        <v>644</v>
      </c>
    </row>
    <row r="110" spans="1:6" x14ac:dyDescent="0.2">
      <c r="A110" s="70" t="s">
        <v>619</v>
      </c>
      <c r="B110" s="71" t="s">
        <v>631</v>
      </c>
      <c r="C110" s="71" t="s">
        <v>634</v>
      </c>
      <c r="D110" s="72" t="s">
        <v>638</v>
      </c>
      <c r="E110" s="72"/>
      <c r="F110" s="73" t="s">
        <v>644</v>
      </c>
    </row>
    <row r="111" spans="1:6" x14ac:dyDescent="0.2">
      <c r="A111" s="70" t="s">
        <v>620</v>
      </c>
      <c r="B111" s="71" t="s">
        <v>631</v>
      </c>
      <c r="C111" s="71" t="s">
        <v>634</v>
      </c>
      <c r="D111" s="72" t="s">
        <v>638</v>
      </c>
      <c r="E111" s="72"/>
      <c r="F111" s="73" t="s">
        <v>644</v>
      </c>
    </row>
    <row r="112" spans="1:6" x14ac:dyDescent="0.2">
      <c r="A112" s="70" t="s">
        <v>621</v>
      </c>
      <c r="B112" s="71" t="s">
        <v>631</v>
      </c>
      <c r="C112" s="71" t="s">
        <v>634</v>
      </c>
      <c r="D112" s="72" t="s">
        <v>638</v>
      </c>
      <c r="E112" s="72" t="s">
        <v>629</v>
      </c>
      <c r="F112" s="73" t="s">
        <v>644</v>
      </c>
    </row>
    <row r="113" spans="1:6" x14ac:dyDescent="0.2">
      <c r="A113" s="70" t="s">
        <v>622</v>
      </c>
      <c r="B113" s="71" t="s">
        <v>631</v>
      </c>
      <c r="C113" s="71" t="s">
        <v>634</v>
      </c>
      <c r="D113" s="72" t="s">
        <v>638</v>
      </c>
      <c r="E113" s="72"/>
      <c r="F113" s="73" t="s">
        <v>644</v>
      </c>
    </row>
    <row r="114" spans="1:6" x14ac:dyDescent="0.2">
      <c r="A114" s="70" t="s">
        <v>623</v>
      </c>
      <c r="B114" s="71" t="s">
        <v>631</v>
      </c>
      <c r="C114" s="71" t="s">
        <v>634</v>
      </c>
      <c r="D114" s="72" t="s">
        <v>638</v>
      </c>
      <c r="E114" s="72"/>
      <c r="F114" s="73" t="s">
        <v>644</v>
      </c>
    </row>
    <row r="115" spans="1:6" x14ac:dyDescent="0.2">
      <c r="A115" s="70" t="s">
        <v>624</v>
      </c>
      <c r="B115" s="71" t="s">
        <v>631</v>
      </c>
      <c r="C115" s="71" t="s">
        <v>634</v>
      </c>
      <c r="D115" s="72" t="s">
        <v>638</v>
      </c>
      <c r="E115" s="72"/>
      <c r="F115" s="73" t="s">
        <v>644</v>
      </c>
    </row>
    <row r="116" spans="1:6" x14ac:dyDescent="0.2">
      <c r="A116" s="70" t="s">
        <v>625</v>
      </c>
      <c r="B116" s="71" t="s">
        <v>631</v>
      </c>
      <c r="C116" s="71" t="s">
        <v>634</v>
      </c>
      <c r="D116" s="72" t="s">
        <v>638</v>
      </c>
      <c r="E116" s="72"/>
      <c r="F116" s="73" t="s">
        <v>644</v>
      </c>
    </row>
    <row r="117" spans="1:6" x14ac:dyDescent="0.2">
      <c r="A117" s="70" t="s">
        <v>626</v>
      </c>
      <c r="B117" s="71" t="s">
        <v>631</v>
      </c>
      <c r="C117" s="71" t="s">
        <v>634</v>
      </c>
      <c r="D117" s="72" t="s">
        <v>638</v>
      </c>
      <c r="E117" s="72"/>
      <c r="F117" s="73" t="s">
        <v>644</v>
      </c>
    </row>
    <row r="118" spans="1:6" x14ac:dyDescent="0.2">
      <c r="A118" s="70" t="s">
        <v>627</v>
      </c>
      <c r="B118" s="71" t="s">
        <v>631</v>
      </c>
      <c r="C118" s="71" t="s">
        <v>634</v>
      </c>
      <c r="D118" s="72" t="s">
        <v>638</v>
      </c>
      <c r="E118" s="72"/>
      <c r="F118" s="73" t="s">
        <v>644</v>
      </c>
    </row>
  </sheetData>
  <dataValidations count="1">
    <dataValidation allowBlank="1" showInputMessage="1" showErrorMessage="1" promptTitle="Tree node label" prompt="Node labels are shown for your information only, they do not need to be filled" sqref="A3:A118"/>
  </dataValidation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workbookViewId="0">
      <selection activeCell="A24" sqref="A24"/>
    </sheetView>
  </sheetViews>
  <sheetFormatPr defaultColWidth="8.7109375" defaultRowHeight="15" x14ac:dyDescent="0.25"/>
  <cols>
    <col min="1" max="1" width="14.28515625" style="2" customWidth="1"/>
    <col min="2" max="8" width="18.42578125" style="2" customWidth="1"/>
    <col min="9" max="9" width="16.7109375" style="2" customWidth="1"/>
    <col min="10" max="10" width="21.7109375" style="2" customWidth="1"/>
    <col min="11" max="11" width="18.42578125" style="2" customWidth="1"/>
    <col min="12" max="12" width="18.42578125" customWidth="1"/>
    <col min="13" max="16" width="8.7109375" style="2"/>
    <col min="17" max="17" width="9.140625" style="2" bestFit="1" customWidth="1"/>
    <col min="18" max="16384" width="8.7109375" style="2"/>
  </cols>
  <sheetData>
    <row r="1" spans="1:16" ht="21.75" customHeight="1" x14ac:dyDescent="0.25">
      <c r="A1" s="27" t="s">
        <v>476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6" s="3" customFormat="1" ht="63" customHeight="1" x14ac:dyDescent="0.25">
      <c r="A2" s="52" t="s">
        <v>0</v>
      </c>
      <c r="B2" s="48" t="s">
        <v>466</v>
      </c>
      <c r="C2" s="48" t="s">
        <v>96</v>
      </c>
      <c r="D2" s="48" t="s">
        <v>97</v>
      </c>
      <c r="E2" s="48" t="s">
        <v>479</v>
      </c>
      <c r="F2" s="48" t="s">
        <v>647</v>
      </c>
      <c r="G2" s="48" t="s">
        <v>467</v>
      </c>
      <c r="H2" s="48" t="s">
        <v>648</v>
      </c>
      <c r="I2" s="48" t="s">
        <v>475</v>
      </c>
      <c r="J2" s="48" t="s">
        <v>649</v>
      </c>
      <c r="K2" s="48" t="s">
        <v>480</v>
      </c>
      <c r="L2" s="48" t="s">
        <v>481</v>
      </c>
      <c r="M2" s="11"/>
      <c r="O2" s="1"/>
      <c r="P2" s="1"/>
    </row>
    <row r="3" spans="1:16" ht="15.75" x14ac:dyDescent="0.25">
      <c r="A3" s="33">
        <v>1</v>
      </c>
      <c r="B3" s="34">
        <v>219.1268</v>
      </c>
      <c r="C3" s="34">
        <v>257.06950000000001</v>
      </c>
      <c r="D3" s="34">
        <v>116.40089999999999</v>
      </c>
      <c r="E3" s="34">
        <v>373.47039999999998</v>
      </c>
      <c r="F3" s="34">
        <v>63.924990000000001</v>
      </c>
      <c r="G3" s="35">
        <v>153.18129999999999</v>
      </c>
      <c r="H3" s="34">
        <v>6.4982319999999998</v>
      </c>
      <c r="I3" s="34">
        <v>67.770930000000007</v>
      </c>
      <c r="J3" s="34">
        <v>213.50582900000001</v>
      </c>
      <c r="K3" s="34">
        <v>34.456989999999998</v>
      </c>
      <c r="L3" s="36">
        <v>0.91271347248576851</v>
      </c>
      <c r="M3" s="9"/>
      <c r="O3" s="1"/>
      <c r="P3" s="1"/>
    </row>
    <row r="4" spans="1:16" x14ac:dyDescent="0.2">
      <c r="A4" s="33">
        <v>2</v>
      </c>
      <c r="B4" s="34">
        <v>164.24119999999999</v>
      </c>
      <c r="C4" s="34">
        <v>518.76769999999999</v>
      </c>
      <c r="D4" s="34">
        <v>187.23009999999999</v>
      </c>
      <c r="E4" s="34">
        <v>705.99779999999998</v>
      </c>
      <c r="F4" s="34">
        <v>3871.252</v>
      </c>
      <c r="G4" s="35">
        <v>1004.966</v>
      </c>
      <c r="H4" s="34">
        <v>10.602880000000001</v>
      </c>
      <c r="I4" s="34">
        <v>762.05169999999998</v>
      </c>
      <c r="J4" s="34">
        <v>347.05755049999999</v>
      </c>
      <c r="K4" s="34">
        <v>51.616579999999999</v>
      </c>
      <c r="L4" s="37">
        <v>17.881202757954767</v>
      </c>
      <c r="M4" s="9"/>
      <c r="O4" s="1"/>
      <c r="P4" s="1"/>
    </row>
    <row r="5" spans="1:16" ht="15.75" x14ac:dyDescent="0.2">
      <c r="A5" s="33">
        <v>3</v>
      </c>
      <c r="B5" s="34">
        <v>58.212060000000001</v>
      </c>
      <c r="C5" s="38">
        <v>19.927140000000001</v>
      </c>
      <c r="D5" s="39">
        <v>108.7782</v>
      </c>
      <c r="E5" s="38">
        <v>128.70529999999999</v>
      </c>
      <c r="F5" s="39">
        <v>2750.5839999999998</v>
      </c>
      <c r="G5" s="40">
        <v>3471.8989999999999</v>
      </c>
      <c r="H5" s="39">
        <v>13.75989</v>
      </c>
      <c r="I5" s="39">
        <v>34.357140000000001</v>
      </c>
      <c r="J5" s="39">
        <v>935.41186470000002</v>
      </c>
      <c r="K5" s="39">
        <v>121.1476</v>
      </c>
      <c r="L5" s="37">
        <v>37.551251489868875</v>
      </c>
      <c r="M5" s="9"/>
      <c r="O5" s="1"/>
      <c r="P5" s="1"/>
    </row>
    <row r="6" spans="1:16" x14ac:dyDescent="0.2">
      <c r="A6" s="33">
        <v>4</v>
      </c>
      <c r="B6" s="34">
        <v>119.7505</v>
      </c>
      <c r="C6" s="39">
        <v>322.22379999999998</v>
      </c>
      <c r="D6" s="39">
        <v>250.8194</v>
      </c>
      <c r="E6" s="39">
        <v>573.04319999999996</v>
      </c>
      <c r="F6" s="39">
        <v>2416.3910000000001</v>
      </c>
      <c r="G6" s="40">
        <v>1109.492</v>
      </c>
      <c r="H6" s="39">
        <v>7.5483419999999999</v>
      </c>
      <c r="I6" s="39">
        <v>31.66264</v>
      </c>
      <c r="J6" s="39">
        <v>488.1345963</v>
      </c>
      <c r="K6" s="39">
        <v>41.377310000000001</v>
      </c>
      <c r="L6" s="37">
        <v>13.675630711164084</v>
      </c>
      <c r="M6" s="9"/>
      <c r="O6" s="1"/>
      <c r="P6" s="1"/>
    </row>
    <row r="7" spans="1:16" ht="15.75" x14ac:dyDescent="0.25">
      <c r="A7" s="33">
        <v>5</v>
      </c>
      <c r="B7" s="34">
        <v>246.56960000000001</v>
      </c>
      <c r="C7" s="39">
        <v>135.14760000000001</v>
      </c>
      <c r="D7" s="39">
        <v>687.3818</v>
      </c>
      <c r="E7" s="39">
        <v>822.52940000000001</v>
      </c>
      <c r="F7" s="39">
        <v>3716.9160000000002</v>
      </c>
      <c r="G7" s="40">
        <v>190.8844</v>
      </c>
      <c r="H7" s="39">
        <v>4.7986170000000001</v>
      </c>
      <c r="I7" s="39">
        <v>70.660120000000006</v>
      </c>
      <c r="J7" s="39">
        <v>171.1473857</v>
      </c>
      <c r="K7" s="39">
        <v>34.118969999999997</v>
      </c>
      <c r="L7" s="36">
        <v>0.81112984822934231</v>
      </c>
      <c r="M7" s="9"/>
      <c r="O7" s="1"/>
      <c r="P7" s="1"/>
    </row>
    <row r="8" spans="1:16" ht="15.75" x14ac:dyDescent="0.25">
      <c r="A8" s="33">
        <v>6</v>
      </c>
      <c r="B8" s="34">
        <v>131.80869999999999</v>
      </c>
      <c r="C8" s="39">
        <v>199.19499999999999</v>
      </c>
      <c r="D8" s="39">
        <v>245.959</v>
      </c>
      <c r="E8" s="39">
        <v>445.154</v>
      </c>
      <c r="F8" s="39">
        <v>3611.0720000000001</v>
      </c>
      <c r="G8" s="40">
        <v>836.05650000000003</v>
      </c>
      <c r="H8" s="39">
        <v>6.9502509999999997</v>
      </c>
      <c r="I8" s="39">
        <v>29.360399999999998</v>
      </c>
      <c r="J8" s="39">
        <v>289.11176979999999</v>
      </c>
      <c r="K8" s="39">
        <v>7.6626E-2</v>
      </c>
      <c r="L8" s="36">
        <v>1.5173501577287067</v>
      </c>
      <c r="M8" s="9"/>
      <c r="O8" s="1"/>
      <c r="P8" s="1"/>
    </row>
    <row r="9" spans="1:16" x14ac:dyDescent="0.2">
      <c r="A9" s="33">
        <v>7</v>
      </c>
      <c r="B9" s="34">
        <v>1014.1369999999999</v>
      </c>
      <c r="C9" s="39">
        <v>33.896729999999998</v>
      </c>
      <c r="D9" s="39">
        <v>20.21481</v>
      </c>
      <c r="E9" s="39">
        <v>54.111550000000001</v>
      </c>
      <c r="F9" s="39">
        <v>451.68369999999999</v>
      </c>
      <c r="G9" s="40">
        <v>184.1601</v>
      </c>
      <c r="H9" s="39">
        <v>1.003477</v>
      </c>
      <c r="I9" s="39">
        <v>82.066310000000001</v>
      </c>
      <c r="J9" s="39">
        <v>56.752626370000002</v>
      </c>
      <c r="K9" s="39">
        <v>0.82420400000000005</v>
      </c>
      <c r="L9" s="37">
        <v>7.6557734588072925</v>
      </c>
      <c r="M9" s="9"/>
      <c r="O9" s="1"/>
      <c r="P9" s="1"/>
    </row>
    <row r="10" spans="1:16" x14ac:dyDescent="0.2">
      <c r="A10" s="33">
        <v>8</v>
      </c>
      <c r="B10" s="34">
        <v>373.80459999999999</v>
      </c>
      <c r="C10" s="39">
        <v>226.7278</v>
      </c>
      <c r="D10" s="39">
        <v>96.294250000000005</v>
      </c>
      <c r="E10" s="39">
        <v>323.02199999999999</v>
      </c>
      <c r="F10" s="39">
        <v>2452.1350000000002</v>
      </c>
      <c r="G10" s="40">
        <v>189.4974</v>
      </c>
      <c r="H10" s="39">
        <v>11.380929999999999</v>
      </c>
      <c r="I10" s="39">
        <v>97.115960000000001</v>
      </c>
      <c r="J10" s="39">
        <v>150.93638709999999</v>
      </c>
      <c r="K10" s="39">
        <v>50.351500000000001</v>
      </c>
      <c r="L10" s="37">
        <v>5.0825510002505752</v>
      </c>
      <c r="M10" s="9"/>
      <c r="O10" s="1"/>
      <c r="P10" s="1"/>
    </row>
    <row r="11" spans="1:16" ht="15.75" x14ac:dyDescent="0.2">
      <c r="A11" s="33">
        <v>9</v>
      </c>
      <c r="B11" s="34">
        <v>58.627859999999998</v>
      </c>
      <c r="C11" s="38">
        <v>19.785820000000001</v>
      </c>
      <c r="D11" s="39">
        <v>72.158670000000001</v>
      </c>
      <c r="E11" s="38">
        <v>91.944490000000002</v>
      </c>
      <c r="F11" s="39">
        <v>154.86070000000001</v>
      </c>
      <c r="G11" s="40">
        <v>2438.6909999999998</v>
      </c>
      <c r="H11" s="39">
        <v>14.187950000000001</v>
      </c>
      <c r="I11" s="39">
        <v>8.5517520000000005</v>
      </c>
      <c r="J11" s="39">
        <v>685.20942300000002</v>
      </c>
      <c r="K11" s="39">
        <v>33.93215</v>
      </c>
      <c r="L11" s="37">
        <v>27.933203154718122</v>
      </c>
      <c r="M11" s="9"/>
      <c r="O11" s="1"/>
      <c r="P11" s="1"/>
    </row>
    <row r="12" spans="1:16" x14ac:dyDescent="0.2">
      <c r="A12" s="33">
        <v>10</v>
      </c>
      <c r="B12" s="34">
        <v>77.754679999999993</v>
      </c>
      <c r="C12" s="39">
        <v>413.09800000000001</v>
      </c>
      <c r="D12" s="39">
        <v>254.46</v>
      </c>
      <c r="E12" s="39">
        <v>667.55799999999999</v>
      </c>
      <c r="F12" s="39">
        <v>7818.0360000000001</v>
      </c>
      <c r="G12" s="40">
        <v>355.92180000000002</v>
      </c>
      <c r="H12" s="39">
        <v>1.8302130000000001</v>
      </c>
      <c r="I12" s="39">
        <v>131.38030000000001</v>
      </c>
      <c r="J12" s="39">
        <v>330.81240350000002</v>
      </c>
      <c r="K12" s="39">
        <v>74.616759999999999</v>
      </c>
      <c r="L12" s="37">
        <v>21.368512298190481</v>
      </c>
      <c r="M12" s="9"/>
      <c r="O12" s="1"/>
      <c r="P12" s="1"/>
    </row>
    <row r="13" spans="1:16" ht="15.75" x14ac:dyDescent="0.25">
      <c r="A13" s="33">
        <v>11</v>
      </c>
      <c r="B13" s="34">
        <v>301.45530000000002</v>
      </c>
      <c r="C13" s="39">
        <v>397.86939999999998</v>
      </c>
      <c r="D13" s="39">
        <v>325.79340000000002</v>
      </c>
      <c r="E13" s="39">
        <v>723.66290000000004</v>
      </c>
      <c r="F13" s="39">
        <v>3178.069</v>
      </c>
      <c r="G13" s="40">
        <v>100.66419999999999</v>
      </c>
      <c r="H13" s="39">
        <v>2.6974529999999999</v>
      </c>
      <c r="I13" s="39">
        <v>109.24939999999999</v>
      </c>
      <c r="J13" s="39">
        <v>57.419252550000003</v>
      </c>
      <c r="K13" s="39">
        <v>17.912510000000001</v>
      </c>
      <c r="L13" s="36">
        <v>0.663448275862069</v>
      </c>
      <c r="M13" s="9"/>
      <c r="O13" s="1"/>
      <c r="P13" s="1"/>
    </row>
    <row r="14" spans="1:16" ht="15.75" x14ac:dyDescent="0.25">
      <c r="A14" s="33">
        <v>12</v>
      </c>
      <c r="B14" s="34">
        <v>482.32850000000002</v>
      </c>
      <c r="C14" s="39">
        <v>249.91550000000001</v>
      </c>
      <c r="D14" s="39">
        <v>77.099170000000001</v>
      </c>
      <c r="E14" s="39">
        <v>327.0147</v>
      </c>
      <c r="F14" s="39">
        <v>1520.8050000000001</v>
      </c>
      <c r="G14" s="40">
        <v>487.3639</v>
      </c>
      <c r="H14" s="39">
        <v>2.3174380000000001</v>
      </c>
      <c r="I14" s="39">
        <v>6.5617190000000001</v>
      </c>
      <c r="J14" s="39">
        <v>95.349008249999997</v>
      </c>
      <c r="K14" s="38">
        <v>4.1466000000000003E-2</v>
      </c>
      <c r="L14" s="36">
        <v>0.41465517241379313</v>
      </c>
      <c r="M14" s="9"/>
      <c r="O14" s="1"/>
      <c r="P14" s="1"/>
    </row>
    <row r="15" spans="1:16" ht="15.75" x14ac:dyDescent="0.2">
      <c r="A15" s="33">
        <v>13</v>
      </c>
      <c r="B15" s="34">
        <v>114.76090000000001</v>
      </c>
      <c r="C15" s="39">
        <v>257.61309999999997</v>
      </c>
      <c r="D15" s="39">
        <v>120.4764</v>
      </c>
      <c r="E15" s="39">
        <v>378.08949999999999</v>
      </c>
      <c r="F15" s="38">
        <v>2.178442</v>
      </c>
      <c r="G15" s="40">
        <v>1095.662</v>
      </c>
      <c r="H15" s="39">
        <v>23.136890000000001</v>
      </c>
      <c r="I15" s="39">
        <v>289.02539999999999</v>
      </c>
      <c r="J15" s="39">
        <v>715.16905469999995</v>
      </c>
      <c r="K15" s="39">
        <v>192.40940000000001</v>
      </c>
      <c r="L15" s="37">
        <v>30.160646732652744</v>
      </c>
      <c r="M15" s="9"/>
      <c r="O15" s="1"/>
      <c r="P15" s="1"/>
    </row>
    <row r="16" spans="1:16" x14ac:dyDescent="0.2">
      <c r="A16" s="33">
        <v>14</v>
      </c>
      <c r="B16" s="34">
        <v>716.00829999999996</v>
      </c>
      <c r="C16" s="39">
        <v>267.69130000000001</v>
      </c>
      <c r="D16" s="39">
        <v>144.8236</v>
      </c>
      <c r="E16" s="39">
        <v>412.51479999999998</v>
      </c>
      <c r="F16" s="39">
        <v>2352.7040000000002</v>
      </c>
      <c r="G16" s="39">
        <v>67.174199999999999</v>
      </c>
      <c r="H16" s="39">
        <v>1.3763970000000001</v>
      </c>
      <c r="I16" s="39">
        <v>45.339930000000003</v>
      </c>
      <c r="J16" s="39">
        <v>48.03726211</v>
      </c>
      <c r="K16" s="39">
        <v>25.62379</v>
      </c>
      <c r="L16" s="37">
        <v>4.0933464289521151</v>
      </c>
      <c r="M16" s="9"/>
      <c r="O16" s="1"/>
      <c r="P16" s="1"/>
    </row>
    <row r="17" spans="1:16" x14ac:dyDescent="0.2">
      <c r="A17" s="33">
        <v>15</v>
      </c>
      <c r="B17" s="34">
        <v>501.03949999999998</v>
      </c>
      <c r="C17" s="39">
        <v>417.65800000000002</v>
      </c>
      <c r="D17" s="39">
        <v>228.8449</v>
      </c>
      <c r="E17" s="39">
        <v>646.50289999999995</v>
      </c>
      <c r="F17" s="39">
        <v>1069.405</v>
      </c>
      <c r="G17" s="39">
        <v>132.93960000000001</v>
      </c>
      <c r="H17" s="39">
        <v>2.6832259999999999</v>
      </c>
      <c r="I17" s="39">
        <v>99.087829999999997</v>
      </c>
      <c r="J17" s="39">
        <v>92.356210369999999</v>
      </c>
      <c r="K17" s="39">
        <v>23.748819999999998</v>
      </c>
      <c r="L17" s="37">
        <v>6.1469344556600172</v>
      </c>
      <c r="M17" s="9"/>
      <c r="O17" s="1"/>
      <c r="P17" s="1"/>
    </row>
    <row r="18" spans="1:16" x14ac:dyDescent="0.2">
      <c r="A18" s="33">
        <v>16</v>
      </c>
      <c r="B18" s="34">
        <v>755.09360000000004</v>
      </c>
      <c r="C18" s="39">
        <v>48.512639999999998</v>
      </c>
      <c r="D18" s="39">
        <v>91.235759999999999</v>
      </c>
      <c r="E18" s="39">
        <v>139.7484</v>
      </c>
      <c r="F18" s="39">
        <v>1480.7809999999999</v>
      </c>
      <c r="G18" s="39">
        <v>334.53530000000001</v>
      </c>
      <c r="H18" s="39">
        <v>1.0576890000000001</v>
      </c>
      <c r="I18" s="39">
        <v>15.18866</v>
      </c>
      <c r="J18" s="39">
        <v>71.273796410000003</v>
      </c>
      <c r="K18" s="39">
        <v>15.34456</v>
      </c>
      <c r="L18" s="37">
        <v>4.6943799782623525</v>
      </c>
      <c r="M18" s="9"/>
    </row>
    <row r="19" spans="1:16" ht="15.75" x14ac:dyDescent="0.25">
      <c r="A19" s="33">
        <v>17</v>
      </c>
      <c r="B19" s="34">
        <v>368.815</v>
      </c>
      <c r="C19" s="39">
        <v>89.944649999999996</v>
      </c>
      <c r="D19" s="39">
        <v>207.4744</v>
      </c>
      <c r="E19" s="39">
        <v>297.41910000000001</v>
      </c>
      <c r="F19" s="39">
        <v>1364.364</v>
      </c>
      <c r="G19" s="38">
        <v>0.67784699999999998</v>
      </c>
      <c r="H19" s="39">
        <v>3.7040259999999998</v>
      </c>
      <c r="I19" s="39">
        <v>8.3688710000000004</v>
      </c>
      <c r="J19" s="39">
        <v>137.70509870000001</v>
      </c>
      <c r="K19" s="39">
        <v>11.136469999999999</v>
      </c>
      <c r="L19" s="36">
        <v>0.54227733934611055</v>
      </c>
      <c r="M19" s="9"/>
    </row>
    <row r="20" spans="1:16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6" x14ac:dyDescent="0.2">
      <c r="A22" s="9" t="s">
        <v>490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6" x14ac:dyDescent="0.2">
      <c r="A23" s="9" t="s">
        <v>465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</sheetData>
  <sortState ref="A3:K19">
    <sortCondition ref="A2:A19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A23" sqref="A23"/>
    </sheetView>
  </sheetViews>
  <sheetFormatPr defaultColWidth="8.7109375" defaultRowHeight="15" x14ac:dyDescent="0.2"/>
  <cols>
    <col min="1" max="1" width="14.28515625" style="9" customWidth="1"/>
    <col min="2" max="2" width="18.42578125" style="9" customWidth="1"/>
    <col min="3" max="3" width="21.7109375" style="9" customWidth="1"/>
    <col min="4" max="5" width="18.42578125" style="9" customWidth="1"/>
    <col min="6" max="6" width="21.7109375" style="9" customWidth="1"/>
    <col min="7" max="16384" width="8.7109375" style="9"/>
  </cols>
  <sheetData>
    <row r="1" spans="1:14" ht="21.75" customHeight="1" x14ac:dyDescent="0.25">
      <c r="A1" s="27" t="s">
        <v>478</v>
      </c>
      <c r="B1" s="10"/>
      <c r="C1" s="10"/>
      <c r="D1" s="10"/>
      <c r="E1" s="10"/>
      <c r="F1" s="10"/>
      <c r="G1" s="14"/>
      <c r="H1" s="14"/>
      <c r="I1" s="14"/>
    </row>
    <row r="2" spans="1:14" s="17" customFormat="1" ht="63" customHeight="1" x14ac:dyDescent="0.25">
      <c r="A2" s="48" t="s">
        <v>0</v>
      </c>
      <c r="B2" s="52" t="s">
        <v>482</v>
      </c>
      <c r="C2" s="48" t="s">
        <v>649</v>
      </c>
      <c r="D2" s="48" t="s">
        <v>483</v>
      </c>
      <c r="E2" s="48" t="s">
        <v>481</v>
      </c>
      <c r="F2" s="48" t="s">
        <v>650</v>
      </c>
      <c r="G2" s="15"/>
      <c r="H2" s="15"/>
      <c r="I2" s="16"/>
    </row>
    <row r="3" spans="1:14" x14ac:dyDescent="0.2">
      <c r="A3" s="33">
        <v>1</v>
      </c>
      <c r="B3" s="32" t="s">
        <v>98</v>
      </c>
      <c r="C3" s="33">
        <v>26.81926</v>
      </c>
      <c r="D3" s="32">
        <v>27.312885000000001</v>
      </c>
      <c r="E3" s="32" t="s">
        <v>98</v>
      </c>
      <c r="F3" s="41">
        <v>43093444.399999999</v>
      </c>
      <c r="G3" s="8"/>
      <c r="H3" s="8"/>
      <c r="I3" s="8"/>
      <c r="N3" s="18"/>
    </row>
    <row r="4" spans="1:14" x14ac:dyDescent="0.2">
      <c r="A4" s="33">
        <v>2</v>
      </c>
      <c r="B4" s="33" t="s">
        <v>99</v>
      </c>
      <c r="C4" s="33" t="s">
        <v>99</v>
      </c>
      <c r="D4" s="32" t="s">
        <v>99</v>
      </c>
      <c r="E4" s="33" t="s">
        <v>99</v>
      </c>
      <c r="F4" s="41">
        <v>156407994</v>
      </c>
      <c r="G4" s="8"/>
      <c r="H4" s="8"/>
      <c r="I4" s="8"/>
      <c r="N4" s="18"/>
    </row>
    <row r="5" spans="1:14" x14ac:dyDescent="0.2">
      <c r="A5" s="33">
        <v>3</v>
      </c>
      <c r="B5" s="32" t="s">
        <v>98</v>
      </c>
      <c r="C5" s="33">
        <v>136.21879999999999</v>
      </c>
      <c r="D5" s="32">
        <v>15.2004865</v>
      </c>
      <c r="E5" s="32" t="s">
        <v>98</v>
      </c>
      <c r="F5" s="41">
        <v>13138312.800000001</v>
      </c>
      <c r="G5" s="8"/>
      <c r="H5" s="8"/>
      <c r="I5" s="8"/>
      <c r="N5" s="18"/>
    </row>
    <row r="6" spans="1:14" x14ac:dyDescent="0.2">
      <c r="A6" s="33">
        <v>4</v>
      </c>
      <c r="B6" s="32" t="s">
        <v>98</v>
      </c>
      <c r="C6" s="33">
        <v>62.265709999999999</v>
      </c>
      <c r="D6" s="32">
        <v>36.098570000000002</v>
      </c>
      <c r="E6" s="32" t="s">
        <v>98</v>
      </c>
      <c r="F6" s="41">
        <v>179991119</v>
      </c>
      <c r="G6" s="8"/>
      <c r="H6" s="8"/>
      <c r="I6" s="8"/>
      <c r="N6" s="18"/>
    </row>
    <row r="7" spans="1:14" x14ac:dyDescent="0.2">
      <c r="A7" s="33">
        <v>5</v>
      </c>
      <c r="B7" s="32" t="s">
        <v>98</v>
      </c>
      <c r="C7" s="33">
        <v>24.43693</v>
      </c>
      <c r="D7" s="32">
        <v>13.1230115</v>
      </c>
      <c r="E7" s="32" t="s">
        <v>98</v>
      </c>
      <c r="F7" s="41">
        <v>670328677</v>
      </c>
      <c r="G7" s="8"/>
      <c r="H7" s="8"/>
      <c r="I7" s="8"/>
      <c r="N7" s="18"/>
    </row>
    <row r="8" spans="1:14" x14ac:dyDescent="0.2">
      <c r="A8" s="33">
        <v>6</v>
      </c>
      <c r="B8" s="32" t="s">
        <v>98</v>
      </c>
      <c r="C8" s="33">
        <v>42.451270000000001</v>
      </c>
      <c r="D8" s="32">
        <v>35.382055000000001</v>
      </c>
      <c r="E8" s="32" t="s">
        <v>98</v>
      </c>
      <c r="F8" s="41">
        <v>87144530.299999997</v>
      </c>
      <c r="G8" s="8"/>
      <c r="H8" s="8"/>
      <c r="I8" s="8"/>
      <c r="N8" s="18"/>
    </row>
    <row r="9" spans="1:14" x14ac:dyDescent="0.2">
      <c r="A9" s="33">
        <v>7</v>
      </c>
      <c r="B9" s="33" t="s">
        <v>99</v>
      </c>
      <c r="C9" s="33" t="s">
        <v>99</v>
      </c>
      <c r="D9" s="32" t="s">
        <v>99</v>
      </c>
      <c r="E9" s="33" t="s">
        <v>99</v>
      </c>
      <c r="F9" s="41">
        <v>2932931.72</v>
      </c>
      <c r="G9" s="8"/>
      <c r="H9" s="8"/>
      <c r="I9" s="8"/>
      <c r="N9" s="18"/>
    </row>
    <row r="10" spans="1:14" x14ac:dyDescent="0.2">
      <c r="A10" s="33">
        <v>8</v>
      </c>
      <c r="B10" s="32" t="s">
        <v>98</v>
      </c>
      <c r="C10" s="33">
        <v>14.735810000000001</v>
      </c>
      <c r="D10" s="32">
        <v>2.8262264999999998</v>
      </c>
      <c r="E10" s="32" t="s">
        <v>98</v>
      </c>
      <c r="F10" s="41">
        <v>83819908</v>
      </c>
      <c r="G10" s="8"/>
      <c r="H10" s="8"/>
      <c r="I10" s="8"/>
      <c r="N10" s="18"/>
    </row>
    <row r="11" spans="1:14" x14ac:dyDescent="0.2">
      <c r="A11" s="33">
        <v>9</v>
      </c>
      <c r="B11" s="32" t="s">
        <v>98</v>
      </c>
      <c r="C11" s="33">
        <v>106.8665</v>
      </c>
      <c r="D11" s="32">
        <v>58.443660000000001</v>
      </c>
      <c r="E11" s="32" t="s">
        <v>98</v>
      </c>
      <c r="F11" s="41">
        <v>27104048.100000001</v>
      </c>
      <c r="G11" s="8"/>
      <c r="H11" s="8"/>
      <c r="I11" s="8"/>
      <c r="N11" s="18"/>
    </row>
    <row r="12" spans="1:14" x14ac:dyDescent="0.2">
      <c r="A12" s="33">
        <v>10</v>
      </c>
      <c r="B12" s="32" t="s">
        <v>98</v>
      </c>
      <c r="C12" s="33">
        <v>54.718449999999997</v>
      </c>
      <c r="D12" s="32">
        <v>33.500295000000001</v>
      </c>
      <c r="E12" s="32" t="s">
        <v>98</v>
      </c>
      <c r="F12" s="41">
        <v>82811799.700000003</v>
      </c>
      <c r="G12" s="8"/>
      <c r="H12" s="8"/>
      <c r="I12" s="8"/>
      <c r="N12" s="18"/>
    </row>
    <row r="13" spans="1:14" x14ac:dyDescent="0.2">
      <c r="A13" s="33">
        <v>11</v>
      </c>
      <c r="B13" s="32" t="s">
        <v>98</v>
      </c>
      <c r="C13" s="33">
        <v>13.836209999999999</v>
      </c>
      <c r="D13" s="32">
        <v>7.0444059999999995</v>
      </c>
      <c r="E13" s="32" t="s">
        <v>98</v>
      </c>
      <c r="F13" s="41">
        <v>129757121</v>
      </c>
      <c r="G13" s="8"/>
      <c r="H13" s="8"/>
      <c r="I13" s="8"/>
      <c r="N13" s="18"/>
    </row>
    <row r="14" spans="1:14" x14ac:dyDescent="0.2">
      <c r="A14" s="33">
        <v>12</v>
      </c>
      <c r="B14" s="32" t="s">
        <v>98</v>
      </c>
      <c r="C14" s="33">
        <v>14.63499</v>
      </c>
      <c r="D14" s="32">
        <v>8.7974135000000011</v>
      </c>
      <c r="E14" s="32" t="s">
        <v>98</v>
      </c>
      <c r="F14" s="41">
        <v>115728158</v>
      </c>
      <c r="G14" s="8"/>
      <c r="H14" s="8"/>
      <c r="I14" s="8"/>
      <c r="N14" s="18"/>
    </row>
    <row r="15" spans="1:14" x14ac:dyDescent="0.2">
      <c r="A15" s="33">
        <v>13</v>
      </c>
      <c r="B15" s="33" t="s">
        <v>99</v>
      </c>
      <c r="C15" s="33" t="s">
        <v>99</v>
      </c>
      <c r="D15" s="32" t="s">
        <v>99</v>
      </c>
      <c r="E15" s="33" t="s">
        <v>99</v>
      </c>
      <c r="F15" s="41">
        <v>32551786.600000001</v>
      </c>
      <c r="G15" s="8"/>
      <c r="H15" s="8"/>
      <c r="I15" s="8"/>
      <c r="N15" s="18"/>
    </row>
    <row r="16" spans="1:14" x14ac:dyDescent="0.2">
      <c r="A16" s="33">
        <v>14</v>
      </c>
      <c r="B16" s="32" t="s">
        <v>98</v>
      </c>
      <c r="C16" s="33">
        <v>5.6496950000000004</v>
      </c>
      <c r="D16" s="32">
        <v>7.6999314999999999</v>
      </c>
      <c r="E16" s="32" t="s">
        <v>98</v>
      </c>
      <c r="F16" s="41">
        <v>1740203252</v>
      </c>
      <c r="G16" s="8"/>
      <c r="H16" s="8"/>
      <c r="I16" s="8"/>
      <c r="N16" s="18"/>
    </row>
    <row r="17" spans="1:14" x14ac:dyDescent="0.2">
      <c r="A17" s="33">
        <v>15</v>
      </c>
      <c r="B17" s="32" t="s">
        <v>98</v>
      </c>
      <c r="C17" s="33">
        <v>7.0219259999999997</v>
      </c>
      <c r="D17" s="32">
        <v>9.8473959999999998</v>
      </c>
      <c r="E17" s="32" t="s">
        <v>98</v>
      </c>
      <c r="F17" s="41">
        <v>1884122514</v>
      </c>
      <c r="G17" s="8"/>
      <c r="H17" s="8"/>
      <c r="I17" s="8"/>
      <c r="N17" s="18"/>
    </row>
    <row r="18" spans="1:14" x14ac:dyDescent="0.2">
      <c r="A18" s="33">
        <v>16</v>
      </c>
      <c r="B18" s="32" t="s">
        <v>98</v>
      </c>
      <c r="C18" s="33">
        <v>5.9459369999999998</v>
      </c>
      <c r="D18" s="32">
        <v>8.1965859999999999</v>
      </c>
      <c r="E18" s="32" t="s">
        <v>98</v>
      </c>
      <c r="F18" s="41">
        <v>42660395.899999999</v>
      </c>
      <c r="G18" s="8"/>
      <c r="H18" s="8"/>
      <c r="I18" s="8"/>
      <c r="N18" s="18"/>
    </row>
    <row r="19" spans="1:14" x14ac:dyDescent="0.2">
      <c r="A19" s="33">
        <v>17</v>
      </c>
      <c r="B19" s="33" t="s">
        <v>99</v>
      </c>
      <c r="C19" s="33" t="s">
        <v>99</v>
      </c>
      <c r="D19" s="32" t="s">
        <v>99</v>
      </c>
      <c r="E19" s="33" t="s">
        <v>99</v>
      </c>
      <c r="F19" s="41">
        <v>218845301</v>
      </c>
      <c r="G19" s="8"/>
      <c r="H19" s="8"/>
      <c r="I19" s="8"/>
      <c r="N19" s="1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14" x14ac:dyDescent="0.2">
      <c r="A21" s="9" t="s">
        <v>100</v>
      </c>
    </row>
    <row r="22" spans="1:14" x14ac:dyDescent="0.2">
      <c r="A22" s="9" t="s">
        <v>101</v>
      </c>
    </row>
    <row r="25" spans="1:14" x14ac:dyDescent="0.2">
      <c r="E25" s="18"/>
      <c r="F25" s="19"/>
      <c r="G25" s="19"/>
    </row>
    <row r="26" spans="1:14" x14ac:dyDescent="0.2">
      <c r="E26" s="18"/>
      <c r="F26" s="19"/>
      <c r="G26" s="19"/>
    </row>
    <row r="27" spans="1:14" x14ac:dyDescent="0.2">
      <c r="E27" s="18"/>
      <c r="F27" s="19"/>
      <c r="G27" s="19"/>
    </row>
    <row r="28" spans="1:14" x14ac:dyDescent="0.2">
      <c r="E28" s="18"/>
      <c r="F28" s="19"/>
      <c r="G28" s="19"/>
    </row>
    <row r="29" spans="1:14" x14ac:dyDescent="0.2">
      <c r="E29" s="18"/>
      <c r="F29" s="19"/>
      <c r="G29" s="19"/>
    </row>
    <row r="30" spans="1:14" x14ac:dyDescent="0.2">
      <c r="E30" s="18"/>
      <c r="F30" s="19"/>
      <c r="G30" s="19"/>
    </row>
    <row r="31" spans="1:14" x14ac:dyDescent="0.2">
      <c r="E31" s="18"/>
      <c r="F31" s="19"/>
      <c r="G31" s="19"/>
    </row>
    <row r="32" spans="1:14" x14ac:dyDescent="0.2">
      <c r="E32" s="18"/>
      <c r="F32" s="19"/>
      <c r="G32" s="19"/>
    </row>
    <row r="33" spans="5:7" x14ac:dyDescent="0.2">
      <c r="E33" s="18"/>
      <c r="F33" s="19"/>
      <c r="G33" s="19"/>
    </row>
    <row r="34" spans="5:7" x14ac:dyDescent="0.2">
      <c r="E34" s="18"/>
      <c r="F34" s="19"/>
      <c r="G34" s="19"/>
    </row>
    <row r="35" spans="5:7" x14ac:dyDescent="0.2">
      <c r="E35" s="18"/>
      <c r="F35" s="19"/>
      <c r="G35" s="19"/>
    </row>
    <row r="36" spans="5:7" x14ac:dyDescent="0.2">
      <c r="E36" s="18"/>
      <c r="F36" s="19"/>
      <c r="G36" s="19"/>
    </row>
    <row r="37" spans="5:7" x14ac:dyDescent="0.2">
      <c r="E37" s="18"/>
      <c r="F37" s="19"/>
      <c r="G37" s="19"/>
    </row>
    <row r="38" spans="5:7" x14ac:dyDescent="0.2">
      <c r="E38" s="18"/>
      <c r="F38" s="19"/>
      <c r="G38" s="19"/>
    </row>
    <row r="39" spans="5:7" x14ac:dyDescent="0.2">
      <c r="E39" s="18"/>
      <c r="F39" s="19"/>
      <c r="G39" s="19"/>
    </row>
    <row r="40" spans="5:7" x14ac:dyDescent="0.2">
      <c r="E40" s="18"/>
      <c r="F40" s="19"/>
      <c r="G40" s="19"/>
    </row>
    <row r="41" spans="5:7" x14ac:dyDescent="0.2">
      <c r="E41" s="18"/>
      <c r="F41" s="19"/>
      <c r="G41" s="19"/>
    </row>
  </sheetData>
  <sortState ref="N3:O18">
    <sortCondition ref="N2:N18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Normal="100" workbookViewId="0">
      <selection activeCell="A45" sqref="A45"/>
    </sheetView>
  </sheetViews>
  <sheetFormatPr defaultColWidth="8.7109375" defaultRowHeight="15" x14ac:dyDescent="0.2"/>
  <cols>
    <col min="1" max="1" width="39.7109375" style="9" customWidth="1"/>
    <col min="2" max="2" width="52.85546875" style="9" bestFit="1" customWidth="1"/>
    <col min="3" max="3" width="16.42578125" style="9" bestFit="1" customWidth="1"/>
    <col min="4" max="20" width="16.42578125" style="9" customWidth="1"/>
    <col min="21" max="16384" width="8.7109375" style="9"/>
  </cols>
  <sheetData>
    <row r="1" spans="1:20" s="14" customFormat="1" ht="21.75" customHeight="1" x14ac:dyDescent="0.25">
      <c r="A1" s="27" t="s">
        <v>484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s="10" customFormat="1" ht="15.75" x14ac:dyDescent="0.25">
      <c r="A2" s="53" t="s">
        <v>499</v>
      </c>
      <c r="B2" s="53" t="s">
        <v>500</v>
      </c>
      <c r="C2" s="53" t="s">
        <v>501</v>
      </c>
      <c r="D2" s="53">
        <v>1</v>
      </c>
      <c r="E2" s="53">
        <v>2</v>
      </c>
      <c r="F2" s="53">
        <v>3</v>
      </c>
      <c r="G2" s="53">
        <v>4</v>
      </c>
      <c r="H2" s="53">
        <v>5</v>
      </c>
      <c r="I2" s="53">
        <v>6</v>
      </c>
      <c r="J2" s="53">
        <v>7</v>
      </c>
      <c r="K2" s="53">
        <v>8</v>
      </c>
      <c r="L2" s="53">
        <v>9</v>
      </c>
      <c r="M2" s="53">
        <v>10</v>
      </c>
      <c r="N2" s="53">
        <v>11</v>
      </c>
      <c r="O2" s="53">
        <v>12</v>
      </c>
      <c r="P2" s="53">
        <v>13</v>
      </c>
      <c r="Q2" s="53">
        <v>14</v>
      </c>
      <c r="R2" s="53">
        <v>15</v>
      </c>
      <c r="S2" s="53">
        <v>16</v>
      </c>
      <c r="T2" s="53">
        <v>17</v>
      </c>
    </row>
    <row r="3" spans="1:20" x14ac:dyDescent="0.2">
      <c r="A3" s="42" t="s">
        <v>17</v>
      </c>
      <c r="B3" s="42"/>
      <c r="C3" s="42">
        <v>11300358</v>
      </c>
      <c r="D3" s="42">
        <v>1361803</v>
      </c>
      <c r="E3" s="42">
        <v>1960790</v>
      </c>
      <c r="F3" s="42">
        <v>546821</v>
      </c>
      <c r="G3" s="42">
        <v>1149871</v>
      </c>
      <c r="H3" s="42">
        <v>2950184</v>
      </c>
      <c r="I3" s="42">
        <v>877568</v>
      </c>
      <c r="J3" s="42">
        <v>1844612</v>
      </c>
      <c r="K3" s="42">
        <v>3553132</v>
      </c>
      <c r="L3" s="42">
        <v>969668</v>
      </c>
      <c r="M3" s="42">
        <v>3382161</v>
      </c>
      <c r="N3" s="42">
        <v>4827121</v>
      </c>
      <c r="O3" s="42">
        <v>866228</v>
      </c>
      <c r="P3" s="42">
        <v>2839986</v>
      </c>
      <c r="Q3" s="42">
        <v>3933520</v>
      </c>
      <c r="R3" s="42">
        <v>4146837</v>
      </c>
      <c r="S3" s="42">
        <v>618191</v>
      </c>
      <c r="T3" s="42">
        <v>946383</v>
      </c>
    </row>
    <row r="4" spans="1:20" x14ac:dyDescent="0.2">
      <c r="A4" s="43" t="s">
        <v>18</v>
      </c>
      <c r="B4" s="42" t="s">
        <v>19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56</v>
      </c>
      <c r="T4" s="42">
        <v>0</v>
      </c>
    </row>
    <row r="5" spans="1:20" x14ac:dyDescent="0.2">
      <c r="A5" s="43" t="s">
        <v>20</v>
      </c>
      <c r="B5" s="42" t="s">
        <v>21</v>
      </c>
      <c r="C5" s="42">
        <v>0</v>
      </c>
      <c r="D5" s="42">
        <v>0</v>
      </c>
      <c r="E5" s="42">
        <v>0</v>
      </c>
      <c r="F5" s="42">
        <v>610565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235991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</row>
    <row r="6" spans="1:20" x14ac:dyDescent="0.2">
      <c r="A6" s="43" t="s">
        <v>22</v>
      </c>
      <c r="B6" s="42" t="s">
        <v>23</v>
      </c>
      <c r="C6" s="42">
        <v>0</v>
      </c>
      <c r="D6" s="42">
        <v>0</v>
      </c>
      <c r="E6" s="42">
        <v>0</v>
      </c>
      <c r="F6" s="42">
        <v>0</v>
      </c>
      <c r="G6" s="42">
        <v>660961</v>
      </c>
      <c r="H6" s="42">
        <v>0</v>
      </c>
      <c r="I6" s="42">
        <v>0</v>
      </c>
      <c r="J6" s="42">
        <v>0</v>
      </c>
      <c r="K6" s="42">
        <v>38758</v>
      </c>
      <c r="L6" s="42">
        <v>588490</v>
      </c>
      <c r="M6" s="42">
        <v>0</v>
      </c>
      <c r="N6" s="42">
        <v>355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</row>
    <row r="7" spans="1:20" x14ac:dyDescent="0.2">
      <c r="A7" s="43" t="s">
        <v>24</v>
      </c>
      <c r="B7" s="42" t="s">
        <v>25</v>
      </c>
      <c r="C7" s="42">
        <v>0</v>
      </c>
      <c r="D7" s="42">
        <v>175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</row>
    <row r="8" spans="1:20" x14ac:dyDescent="0.2">
      <c r="A8" s="43" t="s">
        <v>26</v>
      </c>
      <c r="B8" s="42" t="s">
        <v>27</v>
      </c>
      <c r="C8" s="42">
        <v>0</v>
      </c>
      <c r="D8" s="42">
        <v>2294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</row>
    <row r="9" spans="1:20" x14ac:dyDescent="0.2">
      <c r="A9" s="43" t="s">
        <v>28</v>
      </c>
      <c r="B9" s="42" t="s">
        <v>29</v>
      </c>
      <c r="C9" s="42">
        <v>0</v>
      </c>
      <c r="D9" s="42">
        <v>1665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</row>
    <row r="10" spans="1:20" x14ac:dyDescent="0.2">
      <c r="A10" s="43" t="s">
        <v>30</v>
      </c>
      <c r="B10" s="42" t="s">
        <v>31</v>
      </c>
      <c r="C10" s="42">
        <v>0</v>
      </c>
      <c r="D10" s="42">
        <v>142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</row>
    <row r="11" spans="1:20" x14ac:dyDescent="0.2">
      <c r="A11" s="43" t="s">
        <v>32</v>
      </c>
      <c r="B11" s="42" t="s">
        <v>33</v>
      </c>
      <c r="C11" s="42">
        <v>0</v>
      </c>
      <c r="D11" s="42">
        <v>226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</row>
    <row r="12" spans="1:20" x14ac:dyDescent="0.2">
      <c r="A12" s="43" t="s">
        <v>34</v>
      </c>
      <c r="B12" s="42" t="s">
        <v>35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83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</row>
    <row r="13" spans="1:20" x14ac:dyDescent="0.2">
      <c r="A13" s="43" t="s">
        <v>36</v>
      </c>
      <c r="B13" s="42" t="s">
        <v>37</v>
      </c>
      <c r="C13" s="42">
        <v>0</v>
      </c>
      <c r="D13" s="42">
        <v>2007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</row>
    <row r="14" spans="1:20" x14ac:dyDescent="0.2">
      <c r="A14" s="43" t="s">
        <v>38</v>
      </c>
      <c r="B14" s="42" t="s">
        <v>39</v>
      </c>
      <c r="C14" s="42">
        <v>6548972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</row>
    <row r="15" spans="1:20" x14ac:dyDescent="0.2">
      <c r="A15" s="43" t="s">
        <v>40</v>
      </c>
      <c r="B15" s="42" t="s">
        <v>41</v>
      </c>
      <c r="C15" s="42">
        <v>2963611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</row>
    <row r="16" spans="1:20" x14ac:dyDescent="0.2">
      <c r="A16" s="43" t="s">
        <v>42</v>
      </c>
      <c r="B16" s="42" t="s">
        <v>43</v>
      </c>
      <c r="C16" s="42">
        <v>37920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</row>
    <row r="17" spans="1:20" x14ac:dyDescent="0.2">
      <c r="A17" s="43" t="s">
        <v>44</v>
      </c>
      <c r="B17" s="42" t="s">
        <v>45</v>
      </c>
      <c r="C17" s="42">
        <v>4807363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</row>
    <row r="18" spans="1:20" x14ac:dyDescent="0.2">
      <c r="A18" s="43" t="s">
        <v>46</v>
      </c>
      <c r="B18" s="42" t="s">
        <v>47</v>
      </c>
      <c r="C18" s="42">
        <v>6072346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246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</row>
    <row r="19" spans="1:20" x14ac:dyDescent="0.2">
      <c r="A19" s="43" t="s">
        <v>48</v>
      </c>
      <c r="B19" s="42" t="s">
        <v>49</v>
      </c>
      <c r="C19" s="42">
        <v>0</v>
      </c>
      <c r="D19" s="42">
        <v>1161</v>
      </c>
      <c r="E19" s="42">
        <v>0</v>
      </c>
      <c r="F19" s="42">
        <v>0</v>
      </c>
      <c r="G19" s="42">
        <v>0</v>
      </c>
      <c r="H19" s="42">
        <v>13713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515</v>
      </c>
      <c r="O19" s="42">
        <v>0</v>
      </c>
      <c r="P19" s="42">
        <v>33860</v>
      </c>
      <c r="Q19" s="42">
        <v>0</v>
      </c>
      <c r="R19" s="42">
        <v>0</v>
      </c>
      <c r="S19" s="42">
        <v>0</v>
      </c>
      <c r="T19" s="42">
        <v>2580</v>
      </c>
    </row>
    <row r="20" spans="1:20" x14ac:dyDescent="0.2">
      <c r="A20" s="43" t="s">
        <v>50</v>
      </c>
      <c r="B20" s="42" t="s">
        <v>51</v>
      </c>
      <c r="C20" s="42" t="s">
        <v>463</v>
      </c>
      <c r="D20" s="42">
        <v>725297</v>
      </c>
      <c r="E20" s="42">
        <v>1663023</v>
      </c>
      <c r="F20" s="42">
        <v>611</v>
      </c>
      <c r="G20" s="42">
        <v>337483</v>
      </c>
      <c r="H20" s="42">
        <v>490</v>
      </c>
      <c r="I20" s="42">
        <v>712074</v>
      </c>
      <c r="J20" s="42">
        <v>1440557</v>
      </c>
      <c r="K20" s="42">
        <v>3855239</v>
      </c>
      <c r="L20" s="42">
        <v>1666</v>
      </c>
      <c r="M20" s="42">
        <v>3953008</v>
      </c>
      <c r="N20" s="42">
        <v>7126187</v>
      </c>
      <c r="O20" s="42">
        <v>477761</v>
      </c>
      <c r="P20" s="42">
        <v>3358122</v>
      </c>
      <c r="Q20" s="42">
        <v>4887656</v>
      </c>
      <c r="R20" s="42">
        <v>3145581</v>
      </c>
      <c r="S20" s="42">
        <v>3318</v>
      </c>
      <c r="T20" s="42">
        <v>1518</v>
      </c>
    </row>
    <row r="21" spans="1:20" x14ac:dyDescent="0.2">
      <c r="A21" s="43" t="s">
        <v>52</v>
      </c>
      <c r="B21" s="42" t="s">
        <v>53</v>
      </c>
      <c r="C21" s="42">
        <v>6672700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58</v>
      </c>
      <c r="J21" s="42">
        <v>0</v>
      </c>
      <c r="K21" s="42">
        <v>0</v>
      </c>
      <c r="L21" s="42">
        <v>0</v>
      </c>
      <c r="M21" s="42">
        <v>109</v>
      </c>
      <c r="N21" s="42">
        <v>0</v>
      </c>
      <c r="O21" s="42">
        <v>0</v>
      </c>
      <c r="P21" s="42">
        <v>0</v>
      </c>
      <c r="Q21" s="42">
        <v>0</v>
      </c>
      <c r="R21" s="42">
        <v>415</v>
      </c>
      <c r="S21" s="42">
        <v>0</v>
      </c>
      <c r="T21" s="42">
        <v>0</v>
      </c>
    </row>
    <row r="22" spans="1:20" x14ac:dyDescent="0.2">
      <c r="A22" s="43" t="s">
        <v>54</v>
      </c>
      <c r="B22" s="42" t="s">
        <v>55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10534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20908</v>
      </c>
    </row>
    <row r="23" spans="1:20" x14ac:dyDescent="0.2">
      <c r="A23" s="43" t="s">
        <v>56</v>
      </c>
      <c r="B23" s="42" t="s">
        <v>57</v>
      </c>
      <c r="C23" s="42" t="s">
        <v>464</v>
      </c>
      <c r="D23" s="42">
        <v>377142</v>
      </c>
      <c r="E23" s="42">
        <v>0</v>
      </c>
      <c r="F23" s="42">
        <v>0</v>
      </c>
      <c r="G23" s="42">
        <v>0</v>
      </c>
      <c r="H23" s="42">
        <v>5428210</v>
      </c>
      <c r="I23" s="42">
        <v>118</v>
      </c>
      <c r="J23" s="42">
        <v>588543</v>
      </c>
      <c r="K23" s="42">
        <v>0</v>
      </c>
      <c r="L23" s="42">
        <v>0</v>
      </c>
      <c r="M23" s="42">
        <v>17696</v>
      </c>
      <c r="N23" s="42">
        <v>0</v>
      </c>
      <c r="O23" s="42">
        <v>943</v>
      </c>
      <c r="P23" s="42">
        <v>0</v>
      </c>
      <c r="Q23" s="42">
        <v>61</v>
      </c>
      <c r="R23" s="42">
        <v>524</v>
      </c>
      <c r="S23" s="42">
        <v>498</v>
      </c>
      <c r="T23" s="42">
        <v>1335897</v>
      </c>
    </row>
    <row r="24" spans="1:20" x14ac:dyDescent="0.2">
      <c r="A24" s="43" t="s">
        <v>58</v>
      </c>
      <c r="B24" s="42" t="s">
        <v>59</v>
      </c>
      <c r="C24" s="42">
        <v>0</v>
      </c>
      <c r="D24" s="42">
        <v>142668</v>
      </c>
      <c r="E24" s="42">
        <v>0</v>
      </c>
      <c r="F24" s="42">
        <v>0</v>
      </c>
      <c r="G24" s="42">
        <v>5111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</row>
    <row r="25" spans="1:20" x14ac:dyDescent="0.2">
      <c r="A25" s="43" t="s">
        <v>60</v>
      </c>
      <c r="B25" s="42" t="s">
        <v>61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97462</v>
      </c>
      <c r="T25" s="42">
        <v>0</v>
      </c>
    </row>
    <row r="26" spans="1:20" x14ac:dyDescent="0.2">
      <c r="A26" s="43" t="s">
        <v>62</v>
      </c>
      <c r="B26" s="42" t="s">
        <v>63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6953</v>
      </c>
      <c r="Q26" s="42">
        <v>0</v>
      </c>
      <c r="R26" s="42">
        <v>0</v>
      </c>
      <c r="S26" s="42">
        <v>0</v>
      </c>
      <c r="T26" s="42">
        <v>0</v>
      </c>
    </row>
    <row r="27" spans="1:20" x14ac:dyDescent="0.2">
      <c r="A27" s="43" t="s">
        <v>64</v>
      </c>
      <c r="B27" s="42" t="s">
        <v>65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645474</v>
      </c>
      <c r="M27" s="42">
        <v>1098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</row>
    <row r="28" spans="1:20" x14ac:dyDescent="0.2">
      <c r="A28" s="43" t="s">
        <v>66</v>
      </c>
      <c r="B28" s="42" t="s">
        <v>67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24710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</row>
    <row r="29" spans="1:20" x14ac:dyDescent="0.2">
      <c r="A29" s="43" t="s">
        <v>68</v>
      </c>
      <c r="B29" s="42" t="s">
        <v>69</v>
      </c>
      <c r="C29" s="42">
        <v>0</v>
      </c>
      <c r="D29" s="42">
        <v>23</v>
      </c>
      <c r="E29" s="42">
        <v>226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860</v>
      </c>
      <c r="N29" s="42">
        <v>1211</v>
      </c>
      <c r="O29" s="42">
        <v>0</v>
      </c>
      <c r="P29" s="42">
        <v>1279</v>
      </c>
      <c r="Q29" s="42">
        <v>1574</v>
      </c>
      <c r="R29" s="42">
        <v>3558</v>
      </c>
      <c r="S29" s="42">
        <v>30078</v>
      </c>
      <c r="T29" s="42">
        <v>0</v>
      </c>
    </row>
    <row r="30" spans="1:20" x14ac:dyDescent="0.2">
      <c r="A30" s="43" t="s">
        <v>70</v>
      </c>
      <c r="B30" s="42" t="s">
        <v>71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23876</v>
      </c>
      <c r="T30" s="42">
        <v>0</v>
      </c>
    </row>
    <row r="31" spans="1:20" x14ac:dyDescent="0.2">
      <c r="A31" s="43" t="s">
        <v>72</v>
      </c>
      <c r="B31" s="42" t="s">
        <v>73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1122</v>
      </c>
      <c r="T31" s="42">
        <v>0</v>
      </c>
    </row>
    <row r="32" spans="1:20" x14ac:dyDescent="0.2">
      <c r="A32" s="43" t="s">
        <v>74</v>
      </c>
      <c r="B32" s="42" t="s">
        <v>75</v>
      </c>
      <c r="C32" s="42">
        <v>0</v>
      </c>
      <c r="D32" s="42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</row>
    <row r="33" spans="1:20" x14ac:dyDescent="0.2">
      <c r="A33" s="43" t="s">
        <v>76</v>
      </c>
      <c r="B33" s="42" t="s">
        <v>77</v>
      </c>
      <c r="C33" s="42">
        <v>0</v>
      </c>
      <c r="D33" s="42">
        <v>669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</row>
    <row r="34" spans="1:20" x14ac:dyDescent="0.2">
      <c r="A34" s="43" t="s">
        <v>78</v>
      </c>
      <c r="B34" s="42" t="s">
        <v>79</v>
      </c>
      <c r="C34" s="42">
        <v>1456513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</row>
    <row r="35" spans="1:20" x14ac:dyDescent="0.2">
      <c r="A35" s="43" t="s">
        <v>80</v>
      </c>
      <c r="B35" s="42" t="s">
        <v>81</v>
      </c>
      <c r="C35" s="42">
        <v>916308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</row>
    <row r="36" spans="1:20" x14ac:dyDescent="0.2">
      <c r="A36" s="43" t="s">
        <v>82</v>
      </c>
      <c r="B36" s="42" t="s">
        <v>83</v>
      </c>
      <c r="C36" s="42">
        <v>329160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</row>
    <row r="37" spans="1:20" x14ac:dyDescent="0.2">
      <c r="A37" s="43" t="s">
        <v>84</v>
      </c>
      <c r="B37" s="42" t="s">
        <v>85</v>
      </c>
      <c r="C37" s="42">
        <v>0</v>
      </c>
      <c r="D37" s="42">
        <v>0</v>
      </c>
      <c r="E37" s="42">
        <v>0</v>
      </c>
      <c r="F37" s="42">
        <v>0</v>
      </c>
      <c r="G37" s="42">
        <v>3639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409</v>
      </c>
      <c r="N37" s="42">
        <v>0</v>
      </c>
      <c r="O37" s="42">
        <v>0</v>
      </c>
      <c r="P37" s="42">
        <v>12227</v>
      </c>
      <c r="Q37" s="42">
        <v>1608</v>
      </c>
      <c r="R37" s="42">
        <v>122</v>
      </c>
      <c r="S37" s="42">
        <v>0</v>
      </c>
      <c r="T37" s="42">
        <v>501</v>
      </c>
    </row>
    <row r="38" spans="1:20" x14ac:dyDescent="0.2">
      <c r="A38" s="43" t="s">
        <v>86</v>
      </c>
      <c r="B38" s="42" t="s">
        <v>87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102</v>
      </c>
      <c r="M38" s="42">
        <v>0</v>
      </c>
      <c r="N38" s="42">
        <v>0</v>
      </c>
      <c r="O38" s="42">
        <v>0</v>
      </c>
      <c r="P38" s="42">
        <v>1520</v>
      </c>
      <c r="Q38" s="42">
        <v>0</v>
      </c>
      <c r="R38" s="42">
        <v>0</v>
      </c>
      <c r="S38" s="42">
        <v>0</v>
      </c>
      <c r="T38" s="42">
        <v>0</v>
      </c>
    </row>
    <row r="39" spans="1:20" x14ac:dyDescent="0.2">
      <c r="A39" s="43" t="s">
        <v>88</v>
      </c>
      <c r="B39" s="42" t="s">
        <v>89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104302</v>
      </c>
      <c r="Q39" s="42">
        <v>0</v>
      </c>
      <c r="R39" s="42">
        <v>0</v>
      </c>
      <c r="S39" s="42">
        <v>0</v>
      </c>
      <c r="T39" s="42">
        <v>0</v>
      </c>
    </row>
    <row r="40" spans="1:20" x14ac:dyDescent="0.2">
      <c r="A40" s="43" t="s">
        <v>90</v>
      </c>
      <c r="B40" s="42" t="s">
        <v>91</v>
      </c>
      <c r="C40" s="42">
        <v>2242503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</row>
    <row r="41" spans="1:20" x14ac:dyDescent="0.2">
      <c r="A41" s="43" t="s">
        <v>92</v>
      </c>
      <c r="B41" s="42" t="s">
        <v>93</v>
      </c>
      <c r="C41" s="42">
        <v>165327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</row>
    <row r="42" spans="1:20" x14ac:dyDescent="0.2">
      <c r="A42" s="43" t="s">
        <v>94</v>
      </c>
      <c r="B42" s="42" t="s">
        <v>95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58309</v>
      </c>
      <c r="S42" s="42">
        <v>0</v>
      </c>
      <c r="T42" s="42">
        <v>0</v>
      </c>
    </row>
    <row r="44" spans="1:20" ht="15" customHeight="1" x14ac:dyDescent="0.2">
      <c r="A44" s="28" t="s">
        <v>491</v>
      </c>
    </row>
    <row r="45" spans="1:20" x14ac:dyDescent="0.2">
      <c r="A45" s="28"/>
    </row>
  </sheetData>
  <sortState columnSort="1" ref="D2:T42">
    <sortCondition ref="D2:T2"/>
  </sortState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A45" sqref="A45"/>
    </sheetView>
  </sheetViews>
  <sheetFormatPr defaultColWidth="8.7109375" defaultRowHeight="15" x14ac:dyDescent="0.2"/>
  <cols>
    <col min="1" max="1" width="39.7109375" style="9" customWidth="1"/>
    <col min="2" max="2" width="52.85546875" style="9" bestFit="1" customWidth="1"/>
    <col min="3" max="19" width="16.42578125" style="9" customWidth="1"/>
    <col min="20" max="16384" width="8.7109375" style="9"/>
  </cols>
  <sheetData>
    <row r="1" spans="1:20" s="14" customFormat="1" ht="21.75" customHeight="1" x14ac:dyDescent="0.25">
      <c r="A1" s="27" t="s">
        <v>485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0" s="10" customFormat="1" ht="15.75" x14ac:dyDescent="0.25">
      <c r="A2" s="53" t="s">
        <v>499</v>
      </c>
      <c r="B2" s="53" t="s">
        <v>500</v>
      </c>
      <c r="C2" s="53">
        <v>1</v>
      </c>
      <c r="D2" s="53">
        <v>2</v>
      </c>
      <c r="E2" s="53">
        <v>3</v>
      </c>
      <c r="F2" s="53">
        <v>4</v>
      </c>
      <c r="G2" s="53">
        <v>5</v>
      </c>
      <c r="H2" s="53">
        <v>6</v>
      </c>
      <c r="I2" s="53">
        <v>7</v>
      </c>
      <c r="J2" s="53">
        <v>8</v>
      </c>
      <c r="K2" s="53">
        <v>9</v>
      </c>
      <c r="L2" s="53">
        <v>10</v>
      </c>
      <c r="M2" s="53">
        <v>11</v>
      </c>
      <c r="N2" s="53">
        <v>12</v>
      </c>
      <c r="O2" s="53">
        <v>13</v>
      </c>
      <c r="P2" s="53">
        <v>14</v>
      </c>
      <c r="Q2" s="53">
        <v>15</v>
      </c>
      <c r="R2" s="53">
        <v>16</v>
      </c>
      <c r="S2" s="53">
        <v>17</v>
      </c>
    </row>
    <row r="3" spans="1:20" x14ac:dyDescent="0.2">
      <c r="A3" s="42" t="s">
        <v>17</v>
      </c>
      <c r="B3" s="42"/>
      <c r="C3" s="44">
        <v>1361803</v>
      </c>
      <c r="D3" s="44">
        <v>1960790</v>
      </c>
      <c r="E3" s="44">
        <v>546821</v>
      </c>
      <c r="F3" s="44">
        <v>1149871</v>
      </c>
      <c r="G3" s="44">
        <v>2950184</v>
      </c>
      <c r="H3" s="44">
        <v>877568</v>
      </c>
      <c r="I3" s="44">
        <v>1844612</v>
      </c>
      <c r="J3" s="44">
        <v>3553132</v>
      </c>
      <c r="K3" s="44">
        <v>969668</v>
      </c>
      <c r="L3" s="44">
        <v>3382161</v>
      </c>
      <c r="M3" s="44">
        <v>4827121</v>
      </c>
      <c r="N3" s="44">
        <v>866228</v>
      </c>
      <c r="O3" s="44">
        <v>2839986</v>
      </c>
      <c r="P3" s="44">
        <v>3933520</v>
      </c>
      <c r="Q3" s="44">
        <v>4146837</v>
      </c>
      <c r="R3" s="44">
        <v>618191</v>
      </c>
      <c r="S3" s="44">
        <v>946383</v>
      </c>
      <c r="T3" s="20"/>
    </row>
    <row r="4" spans="1:20" x14ac:dyDescent="0.2">
      <c r="A4" s="45" t="s">
        <v>18</v>
      </c>
      <c r="B4" s="46" t="s">
        <v>19</v>
      </c>
      <c r="C4" s="44">
        <v>0</v>
      </c>
      <c r="D4" s="44">
        <v>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56</v>
      </c>
      <c r="S4" s="44">
        <v>0</v>
      </c>
    </row>
    <row r="5" spans="1:20" x14ac:dyDescent="0.2">
      <c r="A5" s="45" t="s">
        <v>20</v>
      </c>
      <c r="B5" s="46" t="s">
        <v>21</v>
      </c>
      <c r="C5" s="44">
        <v>0</v>
      </c>
      <c r="D5" s="44">
        <v>0</v>
      </c>
      <c r="E5" s="44">
        <v>610565</v>
      </c>
      <c r="F5" s="44">
        <v>0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235991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</row>
    <row r="6" spans="1:20" x14ac:dyDescent="0.2">
      <c r="A6" s="45" t="s">
        <v>22</v>
      </c>
      <c r="B6" s="46" t="s">
        <v>23</v>
      </c>
      <c r="C6" s="44">
        <v>0</v>
      </c>
      <c r="D6" s="44">
        <v>0</v>
      </c>
      <c r="E6" s="44">
        <v>0</v>
      </c>
      <c r="F6" s="44">
        <v>660961</v>
      </c>
      <c r="G6" s="44">
        <v>0</v>
      </c>
      <c r="H6" s="44">
        <v>0</v>
      </c>
      <c r="I6" s="44">
        <v>0</v>
      </c>
      <c r="J6" s="44">
        <v>38758</v>
      </c>
      <c r="K6" s="44">
        <v>588490</v>
      </c>
      <c r="L6" s="44">
        <v>0</v>
      </c>
      <c r="M6" s="44">
        <v>355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</row>
    <row r="7" spans="1:20" x14ac:dyDescent="0.2">
      <c r="A7" s="45" t="s">
        <v>24</v>
      </c>
      <c r="B7" s="46" t="s">
        <v>25</v>
      </c>
      <c r="C7" s="44">
        <v>175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</row>
    <row r="8" spans="1:20" x14ac:dyDescent="0.2">
      <c r="A8" s="45" t="s">
        <v>26</v>
      </c>
      <c r="B8" s="46" t="s">
        <v>27</v>
      </c>
      <c r="C8" s="44">
        <v>2294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</row>
    <row r="9" spans="1:20" x14ac:dyDescent="0.2">
      <c r="A9" s="45" t="s">
        <v>28</v>
      </c>
      <c r="B9" s="46" t="s">
        <v>29</v>
      </c>
      <c r="C9" s="44">
        <v>1665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</row>
    <row r="10" spans="1:20" x14ac:dyDescent="0.2">
      <c r="A10" s="45" t="s">
        <v>30</v>
      </c>
      <c r="B10" s="46" t="s">
        <v>31</v>
      </c>
      <c r="C10" s="44">
        <v>142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</row>
    <row r="11" spans="1:20" x14ac:dyDescent="0.2">
      <c r="A11" s="45" t="s">
        <v>32</v>
      </c>
      <c r="B11" s="46" t="s">
        <v>33</v>
      </c>
      <c r="C11" s="44">
        <v>226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</row>
    <row r="12" spans="1:20" x14ac:dyDescent="0.2">
      <c r="A12" s="45" t="s">
        <v>34</v>
      </c>
      <c r="B12" s="46" t="s">
        <v>35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83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</row>
    <row r="13" spans="1:20" x14ac:dyDescent="0.2">
      <c r="A13" s="45" t="s">
        <v>36</v>
      </c>
      <c r="B13" s="46" t="s">
        <v>37</v>
      </c>
      <c r="C13" s="44">
        <v>2007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</row>
    <row r="14" spans="1:20" x14ac:dyDescent="0.2">
      <c r="A14" s="45" t="s">
        <v>38</v>
      </c>
      <c r="B14" s="46" t="s">
        <v>39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</row>
    <row r="15" spans="1:20" x14ac:dyDescent="0.2">
      <c r="A15" s="45" t="s">
        <v>40</v>
      </c>
      <c r="B15" s="46" t="s">
        <v>41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</row>
    <row r="16" spans="1:20" x14ac:dyDescent="0.2">
      <c r="A16" s="45" t="s">
        <v>42</v>
      </c>
      <c r="B16" s="46" t="s">
        <v>43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</row>
    <row r="17" spans="1:19" x14ac:dyDescent="0.2">
      <c r="A17" s="45" t="s">
        <v>44</v>
      </c>
      <c r="B17" s="46" t="s">
        <v>45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</row>
    <row r="18" spans="1:19" x14ac:dyDescent="0.2">
      <c r="A18" s="45" t="s">
        <v>46</v>
      </c>
      <c r="B18" s="46" t="s">
        <v>47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246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</row>
    <row r="19" spans="1:19" x14ac:dyDescent="0.2">
      <c r="A19" s="45" t="s">
        <v>48</v>
      </c>
      <c r="B19" s="46" t="s">
        <v>49</v>
      </c>
      <c r="C19" s="44">
        <v>1161</v>
      </c>
      <c r="D19" s="44">
        <v>0</v>
      </c>
      <c r="E19" s="44">
        <v>0</v>
      </c>
      <c r="F19" s="44">
        <v>0</v>
      </c>
      <c r="G19" s="44">
        <v>13713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515</v>
      </c>
      <c r="N19" s="44">
        <v>0</v>
      </c>
      <c r="O19" s="44">
        <v>33860</v>
      </c>
      <c r="P19" s="44">
        <v>0</v>
      </c>
      <c r="Q19" s="44">
        <v>0</v>
      </c>
      <c r="R19" s="44">
        <v>0</v>
      </c>
      <c r="S19" s="44">
        <v>2580</v>
      </c>
    </row>
    <row r="20" spans="1:19" x14ac:dyDescent="0.2">
      <c r="A20" s="45" t="s">
        <v>486</v>
      </c>
      <c r="B20" s="46" t="s">
        <v>51</v>
      </c>
      <c r="C20" s="44">
        <v>719841</v>
      </c>
      <c r="D20" s="44">
        <v>1655784.3712609371</v>
      </c>
      <c r="E20" s="44">
        <v>0</v>
      </c>
      <c r="F20" s="44">
        <v>333099.58931752743</v>
      </c>
      <c r="G20" s="44">
        <v>0</v>
      </c>
      <c r="H20" s="44">
        <v>708973.8543660132</v>
      </c>
      <c r="I20" s="44">
        <v>1431725.0798983781</v>
      </c>
      <c r="J20" s="44">
        <v>3838291.929180162</v>
      </c>
      <c r="K20" s="44">
        <v>0</v>
      </c>
      <c r="L20" s="44">
        <v>3935670.4716752525</v>
      </c>
      <c r="M20" s="44">
        <v>7095164.0529821189</v>
      </c>
      <c r="N20" s="44">
        <v>474543.03426978952</v>
      </c>
      <c r="O20" s="44">
        <v>3342810.1617464479</v>
      </c>
      <c r="P20" s="44">
        <v>4866370.3103280058</v>
      </c>
      <c r="Q20" s="44">
        <v>3131617.2426450024</v>
      </c>
      <c r="R20" s="44">
        <v>2637.2877788732499</v>
      </c>
      <c r="S20" s="44">
        <v>0</v>
      </c>
    </row>
    <row r="21" spans="1:19" x14ac:dyDescent="0.2">
      <c r="A21" s="45" t="s">
        <v>52</v>
      </c>
      <c r="B21" s="46" t="s">
        <v>53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58</v>
      </c>
      <c r="I21" s="44">
        <v>0</v>
      </c>
      <c r="J21" s="44">
        <v>0</v>
      </c>
      <c r="K21" s="44">
        <v>0</v>
      </c>
      <c r="L21" s="44">
        <v>109</v>
      </c>
      <c r="M21" s="44">
        <v>0</v>
      </c>
      <c r="N21" s="44">
        <v>0</v>
      </c>
      <c r="O21" s="44">
        <v>0</v>
      </c>
      <c r="P21" s="44">
        <v>0</v>
      </c>
      <c r="Q21" s="44">
        <v>415</v>
      </c>
      <c r="R21" s="44">
        <v>0</v>
      </c>
      <c r="S21" s="44">
        <v>0</v>
      </c>
    </row>
    <row r="22" spans="1:19" x14ac:dyDescent="0.2">
      <c r="A22" s="45" t="s">
        <v>54</v>
      </c>
      <c r="B22" s="46" t="s">
        <v>55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10534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20908</v>
      </c>
    </row>
    <row r="23" spans="1:19" x14ac:dyDescent="0.2">
      <c r="A23" s="45" t="s">
        <v>487</v>
      </c>
      <c r="B23" s="46" t="s">
        <v>57</v>
      </c>
      <c r="C23" s="44">
        <v>377139</v>
      </c>
      <c r="D23" s="44">
        <v>0</v>
      </c>
      <c r="E23" s="44">
        <v>0</v>
      </c>
      <c r="F23" s="44">
        <v>0</v>
      </c>
      <c r="G23" s="44">
        <v>5428195.5888839159</v>
      </c>
      <c r="H23" s="44">
        <v>116.11379372465613</v>
      </c>
      <c r="I23" s="44">
        <v>588537.62643853365</v>
      </c>
      <c r="J23" s="44">
        <v>0</v>
      </c>
      <c r="K23" s="44">
        <v>0</v>
      </c>
      <c r="L23" s="44">
        <v>17685.451413389557</v>
      </c>
      <c r="M23" s="44">
        <v>0</v>
      </c>
      <c r="N23" s="44">
        <v>941.04210902622697</v>
      </c>
      <c r="O23" s="44">
        <v>0</v>
      </c>
      <c r="P23" s="44">
        <v>48.04925310792418</v>
      </c>
      <c r="Q23" s="44">
        <v>515.50410017464128</v>
      </c>
      <c r="R23" s="44">
        <v>497.58583762997569</v>
      </c>
      <c r="S23" s="44">
        <v>1335893.3951006508</v>
      </c>
    </row>
    <row r="24" spans="1:19" x14ac:dyDescent="0.2">
      <c r="A24" s="45" t="s">
        <v>58</v>
      </c>
      <c r="B24" s="46" t="s">
        <v>59</v>
      </c>
      <c r="C24" s="44">
        <v>142668</v>
      </c>
      <c r="D24" s="44">
        <v>0</v>
      </c>
      <c r="E24" s="44">
        <v>0</v>
      </c>
      <c r="F24" s="44">
        <v>5111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</row>
    <row r="25" spans="1:19" x14ac:dyDescent="0.2">
      <c r="A25" s="45" t="s">
        <v>60</v>
      </c>
      <c r="B25" s="46" t="s">
        <v>61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97462</v>
      </c>
      <c r="S25" s="44">
        <v>0</v>
      </c>
    </row>
    <row r="26" spans="1:19" x14ac:dyDescent="0.2">
      <c r="A26" s="45" t="s">
        <v>62</v>
      </c>
      <c r="B26" s="46" t="s">
        <v>63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6953</v>
      </c>
      <c r="P26" s="44">
        <v>0</v>
      </c>
      <c r="Q26" s="44">
        <v>0</v>
      </c>
      <c r="R26" s="44">
        <v>0</v>
      </c>
      <c r="S26" s="44">
        <v>0</v>
      </c>
    </row>
    <row r="27" spans="1:19" x14ac:dyDescent="0.2">
      <c r="A27" s="45" t="s">
        <v>64</v>
      </c>
      <c r="B27" s="46" t="s">
        <v>65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645474</v>
      </c>
      <c r="L27" s="44">
        <v>1098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</row>
    <row r="28" spans="1:19" x14ac:dyDescent="0.2">
      <c r="A28" s="45" t="s">
        <v>66</v>
      </c>
      <c r="B28" s="46" t="s">
        <v>67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24710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</row>
    <row r="29" spans="1:19" x14ac:dyDescent="0.2">
      <c r="A29" s="45" t="s">
        <v>68</v>
      </c>
      <c r="B29" s="46" t="s">
        <v>69</v>
      </c>
      <c r="C29" s="44">
        <v>23</v>
      </c>
      <c r="D29" s="44">
        <v>226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860</v>
      </c>
      <c r="M29" s="44">
        <v>1211</v>
      </c>
      <c r="N29" s="44">
        <v>0</v>
      </c>
      <c r="O29" s="44">
        <v>1279</v>
      </c>
      <c r="P29" s="44">
        <v>1574</v>
      </c>
      <c r="Q29" s="44">
        <v>3558</v>
      </c>
      <c r="R29" s="44">
        <v>30078</v>
      </c>
      <c r="S29" s="44">
        <v>0</v>
      </c>
    </row>
    <row r="30" spans="1:19" x14ac:dyDescent="0.2">
      <c r="A30" s="45" t="s">
        <v>70</v>
      </c>
      <c r="B30" s="46" t="s">
        <v>71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23876</v>
      </c>
      <c r="S30" s="44">
        <v>0</v>
      </c>
    </row>
    <row r="31" spans="1:19" x14ac:dyDescent="0.2">
      <c r="A31" s="45" t="s">
        <v>72</v>
      </c>
      <c r="B31" s="46" t="s">
        <v>73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1122</v>
      </c>
      <c r="S31" s="44">
        <v>0</v>
      </c>
    </row>
    <row r="32" spans="1:19" x14ac:dyDescent="0.2">
      <c r="A32" s="45" t="s">
        <v>74</v>
      </c>
      <c r="B32" s="46" t="s">
        <v>75</v>
      </c>
      <c r="C32" s="44">
        <v>113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</row>
    <row r="33" spans="1:19" x14ac:dyDescent="0.2">
      <c r="A33" s="45" t="s">
        <v>76</v>
      </c>
      <c r="B33" s="46" t="s">
        <v>77</v>
      </c>
      <c r="C33" s="44">
        <v>669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</row>
    <row r="34" spans="1:19" x14ac:dyDescent="0.2">
      <c r="A34" s="45" t="s">
        <v>78</v>
      </c>
      <c r="B34" s="46" t="s">
        <v>79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</row>
    <row r="35" spans="1:19" x14ac:dyDescent="0.2">
      <c r="A35" s="45" t="s">
        <v>80</v>
      </c>
      <c r="B35" s="46" t="s">
        <v>81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</row>
    <row r="36" spans="1:19" x14ac:dyDescent="0.2">
      <c r="A36" s="45" t="s">
        <v>82</v>
      </c>
      <c r="B36" s="46" t="s">
        <v>83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</row>
    <row r="37" spans="1:19" x14ac:dyDescent="0.2">
      <c r="A37" s="45" t="s">
        <v>84</v>
      </c>
      <c r="B37" s="46" t="s">
        <v>85</v>
      </c>
      <c r="C37" s="44">
        <v>0</v>
      </c>
      <c r="D37" s="44">
        <v>0</v>
      </c>
      <c r="E37" s="44">
        <v>0</v>
      </c>
      <c r="F37" s="44">
        <v>3639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409</v>
      </c>
      <c r="M37" s="44">
        <v>0</v>
      </c>
      <c r="N37" s="44">
        <v>0</v>
      </c>
      <c r="O37" s="44">
        <v>12227</v>
      </c>
      <c r="P37" s="44">
        <v>1608</v>
      </c>
      <c r="Q37" s="44">
        <v>122</v>
      </c>
      <c r="R37" s="44">
        <v>0</v>
      </c>
      <c r="S37" s="44">
        <v>501</v>
      </c>
    </row>
    <row r="38" spans="1:19" x14ac:dyDescent="0.2">
      <c r="A38" s="45" t="s">
        <v>86</v>
      </c>
      <c r="B38" s="46" t="s">
        <v>87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102</v>
      </c>
      <c r="L38" s="44">
        <v>0</v>
      </c>
      <c r="M38" s="44">
        <v>0</v>
      </c>
      <c r="N38" s="44">
        <v>0</v>
      </c>
      <c r="O38" s="44">
        <v>1520</v>
      </c>
      <c r="P38" s="44">
        <v>0</v>
      </c>
      <c r="Q38" s="44">
        <v>0</v>
      </c>
      <c r="R38" s="44">
        <v>0</v>
      </c>
      <c r="S38" s="44">
        <v>0</v>
      </c>
    </row>
    <row r="39" spans="1:19" x14ac:dyDescent="0.2">
      <c r="A39" s="45" t="s">
        <v>88</v>
      </c>
      <c r="B39" s="46" t="s">
        <v>89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104302</v>
      </c>
      <c r="P39" s="44">
        <v>0</v>
      </c>
      <c r="Q39" s="44">
        <v>0</v>
      </c>
      <c r="R39" s="44">
        <v>0</v>
      </c>
      <c r="S39" s="44">
        <v>0</v>
      </c>
    </row>
    <row r="40" spans="1:19" x14ac:dyDescent="0.2">
      <c r="A40" s="45" t="s">
        <v>90</v>
      </c>
      <c r="B40" s="46" t="s">
        <v>91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</row>
    <row r="41" spans="1:19" x14ac:dyDescent="0.2">
      <c r="A41" s="45" t="s">
        <v>92</v>
      </c>
      <c r="B41" s="46" t="s">
        <v>93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</row>
    <row r="42" spans="1:19" x14ac:dyDescent="0.2">
      <c r="A42" s="45" t="s">
        <v>94</v>
      </c>
      <c r="B42" s="46" t="s">
        <v>95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58309</v>
      </c>
      <c r="R42" s="44">
        <v>0</v>
      </c>
      <c r="S42" s="44">
        <v>0</v>
      </c>
    </row>
    <row r="44" spans="1:19" x14ac:dyDescent="0.2">
      <c r="A44" s="9" t="s">
        <v>492</v>
      </c>
    </row>
  </sheetData>
  <sortState columnSort="1" ref="C2:S42">
    <sortCondition ref="C2:S2"/>
  </sortState>
  <pageMargins left="0.7" right="0.7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2" topLeftCell="A3" activePane="bottomLeft" state="frozen"/>
      <selection pane="bottomLeft" activeCell="A25" sqref="A25"/>
    </sheetView>
  </sheetViews>
  <sheetFormatPr defaultColWidth="15" defaultRowHeight="15" x14ac:dyDescent="0.2"/>
  <cols>
    <col min="1" max="1" width="15" style="23"/>
    <col min="2" max="2" width="75.5703125" style="23" bestFit="1" customWidth="1"/>
    <col min="3" max="3" width="45.85546875" style="23" bestFit="1" customWidth="1"/>
    <col min="4" max="11" width="12.7109375" style="23" customWidth="1"/>
    <col min="12" max="16384" width="15" style="23"/>
  </cols>
  <sheetData>
    <row r="1" spans="1:11" s="9" customFormat="1" ht="21.75" customHeight="1" x14ac:dyDescent="0.25">
      <c r="A1" s="27" t="s">
        <v>656</v>
      </c>
    </row>
    <row r="2" spans="1:11" s="22" customFormat="1" ht="31.5" x14ac:dyDescent="0.25">
      <c r="A2" s="48" t="s">
        <v>0</v>
      </c>
      <c r="B2" s="49" t="s">
        <v>469</v>
      </c>
      <c r="C2" s="49" t="s">
        <v>103</v>
      </c>
      <c r="D2" s="50" t="s">
        <v>651</v>
      </c>
      <c r="E2" s="50" t="s">
        <v>488</v>
      </c>
      <c r="F2" s="50" t="s">
        <v>104</v>
      </c>
      <c r="G2" s="50" t="s">
        <v>105</v>
      </c>
      <c r="H2" s="50" t="s">
        <v>106</v>
      </c>
      <c r="I2" s="50" t="s">
        <v>107</v>
      </c>
      <c r="J2" s="50" t="s">
        <v>108</v>
      </c>
      <c r="K2" s="50" t="s">
        <v>109</v>
      </c>
    </row>
    <row r="3" spans="1:11" x14ac:dyDescent="0.2">
      <c r="A3" s="47">
        <v>1</v>
      </c>
      <c r="B3" s="47" t="s">
        <v>110</v>
      </c>
      <c r="C3" s="47" t="s">
        <v>111</v>
      </c>
      <c r="D3" s="47" t="s">
        <v>111</v>
      </c>
      <c r="E3" s="47" t="s">
        <v>111</v>
      </c>
      <c r="F3" s="47" t="s">
        <v>111</v>
      </c>
      <c r="G3" s="47" t="s">
        <v>111</v>
      </c>
      <c r="H3" s="47" t="s">
        <v>111</v>
      </c>
      <c r="I3" s="47" t="s">
        <v>111</v>
      </c>
      <c r="J3" s="47" t="s">
        <v>111</v>
      </c>
      <c r="K3" s="47" t="s">
        <v>111</v>
      </c>
    </row>
    <row r="4" spans="1:11" x14ac:dyDescent="0.2">
      <c r="A4" s="47">
        <v>2</v>
      </c>
      <c r="B4" s="47" t="s">
        <v>110</v>
      </c>
      <c r="C4" s="47" t="s">
        <v>112</v>
      </c>
      <c r="D4" s="47">
        <v>1</v>
      </c>
      <c r="E4" s="47">
        <v>3780</v>
      </c>
      <c r="F4" s="47">
        <v>4891</v>
      </c>
      <c r="G4" s="47">
        <v>1112</v>
      </c>
      <c r="H4" s="47">
        <v>3780</v>
      </c>
      <c r="I4" s="47">
        <v>0</v>
      </c>
      <c r="J4" s="47">
        <v>100</v>
      </c>
      <c r="K4" s="47">
        <v>100</v>
      </c>
    </row>
    <row r="5" spans="1:11" x14ac:dyDescent="0.2">
      <c r="A5" s="47">
        <v>3</v>
      </c>
      <c r="B5" s="47" t="s">
        <v>110</v>
      </c>
      <c r="C5" s="47" t="s">
        <v>111</v>
      </c>
      <c r="D5" s="47" t="s">
        <v>111</v>
      </c>
      <c r="E5" s="47" t="s">
        <v>111</v>
      </c>
      <c r="F5" s="47" t="s">
        <v>111</v>
      </c>
      <c r="G5" s="47" t="s">
        <v>111</v>
      </c>
      <c r="H5" s="47" t="s">
        <v>111</v>
      </c>
      <c r="I5" s="47" t="s">
        <v>111</v>
      </c>
      <c r="J5" s="47" t="s">
        <v>111</v>
      </c>
      <c r="K5" s="47" t="s">
        <v>111</v>
      </c>
    </row>
    <row r="6" spans="1:11" x14ac:dyDescent="0.2">
      <c r="A6" s="47">
        <v>4</v>
      </c>
      <c r="B6" s="47" t="s">
        <v>110</v>
      </c>
      <c r="C6" s="47" t="s">
        <v>113</v>
      </c>
      <c r="D6" s="47">
        <v>1</v>
      </c>
      <c r="E6" s="47">
        <v>3780</v>
      </c>
      <c r="F6" s="47">
        <v>4979</v>
      </c>
      <c r="G6" s="47">
        <v>1200</v>
      </c>
      <c r="H6" s="47">
        <v>3780</v>
      </c>
      <c r="I6" s="47">
        <v>0</v>
      </c>
      <c r="J6" s="47">
        <v>99.656000000000006</v>
      </c>
      <c r="K6" s="47">
        <v>100</v>
      </c>
    </row>
    <row r="7" spans="1:11" x14ac:dyDescent="0.2">
      <c r="A7" s="47">
        <v>5</v>
      </c>
      <c r="B7" s="47" t="s">
        <v>110</v>
      </c>
      <c r="C7" s="47" t="s">
        <v>111</v>
      </c>
      <c r="D7" s="47" t="s">
        <v>111</v>
      </c>
      <c r="E7" s="47" t="s">
        <v>111</v>
      </c>
      <c r="F7" s="47" t="s">
        <v>111</v>
      </c>
      <c r="G7" s="47" t="s">
        <v>111</v>
      </c>
      <c r="H7" s="47" t="s">
        <v>111</v>
      </c>
      <c r="I7" s="47" t="s">
        <v>111</v>
      </c>
      <c r="J7" s="47" t="s">
        <v>111</v>
      </c>
      <c r="K7" s="47" t="s">
        <v>111</v>
      </c>
    </row>
    <row r="8" spans="1:11" x14ac:dyDescent="0.2">
      <c r="A8" s="47">
        <v>6</v>
      </c>
      <c r="B8" s="47" t="s">
        <v>110</v>
      </c>
      <c r="C8" s="47" t="s">
        <v>111</v>
      </c>
      <c r="D8" s="47" t="s">
        <v>111</v>
      </c>
      <c r="E8" s="47" t="s">
        <v>111</v>
      </c>
      <c r="F8" s="47" t="s">
        <v>111</v>
      </c>
      <c r="G8" s="47" t="s">
        <v>111</v>
      </c>
      <c r="H8" s="47" t="s">
        <v>111</v>
      </c>
      <c r="I8" s="47" t="s">
        <v>111</v>
      </c>
      <c r="J8" s="47" t="s">
        <v>111</v>
      </c>
      <c r="K8" s="47" t="s">
        <v>111</v>
      </c>
    </row>
    <row r="9" spans="1:11" x14ac:dyDescent="0.2">
      <c r="A9" s="47">
        <v>7</v>
      </c>
      <c r="B9" s="47" t="s">
        <v>110</v>
      </c>
      <c r="C9" s="47" t="s">
        <v>114</v>
      </c>
      <c r="D9" s="47">
        <v>1</v>
      </c>
      <c r="E9" s="47">
        <v>3780</v>
      </c>
      <c r="F9" s="47">
        <v>302</v>
      </c>
      <c r="G9" s="47">
        <v>4081</v>
      </c>
      <c r="H9" s="47">
        <v>3780</v>
      </c>
      <c r="I9" s="47">
        <v>0</v>
      </c>
      <c r="J9" s="47">
        <v>99.656000000000006</v>
      </c>
      <c r="K9" s="47">
        <v>100</v>
      </c>
    </row>
    <row r="10" spans="1:11" x14ac:dyDescent="0.2">
      <c r="A10" s="47">
        <v>8</v>
      </c>
      <c r="B10" s="47" t="s">
        <v>110</v>
      </c>
      <c r="C10" s="47" t="s">
        <v>115</v>
      </c>
      <c r="D10" s="47">
        <v>1</v>
      </c>
      <c r="E10" s="47">
        <v>3780</v>
      </c>
      <c r="F10" s="47">
        <v>4886</v>
      </c>
      <c r="G10" s="47">
        <v>1107</v>
      </c>
      <c r="H10" s="47">
        <v>3780</v>
      </c>
      <c r="I10" s="47">
        <v>0</v>
      </c>
      <c r="J10" s="47">
        <v>99.974000000000004</v>
      </c>
      <c r="K10" s="47">
        <v>100</v>
      </c>
    </row>
    <row r="11" spans="1:11" x14ac:dyDescent="0.2">
      <c r="A11" s="47">
        <v>9</v>
      </c>
      <c r="B11" s="47" t="s">
        <v>110</v>
      </c>
      <c r="C11" s="47" t="s">
        <v>111</v>
      </c>
      <c r="D11" s="47" t="s">
        <v>111</v>
      </c>
      <c r="E11" s="47" t="s">
        <v>111</v>
      </c>
      <c r="F11" s="47" t="s">
        <v>111</v>
      </c>
      <c r="G11" s="47" t="s">
        <v>111</v>
      </c>
      <c r="H11" s="47" t="s">
        <v>111</v>
      </c>
      <c r="I11" s="47" t="s">
        <v>111</v>
      </c>
      <c r="J11" s="47" t="s">
        <v>111</v>
      </c>
      <c r="K11" s="47" t="s">
        <v>111</v>
      </c>
    </row>
    <row r="12" spans="1:11" x14ac:dyDescent="0.2">
      <c r="A12" s="47">
        <v>10</v>
      </c>
      <c r="B12" s="47" t="s">
        <v>110</v>
      </c>
      <c r="C12" s="47" t="s">
        <v>116</v>
      </c>
      <c r="D12" s="47">
        <v>1</v>
      </c>
      <c r="E12" s="47">
        <v>3780</v>
      </c>
      <c r="F12" s="47">
        <v>303</v>
      </c>
      <c r="G12" s="47">
        <v>4082</v>
      </c>
      <c r="H12" s="47">
        <v>3780</v>
      </c>
      <c r="I12" s="47">
        <v>0</v>
      </c>
      <c r="J12" s="47">
        <v>99.656000000000006</v>
      </c>
      <c r="K12" s="47">
        <v>100</v>
      </c>
    </row>
    <row r="13" spans="1:11" x14ac:dyDescent="0.2">
      <c r="A13" s="47">
        <v>11</v>
      </c>
      <c r="B13" s="47" t="s">
        <v>110</v>
      </c>
      <c r="C13" s="47" t="s">
        <v>117</v>
      </c>
      <c r="D13" s="47">
        <v>1</v>
      </c>
      <c r="E13" s="47">
        <v>3780</v>
      </c>
      <c r="F13" s="47">
        <v>228</v>
      </c>
      <c r="G13" s="47">
        <v>4007</v>
      </c>
      <c r="H13" s="47">
        <v>3780</v>
      </c>
      <c r="I13" s="47">
        <v>0</v>
      </c>
      <c r="J13" s="47">
        <v>99.656000000000006</v>
      </c>
      <c r="K13" s="47">
        <v>100</v>
      </c>
    </row>
    <row r="14" spans="1:11" x14ac:dyDescent="0.2">
      <c r="A14" s="47">
        <v>12</v>
      </c>
      <c r="B14" s="47" t="s">
        <v>110</v>
      </c>
      <c r="C14" s="47" t="s">
        <v>111</v>
      </c>
      <c r="D14" s="47" t="s">
        <v>111</v>
      </c>
      <c r="E14" s="47" t="s">
        <v>111</v>
      </c>
      <c r="F14" s="47" t="s">
        <v>111</v>
      </c>
      <c r="G14" s="47" t="s">
        <v>111</v>
      </c>
      <c r="H14" s="47" t="s">
        <v>111</v>
      </c>
      <c r="I14" s="47" t="s">
        <v>111</v>
      </c>
      <c r="J14" s="47" t="s">
        <v>111</v>
      </c>
      <c r="K14" s="47" t="s">
        <v>111</v>
      </c>
    </row>
    <row r="15" spans="1:11" x14ac:dyDescent="0.2">
      <c r="A15" s="47">
        <v>13</v>
      </c>
      <c r="B15" s="47" t="s">
        <v>110</v>
      </c>
      <c r="C15" s="47" t="s">
        <v>118</v>
      </c>
      <c r="D15" s="47">
        <v>1</v>
      </c>
      <c r="E15" s="47">
        <v>3780</v>
      </c>
      <c r="F15" s="47">
        <v>4894</v>
      </c>
      <c r="G15" s="47">
        <v>1115</v>
      </c>
      <c r="H15" s="47">
        <v>3780</v>
      </c>
      <c r="I15" s="47">
        <v>0</v>
      </c>
      <c r="J15" s="47">
        <v>99.656000000000006</v>
      </c>
      <c r="K15" s="47">
        <v>100</v>
      </c>
    </row>
    <row r="16" spans="1:11" x14ac:dyDescent="0.2">
      <c r="A16" s="47">
        <v>14</v>
      </c>
      <c r="B16" s="47" t="s">
        <v>110</v>
      </c>
      <c r="C16" s="47" t="s">
        <v>119</v>
      </c>
      <c r="D16" s="47">
        <v>1</v>
      </c>
      <c r="E16" s="47">
        <v>3780</v>
      </c>
      <c r="F16" s="47">
        <v>269</v>
      </c>
      <c r="G16" s="47">
        <v>4048</v>
      </c>
      <c r="H16" s="47">
        <v>3780</v>
      </c>
      <c r="I16" s="47">
        <v>0</v>
      </c>
      <c r="J16" s="47">
        <v>99.867999999999995</v>
      </c>
      <c r="K16" s="47">
        <v>100</v>
      </c>
    </row>
    <row r="17" spans="1:11" x14ac:dyDescent="0.2">
      <c r="A17" s="64">
        <v>15</v>
      </c>
      <c r="B17" s="64" t="s">
        <v>110</v>
      </c>
      <c r="C17" s="47" t="s">
        <v>120</v>
      </c>
      <c r="D17" s="47">
        <v>1</v>
      </c>
      <c r="E17" s="47">
        <v>3386</v>
      </c>
      <c r="F17" s="47">
        <v>3439</v>
      </c>
      <c r="G17" s="47">
        <v>54</v>
      </c>
      <c r="H17" s="47">
        <v>3386</v>
      </c>
      <c r="I17" s="47">
        <v>0</v>
      </c>
      <c r="J17" s="47">
        <v>99.646000000000001</v>
      </c>
      <c r="K17" s="47">
        <v>90</v>
      </c>
    </row>
    <row r="18" spans="1:11" x14ac:dyDescent="0.2">
      <c r="A18" s="64">
        <v>15</v>
      </c>
      <c r="B18" s="64" t="s">
        <v>110</v>
      </c>
      <c r="C18" s="47" t="s">
        <v>121</v>
      </c>
      <c r="D18" s="47">
        <v>3378</v>
      </c>
      <c r="E18" s="47">
        <v>3780</v>
      </c>
      <c r="F18" s="47">
        <v>53</v>
      </c>
      <c r="G18" s="47">
        <v>455</v>
      </c>
      <c r="H18" s="47">
        <v>403</v>
      </c>
      <c r="I18" s="47">
        <v>0</v>
      </c>
      <c r="J18" s="47">
        <v>99.751999999999995</v>
      </c>
      <c r="K18" s="47">
        <v>11</v>
      </c>
    </row>
    <row r="19" spans="1:11" x14ac:dyDescent="0.2">
      <c r="A19" s="47">
        <v>16</v>
      </c>
      <c r="B19" s="47" t="s">
        <v>110</v>
      </c>
      <c r="C19" s="47" t="s">
        <v>111</v>
      </c>
      <c r="D19" s="47" t="s">
        <v>111</v>
      </c>
      <c r="E19" s="47" t="s">
        <v>111</v>
      </c>
      <c r="F19" s="47" t="s">
        <v>111</v>
      </c>
      <c r="G19" s="47" t="s">
        <v>111</v>
      </c>
      <c r="H19" s="47" t="s">
        <v>111</v>
      </c>
      <c r="I19" s="47" t="s">
        <v>111</v>
      </c>
      <c r="J19" s="47" t="s">
        <v>111</v>
      </c>
      <c r="K19" s="47" t="s">
        <v>111</v>
      </c>
    </row>
    <row r="20" spans="1:11" x14ac:dyDescent="0.2">
      <c r="A20" s="47">
        <v>17</v>
      </c>
      <c r="B20" s="47" t="s">
        <v>110</v>
      </c>
      <c r="C20" s="47" t="s">
        <v>111</v>
      </c>
      <c r="D20" s="47" t="s">
        <v>111</v>
      </c>
      <c r="E20" s="47" t="s">
        <v>111</v>
      </c>
      <c r="F20" s="47" t="s">
        <v>111</v>
      </c>
      <c r="G20" s="47" t="s">
        <v>111</v>
      </c>
      <c r="H20" s="47" t="s">
        <v>111</v>
      </c>
      <c r="I20" s="47" t="s">
        <v>111</v>
      </c>
      <c r="J20" s="47" t="s">
        <v>111</v>
      </c>
      <c r="K20" s="47" t="s">
        <v>111</v>
      </c>
    </row>
    <row r="22" spans="1:11" ht="15.75" x14ac:dyDescent="0.25">
      <c r="A22" s="22" t="s">
        <v>122</v>
      </c>
    </row>
    <row r="23" spans="1:11" x14ac:dyDescent="0.2">
      <c r="A23" s="23" t="s">
        <v>493</v>
      </c>
    </row>
    <row r="24" spans="1:11" x14ac:dyDescent="0.2">
      <c r="A24" s="23" t="s">
        <v>489</v>
      </c>
    </row>
  </sheetData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pane ySplit="2" topLeftCell="A9" activePane="bottomLeft" state="frozen"/>
      <selection pane="bottomLeft" activeCell="A38" sqref="A38"/>
    </sheetView>
  </sheetViews>
  <sheetFormatPr defaultColWidth="12.5703125" defaultRowHeight="15" x14ac:dyDescent="0.2"/>
  <cols>
    <col min="1" max="1" width="15" style="13" customWidth="1"/>
    <col min="2" max="2" width="19.28515625" style="23" bestFit="1" customWidth="1"/>
    <col min="3" max="3" width="15" style="23" customWidth="1"/>
    <col min="4" max="4" width="35.140625" style="13" bestFit="1" customWidth="1"/>
    <col min="5" max="5" width="75.5703125" style="13" bestFit="1" customWidth="1"/>
    <col min="6" max="6" width="45.85546875" style="13" bestFit="1" customWidth="1"/>
    <col min="7" max="14" width="12.7109375" style="13" customWidth="1"/>
    <col min="15" max="16384" width="12.5703125" style="13"/>
  </cols>
  <sheetData>
    <row r="1" spans="1:14" s="10" customFormat="1" ht="21.75" customHeight="1" x14ac:dyDescent="0.25">
      <c r="A1" s="27" t="s">
        <v>657</v>
      </c>
    </row>
    <row r="2" spans="1:14" s="24" customFormat="1" ht="31.5" customHeight="1" x14ac:dyDescent="0.25">
      <c r="A2" s="48" t="s">
        <v>0</v>
      </c>
      <c r="B2" s="54" t="s">
        <v>123</v>
      </c>
      <c r="C2" s="54" t="s">
        <v>124</v>
      </c>
      <c r="D2" s="54" t="s">
        <v>125</v>
      </c>
      <c r="E2" s="49" t="s">
        <v>469</v>
      </c>
      <c r="F2" s="49" t="s">
        <v>103</v>
      </c>
      <c r="G2" s="50" t="s">
        <v>652</v>
      </c>
      <c r="H2" s="50" t="s">
        <v>653</v>
      </c>
      <c r="I2" s="50" t="s">
        <v>104</v>
      </c>
      <c r="J2" s="50" t="s">
        <v>105</v>
      </c>
      <c r="K2" s="50" t="s">
        <v>106</v>
      </c>
      <c r="L2" s="50" t="s">
        <v>107</v>
      </c>
      <c r="M2" s="50" t="s">
        <v>108</v>
      </c>
      <c r="N2" s="50" t="s">
        <v>109</v>
      </c>
    </row>
    <row r="3" spans="1:14" s="24" customFormat="1" x14ac:dyDescent="0.2">
      <c r="A3" s="55">
        <v>1</v>
      </c>
      <c r="B3" s="55" t="s">
        <v>658</v>
      </c>
      <c r="C3" s="55">
        <v>1</v>
      </c>
      <c r="D3" s="56" t="s">
        <v>126</v>
      </c>
      <c r="E3" s="55" t="s">
        <v>110</v>
      </c>
      <c r="F3" s="55" t="s">
        <v>111</v>
      </c>
      <c r="G3" s="55" t="s">
        <v>111</v>
      </c>
      <c r="H3" s="55" t="s">
        <v>111</v>
      </c>
      <c r="I3" s="55" t="s">
        <v>111</v>
      </c>
      <c r="J3" s="55" t="s">
        <v>111</v>
      </c>
      <c r="K3" s="55" t="s">
        <v>111</v>
      </c>
      <c r="L3" s="55" t="s">
        <v>111</v>
      </c>
      <c r="M3" s="55" t="s">
        <v>111</v>
      </c>
      <c r="N3" s="55" t="s">
        <v>111</v>
      </c>
    </row>
    <row r="4" spans="1:14" s="24" customFormat="1" x14ac:dyDescent="0.2">
      <c r="A4" s="55">
        <v>1</v>
      </c>
      <c r="B4" s="55" t="s">
        <v>659</v>
      </c>
      <c r="C4" s="55">
        <v>2</v>
      </c>
      <c r="D4" s="56" t="s">
        <v>127</v>
      </c>
      <c r="E4" s="55" t="s">
        <v>110</v>
      </c>
      <c r="F4" s="55" t="s">
        <v>111</v>
      </c>
      <c r="G4" s="55" t="s">
        <v>111</v>
      </c>
      <c r="H4" s="55" t="s">
        <v>111</v>
      </c>
      <c r="I4" s="55" t="s">
        <v>111</v>
      </c>
      <c r="J4" s="55" t="s">
        <v>111</v>
      </c>
      <c r="K4" s="55" t="s">
        <v>111</v>
      </c>
      <c r="L4" s="55" t="s">
        <v>111</v>
      </c>
      <c r="M4" s="55" t="s">
        <v>111</v>
      </c>
      <c r="N4" s="55" t="s">
        <v>111</v>
      </c>
    </row>
    <row r="5" spans="1:14" s="24" customFormat="1" x14ac:dyDescent="0.2">
      <c r="A5" s="55">
        <v>1</v>
      </c>
      <c r="B5" s="55" t="s">
        <v>660</v>
      </c>
      <c r="C5" s="55">
        <v>3</v>
      </c>
      <c r="D5" s="56" t="s">
        <v>128</v>
      </c>
      <c r="E5" s="55" t="s">
        <v>110</v>
      </c>
      <c r="F5" s="55" t="s">
        <v>111</v>
      </c>
      <c r="G5" s="55" t="s">
        <v>111</v>
      </c>
      <c r="H5" s="55" t="s">
        <v>111</v>
      </c>
      <c r="I5" s="55" t="s">
        <v>111</v>
      </c>
      <c r="J5" s="55" t="s">
        <v>111</v>
      </c>
      <c r="K5" s="55" t="s">
        <v>111</v>
      </c>
      <c r="L5" s="55" t="s">
        <v>111</v>
      </c>
      <c r="M5" s="55" t="s">
        <v>111</v>
      </c>
      <c r="N5" s="55" t="s">
        <v>111</v>
      </c>
    </row>
    <row r="6" spans="1:14" s="24" customFormat="1" ht="17.100000000000001" customHeight="1" x14ac:dyDescent="0.2">
      <c r="A6" s="55">
        <v>1</v>
      </c>
      <c r="B6" s="55" t="s">
        <v>661</v>
      </c>
      <c r="C6" s="55">
        <v>4</v>
      </c>
      <c r="D6" s="56" t="s">
        <v>129</v>
      </c>
      <c r="E6" s="55" t="s">
        <v>110</v>
      </c>
      <c r="F6" s="55" t="s">
        <v>111</v>
      </c>
      <c r="G6" s="55" t="s">
        <v>111</v>
      </c>
      <c r="H6" s="55" t="s">
        <v>111</v>
      </c>
      <c r="I6" s="55" t="s">
        <v>111</v>
      </c>
      <c r="J6" s="55" t="s">
        <v>111</v>
      </c>
      <c r="K6" s="55" t="s">
        <v>111</v>
      </c>
      <c r="L6" s="55" t="s">
        <v>111</v>
      </c>
      <c r="M6" s="55" t="s">
        <v>111</v>
      </c>
      <c r="N6" s="55" t="s">
        <v>111</v>
      </c>
    </row>
    <row r="7" spans="1:14" s="24" customFormat="1" x14ac:dyDescent="0.2">
      <c r="A7" s="55">
        <v>2</v>
      </c>
      <c r="B7" s="55" t="s">
        <v>662</v>
      </c>
      <c r="C7" s="55">
        <v>1</v>
      </c>
      <c r="D7" s="56" t="s">
        <v>128</v>
      </c>
      <c r="E7" s="55" t="s">
        <v>110</v>
      </c>
      <c r="F7" s="55" t="s">
        <v>112</v>
      </c>
      <c r="G7" s="55">
        <v>1</v>
      </c>
      <c r="H7" s="55">
        <v>3780</v>
      </c>
      <c r="I7" s="55">
        <v>4891</v>
      </c>
      <c r="J7" s="55">
        <v>1112</v>
      </c>
      <c r="K7" s="55">
        <v>3780</v>
      </c>
      <c r="L7" s="55">
        <v>0</v>
      </c>
      <c r="M7" s="55">
        <v>100</v>
      </c>
      <c r="N7" s="55">
        <v>100</v>
      </c>
    </row>
    <row r="8" spans="1:14" s="24" customFormat="1" x14ac:dyDescent="0.2">
      <c r="A8" s="55">
        <v>3</v>
      </c>
      <c r="B8" s="55" t="s">
        <v>663</v>
      </c>
      <c r="C8" s="55">
        <v>1</v>
      </c>
      <c r="D8" s="56" t="s">
        <v>130</v>
      </c>
      <c r="E8" s="55" t="s">
        <v>110</v>
      </c>
      <c r="F8" s="55" t="s">
        <v>111</v>
      </c>
      <c r="G8" s="55" t="s">
        <v>111</v>
      </c>
      <c r="H8" s="55" t="s">
        <v>111</v>
      </c>
      <c r="I8" s="55" t="s">
        <v>111</v>
      </c>
      <c r="J8" s="55" t="s">
        <v>111</v>
      </c>
      <c r="K8" s="55" t="s">
        <v>111</v>
      </c>
      <c r="L8" s="55" t="s">
        <v>111</v>
      </c>
      <c r="M8" s="55" t="s">
        <v>111</v>
      </c>
      <c r="N8" s="55" t="s">
        <v>111</v>
      </c>
    </row>
    <row r="9" spans="1:14" s="24" customFormat="1" x14ac:dyDescent="0.2">
      <c r="A9" s="55">
        <v>4</v>
      </c>
      <c r="B9" s="55" t="s">
        <v>664</v>
      </c>
      <c r="C9" s="55">
        <v>1</v>
      </c>
      <c r="D9" s="56" t="s">
        <v>128</v>
      </c>
      <c r="E9" s="55" t="s">
        <v>110</v>
      </c>
      <c r="F9" s="55" t="s">
        <v>113</v>
      </c>
      <c r="G9" s="55">
        <v>1</v>
      </c>
      <c r="H9" s="55">
        <v>3780</v>
      </c>
      <c r="I9" s="55">
        <v>4979</v>
      </c>
      <c r="J9" s="55">
        <v>1200</v>
      </c>
      <c r="K9" s="55">
        <v>3780</v>
      </c>
      <c r="L9" s="55">
        <v>0</v>
      </c>
      <c r="M9" s="55">
        <v>99.656000000000006</v>
      </c>
      <c r="N9" s="55">
        <v>100</v>
      </c>
    </row>
    <row r="10" spans="1:14" s="24" customFormat="1" x14ac:dyDescent="0.2">
      <c r="A10" s="55">
        <v>5</v>
      </c>
      <c r="B10" s="55" t="s">
        <v>665</v>
      </c>
      <c r="C10" s="55">
        <v>1</v>
      </c>
      <c r="D10" s="56" t="s">
        <v>126</v>
      </c>
      <c r="E10" s="55" t="s">
        <v>110</v>
      </c>
      <c r="F10" s="55" t="s">
        <v>111</v>
      </c>
      <c r="G10" s="55" t="s">
        <v>111</v>
      </c>
      <c r="H10" s="55" t="s">
        <v>111</v>
      </c>
      <c r="I10" s="55" t="s">
        <v>111</v>
      </c>
      <c r="J10" s="55" t="s">
        <v>111</v>
      </c>
      <c r="K10" s="55" t="s">
        <v>111</v>
      </c>
      <c r="L10" s="55" t="s">
        <v>111</v>
      </c>
      <c r="M10" s="55" t="s">
        <v>111</v>
      </c>
      <c r="N10" s="55" t="s">
        <v>111</v>
      </c>
    </row>
    <row r="11" spans="1:14" x14ac:dyDescent="0.2">
      <c r="A11" s="55">
        <v>6</v>
      </c>
      <c r="B11" s="55" t="s">
        <v>666</v>
      </c>
      <c r="C11" s="55">
        <v>2</v>
      </c>
      <c r="D11" s="56" t="s">
        <v>128</v>
      </c>
      <c r="E11" s="55" t="s">
        <v>110</v>
      </c>
      <c r="F11" s="55" t="s">
        <v>111</v>
      </c>
      <c r="G11" s="55" t="s">
        <v>111</v>
      </c>
      <c r="H11" s="55" t="s">
        <v>111</v>
      </c>
      <c r="I11" s="55" t="s">
        <v>111</v>
      </c>
      <c r="J11" s="55" t="s">
        <v>111</v>
      </c>
      <c r="K11" s="55" t="s">
        <v>111</v>
      </c>
      <c r="L11" s="55" t="s">
        <v>111</v>
      </c>
      <c r="M11" s="55" t="s">
        <v>111</v>
      </c>
      <c r="N11" s="55" t="s">
        <v>111</v>
      </c>
    </row>
    <row r="12" spans="1:14" x14ac:dyDescent="0.2">
      <c r="A12" s="55">
        <v>7</v>
      </c>
      <c r="B12" s="55" t="s">
        <v>667</v>
      </c>
      <c r="C12" s="55">
        <v>1</v>
      </c>
      <c r="D12" s="56" t="s">
        <v>128</v>
      </c>
      <c r="E12" s="55" t="s">
        <v>110</v>
      </c>
      <c r="F12" s="55" t="s">
        <v>111</v>
      </c>
      <c r="G12" s="55" t="s">
        <v>111</v>
      </c>
      <c r="H12" s="55" t="s">
        <v>111</v>
      </c>
      <c r="I12" s="55" t="s">
        <v>111</v>
      </c>
      <c r="J12" s="55" t="s">
        <v>111</v>
      </c>
      <c r="K12" s="55" t="s">
        <v>111</v>
      </c>
      <c r="L12" s="55" t="s">
        <v>111</v>
      </c>
      <c r="M12" s="55" t="s">
        <v>111</v>
      </c>
      <c r="N12" s="55" t="s">
        <v>111</v>
      </c>
    </row>
    <row r="13" spans="1:14" x14ac:dyDescent="0.2">
      <c r="A13" s="55">
        <v>8</v>
      </c>
      <c r="B13" s="55" t="s">
        <v>668</v>
      </c>
      <c r="C13" s="55">
        <v>1</v>
      </c>
      <c r="D13" s="56" t="s">
        <v>471</v>
      </c>
      <c r="E13" s="55" t="s">
        <v>110</v>
      </c>
      <c r="F13" s="55" t="s">
        <v>111</v>
      </c>
      <c r="G13" s="55" t="s">
        <v>111</v>
      </c>
      <c r="H13" s="55" t="s">
        <v>111</v>
      </c>
      <c r="I13" s="55" t="s">
        <v>111</v>
      </c>
      <c r="J13" s="55" t="s">
        <v>111</v>
      </c>
      <c r="K13" s="55" t="s">
        <v>111</v>
      </c>
      <c r="L13" s="55" t="s">
        <v>111</v>
      </c>
      <c r="M13" s="55" t="s">
        <v>111</v>
      </c>
      <c r="N13" s="55" t="s">
        <v>111</v>
      </c>
    </row>
    <row r="14" spans="1:14" x14ac:dyDescent="0.2">
      <c r="A14" s="55">
        <v>8</v>
      </c>
      <c r="B14" s="55" t="s">
        <v>669</v>
      </c>
      <c r="C14" s="55">
        <v>2</v>
      </c>
      <c r="D14" s="56" t="s">
        <v>128</v>
      </c>
      <c r="E14" s="55" t="s">
        <v>110</v>
      </c>
      <c r="F14" s="55" t="s">
        <v>115</v>
      </c>
      <c r="G14" s="55">
        <v>1</v>
      </c>
      <c r="H14" s="55">
        <v>3780</v>
      </c>
      <c r="I14" s="55">
        <v>4886</v>
      </c>
      <c r="J14" s="55">
        <v>1107</v>
      </c>
      <c r="K14" s="55">
        <v>3780</v>
      </c>
      <c r="L14" s="55">
        <v>0</v>
      </c>
      <c r="M14" s="55">
        <v>99.974000000000004</v>
      </c>
      <c r="N14" s="55">
        <v>100</v>
      </c>
    </row>
    <row r="15" spans="1:14" x14ac:dyDescent="0.2">
      <c r="A15" s="55">
        <v>9</v>
      </c>
      <c r="B15" s="55" t="s">
        <v>670</v>
      </c>
      <c r="C15" s="55">
        <v>1</v>
      </c>
      <c r="D15" s="56" t="s">
        <v>131</v>
      </c>
      <c r="E15" s="55" t="s">
        <v>110</v>
      </c>
      <c r="F15" s="55" t="s">
        <v>111</v>
      </c>
      <c r="G15" s="55" t="s">
        <v>111</v>
      </c>
      <c r="H15" s="55" t="s">
        <v>111</v>
      </c>
      <c r="I15" s="55" t="s">
        <v>111</v>
      </c>
      <c r="J15" s="55" t="s">
        <v>111</v>
      </c>
      <c r="K15" s="55" t="s">
        <v>111</v>
      </c>
      <c r="L15" s="55" t="s">
        <v>111</v>
      </c>
      <c r="M15" s="55" t="s">
        <v>111</v>
      </c>
      <c r="N15" s="55" t="s">
        <v>111</v>
      </c>
    </row>
    <row r="16" spans="1:14" x14ac:dyDescent="0.2">
      <c r="A16" s="55">
        <v>9</v>
      </c>
      <c r="B16" s="55" t="s">
        <v>671</v>
      </c>
      <c r="C16" s="55">
        <v>2</v>
      </c>
      <c r="D16" s="56" t="s">
        <v>471</v>
      </c>
      <c r="E16" s="55" t="s">
        <v>110</v>
      </c>
      <c r="F16" s="55" t="s">
        <v>111</v>
      </c>
      <c r="G16" s="55" t="s">
        <v>111</v>
      </c>
      <c r="H16" s="55" t="s">
        <v>111</v>
      </c>
      <c r="I16" s="55" t="s">
        <v>111</v>
      </c>
      <c r="J16" s="55" t="s">
        <v>111</v>
      </c>
      <c r="K16" s="55" t="s">
        <v>111</v>
      </c>
      <c r="L16" s="55" t="s">
        <v>111</v>
      </c>
      <c r="M16" s="55" t="s">
        <v>111</v>
      </c>
      <c r="N16" s="55" t="s">
        <v>111</v>
      </c>
    </row>
    <row r="17" spans="1:14" x14ac:dyDescent="0.2">
      <c r="A17" s="55">
        <v>10</v>
      </c>
      <c r="B17" s="55" t="s">
        <v>672</v>
      </c>
      <c r="C17" s="55">
        <v>1</v>
      </c>
      <c r="D17" s="56" t="s">
        <v>128</v>
      </c>
      <c r="E17" s="55" t="s">
        <v>110</v>
      </c>
      <c r="F17" s="55" t="s">
        <v>111</v>
      </c>
      <c r="G17" s="55" t="s">
        <v>111</v>
      </c>
      <c r="H17" s="55" t="s">
        <v>111</v>
      </c>
      <c r="I17" s="55" t="s">
        <v>111</v>
      </c>
      <c r="J17" s="55" t="s">
        <v>111</v>
      </c>
      <c r="K17" s="55" t="s">
        <v>111</v>
      </c>
      <c r="L17" s="55" t="s">
        <v>111</v>
      </c>
      <c r="M17" s="55" t="s">
        <v>111</v>
      </c>
      <c r="N17" s="55" t="s">
        <v>111</v>
      </c>
    </row>
    <row r="18" spans="1:14" x14ac:dyDescent="0.2">
      <c r="A18" s="55">
        <v>11</v>
      </c>
      <c r="B18" s="55" t="s">
        <v>673</v>
      </c>
      <c r="C18" s="55">
        <v>1</v>
      </c>
      <c r="D18" s="56" t="s">
        <v>132</v>
      </c>
      <c r="E18" s="55" t="s">
        <v>110</v>
      </c>
      <c r="F18" s="55" t="s">
        <v>111</v>
      </c>
      <c r="G18" s="55" t="s">
        <v>111</v>
      </c>
      <c r="H18" s="55" t="s">
        <v>111</v>
      </c>
      <c r="I18" s="55" t="s">
        <v>111</v>
      </c>
      <c r="J18" s="55" t="s">
        <v>111</v>
      </c>
      <c r="K18" s="55" t="s">
        <v>111</v>
      </c>
      <c r="L18" s="55" t="s">
        <v>111</v>
      </c>
      <c r="M18" s="55" t="s">
        <v>111</v>
      </c>
      <c r="N18" s="55" t="s">
        <v>111</v>
      </c>
    </row>
    <row r="19" spans="1:14" x14ac:dyDescent="0.2">
      <c r="A19" s="55">
        <v>11</v>
      </c>
      <c r="B19" s="55" t="s">
        <v>674</v>
      </c>
      <c r="C19" s="55">
        <v>2</v>
      </c>
      <c r="D19" s="56" t="s">
        <v>128</v>
      </c>
      <c r="E19" s="55" t="s">
        <v>110</v>
      </c>
      <c r="F19" s="55" t="s">
        <v>117</v>
      </c>
      <c r="G19" s="55">
        <v>1</v>
      </c>
      <c r="H19" s="55">
        <v>3780</v>
      </c>
      <c r="I19" s="55">
        <v>228</v>
      </c>
      <c r="J19" s="55">
        <v>4007</v>
      </c>
      <c r="K19" s="55">
        <v>3780</v>
      </c>
      <c r="L19" s="55">
        <v>0</v>
      </c>
      <c r="M19" s="55">
        <v>99.656000000000006</v>
      </c>
      <c r="N19" s="55">
        <v>100</v>
      </c>
    </row>
    <row r="20" spans="1:14" x14ac:dyDescent="0.2">
      <c r="A20" s="55">
        <v>12</v>
      </c>
      <c r="B20" s="55" t="s">
        <v>675</v>
      </c>
      <c r="C20" s="55">
        <v>1</v>
      </c>
      <c r="D20" s="56" t="s">
        <v>130</v>
      </c>
      <c r="E20" s="55" t="s">
        <v>110</v>
      </c>
      <c r="F20" s="55" t="s">
        <v>111</v>
      </c>
      <c r="G20" s="55" t="s">
        <v>111</v>
      </c>
      <c r="H20" s="55" t="s">
        <v>111</v>
      </c>
      <c r="I20" s="55" t="s">
        <v>111</v>
      </c>
      <c r="J20" s="55" t="s">
        <v>111</v>
      </c>
      <c r="K20" s="55" t="s">
        <v>111</v>
      </c>
      <c r="L20" s="55" t="s">
        <v>111</v>
      </c>
      <c r="M20" s="55" t="s">
        <v>111</v>
      </c>
      <c r="N20" s="55" t="s">
        <v>111</v>
      </c>
    </row>
    <row r="21" spans="1:14" x14ac:dyDescent="0.2">
      <c r="A21" s="55">
        <v>12</v>
      </c>
      <c r="B21" s="55" t="s">
        <v>676</v>
      </c>
      <c r="C21" s="55">
        <v>2</v>
      </c>
      <c r="D21" s="56" t="s">
        <v>128</v>
      </c>
      <c r="E21" s="55" t="s">
        <v>110</v>
      </c>
      <c r="F21" s="55" t="s">
        <v>111</v>
      </c>
      <c r="G21" s="55" t="s">
        <v>111</v>
      </c>
      <c r="H21" s="55" t="s">
        <v>111</v>
      </c>
      <c r="I21" s="55" t="s">
        <v>111</v>
      </c>
      <c r="J21" s="55" t="s">
        <v>111</v>
      </c>
      <c r="K21" s="55" t="s">
        <v>111</v>
      </c>
      <c r="L21" s="55" t="s">
        <v>111</v>
      </c>
      <c r="M21" s="55" t="s">
        <v>111</v>
      </c>
      <c r="N21" s="55" t="s">
        <v>111</v>
      </c>
    </row>
    <row r="22" spans="1:14" x14ac:dyDescent="0.2">
      <c r="A22" s="55">
        <v>13</v>
      </c>
      <c r="B22" s="55" t="s">
        <v>677</v>
      </c>
      <c r="C22" s="55">
        <v>1</v>
      </c>
      <c r="D22" s="56" t="s">
        <v>128</v>
      </c>
      <c r="E22" s="55" t="s">
        <v>110</v>
      </c>
      <c r="F22" s="55" t="s">
        <v>118</v>
      </c>
      <c r="G22" s="55">
        <v>1</v>
      </c>
      <c r="H22" s="55">
        <v>3780</v>
      </c>
      <c r="I22" s="55">
        <v>4894</v>
      </c>
      <c r="J22" s="55">
        <v>1115</v>
      </c>
      <c r="K22" s="55">
        <v>3780</v>
      </c>
      <c r="L22" s="55">
        <v>0</v>
      </c>
      <c r="M22" s="55">
        <v>99.656000000000006</v>
      </c>
      <c r="N22" s="55">
        <v>100</v>
      </c>
    </row>
    <row r="23" spans="1:14" x14ac:dyDescent="0.2">
      <c r="A23" s="55">
        <v>14</v>
      </c>
      <c r="B23" s="55" t="s">
        <v>678</v>
      </c>
      <c r="C23" s="55">
        <v>1</v>
      </c>
      <c r="D23" s="56" t="s">
        <v>128</v>
      </c>
      <c r="E23" s="55" t="s">
        <v>110</v>
      </c>
      <c r="F23" s="55" t="s">
        <v>119</v>
      </c>
      <c r="G23" s="55">
        <v>1</v>
      </c>
      <c r="H23" s="55">
        <v>3780</v>
      </c>
      <c r="I23" s="55">
        <v>269</v>
      </c>
      <c r="J23" s="55">
        <v>4048</v>
      </c>
      <c r="K23" s="55">
        <v>3780</v>
      </c>
      <c r="L23" s="55">
        <v>0</v>
      </c>
      <c r="M23" s="55">
        <v>99.867999999999995</v>
      </c>
      <c r="N23" s="55">
        <v>100</v>
      </c>
    </row>
    <row r="24" spans="1:14" x14ac:dyDescent="0.2">
      <c r="A24" s="62">
        <v>15</v>
      </c>
      <c r="B24" s="62" t="s">
        <v>679</v>
      </c>
      <c r="C24" s="62">
        <v>1</v>
      </c>
      <c r="D24" s="63" t="s">
        <v>133</v>
      </c>
      <c r="E24" s="61" t="s">
        <v>110</v>
      </c>
      <c r="F24" s="55" t="s">
        <v>120</v>
      </c>
      <c r="G24" s="55">
        <v>1</v>
      </c>
      <c r="H24" s="55">
        <v>3386</v>
      </c>
      <c r="I24" s="55">
        <v>3439</v>
      </c>
      <c r="J24" s="55">
        <v>54</v>
      </c>
      <c r="K24" s="55">
        <v>3386</v>
      </c>
      <c r="L24" s="55">
        <v>0</v>
      </c>
      <c r="M24" s="55">
        <v>99.646000000000001</v>
      </c>
      <c r="N24" s="55">
        <v>90</v>
      </c>
    </row>
    <row r="25" spans="1:14" x14ac:dyDescent="0.2">
      <c r="A25" s="62">
        <v>15</v>
      </c>
      <c r="B25" s="62" t="s">
        <v>679</v>
      </c>
      <c r="C25" s="62">
        <v>1</v>
      </c>
      <c r="D25" s="63" t="s">
        <v>133</v>
      </c>
      <c r="E25" s="61" t="s">
        <v>110</v>
      </c>
      <c r="F25" s="55" t="s">
        <v>121</v>
      </c>
      <c r="G25" s="55">
        <v>3378</v>
      </c>
      <c r="H25" s="55">
        <v>3780</v>
      </c>
      <c r="I25" s="55">
        <v>53</v>
      </c>
      <c r="J25" s="55">
        <v>455</v>
      </c>
      <c r="K25" s="55">
        <v>403</v>
      </c>
      <c r="L25" s="55">
        <v>0</v>
      </c>
      <c r="M25" s="55">
        <v>99.751999999999995</v>
      </c>
      <c r="N25" s="55">
        <v>11</v>
      </c>
    </row>
    <row r="26" spans="1:14" x14ac:dyDescent="0.2">
      <c r="A26" s="55">
        <v>15</v>
      </c>
      <c r="B26" s="55" t="s">
        <v>680</v>
      </c>
      <c r="C26" s="55">
        <v>2</v>
      </c>
      <c r="D26" s="56" t="s">
        <v>128</v>
      </c>
      <c r="E26" s="55" t="s">
        <v>110</v>
      </c>
      <c r="F26" s="55" t="s">
        <v>111</v>
      </c>
      <c r="G26" s="55" t="s">
        <v>111</v>
      </c>
      <c r="H26" s="55" t="s">
        <v>111</v>
      </c>
      <c r="I26" s="55" t="s">
        <v>111</v>
      </c>
      <c r="J26" s="55" t="s">
        <v>111</v>
      </c>
      <c r="K26" s="55" t="s">
        <v>111</v>
      </c>
      <c r="L26" s="55" t="s">
        <v>111</v>
      </c>
      <c r="M26" s="55" t="s">
        <v>111</v>
      </c>
      <c r="N26" s="55" t="s">
        <v>111</v>
      </c>
    </row>
    <row r="27" spans="1:14" x14ac:dyDescent="0.2">
      <c r="A27" s="55">
        <v>16</v>
      </c>
      <c r="B27" s="55" t="s">
        <v>681</v>
      </c>
      <c r="C27" s="55">
        <v>1</v>
      </c>
      <c r="D27" s="56" t="s">
        <v>134</v>
      </c>
      <c r="E27" s="55" t="s">
        <v>110</v>
      </c>
      <c r="F27" s="55" t="s">
        <v>111</v>
      </c>
      <c r="G27" s="55" t="s">
        <v>111</v>
      </c>
      <c r="H27" s="55" t="s">
        <v>111</v>
      </c>
      <c r="I27" s="55" t="s">
        <v>111</v>
      </c>
      <c r="J27" s="55" t="s">
        <v>111</v>
      </c>
      <c r="K27" s="55" t="s">
        <v>111</v>
      </c>
      <c r="L27" s="55" t="s">
        <v>111</v>
      </c>
      <c r="M27" s="55" t="s">
        <v>111</v>
      </c>
      <c r="N27" s="55" t="s">
        <v>111</v>
      </c>
    </row>
    <row r="28" spans="1:14" x14ac:dyDescent="0.2">
      <c r="A28" s="55">
        <v>17</v>
      </c>
      <c r="B28" s="55" t="s">
        <v>682</v>
      </c>
      <c r="C28" s="55">
        <v>1</v>
      </c>
      <c r="D28" s="56" t="s">
        <v>126</v>
      </c>
      <c r="E28" s="55" t="s">
        <v>110</v>
      </c>
      <c r="F28" s="55" t="s">
        <v>111</v>
      </c>
      <c r="G28" s="55" t="s">
        <v>111</v>
      </c>
      <c r="H28" s="55" t="s">
        <v>111</v>
      </c>
      <c r="I28" s="55" t="s">
        <v>111</v>
      </c>
      <c r="J28" s="55" t="s">
        <v>111</v>
      </c>
      <c r="K28" s="55" t="s">
        <v>111</v>
      </c>
      <c r="L28" s="55" t="s">
        <v>111</v>
      </c>
      <c r="M28" s="55" t="s">
        <v>111</v>
      </c>
      <c r="N28" s="55" t="s">
        <v>111</v>
      </c>
    </row>
    <row r="30" spans="1:14" ht="15.75" x14ac:dyDescent="0.25">
      <c r="A30" s="12" t="s">
        <v>122</v>
      </c>
    </row>
    <row r="31" spans="1:14" x14ac:dyDescent="0.2">
      <c r="A31" s="23" t="s">
        <v>493</v>
      </c>
    </row>
    <row r="32" spans="1:14" x14ac:dyDescent="0.2">
      <c r="A32" s="13" t="s">
        <v>472</v>
      </c>
    </row>
    <row r="33" spans="1:1" x14ac:dyDescent="0.2">
      <c r="A33" s="13" t="s">
        <v>683</v>
      </c>
    </row>
    <row r="34" spans="1:1" x14ac:dyDescent="0.2">
      <c r="A34" s="23" t="s">
        <v>470</v>
      </c>
    </row>
    <row r="35" spans="1:1" ht="15" customHeight="1" x14ac:dyDescent="0.2">
      <c r="A35" s="23" t="s">
        <v>512</v>
      </c>
    </row>
    <row r="36" spans="1:1" x14ac:dyDescent="0.2">
      <c r="A36" s="13" t="s">
        <v>494</v>
      </c>
    </row>
    <row r="37" spans="1:1" x14ac:dyDescent="0.2">
      <c r="A37" s="13" t="s">
        <v>495</v>
      </c>
    </row>
  </sheetData>
  <pageMargins left="0.7" right="0.7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Normal="100" workbookViewId="0">
      <selection activeCell="A23" sqref="A23"/>
    </sheetView>
  </sheetViews>
  <sheetFormatPr defaultColWidth="12.5703125" defaultRowHeight="15" x14ac:dyDescent="0.2"/>
  <cols>
    <col min="1" max="1" width="15" style="13" customWidth="1"/>
    <col min="2" max="2" width="69.140625" style="13" bestFit="1" customWidth="1"/>
    <col min="3" max="10" width="17.85546875" style="13" customWidth="1"/>
    <col min="11" max="16384" width="12.5703125" style="13"/>
  </cols>
  <sheetData>
    <row r="1" spans="1:23" s="10" customFormat="1" ht="21.75" customHeight="1" x14ac:dyDescent="0.3">
      <c r="A1" s="27" t="s">
        <v>684</v>
      </c>
    </row>
    <row r="2" spans="1:23" s="12" customFormat="1" ht="47.25" x14ac:dyDescent="0.25">
      <c r="A2" s="48" t="s">
        <v>0</v>
      </c>
      <c r="B2" s="49" t="s">
        <v>473</v>
      </c>
      <c r="C2" s="50" t="s">
        <v>135</v>
      </c>
      <c r="D2" s="50" t="s">
        <v>136</v>
      </c>
      <c r="E2" s="51" t="s">
        <v>137</v>
      </c>
      <c r="F2" s="50" t="s">
        <v>138</v>
      </c>
      <c r="G2" s="51" t="s">
        <v>139</v>
      </c>
      <c r="H2" s="51" t="s">
        <v>140</v>
      </c>
      <c r="I2" s="51" t="s">
        <v>141</v>
      </c>
      <c r="J2" s="51" t="s">
        <v>142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x14ac:dyDescent="0.2">
      <c r="A3" s="47">
        <v>1</v>
      </c>
      <c r="B3" s="47" t="s">
        <v>143</v>
      </c>
      <c r="C3" s="47">
        <v>1986082</v>
      </c>
      <c r="D3" s="47">
        <v>1989861</v>
      </c>
      <c r="E3" s="47">
        <v>2</v>
      </c>
      <c r="F3" s="47">
        <v>184</v>
      </c>
      <c r="G3" s="47">
        <v>4.8677200000000003</v>
      </c>
      <c r="H3" s="47">
        <v>7.9894199999999999E-2</v>
      </c>
      <c r="I3" s="47">
        <v>36.799999999999997</v>
      </c>
      <c r="J3" s="47">
        <v>44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x14ac:dyDescent="0.2">
      <c r="A4" s="47">
        <v>2</v>
      </c>
      <c r="B4" s="47" t="s">
        <v>143</v>
      </c>
      <c r="C4" s="47">
        <v>1986082</v>
      </c>
      <c r="D4" s="47">
        <v>1989861</v>
      </c>
      <c r="E4" s="47">
        <v>3469</v>
      </c>
      <c r="F4" s="47">
        <v>3780</v>
      </c>
      <c r="G4" s="47">
        <v>100</v>
      </c>
      <c r="H4" s="47">
        <v>120.261</v>
      </c>
      <c r="I4" s="47">
        <v>39.1</v>
      </c>
      <c r="J4" s="47">
        <v>43.9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x14ac:dyDescent="0.2">
      <c r="A5" s="47">
        <v>3</v>
      </c>
      <c r="B5" s="47" t="s">
        <v>143</v>
      </c>
      <c r="C5" s="47">
        <v>1986082</v>
      </c>
      <c r="D5" s="47">
        <v>1989861</v>
      </c>
      <c r="E5" s="47">
        <v>2</v>
      </c>
      <c r="F5" s="47">
        <v>214</v>
      </c>
      <c r="G5" s="47">
        <v>5.6613800000000003</v>
      </c>
      <c r="H5" s="47">
        <v>7.8836000000000003E-2</v>
      </c>
      <c r="I5" s="47">
        <v>36.4</v>
      </c>
      <c r="J5" s="47">
        <v>44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x14ac:dyDescent="0.2">
      <c r="A6" s="47">
        <v>4</v>
      </c>
      <c r="B6" s="47" t="s">
        <v>143</v>
      </c>
      <c r="C6" s="47">
        <v>1986082</v>
      </c>
      <c r="D6" s="47">
        <v>1989861</v>
      </c>
      <c r="E6" s="47">
        <v>716</v>
      </c>
      <c r="F6" s="47">
        <v>3780</v>
      </c>
      <c r="G6" s="47">
        <v>100</v>
      </c>
      <c r="H6" s="47">
        <v>24.382300000000001</v>
      </c>
      <c r="I6" s="47">
        <v>39.299999999999997</v>
      </c>
      <c r="J6" s="47">
        <v>43.9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x14ac:dyDescent="0.2">
      <c r="A7" s="47">
        <v>5</v>
      </c>
      <c r="B7" s="47" t="s">
        <v>143</v>
      </c>
      <c r="C7" s="47">
        <v>1986082</v>
      </c>
      <c r="D7" s="47">
        <v>1989861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x14ac:dyDescent="0.2">
      <c r="A8" s="47">
        <v>6</v>
      </c>
      <c r="B8" s="47" t="s">
        <v>143</v>
      </c>
      <c r="C8" s="47">
        <v>1986082</v>
      </c>
      <c r="D8" s="47">
        <v>1989861</v>
      </c>
      <c r="E8" s="47">
        <v>2</v>
      </c>
      <c r="F8" s="47">
        <v>185</v>
      </c>
      <c r="G8" s="47">
        <v>4.8941800000000004</v>
      </c>
      <c r="H8" s="47">
        <v>7.9894199999999999E-2</v>
      </c>
      <c r="I8" s="47">
        <v>38.4</v>
      </c>
      <c r="J8" s="47">
        <v>44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x14ac:dyDescent="0.2">
      <c r="A9" s="47">
        <v>7</v>
      </c>
      <c r="B9" s="47" t="s">
        <v>143</v>
      </c>
      <c r="C9" s="47">
        <v>1986082</v>
      </c>
      <c r="D9" s="47">
        <v>1989861</v>
      </c>
      <c r="E9" s="47">
        <v>3259</v>
      </c>
      <c r="F9" s="47">
        <v>3780</v>
      </c>
      <c r="G9" s="47">
        <v>100</v>
      </c>
      <c r="H9" s="47">
        <v>114.982</v>
      </c>
      <c r="I9" s="47">
        <v>39.200000000000003</v>
      </c>
      <c r="J9" s="47">
        <v>43.9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x14ac:dyDescent="0.2">
      <c r="A10" s="47">
        <v>8</v>
      </c>
      <c r="B10" s="47" t="s">
        <v>143</v>
      </c>
      <c r="C10" s="47">
        <v>1986082</v>
      </c>
      <c r="D10" s="47">
        <v>1989861</v>
      </c>
      <c r="E10" s="47">
        <v>8761</v>
      </c>
      <c r="F10" s="47">
        <v>3780</v>
      </c>
      <c r="G10" s="47">
        <v>100</v>
      </c>
      <c r="H10" s="47">
        <v>304.351</v>
      </c>
      <c r="I10" s="47">
        <v>39.299999999999997</v>
      </c>
      <c r="J10" s="47">
        <v>43.9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x14ac:dyDescent="0.2">
      <c r="A11" s="47">
        <v>9</v>
      </c>
      <c r="B11" s="47" t="s">
        <v>143</v>
      </c>
      <c r="C11" s="47">
        <v>1986082</v>
      </c>
      <c r="D11" s="47">
        <v>1989861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2">
      <c r="A12" s="47">
        <v>10</v>
      </c>
      <c r="B12" s="47" t="s">
        <v>143</v>
      </c>
      <c r="C12" s="47">
        <v>1986082</v>
      </c>
      <c r="D12" s="47">
        <v>1989861</v>
      </c>
      <c r="E12" s="47">
        <v>4060</v>
      </c>
      <c r="F12" s="47">
        <v>3780</v>
      </c>
      <c r="G12" s="47">
        <v>100</v>
      </c>
      <c r="H12" s="47">
        <v>142.732</v>
      </c>
      <c r="I12" s="47">
        <v>39.299999999999997</v>
      </c>
      <c r="J12" s="47">
        <v>44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2">
      <c r="A13" s="47">
        <v>11</v>
      </c>
      <c r="B13" s="47" t="s">
        <v>143</v>
      </c>
      <c r="C13" s="47">
        <v>1986082</v>
      </c>
      <c r="D13" s="47">
        <v>1989861</v>
      </c>
      <c r="E13" s="47">
        <v>6146</v>
      </c>
      <c r="F13" s="47">
        <v>3780</v>
      </c>
      <c r="G13" s="47">
        <v>100</v>
      </c>
      <c r="H13" s="47">
        <v>217.40799999999999</v>
      </c>
      <c r="I13" s="47">
        <v>39.200000000000003</v>
      </c>
      <c r="J13" s="47">
        <v>44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2">
      <c r="A14" s="47">
        <v>12</v>
      </c>
      <c r="B14" s="47" t="s">
        <v>143</v>
      </c>
      <c r="C14" s="47">
        <v>1986082</v>
      </c>
      <c r="D14" s="47">
        <v>1989861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x14ac:dyDescent="0.2">
      <c r="A15" s="47">
        <v>13</v>
      </c>
      <c r="B15" s="47" t="s">
        <v>143</v>
      </c>
      <c r="C15" s="47">
        <v>1986082</v>
      </c>
      <c r="D15" s="47">
        <v>1989861</v>
      </c>
      <c r="E15" s="47">
        <v>7354</v>
      </c>
      <c r="F15" s="47">
        <v>3780</v>
      </c>
      <c r="G15" s="47">
        <v>100</v>
      </c>
      <c r="H15" s="47">
        <v>259.791</v>
      </c>
      <c r="I15" s="47">
        <v>39.299999999999997</v>
      </c>
      <c r="J15" s="47">
        <v>44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x14ac:dyDescent="0.2">
      <c r="A16" s="47">
        <v>14</v>
      </c>
      <c r="B16" s="47" t="s">
        <v>143</v>
      </c>
      <c r="C16" s="47">
        <v>1986082</v>
      </c>
      <c r="D16" s="47">
        <v>1989861</v>
      </c>
      <c r="E16" s="47">
        <v>10785</v>
      </c>
      <c r="F16" s="47">
        <v>3780</v>
      </c>
      <c r="G16" s="47">
        <v>100</v>
      </c>
      <c r="H16" s="47">
        <v>392.87099999999998</v>
      </c>
      <c r="I16" s="47">
        <v>38.9</v>
      </c>
      <c r="J16" s="47">
        <v>43.9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x14ac:dyDescent="0.2">
      <c r="A17" s="47">
        <v>15</v>
      </c>
      <c r="B17" s="47" t="s">
        <v>143</v>
      </c>
      <c r="C17" s="47">
        <v>1986082</v>
      </c>
      <c r="D17" s="47">
        <v>1989861</v>
      </c>
      <c r="E17" s="47">
        <v>2304</v>
      </c>
      <c r="F17" s="47">
        <v>3780</v>
      </c>
      <c r="G17" s="47">
        <v>100</v>
      </c>
      <c r="H17" s="47">
        <v>81.700800000000001</v>
      </c>
      <c r="I17" s="47">
        <v>39.1</v>
      </c>
      <c r="J17" s="47">
        <v>43.6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x14ac:dyDescent="0.2">
      <c r="A18" s="47">
        <v>16</v>
      </c>
      <c r="B18" s="47" t="s">
        <v>143</v>
      </c>
      <c r="C18" s="47">
        <v>1986082</v>
      </c>
      <c r="D18" s="47">
        <v>1989861</v>
      </c>
      <c r="E18" s="47">
        <v>2</v>
      </c>
      <c r="F18" s="47">
        <v>142</v>
      </c>
      <c r="G18" s="47">
        <v>3.7566099999999998</v>
      </c>
      <c r="H18" s="47">
        <v>7.5132299999999999E-2</v>
      </c>
      <c r="I18" s="47">
        <v>36.700000000000003</v>
      </c>
      <c r="J18" s="47">
        <v>44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x14ac:dyDescent="0.2">
      <c r="A19" s="47">
        <v>17</v>
      </c>
      <c r="B19" s="47" t="s">
        <v>143</v>
      </c>
      <c r="C19" s="47">
        <v>1986082</v>
      </c>
      <c r="D19" s="47">
        <v>1989861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5.75" x14ac:dyDescent="0.25">
      <c r="A21" s="12" t="s">
        <v>122</v>
      </c>
    </row>
    <row r="22" spans="1:23" x14ac:dyDescent="0.2">
      <c r="A22" s="13" t="s">
        <v>496</v>
      </c>
    </row>
  </sheetData>
  <pageMargins left="0.7" right="0.7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23" sqref="A23"/>
    </sheetView>
  </sheetViews>
  <sheetFormatPr defaultColWidth="8.7109375" defaultRowHeight="15" x14ac:dyDescent="0.2"/>
  <cols>
    <col min="1" max="1" width="15" style="21" customWidth="1"/>
    <col min="2" max="2" width="69.140625" style="9" bestFit="1" customWidth="1"/>
    <col min="3" max="10" width="17.85546875" style="9" customWidth="1"/>
    <col min="11" max="16384" width="8.7109375" style="9"/>
  </cols>
  <sheetData>
    <row r="1" spans="1:10" s="10" customFormat="1" ht="21.75" customHeight="1" x14ac:dyDescent="0.3">
      <c r="A1" s="29" t="s">
        <v>685</v>
      </c>
    </row>
    <row r="2" spans="1:10" ht="47.25" customHeight="1" x14ac:dyDescent="0.25">
      <c r="A2" s="48" t="s">
        <v>0</v>
      </c>
      <c r="B2" s="50" t="s">
        <v>497</v>
      </c>
      <c r="C2" s="50" t="s">
        <v>135</v>
      </c>
      <c r="D2" s="50" t="s">
        <v>136</v>
      </c>
      <c r="E2" s="51" t="s">
        <v>137</v>
      </c>
      <c r="F2" s="50" t="s">
        <v>138</v>
      </c>
      <c r="G2" s="51" t="s">
        <v>139</v>
      </c>
      <c r="H2" s="51" t="s">
        <v>140</v>
      </c>
      <c r="I2" s="51" t="s">
        <v>141</v>
      </c>
      <c r="J2" s="51" t="s">
        <v>142</v>
      </c>
    </row>
    <row r="3" spans="1:10" x14ac:dyDescent="0.2">
      <c r="A3" s="42">
        <v>1</v>
      </c>
      <c r="B3" s="47" t="s">
        <v>143</v>
      </c>
      <c r="C3" s="42">
        <v>1</v>
      </c>
      <c r="D3" s="42">
        <v>2373487</v>
      </c>
      <c r="E3" s="42">
        <v>1159321</v>
      </c>
      <c r="F3" s="42">
        <v>2133368</v>
      </c>
      <c r="G3" s="42">
        <v>89.883300000000006</v>
      </c>
      <c r="H3" s="42">
        <v>66.292400000000001</v>
      </c>
      <c r="I3" s="42">
        <v>39.1</v>
      </c>
      <c r="J3" s="42">
        <v>34.6</v>
      </c>
    </row>
    <row r="4" spans="1:10" x14ac:dyDescent="0.2">
      <c r="A4" s="42">
        <v>2</v>
      </c>
      <c r="B4" s="47" t="s">
        <v>143</v>
      </c>
      <c r="C4" s="42">
        <v>1</v>
      </c>
      <c r="D4" s="42">
        <v>2373487</v>
      </c>
      <c r="E4" s="42">
        <v>2665158</v>
      </c>
      <c r="F4" s="42">
        <v>2285448</v>
      </c>
      <c r="G4" s="42">
        <v>96.290700000000001</v>
      </c>
      <c r="H4" s="42">
        <v>150.66</v>
      </c>
      <c r="I4" s="42">
        <v>39.1</v>
      </c>
      <c r="J4" s="42">
        <v>36.700000000000003</v>
      </c>
    </row>
    <row r="5" spans="1:10" x14ac:dyDescent="0.2">
      <c r="A5" s="42">
        <v>3</v>
      </c>
      <c r="B5" s="47" t="s">
        <v>143</v>
      </c>
      <c r="C5" s="42">
        <v>1</v>
      </c>
      <c r="D5" s="42">
        <v>2373487</v>
      </c>
      <c r="E5" s="42">
        <v>3415</v>
      </c>
      <c r="F5" s="42">
        <v>214526</v>
      </c>
      <c r="G5" s="42">
        <v>9.03843</v>
      </c>
      <c r="H5" s="42">
        <v>0.171489</v>
      </c>
      <c r="I5" s="42">
        <v>38.200000000000003</v>
      </c>
      <c r="J5" s="42">
        <v>25.8</v>
      </c>
    </row>
    <row r="6" spans="1:10" x14ac:dyDescent="0.2">
      <c r="A6" s="42">
        <v>4</v>
      </c>
      <c r="B6" s="47" t="s">
        <v>143</v>
      </c>
      <c r="C6" s="42">
        <v>1</v>
      </c>
      <c r="D6" s="42">
        <v>2373487</v>
      </c>
      <c r="E6" s="42">
        <v>500700</v>
      </c>
      <c r="F6" s="42">
        <v>2237424</v>
      </c>
      <c r="G6" s="42">
        <v>94.267399999999995</v>
      </c>
      <c r="H6" s="42">
        <v>27.995000000000001</v>
      </c>
      <c r="I6" s="42">
        <v>39.200000000000003</v>
      </c>
      <c r="J6" s="42">
        <v>36.5</v>
      </c>
    </row>
    <row r="7" spans="1:10" x14ac:dyDescent="0.2">
      <c r="A7" s="42">
        <v>5</v>
      </c>
      <c r="B7" s="47" t="s">
        <v>143</v>
      </c>
      <c r="C7" s="42">
        <v>1</v>
      </c>
      <c r="D7" s="42">
        <v>2373487</v>
      </c>
      <c r="E7" s="42">
        <v>289349</v>
      </c>
      <c r="F7" s="42">
        <v>345804</v>
      </c>
      <c r="G7" s="42">
        <v>14.5694</v>
      </c>
      <c r="H7" s="42">
        <v>14.2075</v>
      </c>
      <c r="I7" s="42">
        <v>38.700000000000003</v>
      </c>
      <c r="J7" s="42">
        <v>11.1</v>
      </c>
    </row>
    <row r="8" spans="1:10" x14ac:dyDescent="0.2">
      <c r="A8" s="42">
        <v>6</v>
      </c>
      <c r="B8" s="47" t="s">
        <v>143</v>
      </c>
      <c r="C8" s="42">
        <v>1</v>
      </c>
      <c r="D8" s="42">
        <v>2373487</v>
      </c>
      <c r="E8" s="42">
        <v>780390</v>
      </c>
      <c r="F8" s="42">
        <v>1802257</v>
      </c>
      <c r="G8" s="42">
        <v>75.932900000000004</v>
      </c>
      <c r="H8" s="42">
        <v>45.841000000000001</v>
      </c>
      <c r="I8" s="42">
        <v>38.6</v>
      </c>
      <c r="J8" s="42">
        <v>40.9</v>
      </c>
    </row>
    <row r="9" spans="1:10" x14ac:dyDescent="0.2">
      <c r="A9" s="42">
        <v>7</v>
      </c>
      <c r="B9" s="47" t="s">
        <v>143</v>
      </c>
      <c r="C9" s="42">
        <v>1</v>
      </c>
      <c r="D9" s="42">
        <v>2373487</v>
      </c>
      <c r="E9" s="42">
        <v>2238331</v>
      </c>
      <c r="F9" s="42">
        <v>2077145</v>
      </c>
      <c r="G9" s="42">
        <v>87.514499999999998</v>
      </c>
      <c r="H9" s="42">
        <v>127.95399999999999</v>
      </c>
      <c r="I9" s="42">
        <v>39.200000000000003</v>
      </c>
      <c r="J9" s="42">
        <v>36.200000000000003</v>
      </c>
    </row>
    <row r="10" spans="1:10" x14ac:dyDescent="0.2">
      <c r="A10" s="42">
        <v>8</v>
      </c>
      <c r="B10" s="47" t="s">
        <v>143</v>
      </c>
      <c r="C10" s="42">
        <v>1</v>
      </c>
      <c r="D10" s="42">
        <v>2373487</v>
      </c>
      <c r="E10" s="42">
        <v>6399792</v>
      </c>
      <c r="F10" s="42">
        <v>2301639</v>
      </c>
      <c r="G10" s="42">
        <v>96.972899999999996</v>
      </c>
      <c r="H10" s="42">
        <v>363.35599999999999</v>
      </c>
      <c r="I10" s="42">
        <v>39.200000000000003</v>
      </c>
      <c r="J10" s="42">
        <v>37.1</v>
      </c>
    </row>
    <row r="11" spans="1:10" x14ac:dyDescent="0.2">
      <c r="A11" s="42">
        <v>9</v>
      </c>
      <c r="B11" s="47" t="s">
        <v>143</v>
      </c>
      <c r="C11" s="42">
        <v>1</v>
      </c>
      <c r="D11" s="42">
        <v>2373487</v>
      </c>
      <c r="E11" s="42">
        <v>79577</v>
      </c>
      <c r="F11" s="42">
        <v>496131</v>
      </c>
      <c r="G11" s="42">
        <v>20.902999999999999</v>
      </c>
      <c r="H11" s="42">
        <v>3.8115600000000001</v>
      </c>
      <c r="I11" s="42">
        <v>39.4</v>
      </c>
      <c r="J11" s="42">
        <v>17.2</v>
      </c>
    </row>
    <row r="12" spans="1:10" x14ac:dyDescent="0.2">
      <c r="A12" s="42">
        <v>10</v>
      </c>
      <c r="B12" s="47" t="s">
        <v>143</v>
      </c>
      <c r="C12" s="42">
        <v>1</v>
      </c>
      <c r="D12" s="42">
        <v>2373487</v>
      </c>
      <c r="E12" s="42">
        <v>5898778</v>
      </c>
      <c r="F12" s="42">
        <v>2064055</v>
      </c>
      <c r="G12" s="42">
        <v>86.962999999999994</v>
      </c>
      <c r="H12" s="42">
        <v>334.07299999999998</v>
      </c>
      <c r="I12" s="42">
        <v>39.299999999999997</v>
      </c>
      <c r="J12" s="42">
        <v>35.299999999999997</v>
      </c>
    </row>
    <row r="13" spans="1:10" x14ac:dyDescent="0.2">
      <c r="A13" s="42">
        <v>11</v>
      </c>
      <c r="B13" s="47" t="s">
        <v>143</v>
      </c>
      <c r="C13" s="42">
        <v>1</v>
      </c>
      <c r="D13" s="42">
        <v>2373487</v>
      </c>
      <c r="E13" s="42">
        <v>10339571</v>
      </c>
      <c r="F13" s="42">
        <v>2158516</v>
      </c>
      <c r="G13" s="42">
        <v>90.942800000000005</v>
      </c>
      <c r="H13" s="42">
        <v>589.61199999999997</v>
      </c>
      <c r="I13" s="42">
        <v>39.200000000000003</v>
      </c>
      <c r="J13" s="42">
        <v>36</v>
      </c>
    </row>
    <row r="14" spans="1:10" x14ac:dyDescent="0.2">
      <c r="A14" s="42">
        <v>12</v>
      </c>
      <c r="B14" s="47" t="s">
        <v>143</v>
      </c>
      <c r="C14" s="42">
        <v>1</v>
      </c>
      <c r="D14" s="42">
        <v>2373487</v>
      </c>
      <c r="E14" s="42">
        <v>672295</v>
      </c>
      <c r="F14" s="42">
        <v>1770929</v>
      </c>
      <c r="G14" s="42">
        <v>74.613</v>
      </c>
      <c r="H14" s="42">
        <v>39.066099999999999</v>
      </c>
      <c r="I14" s="42">
        <v>39</v>
      </c>
      <c r="J14" s="42">
        <v>40.5</v>
      </c>
    </row>
    <row r="15" spans="1:10" x14ac:dyDescent="0.2">
      <c r="A15" s="42">
        <v>13</v>
      </c>
      <c r="B15" s="47" t="s">
        <v>143</v>
      </c>
      <c r="C15" s="42">
        <v>1</v>
      </c>
      <c r="D15" s="42">
        <v>2373487</v>
      </c>
      <c r="E15" s="42">
        <v>5091524</v>
      </c>
      <c r="F15" s="42">
        <v>2137277</v>
      </c>
      <c r="G15" s="42">
        <v>90.048000000000002</v>
      </c>
      <c r="H15" s="42">
        <v>290.48</v>
      </c>
      <c r="I15" s="42">
        <v>39.299999999999997</v>
      </c>
      <c r="J15" s="42">
        <v>36.6</v>
      </c>
    </row>
    <row r="16" spans="1:10" x14ac:dyDescent="0.2">
      <c r="A16" s="42">
        <v>14</v>
      </c>
      <c r="B16" s="47" t="s">
        <v>143</v>
      </c>
      <c r="C16" s="42">
        <v>1</v>
      </c>
      <c r="D16" s="42">
        <v>2373487</v>
      </c>
      <c r="E16" s="42">
        <v>7224531</v>
      </c>
      <c r="F16" s="42">
        <v>2246909</v>
      </c>
      <c r="G16" s="42">
        <v>94.667000000000002</v>
      </c>
      <c r="H16" s="42">
        <v>428.28300000000002</v>
      </c>
      <c r="I16" s="42">
        <v>38.799999999999997</v>
      </c>
      <c r="J16" s="42">
        <v>36.700000000000003</v>
      </c>
    </row>
    <row r="17" spans="1:10" x14ac:dyDescent="0.2">
      <c r="A17" s="42">
        <v>15</v>
      </c>
      <c r="B17" s="47" t="s">
        <v>143</v>
      </c>
      <c r="C17" s="42">
        <v>1</v>
      </c>
      <c r="D17" s="42">
        <v>2373487</v>
      </c>
      <c r="E17" s="42">
        <v>5571637</v>
      </c>
      <c r="F17" s="42">
        <v>2272856</v>
      </c>
      <c r="G17" s="42">
        <v>95.760199999999998</v>
      </c>
      <c r="H17" s="42">
        <v>325.63600000000002</v>
      </c>
      <c r="I17" s="42">
        <v>39</v>
      </c>
      <c r="J17" s="42">
        <v>35</v>
      </c>
    </row>
    <row r="18" spans="1:10" x14ac:dyDescent="0.2">
      <c r="A18" s="42">
        <v>16</v>
      </c>
      <c r="B18" s="47" t="s">
        <v>143</v>
      </c>
      <c r="C18" s="42">
        <v>1</v>
      </c>
      <c r="D18" s="42">
        <v>2373487</v>
      </c>
      <c r="E18" s="42">
        <v>21871</v>
      </c>
      <c r="F18" s="42">
        <v>707840</v>
      </c>
      <c r="G18" s="42">
        <v>29.822800000000001</v>
      </c>
      <c r="H18" s="42">
        <v>1.11921</v>
      </c>
      <c r="I18" s="42">
        <v>38.9</v>
      </c>
      <c r="J18" s="42">
        <v>23.1</v>
      </c>
    </row>
    <row r="19" spans="1:10" x14ac:dyDescent="0.2">
      <c r="A19" s="42">
        <v>17</v>
      </c>
      <c r="B19" s="47" t="s">
        <v>143</v>
      </c>
      <c r="C19" s="42">
        <v>1</v>
      </c>
      <c r="D19" s="42">
        <v>2373487</v>
      </c>
      <c r="E19" s="42">
        <v>98413</v>
      </c>
      <c r="F19" s="42">
        <v>529082</v>
      </c>
      <c r="G19" s="42">
        <v>22.2913</v>
      </c>
      <c r="H19" s="42">
        <v>4.7433500000000004</v>
      </c>
      <c r="I19" s="42">
        <v>39.1</v>
      </c>
      <c r="J19" s="42">
        <v>11.4</v>
      </c>
    </row>
    <row r="21" spans="1:10" ht="15.75" x14ac:dyDescent="0.25">
      <c r="A21" s="22" t="s">
        <v>122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 x14ac:dyDescent="0.2">
      <c r="A22" s="23" t="s">
        <v>498</v>
      </c>
      <c r="B22" s="13"/>
      <c r="C22" s="13"/>
      <c r="D22" s="13"/>
      <c r="E22" s="13"/>
      <c r="F22" s="13"/>
      <c r="G22" s="13"/>
      <c r="H22" s="13"/>
      <c r="I22" s="13"/>
      <c r="J22" s="13"/>
    </row>
  </sheetData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0A0EC0C674E4E89C7F97EDE37D485" ma:contentTypeVersion="14" ma:contentTypeDescription="Create a new document." ma:contentTypeScope="" ma:versionID="71e07116301976465c0d0d6793241879">
  <xsd:schema xmlns:xsd="http://www.w3.org/2001/XMLSchema" xmlns:xs="http://www.w3.org/2001/XMLSchema" xmlns:p="http://schemas.microsoft.com/office/2006/metadata/properties" xmlns:ns3="0b56692d-89f9-4617-9780-6a1e18e0b3a8" xmlns:ns4="d28047a0-10e9-4053-81f1-f4b425d75d56" targetNamespace="http://schemas.microsoft.com/office/2006/metadata/properties" ma:root="true" ma:fieldsID="58b360e58a06588c28787f9a0d591634" ns3:_="" ns4:_="">
    <xsd:import namespace="0b56692d-89f9-4617-9780-6a1e18e0b3a8"/>
    <xsd:import namespace="d28047a0-10e9-4053-81f1-f4b425d75d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6692d-89f9-4617-9780-6a1e18e0b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047a0-10e9-4053-81f1-f4b425d75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52F40-0D6F-43D4-BDD7-9321931FB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6692d-89f9-4617-9780-6a1e18e0b3a8"/>
    <ds:schemaRef ds:uri="d28047a0-10e9-4053-81f1-f4b425d75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D23375-78D9-4DFC-8E91-C289F29DD101}">
  <ds:schemaRefs>
    <ds:schemaRef ds:uri="0b56692d-89f9-4617-9780-6a1e18e0b3a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d28047a0-10e9-4053-81f1-f4b425d75d5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55A587-A7A1-4E92-98AF-623310B90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Lithgow</dc:creator>
  <cp:keywords/>
  <dc:description/>
  <cp:lastModifiedBy>Laura Sycuro</cp:lastModifiedBy>
  <cp:revision/>
  <dcterms:created xsi:type="dcterms:W3CDTF">2021-11-03T00:19:07Z</dcterms:created>
  <dcterms:modified xsi:type="dcterms:W3CDTF">2022-05-20T23:21:17Z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0x01010049C0A0EC0C674E4E89C7F97EDE37D485</vt:lpwstr>
  </property>
</Properties>
</file>