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WORK\2022\high Ti\To submit\"/>
    </mc:Choice>
  </mc:AlternateContent>
  <xr:revisionPtr revIDLastSave="0" documentId="13_ncr:1_{77159CFA-E53C-498E-B360-58869423AC67}" xr6:coauthVersionLast="47" xr6:coauthVersionMax="47" xr10:uidLastSave="{00000000-0000-0000-0000-000000000000}"/>
  <bookViews>
    <workbookView xWindow="-108" yWindow="-108" windowWidth="23256" windowHeight="12456" xr2:uid="{7028BD9A-02A3-430E-AE40-5E090FF41A7D}"/>
  </bookViews>
  <sheets>
    <sheet name="parameters for melting model" sheetId="2" r:id="rId1"/>
  </sheets>
  <definedNames>
    <definedName name="_ENREF_1" localSheetId="0">'parameters for melting model'!#REF!</definedName>
    <definedName name="_ENREF_2" localSheetId="0">'parameters for melting model'!#REF!</definedName>
    <definedName name="_ENREF_3" localSheetId="0">'parameters for melting model'!#REF!</definedName>
    <definedName name="_ENREF_4" localSheetId="0">'parameters for melting model'!#REF!</definedName>
    <definedName name="_ENREF_5" localSheetId="0">'parameters for melting model'!#REF!</definedName>
    <definedName name="_ENREF_6" localSheetId="0">'parameters for melting model'!#REF!</definedName>
    <definedName name="_ENREF_7" localSheetId="0">'parameters for melting model'!#REF!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29" i="2" l="1"/>
  <c r="E22" i="2" s="1"/>
  <c r="E24" i="2" s="1"/>
  <c r="E10" i="2" l="1"/>
  <c r="E18" i="2"/>
  <c r="E8" i="2"/>
  <c r="E16" i="2"/>
  <c r="E9" i="2"/>
  <c r="E17" i="2"/>
  <c r="E11" i="2"/>
  <c r="E12" i="2"/>
  <c r="E5" i="2"/>
  <c r="E13" i="2"/>
  <c r="E19" i="2"/>
  <c r="E4" i="2"/>
  <c r="E6" i="2"/>
  <c r="E14" i="2"/>
  <c r="E20" i="2"/>
  <c r="E7" i="2"/>
  <c r="E15" i="2"/>
</calcChain>
</file>

<file path=xl/sharedStrings.xml><?xml version="1.0" encoding="utf-8"?>
<sst xmlns="http://schemas.openxmlformats.org/spreadsheetml/2006/main" count="59" uniqueCount="57">
  <si>
    <t>Ba</t>
  </si>
  <si>
    <t>La</t>
  </si>
  <si>
    <t>Ce</t>
  </si>
  <si>
    <t>Sr</t>
  </si>
  <si>
    <t>Nd</t>
  </si>
  <si>
    <t>Zr</t>
  </si>
  <si>
    <t>Sm</t>
  </si>
  <si>
    <t>Eu</t>
  </si>
  <si>
    <t>Ti</t>
  </si>
  <si>
    <t>Gd</t>
  </si>
  <si>
    <t>Dy</t>
  </si>
  <si>
    <t>Y</t>
  </si>
  <si>
    <t>Er</t>
  </si>
  <si>
    <t>Yb</t>
  </si>
  <si>
    <t>Co</t>
  </si>
  <si>
    <t>Ni</t>
  </si>
  <si>
    <t>K</t>
  </si>
  <si>
    <t>ol</t>
  </si>
  <si>
    <t>opx</t>
  </si>
  <si>
    <t>cpx</t>
  </si>
  <si>
    <t>garnet</t>
  </si>
  <si>
    <t>melt portion to metasomatize harzburgite</t>
    <phoneticPr fontId="6" type="noConversion"/>
  </si>
  <si>
    <t>volume relative to oxide gabbro</t>
    <phoneticPr fontId="4" type="noConversion"/>
  </si>
  <si>
    <t>note</t>
    <phoneticPr fontId="4" type="noConversion"/>
  </si>
  <si>
    <t>Dgt/melt</t>
    <phoneticPr fontId="4" type="noConversion"/>
  </si>
  <si>
    <t>Dcpx/melt</t>
    <phoneticPr fontId="4" type="noConversion"/>
  </si>
  <si>
    <t>rutile</t>
    <phoneticPr fontId="4" type="noConversion"/>
  </si>
  <si>
    <t>Harzburgite compositions were taken by melting a peridotite with compositions and modal portion in Salters and Stracke 2004 till clinopyroxene exhuastion.</t>
    <phoneticPr fontId="4" type="noConversion"/>
  </si>
  <si>
    <t>Dol/melt</t>
    <phoneticPr fontId="4" type="noConversion"/>
  </si>
  <si>
    <t>Dopx/melt</t>
    <phoneticPr fontId="4" type="noConversion"/>
  </si>
  <si>
    <r>
      <t>oxide gabbro</t>
    </r>
    <r>
      <rPr>
        <vertAlign val="superscript"/>
        <sz val="11"/>
        <color theme="1"/>
        <rFont val="Times New Roman"/>
        <family val="1"/>
      </rPr>
      <t>1</t>
    </r>
    <phoneticPr fontId="4" type="noConversion"/>
  </si>
  <si>
    <r>
      <t>Harburgite</t>
    </r>
    <r>
      <rPr>
        <vertAlign val="superscript"/>
        <sz val="11"/>
        <color theme="1"/>
        <rFont val="Times New Roman"/>
        <family val="1"/>
      </rPr>
      <t>3</t>
    </r>
    <phoneticPr fontId="4" type="noConversion"/>
  </si>
  <si>
    <t>quartz</t>
    <phoneticPr fontId="4" type="noConversion"/>
  </si>
  <si>
    <t>Modal portion</t>
    <phoneticPr fontId="4" type="noConversion"/>
  </si>
  <si>
    <t>The reaction between oxide gabbro melt and the host harzburgite occur with melt reacting with olivine to form clinopyroxene. Olivine reduction rate during reaction were taken as 1.2 times the melt volume from Mallik and Dasgupta, 2012.</t>
    <phoneticPr fontId="4" type="noConversion"/>
  </si>
  <si>
    <t>Melt compositions derived from 60% batch melting of the oxide gabbro under garnet field melting with melting reaction from Pertermann and Hirschmann 2003</t>
    <phoneticPr fontId="4" type="noConversion"/>
  </si>
  <si>
    <t>Melt compositions derived from 17% melting of metasomatized peridotite using fractional melting in the garnet field with melting reaction from Salters and Stracke, 2004.</t>
    <phoneticPr fontId="4" type="noConversion"/>
  </si>
  <si>
    <r>
      <t>melt of metasomatized peridotite</t>
    </r>
    <r>
      <rPr>
        <vertAlign val="superscript"/>
        <sz val="11"/>
        <color theme="1"/>
        <rFont val="Times New Roman"/>
        <family val="1"/>
      </rPr>
      <t>5</t>
    </r>
    <phoneticPr fontId="4" type="noConversion"/>
  </si>
  <si>
    <r>
      <t>high-Ti primary melt</t>
    </r>
    <r>
      <rPr>
        <vertAlign val="superscript"/>
        <sz val="11"/>
        <color theme="1"/>
        <rFont val="Times New Roman"/>
        <family val="1"/>
      </rPr>
      <t>6</t>
    </r>
    <phoneticPr fontId="4" type="noConversion"/>
  </si>
  <si>
    <t>High-Ti primary melt compositions were calculated by adding incremental equlibrium olivine in the composition of high-Ti MORB sample HLY0102-028-015 until the melt is equilibriated with Fo90 olivine. 23.6% olivine was added to derive the primary melt. Thus, incompatible elements of the primary melt can be calculated by diluting the starting compositions by 123.6%, and Co, and Ni contents were calculated using the liquid line of descent of the Gakkel samples extending to the Mg# to be equilibriated with Fo90 olivine.</t>
    <phoneticPr fontId="4" type="noConversion"/>
  </si>
  <si>
    <t>Oxide gabbro compositions are mainly from sample ODP0153-0921D-004R-001/036-043 from Leg 153 hosted by peridotite. Co content was unavailable for this sample and K content was too low compared to other oxide gabbro from this Leg. Therefore,  Co, and K contents were from other oxide gabbros from the same leg with similar Ti enrichments.</t>
    <phoneticPr fontId="4" type="noConversion"/>
  </si>
  <si>
    <t>Table S2 Parameters used to model the melting of recycled oxide gabbro-bearing lithosphere mantle beneath the Gakkel Ridge.</t>
    <phoneticPr fontId="4" type="noConversion"/>
  </si>
  <si>
    <t>D for Co, and Ni are from Petermann et al., 2004 and D for other elements are from Yaxley and Sobolev 2007.</t>
  </si>
  <si>
    <r>
      <t>60% oxide gabbro melt</t>
    </r>
    <r>
      <rPr>
        <vertAlign val="superscript"/>
        <sz val="11"/>
        <color theme="1"/>
        <rFont val="Times New Roman"/>
        <family val="1"/>
      </rPr>
      <t>2</t>
    </r>
    <phoneticPr fontId="4" type="noConversion"/>
  </si>
  <si>
    <r>
      <t>metasomatized peridotite</t>
    </r>
    <r>
      <rPr>
        <vertAlign val="superscript"/>
        <sz val="11"/>
        <color theme="1"/>
        <rFont val="Times New Roman"/>
        <family val="1"/>
      </rPr>
      <t>4</t>
    </r>
    <phoneticPr fontId="4" type="noConversion"/>
  </si>
  <si>
    <t>Sample</t>
    <phoneticPr fontId="4" type="noConversion"/>
  </si>
  <si>
    <r>
      <t>for eclogite melting</t>
    </r>
    <r>
      <rPr>
        <vertAlign val="superscript"/>
        <sz val="11"/>
        <color theme="1"/>
        <rFont val="Times New Roman"/>
        <family val="1"/>
      </rPr>
      <t>7</t>
    </r>
    <phoneticPr fontId="4" type="noConversion"/>
  </si>
  <si>
    <r>
      <t>for metasomatized peridotite melting</t>
    </r>
    <r>
      <rPr>
        <vertAlign val="superscript"/>
        <sz val="11"/>
        <color theme="1"/>
        <rFont val="Times New Roman"/>
        <family val="1"/>
      </rPr>
      <t>8</t>
    </r>
    <phoneticPr fontId="4" type="noConversion"/>
  </si>
  <si>
    <t>D for Ni and Co for olivine, orthopyroxene and clinopyroxene are from le Roux et al., 2011, and that for garnet are from Pertermann et al., 2004. D for other elements are from Salters and Stracke 2004 and Donnelly et al., 2004</t>
    <phoneticPr fontId="4" type="noConversion"/>
  </si>
  <si>
    <t>References</t>
    <phoneticPr fontId="4" type="noConversion"/>
  </si>
  <si>
    <t>Pertermann, M. &amp; Hirschmann, M. M. Anhydrous partial melting experiments on MORB-like eclogite: Phase relations, phase compositions and mineral-melt partitioning of major elements at 2-3 GPa. J. Petrol. 44, 2173-2201, doi:10.1093/petrology/egg074 (2003).</t>
  </si>
  <si>
    <t>Salters, V. J. M. &amp; Stracke, A. Composition of the depleted mantle. Geochemistry Geophysics Geosystems 5, Q05B07 (2004).</t>
  </si>
  <si>
    <t>Mallik, A. &amp; Dasgupta, R. Reaction between MORB-eclogite derived melts and fertile peridotite and generation of ocean island basalts. Earth Planet. Sci. Lett. 329–330, 97-108, doi:10.1016/j.epsl.2012.02.007 (2012).</t>
  </si>
  <si>
    <t>Pertermann, M., Hirschmann, M., Hametner, K., Günther, D. &amp; Schmidt, M. W. Experimental determination of trace element partitioning between garnet and silica‐rich liquid during anhydrous partial melting of MORB‐like eclogite. Geochem. Geophys. Geosyst. 5 (2004).</t>
  </si>
  <si>
    <t>Yaxley, G. M. &amp; Sobolev, A. V. High-pressure partial melting of gabbro and its role in the Hawaiian magma source. Contrib. Mineral. Petrol. 154, 371-383, doi:10.1007/s00410-007-0198-4 (2007).</t>
  </si>
  <si>
    <t>Le Roux, V., Dasgupta, R. &amp; Lee, C. T. A. Mineralogical heterogeneities in the Earth's mantle: Constraints from Mn, Co, Ni and Zn partitioning during partial melting. Earth Planet. Sci. Lett. 307, 395-408, doi:10.1016/j.epsl.2011.05.014 (2011).</t>
  </si>
  <si>
    <t>Donnelly, K. E., Goldstein, S. L., Langmuir, C. H. &amp; Spiegelman, M. Origin of enriched ocean ridge basalts and implications for mantle dynamics. Earth Planet. Sci. Lett. 226, 347-366, doi:10.1016/j.epsl.2004.07.019 (2004).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</si>
</sst>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0_);[Red]\(0.000\)"/>
    <numFmt numFmtId="178" formatCode="0.0000_ "/>
    <numFmt numFmtId="179" formatCode="0_);[Red]\(0\)"/>
    <numFmt numFmtId="180" formatCode="0.0_);[Red]\(0.0\)"/>
    <numFmt numFmtId="181" formatCode="0.00_);[Red]\(0.00\)"/>
  </numFmts>
  <fonts count="10" x14ac:knownFonts="1">
    <font>
      <sz val="11"/>
      <color theme="1"/>
      <name val="等线"/>
      <family val="2"/>
      <charset val="134"/>
      <scheme val="minor"/>
    </font>
    <font>
      <sz val="11"/>
      <color theme="1"/>
      <name val="等线"/>
      <family val="2"/>
      <scheme val="minor"/>
    </font>
    <font>
      <sz val="11"/>
      <color theme="1"/>
      <name val="等线"/>
      <family val="2"/>
      <charset val="134"/>
      <scheme val="minor"/>
    </font>
    <font>
      <sz val="11"/>
      <color theme="1"/>
      <name val="Times New Roman"/>
      <family val="1"/>
    </font>
    <font>
      <sz val="9"/>
      <name val="等线"/>
      <family val="2"/>
      <charset val="134"/>
      <scheme val="minor"/>
    </font>
    <font>
      <sz val="11"/>
      <color rgb="FF000000"/>
      <name val="Times New Roman"/>
      <family val="1"/>
    </font>
    <font>
      <sz val="9"/>
      <name val="宋体"/>
      <family val="3"/>
      <charset val="134"/>
    </font>
    <font>
      <sz val="10.5"/>
      <color theme="1"/>
      <name val="Times New Roman"/>
      <family val="1"/>
    </font>
    <font>
      <vertAlign val="superscript"/>
      <sz val="11"/>
      <color theme="1"/>
      <name val="Times New Roman"/>
      <family val="1"/>
    </font>
    <font>
      <b/>
      <u/>
      <sz val="11"/>
      <color theme="1"/>
      <name val="Times New Roman"/>
      <family val="1"/>
    </font>
  </fonts>
  <fills count="2">
    <fill>
      <patternFill patternType="none"/>
    </fill>
    <fill>
      <patternFill patternType="gray125"/>
    </fill>
  </fills>
  <borders count="4">
    <border>
      <left/>
      <right/>
      <top/>
      <bottom/>
      <diagonal/>
    </border>
    <border>
      <left style="thin">
        <color auto="1"/>
      </left>
      <right/>
      <top/>
      <bottom/>
      <diagonal/>
    </border>
    <border>
      <left/>
      <right/>
      <top style="thin">
        <color auto="1"/>
      </top>
      <bottom/>
      <diagonal/>
    </border>
    <border>
      <left/>
      <right/>
      <top/>
      <bottom style="thin">
        <color auto="1"/>
      </bottom>
      <diagonal/>
    </border>
  </borders>
  <cellStyleXfs count="4">
    <xf numFmtId="0" fontId="0" fillId="0" borderId="0">
      <alignment vertical="center"/>
    </xf>
    <xf numFmtId="0" fontId="2" fillId="0" borderId="0">
      <alignment vertical="center"/>
    </xf>
    <xf numFmtId="0" fontId="2" fillId="0" borderId="0">
      <alignment vertical="center"/>
    </xf>
    <xf numFmtId="0" fontId="1" fillId="0" borderId="0"/>
  </cellStyleXfs>
  <cellXfs count="35">
    <xf numFmtId="0" fontId="0" fillId="0" borderId="0" xfId="0">
      <alignment vertical="center"/>
    </xf>
    <xf numFmtId="0" fontId="3" fillId="0" borderId="0" xfId="0" applyFont="1" applyFill="1" applyAlignment="1"/>
    <xf numFmtId="0" fontId="7" fillId="0" borderId="0" xfId="0" applyFont="1">
      <alignment vertical="center"/>
    </xf>
    <xf numFmtId="0" fontId="3" fillId="0" borderId="1" xfId="1" applyFont="1" applyFill="1" applyBorder="1">
      <alignment vertical="center"/>
    </xf>
    <xf numFmtId="0" fontId="3" fillId="0" borderId="0" xfId="1" applyFont="1" applyFill="1">
      <alignment vertical="center"/>
    </xf>
    <xf numFmtId="0" fontId="3" fillId="0" borderId="0" xfId="0" applyFont="1" applyFill="1">
      <alignment vertical="center"/>
    </xf>
    <xf numFmtId="177" fontId="3" fillId="0" borderId="0" xfId="0" applyNumberFormat="1" applyFont="1" applyFill="1">
      <alignment vertical="center"/>
    </xf>
    <xf numFmtId="0" fontId="3" fillId="0" borderId="0" xfId="0" applyFont="1">
      <alignment vertical="center"/>
    </xf>
    <xf numFmtId="0" fontId="3" fillId="0" borderId="0" xfId="0" applyFont="1" applyFill="1" applyBorder="1">
      <alignment vertical="center"/>
    </xf>
    <xf numFmtId="178" fontId="3" fillId="0" borderId="0" xfId="1" applyNumberFormat="1" applyFont="1" applyFill="1">
      <alignment vertical="center"/>
    </xf>
    <xf numFmtId="179" fontId="3" fillId="0" borderId="0" xfId="0" applyNumberFormat="1" applyFont="1">
      <alignment vertical="center"/>
    </xf>
    <xf numFmtId="0" fontId="3" fillId="0" borderId="0" xfId="0" applyFont="1" applyAlignment="1">
      <alignment vertical="center" wrapText="1"/>
    </xf>
    <xf numFmtId="181" fontId="3" fillId="0" borderId="0" xfId="2" applyNumberFormat="1" applyFont="1" applyFill="1" applyBorder="1">
      <alignment vertical="center"/>
    </xf>
    <xf numFmtId="0" fontId="3" fillId="0" borderId="2" xfId="0" applyFont="1" applyBorder="1" applyAlignment="1">
      <alignment vertical="center" wrapText="1"/>
    </xf>
    <xf numFmtId="0" fontId="3" fillId="0" borderId="0" xfId="0" applyFont="1" applyFill="1" applyBorder="1" applyAlignment="1"/>
    <xf numFmtId="177" fontId="3" fillId="0" borderId="0" xfId="0" applyNumberFormat="1" applyFont="1" applyFill="1" applyBorder="1" applyAlignment="1"/>
    <xf numFmtId="176" fontId="3" fillId="0" borderId="0" xfId="0" applyNumberFormat="1" applyFont="1" applyBorder="1">
      <alignment vertical="center"/>
    </xf>
    <xf numFmtId="181" fontId="3" fillId="0" borderId="0" xfId="0" applyNumberFormat="1" applyFont="1" applyBorder="1">
      <alignment vertical="center"/>
    </xf>
    <xf numFmtId="179" fontId="3" fillId="0" borderId="0" xfId="0" applyNumberFormat="1" applyFont="1" applyFill="1" applyBorder="1" applyAlignment="1"/>
    <xf numFmtId="179" fontId="3" fillId="0" borderId="0" xfId="0" applyNumberFormat="1" applyFont="1" applyBorder="1">
      <alignment vertical="center"/>
    </xf>
    <xf numFmtId="0" fontId="9" fillId="0" borderId="0" xfId="0" applyFont="1" applyFill="1" applyBorder="1" applyAlignment="1"/>
    <xf numFmtId="0" fontId="3" fillId="0" borderId="0" xfId="0" applyFont="1" applyBorder="1">
      <alignment vertical="center"/>
    </xf>
    <xf numFmtId="180" fontId="3" fillId="0" borderId="0" xfId="0" applyNumberFormat="1" applyFont="1" applyFill="1" applyBorder="1" applyAlignment="1"/>
    <xf numFmtId="0" fontId="5" fillId="0" borderId="0" xfId="0" applyFont="1" applyBorder="1" applyAlignment="1"/>
    <xf numFmtId="0" fontId="3" fillId="0" borderId="3" xfId="0" applyFont="1" applyFill="1" applyBorder="1" applyAlignment="1"/>
    <xf numFmtId="177" fontId="3" fillId="0" borderId="3" xfId="0" applyNumberFormat="1" applyFont="1" applyFill="1" applyBorder="1" applyAlignment="1"/>
    <xf numFmtId="0" fontId="3" fillId="0" borderId="3" xfId="0" applyFont="1" applyBorder="1">
      <alignment vertical="center"/>
    </xf>
    <xf numFmtId="0" fontId="3" fillId="0" borderId="3" xfId="0" applyFont="1" applyBorder="1" applyAlignment="1">
      <alignment vertical="center" wrapText="1"/>
    </xf>
    <xf numFmtId="0" fontId="3" fillId="0" borderId="2" xfId="1" applyFont="1" applyFill="1" applyBorder="1" applyAlignment="1">
      <alignment vertical="center" wrapText="1"/>
    </xf>
    <xf numFmtId="0" fontId="0" fillId="0" borderId="3" xfId="0" applyBorder="1" applyAlignment="1">
      <alignment horizontal="center" vertical="center" wrapText="1"/>
    </xf>
    <xf numFmtId="0" fontId="3" fillId="0" borderId="3" xfId="0" applyFont="1" applyFill="1" applyBorder="1">
      <alignment vertical="center"/>
    </xf>
    <xf numFmtId="0" fontId="3" fillId="0" borderId="3" xfId="1" applyFont="1" applyFill="1" applyBorder="1" applyAlignment="1">
      <alignment horizontal="center" vertical="center" wrapText="1"/>
    </xf>
    <xf numFmtId="0" fontId="0" fillId="0" borderId="3" xfId="0" applyBorder="1" applyAlignment="1">
      <alignment horizontal="center" vertical="center" wrapText="1"/>
    </xf>
    <xf numFmtId="0" fontId="3" fillId="0" borderId="2" xfId="0" applyFont="1" applyFill="1" applyBorder="1" applyAlignment="1">
      <alignment vertical="center" wrapText="1"/>
    </xf>
    <xf numFmtId="0" fontId="0" fillId="0" borderId="3" xfId="0" applyBorder="1" applyAlignment="1">
      <alignment vertical="center" wrapText="1"/>
    </xf>
  </cellXfs>
  <cellStyles count="4">
    <cellStyle name="常规" xfId="0" builtinId="0"/>
    <cellStyle name="常规 2" xfId="3" xr:uid="{2733928E-915C-45D1-B5BC-193958E64403}"/>
    <cellStyle name="常规 4 2" xfId="1" xr:uid="{37EFC379-7EAA-4A7E-B5E0-2D20BF01C57E}"/>
    <cellStyle name="常规 5" xfId="2" xr:uid="{56A2972A-8087-4CC6-8EA0-E62EC459944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11D3F-2693-40FA-88A8-E0876027618A}">
  <dimension ref="A1:O46"/>
  <sheetViews>
    <sheetView tabSelected="1" workbookViewId="0">
      <pane xSplit="1" ySplit="2" topLeftCell="B24" activePane="bottomRight" state="frozen"/>
      <selection pane="topRight" activeCell="B1" sqref="B1"/>
      <selection pane="bottomLeft" activeCell="A2" sqref="A2"/>
      <selection pane="bottomRight" activeCell="F47" sqref="F47"/>
    </sheetView>
  </sheetViews>
  <sheetFormatPr defaultColWidth="8.88671875" defaultRowHeight="13.8" x14ac:dyDescent="0.25"/>
  <cols>
    <col min="1" max="1" width="8.88671875" style="5"/>
    <col min="2" max="2" width="11.77734375" style="5" customWidth="1"/>
    <col min="3" max="3" width="12.21875" style="6" customWidth="1"/>
    <col min="4" max="4" width="11.109375" style="6" customWidth="1"/>
    <col min="5" max="5" width="14.44140625" style="6" customWidth="1"/>
    <col min="6" max="6" width="14.21875" style="7" customWidth="1"/>
    <col min="7" max="7" width="12.44140625" style="7" customWidth="1"/>
    <col min="8" max="8" width="1.33203125" style="7" customWidth="1"/>
    <col min="9" max="9" width="8.88671875" style="5"/>
    <col min="10" max="10" width="10.33203125" style="7" customWidth="1"/>
    <col min="11" max="11" width="1.33203125" style="7" customWidth="1"/>
    <col min="12" max="12" width="8.88671875" style="7"/>
    <col min="13" max="13" width="9.44140625" style="7" customWidth="1"/>
    <col min="14" max="14" width="9.33203125" style="7" customWidth="1"/>
    <col min="15" max="16384" width="8.88671875" style="7"/>
  </cols>
  <sheetData>
    <row r="1" spans="1:15" x14ac:dyDescent="0.25">
      <c r="A1" s="5" t="s">
        <v>41</v>
      </c>
    </row>
    <row r="2" spans="1:15" s="11" customFormat="1" x14ac:dyDescent="0.25">
      <c r="A2" s="33" t="s">
        <v>45</v>
      </c>
      <c r="B2" s="33" t="s">
        <v>30</v>
      </c>
      <c r="C2" s="33" t="s">
        <v>43</v>
      </c>
      <c r="D2" s="33" t="s">
        <v>31</v>
      </c>
      <c r="E2" s="33" t="s">
        <v>44</v>
      </c>
      <c r="F2" s="33" t="s">
        <v>37</v>
      </c>
      <c r="G2" s="33" t="s">
        <v>38</v>
      </c>
      <c r="H2" s="13"/>
      <c r="I2" s="28" t="s">
        <v>24</v>
      </c>
      <c r="J2" s="28" t="s">
        <v>25</v>
      </c>
      <c r="K2" s="28"/>
      <c r="L2" s="28" t="s">
        <v>28</v>
      </c>
      <c r="M2" s="28" t="s">
        <v>29</v>
      </c>
      <c r="N2" s="28" t="s">
        <v>25</v>
      </c>
      <c r="O2" s="28" t="s">
        <v>24</v>
      </c>
    </row>
    <row r="3" spans="1:15" s="11" customFormat="1" x14ac:dyDescent="0.25">
      <c r="A3" s="34"/>
      <c r="B3" s="34"/>
      <c r="C3" s="34"/>
      <c r="D3" s="34"/>
      <c r="E3" s="34"/>
      <c r="F3" s="34"/>
      <c r="G3" s="34"/>
      <c r="H3" s="27"/>
      <c r="I3" s="31" t="s">
        <v>46</v>
      </c>
      <c r="J3" s="32"/>
      <c r="K3" s="29"/>
      <c r="L3" s="31" t="s">
        <v>47</v>
      </c>
      <c r="M3" s="32"/>
      <c r="N3" s="32"/>
      <c r="O3" s="32"/>
    </row>
    <row r="4" spans="1:15" x14ac:dyDescent="0.25">
      <c r="A4" s="14" t="s">
        <v>0</v>
      </c>
      <c r="B4" s="14">
        <v>20.3</v>
      </c>
      <c r="C4" s="15">
        <v>32.485997164827758</v>
      </c>
      <c r="D4" s="15">
        <v>0</v>
      </c>
      <c r="E4" s="15">
        <f t="shared" ref="E4:E20" si="0">C4*E$29+(1-E$29)*D4</f>
        <v>4.8728995747241637</v>
      </c>
      <c r="F4" s="16">
        <v>28.664115145436259</v>
      </c>
      <c r="G4" s="17">
        <v>14.251296149244228</v>
      </c>
      <c r="H4" s="17"/>
      <c r="I4" s="9">
        <v>5.0314465408805027E-2</v>
      </c>
      <c r="J4" s="9">
        <v>7.308673757423842E-2</v>
      </c>
      <c r="K4" s="9"/>
      <c r="L4" s="4">
        <v>5.0000000000000004E-6</v>
      </c>
      <c r="M4" s="4">
        <v>6.0000000000000002E-6</v>
      </c>
      <c r="N4" s="4">
        <v>4.0000000000000002E-4</v>
      </c>
      <c r="O4" s="4">
        <v>6.9999999999999994E-5</v>
      </c>
    </row>
    <row r="5" spans="1:15" s="10" customFormat="1" x14ac:dyDescent="0.25">
      <c r="A5" s="18" t="s">
        <v>16</v>
      </c>
      <c r="B5" s="18">
        <v>480</v>
      </c>
      <c r="C5" s="18">
        <v>765.87740029324107</v>
      </c>
      <c r="D5" s="18">
        <v>2.2600375745976643E-209</v>
      </c>
      <c r="E5" s="18">
        <f t="shared" si="0"/>
        <v>114.88161004398616</v>
      </c>
      <c r="F5" s="19">
        <v>675.77417672933041</v>
      </c>
      <c r="G5" s="19">
        <v>536.86400807651557</v>
      </c>
      <c r="H5" s="19"/>
      <c r="I5" s="9">
        <v>3.1806306376820671E-2</v>
      </c>
      <c r="J5" s="9">
        <v>9.4110090728507803E-2</v>
      </c>
      <c r="K5" s="9"/>
      <c r="L5" s="4">
        <v>2.0000000000000002E-5</v>
      </c>
      <c r="M5" s="4">
        <v>1E-4</v>
      </c>
      <c r="N5" s="4">
        <v>1E-3</v>
      </c>
      <c r="O5" s="4">
        <v>1.2999999999999999E-2</v>
      </c>
    </row>
    <row r="6" spans="1:15" x14ac:dyDescent="0.25">
      <c r="A6" s="14" t="s">
        <v>1</v>
      </c>
      <c r="B6" s="14">
        <v>1.27</v>
      </c>
      <c r="C6" s="15">
        <v>2.0240792399691725</v>
      </c>
      <c r="D6" s="15">
        <v>1.1905038750496404E-41</v>
      </c>
      <c r="E6" s="15">
        <f t="shared" si="0"/>
        <v>0.30361188599537586</v>
      </c>
      <c r="F6" s="16">
        <v>1.7859522705610347</v>
      </c>
      <c r="G6" s="17">
        <v>1.6002479140786325</v>
      </c>
      <c r="H6" s="17"/>
      <c r="I6" s="9">
        <v>2.6483320600967659E-2</v>
      </c>
      <c r="J6" s="9">
        <v>0.10095019659239843</v>
      </c>
      <c r="K6" s="9"/>
      <c r="L6" s="4">
        <v>5.0000000000000001E-4</v>
      </c>
      <c r="M6" s="4">
        <v>4.0000000000000001E-3</v>
      </c>
      <c r="N6" s="4">
        <v>1.4999999999999999E-2</v>
      </c>
      <c r="O6" s="4">
        <v>6.9999999999999999E-4</v>
      </c>
    </row>
    <row r="7" spans="1:15" x14ac:dyDescent="0.25">
      <c r="A7" s="14" t="s">
        <v>2</v>
      </c>
      <c r="B7" s="14">
        <v>4.82</v>
      </c>
      <c r="C7" s="15">
        <v>7.6137176050122619</v>
      </c>
      <c r="D7" s="15">
        <v>2.802732927548725E-21</v>
      </c>
      <c r="E7" s="15">
        <f t="shared" si="0"/>
        <v>1.1420576407518392</v>
      </c>
      <c r="F7" s="16">
        <v>6.7179859864865783</v>
      </c>
      <c r="G7" s="17">
        <v>5.4830263197123505</v>
      </c>
      <c r="H7" s="17"/>
      <c r="I7" s="9">
        <v>2.9003145336726543E-2</v>
      </c>
      <c r="J7" s="9">
        <v>0.12366617337798894</v>
      </c>
      <c r="K7" s="9"/>
      <c r="L7" s="4">
        <v>5.0000000000000001E-4</v>
      </c>
      <c r="M7" s="4">
        <v>4.0000000000000001E-3</v>
      </c>
      <c r="N7" s="4">
        <v>3.7999999999999999E-2</v>
      </c>
      <c r="O7" s="4">
        <v>1.7000000000000001E-2</v>
      </c>
    </row>
    <row r="8" spans="1:15" s="10" customFormat="1" x14ac:dyDescent="0.25">
      <c r="A8" s="18" t="s">
        <v>3</v>
      </c>
      <c r="B8" s="18">
        <v>145.4</v>
      </c>
      <c r="C8" s="18">
        <v>225.30942854266772</v>
      </c>
      <c r="D8" s="18">
        <v>8.2578575067386743E-20</v>
      </c>
      <c r="E8" s="18">
        <f t="shared" si="0"/>
        <v>33.796414281400153</v>
      </c>
      <c r="F8" s="19">
        <v>198.75862375569466</v>
      </c>
      <c r="G8" s="19">
        <v>188.52928375495603</v>
      </c>
      <c r="H8" s="19"/>
      <c r="I8" s="9">
        <v>2.73664721105666E-2</v>
      </c>
      <c r="J8" s="9">
        <v>0.17823311897106109</v>
      </c>
      <c r="K8" s="9"/>
      <c r="L8" s="4">
        <v>4.0000000000000003E-5</v>
      </c>
      <c r="M8" s="4">
        <v>6.9999999999999999E-4</v>
      </c>
      <c r="N8" s="4">
        <v>9.0999999999999998E-2</v>
      </c>
      <c r="O8" s="4">
        <v>6.9999999999999999E-4</v>
      </c>
    </row>
    <row r="9" spans="1:15" x14ac:dyDescent="0.25">
      <c r="A9" s="14" t="s">
        <v>4</v>
      </c>
      <c r="B9" s="14">
        <v>4.2300000000000004</v>
      </c>
      <c r="C9" s="15">
        <v>6.4556579949378499</v>
      </c>
      <c r="D9" s="15">
        <v>6.0461391457885941E-9</v>
      </c>
      <c r="E9" s="15">
        <f t="shared" si="0"/>
        <v>0.96834870437989573</v>
      </c>
      <c r="F9" s="16">
        <v>5.6929145379297861</v>
      </c>
      <c r="G9" s="17">
        <v>6.6807975961624297</v>
      </c>
      <c r="H9" s="17"/>
      <c r="I9" s="9">
        <v>8.7984496124031003E-2</v>
      </c>
      <c r="J9" s="9">
        <v>0.17885990316303907</v>
      </c>
      <c r="K9" s="9"/>
      <c r="L9" s="4">
        <v>4.2000000000000002E-4</v>
      </c>
      <c r="M9" s="4">
        <v>1.2E-2</v>
      </c>
      <c r="N9" s="4">
        <v>8.8400000000000006E-2</v>
      </c>
      <c r="O9" s="4">
        <v>6.4000000000000001E-2</v>
      </c>
    </row>
    <row r="10" spans="1:15" x14ac:dyDescent="0.25">
      <c r="A10" s="14" t="s">
        <v>5</v>
      </c>
      <c r="B10" s="14">
        <v>41.9</v>
      </c>
      <c r="C10" s="15">
        <v>58.947544635860545</v>
      </c>
      <c r="D10" s="15">
        <v>3.3802389366892636E-4</v>
      </c>
      <c r="E10" s="15">
        <f t="shared" si="0"/>
        <v>8.8424190156886997</v>
      </c>
      <c r="F10" s="16">
        <v>51.575344386348362</v>
      </c>
      <c r="G10" s="17">
        <v>46.048877296695245</v>
      </c>
      <c r="H10" s="17"/>
      <c r="I10" s="9">
        <v>0.44791666666666669</v>
      </c>
      <c r="J10" s="9">
        <v>0.1684399039439945</v>
      </c>
      <c r="K10" s="9"/>
      <c r="L10" s="4">
        <v>1.2999999999999999E-3</v>
      </c>
      <c r="M10" s="4">
        <v>1.2999999999999999E-2</v>
      </c>
      <c r="N10" s="4">
        <v>0.128</v>
      </c>
      <c r="O10" s="4">
        <v>0.27</v>
      </c>
    </row>
    <row r="11" spans="1:15" x14ac:dyDescent="0.25">
      <c r="A11" s="14" t="s">
        <v>6</v>
      </c>
      <c r="B11" s="14">
        <v>1.55</v>
      </c>
      <c r="C11" s="15">
        <v>2.1422723730766386</v>
      </c>
      <c r="D11" s="15">
        <v>2.9626000756627292E-5</v>
      </c>
      <c r="E11" s="15">
        <f t="shared" si="0"/>
        <v>0.32136603806213893</v>
      </c>
      <c r="F11" s="16">
        <v>1.8604104162582991</v>
      </c>
      <c r="G11" s="17">
        <v>2.4384488436942595</v>
      </c>
      <c r="H11" s="17"/>
      <c r="I11" s="9">
        <v>0.3864466872580154</v>
      </c>
      <c r="J11" s="9">
        <v>0.26697530864197527</v>
      </c>
      <c r="K11" s="9"/>
      <c r="L11" s="4">
        <v>1.1000000000000001E-3</v>
      </c>
      <c r="M11" s="4">
        <v>0.02</v>
      </c>
      <c r="N11" s="4">
        <v>0.15090000000000001</v>
      </c>
      <c r="O11" s="4">
        <v>0.23</v>
      </c>
    </row>
    <row r="12" spans="1:15" x14ac:dyDescent="0.25">
      <c r="A12" s="14" t="s">
        <v>7</v>
      </c>
      <c r="B12" s="14">
        <v>1.0900000000000001</v>
      </c>
      <c r="C12" s="15">
        <v>1.4824806899440544</v>
      </c>
      <c r="D12" s="15">
        <v>9.6649256736082336E-4</v>
      </c>
      <c r="E12" s="15">
        <f t="shared" si="0"/>
        <v>0.22319362217386485</v>
      </c>
      <c r="F12" s="16">
        <v>1.1193520097211955</v>
      </c>
      <c r="G12" s="17">
        <v>1.2013421156656794</v>
      </c>
      <c r="H12" s="17"/>
      <c r="I12" s="9">
        <v>0.46230346324894078</v>
      </c>
      <c r="J12" s="9">
        <v>0.26483762597984323</v>
      </c>
      <c r="K12" s="9"/>
      <c r="L12" s="4">
        <v>1.4999999999999999E-4</v>
      </c>
      <c r="M12" s="4">
        <v>1.2999999999999999E-2</v>
      </c>
      <c r="N12" s="4">
        <v>0.35499999999999998</v>
      </c>
      <c r="O12" s="4">
        <v>0.5</v>
      </c>
    </row>
    <row r="13" spans="1:15" s="10" customFormat="1" x14ac:dyDescent="0.25">
      <c r="A13" s="18" t="s">
        <v>8</v>
      </c>
      <c r="B13" s="18">
        <v>10967.975028109655</v>
      </c>
      <c r="C13" s="18">
        <v>14253.277715548793</v>
      </c>
      <c r="D13" s="18">
        <v>13.44682378120889</v>
      </c>
      <c r="E13" s="18">
        <f t="shared" si="0"/>
        <v>2149.4214575463466</v>
      </c>
      <c r="F13" s="19">
        <v>11797.850569947701</v>
      </c>
      <c r="G13" s="19">
        <v>12560.827724382567</v>
      </c>
      <c r="H13" s="19"/>
      <c r="I13" s="9">
        <v>0.40261419606408799</v>
      </c>
      <c r="J13" s="9">
        <v>0.45584784815892648</v>
      </c>
      <c r="K13" s="9"/>
      <c r="L13" s="4">
        <v>1.4999999999999999E-2</v>
      </c>
      <c r="M13" s="4">
        <v>8.5999999999999993E-2</v>
      </c>
      <c r="N13" s="4">
        <v>0.14000000000000001</v>
      </c>
      <c r="O13" s="4">
        <v>0.6</v>
      </c>
    </row>
    <row r="14" spans="1:15" x14ac:dyDescent="0.25">
      <c r="A14" s="14" t="s">
        <v>9</v>
      </c>
      <c r="B14" s="14">
        <v>2.29</v>
      </c>
      <c r="C14" s="15">
        <v>2.8589032315312095</v>
      </c>
      <c r="D14" s="15">
        <v>5.0069547036279095E-3</v>
      </c>
      <c r="E14" s="15">
        <f t="shared" si="0"/>
        <v>0.43309139622776516</v>
      </c>
      <c r="F14" s="16">
        <v>2.4187665845692625</v>
      </c>
      <c r="G14" s="17">
        <v>3.085265562812495</v>
      </c>
      <c r="H14" s="17"/>
      <c r="I14" s="9">
        <v>0.82631780645799346</v>
      </c>
      <c r="J14" s="9">
        <v>0.29593078069401779</v>
      </c>
      <c r="K14" s="9"/>
      <c r="L14" s="4">
        <v>1.1000000000000001E-3</v>
      </c>
      <c r="M14" s="4">
        <v>6.4999999999999997E-3</v>
      </c>
      <c r="N14" s="4">
        <v>0.16</v>
      </c>
      <c r="O14" s="4">
        <v>1.2</v>
      </c>
    </row>
    <row r="15" spans="1:15" x14ac:dyDescent="0.25">
      <c r="A15" s="14" t="s">
        <v>10</v>
      </c>
      <c r="B15" s="14">
        <v>3.2</v>
      </c>
      <c r="C15" s="15">
        <v>3.2968895522992998</v>
      </c>
      <c r="D15" s="15">
        <v>4.5024022803919476E-2</v>
      </c>
      <c r="E15" s="15">
        <f t="shared" si="0"/>
        <v>0.53280385222822646</v>
      </c>
      <c r="F15" s="16">
        <v>2.7272506204403943</v>
      </c>
      <c r="G15" s="17">
        <v>3.2681674954496027</v>
      </c>
      <c r="H15" s="17"/>
      <c r="I15" s="9">
        <v>1.7305077379946403</v>
      </c>
      <c r="J15" s="9">
        <v>0.40051385055205047</v>
      </c>
      <c r="K15" s="9"/>
      <c r="L15" s="4">
        <v>2.7000000000000001E-3</v>
      </c>
      <c r="M15" s="4">
        <v>6.5000000000000002E-2</v>
      </c>
      <c r="N15" s="4">
        <v>0.17</v>
      </c>
      <c r="O15" s="4">
        <v>2</v>
      </c>
    </row>
    <row r="16" spans="1:15" x14ac:dyDescent="0.25">
      <c r="A16" s="14" t="s">
        <v>11</v>
      </c>
      <c r="B16" s="14">
        <v>20.3</v>
      </c>
      <c r="C16" s="15">
        <v>17.833289216468494</v>
      </c>
      <c r="D16" s="15">
        <v>0.85823817102837774</v>
      </c>
      <c r="E16" s="15">
        <f t="shared" si="0"/>
        <v>3.4044958278443946</v>
      </c>
      <c r="F16" s="16">
        <v>13.696771593967048</v>
      </c>
      <c r="G16" s="17">
        <v>18.183578002183044</v>
      </c>
      <c r="H16" s="17"/>
      <c r="I16" s="9">
        <v>2.7598779277919165</v>
      </c>
      <c r="J16" s="9">
        <v>0.4090625</v>
      </c>
      <c r="K16" s="9"/>
      <c r="L16" s="4">
        <v>7.0000000000000001E-3</v>
      </c>
      <c r="M16" s="4">
        <v>2.5000000000000001E-2</v>
      </c>
      <c r="N16" s="4">
        <v>0.42099999999999999</v>
      </c>
      <c r="O16" s="4">
        <v>2.8</v>
      </c>
    </row>
    <row r="17" spans="1:15" x14ac:dyDescent="0.25">
      <c r="A17" s="14" t="s">
        <v>12</v>
      </c>
      <c r="B17" s="14">
        <v>2.15</v>
      </c>
      <c r="C17" s="15">
        <v>1.822499710609347</v>
      </c>
      <c r="D17" s="15">
        <v>6.9046618138255772E-2</v>
      </c>
      <c r="E17" s="15">
        <f t="shared" si="0"/>
        <v>0.33206458200891942</v>
      </c>
      <c r="F17" s="16">
        <v>1.548925222047659</v>
      </c>
      <c r="G17" s="17">
        <v>1.8332321956516748</v>
      </c>
      <c r="H17" s="17"/>
      <c r="I17" s="9">
        <v>3.020223262285751</v>
      </c>
      <c r="J17" s="9">
        <v>0.40670182613999212</v>
      </c>
      <c r="K17" s="9"/>
      <c r="L17" s="4">
        <v>1.2999999999999999E-2</v>
      </c>
      <c r="M17" s="4">
        <v>6.5000000000000002E-2</v>
      </c>
      <c r="N17" s="4">
        <v>0.18</v>
      </c>
      <c r="O17" s="4">
        <v>3</v>
      </c>
    </row>
    <row r="18" spans="1:15" x14ac:dyDescent="0.25">
      <c r="A18" s="14" t="s">
        <v>13</v>
      </c>
      <c r="B18" s="14">
        <v>2.08</v>
      </c>
      <c r="C18" s="15">
        <v>1.3271596100765792</v>
      </c>
      <c r="D18" s="15">
        <v>0.167409789949229</v>
      </c>
      <c r="E18" s="15">
        <f t="shared" si="0"/>
        <v>0.34137226296833156</v>
      </c>
      <c r="F18" s="16">
        <v>1.2623902148237607</v>
      </c>
      <c r="G18" s="17">
        <v>1.6225685679215422</v>
      </c>
      <c r="H18" s="17"/>
      <c r="I18" s="9">
        <v>5.4226443909663091</v>
      </c>
      <c r="J18" s="9">
        <v>0.40987545688371463</v>
      </c>
      <c r="K18" s="9"/>
      <c r="L18" s="4">
        <v>0.02</v>
      </c>
      <c r="M18" s="4">
        <v>0.08</v>
      </c>
      <c r="N18" s="4">
        <v>0.25</v>
      </c>
      <c r="O18" s="4">
        <v>5.5</v>
      </c>
    </row>
    <row r="19" spans="1:15" x14ac:dyDescent="0.25">
      <c r="A19" s="14" t="s">
        <v>14</v>
      </c>
      <c r="B19" s="14">
        <v>55.5</v>
      </c>
      <c r="C19" s="15">
        <v>37.49965842371946</v>
      </c>
      <c r="D19" s="15">
        <v>126.4412394732191</v>
      </c>
      <c r="E19" s="15">
        <f t="shared" si="0"/>
        <v>113.10000231579416</v>
      </c>
      <c r="F19" s="16">
        <v>60.341051195408511</v>
      </c>
      <c r="G19" s="12">
        <v>56</v>
      </c>
      <c r="H19" s="12"/>
      <c r="I19" s="4">
        <v>3.1549999999999998</v>
      </c>
      <c r="J19" s="4">
        <v>1.62</v>
      </c>
      <c r="K19" s="4"/>
      <c r="L19" s="4">
        <v>2.58</v>
      </c>
      <c r="M19" s="4">
        <v>1.04</v>
      </c>
      <c r="N19" s="4">
        <v>1.06</v>
      </c>
      <c r="O19" s="4">
        <v>3.1549999999999998</v>
      </c>
    </row>
    <row r="20" spans="1:15" x14ac:dyDescent="0.25">
      <c r="A20" s="14" t="s">
        <v>15</v>
      </c>
      <c r="B20" s="18">
        <v>103.2</v>
      </c>
      <c r="C20" s="18">
        <v>17.801414514369348</v>
      </c>
      <c r="D20" s="18">
        <v>2547.4322170365394</v>
      </c>
      <c r="E20" s="18">
        <f t="shared" si="0"/>
        <v>2167.987596658214</v>
      </c>
      <c r="F20" s="19">
        <v>322.52219721938098</v>
      </c>
      <c r="G20" s="8">
        <v>280</v>
      </c>
      <c r="H20" s="8"/>
      <c r="I20" s="4">
        <v>13.025</v>
      </c>
      <c r="J20" s="4">
        <v>13.5</v>
      </c>
      <c r="K20" s="4"/>
      <c r="L20" s="4">
        <v>9.6999999999999993</v>
      </c>
      <c r="M20" s="4">
        <v>4.38</v>
      </c>
      <c r="N20" s="4">
        <v>3.24</v>
      </c>
      <c r="O20" s="4">
        <v>13.025</v>
      </c>
    </row>
    <row r="21" spans="1:15" x14ac:dyDescent="0.25">
      <c r="A21" s="20" t="s">
        <v>33</v>
      </c>
      <c r="B21" s="14"/>
      <c r="C21" s="15"/>
      <c r="D21" s="15"/>
      <c r="E21" s="15"/>
      <c r="F21" s="21"/>
      <c r="G21" s="21"/>
      <c r="H21" s="21"/>
    </row>
    <row r="22" spans="1:15" x14ac:dyDescent="0.25">
      <c r="A22" s="14" t="s">
        <v>17</v>
      </c>
      <c r="B22" s="14"/>
      <c r="C22" s="15"/>
      <c r="D22" s="22">
        <v>0.7</v>
      </c>
      <c r="E22" s="15">
        <f>D22-1.2*E29</f>
        <v>0.52</v>
      </c>
      <c r="F22" s="23"/>
      <c r="G22" s="21"/>
      <c r="H22" s="21"/>
    </row>
    <row r="23" spans="1:15" x14ac:dyDescent="0.25">
      <c r="A23" s="14" t="s">
        <v>18</v>
      </c>
      <c r="B23" s="14"/>
      <c r="C23" s="15"/>
      <c r="D23" s="22">
        <v>0.3</v>
      </c>
      <c r="E23" s="15">
        <v>0.1</v>
      </c>
      <c r="F23" s="23"/>
      <c r="G23" s="21"/>
      <c r="H23" s="21"/>
    </row>
    <row r="24" spans="1:15" x14ac:dyDescent="0.25">
      <c r="A24" s="14" t="s">
        <v>19</v>
      </c>
      <c r="B24" s="14">
        <v>0.61899999999999999</v>
      </c>
      <c r="C24" s="15"/>
      <c r="D24" s="22">
        <v>0</v>
      </c>
      <c r="E24" s="15">
        <f>1-E25-E23-E22</f>
        <v>0.35</v>
      </c>
      <c r="F24" s="23"/>
      <c r="G24" s="21"/>
      <c r="H24" s="21"/>
    </row>
    <row r="25" spans="1:15" x14ac:dyDescent="0.25">
      <c r="A25" s="14" t="s">
        <v>20</v>
      </c>
      <c r="B25" s="14">
        <v>0.31900000000000001</v>
      </c>
      <c r="C25" s="15"/>
      <c r="D25" s="22">
        <v>0</v>
      </c>
      <c r="E25" s="15">
        <v>0.03</v>
      </c>
      <c r="F25" s="23"/>
      <c r="G25" s="21"/>
      <c r="H25" s="21"/>
    </row>
    <row r="26" spans="1:15" x14ac:dyDescent="0.25">
      <c r="A26" s="3" t="s">
        <v>32</v>
      </c>
      <c r="B26" s="14">
        <v>4.4999999999999998E-2</v>
      </c>
      <c r="C26" s="15"/>
      <c r="D26" s="15"/>
      <c r="E26" s="15"/>
      <c r="F26" s="23"/>
      <c r="G26" s="21"/>
      <c r="H26" s="21"/>
    </row>
    <row r="27" spans="1:15" x14ac:dyDescent="0.25">
      <c r="A27" s="3" t="s">
        <v>26</v>
      </c>
      <c r="B27" s="14">
        <v>1.7000000000000001E-2</v>
      </c>
      <c r="C27" s="15"/>
      <c r="D27" s="15"/>
      <c r="E27" s="15"/>
      <c r="F27" s="23"/>
      <c r="G27" s="21"/>
      <c r="H27" s="21"/>
    </row>
    <row r="28" spans="1:15" x14ac:dyDescent="0.25">
      <c r="A28" s="14" t="s">
        <v>22</v>
      </c>
      <c r="B28" s="14">
        <v>1</v>
      </c>
      <c r="C28" s="15">
        <v>0.6</v>
      </c>
      <c r="D28" s="15">
        <v>4</v>
      </c>
      <c r="E28" s="15"/>
      <c r="F28" s="21"/>
      <c r="G28" s="21"/>
      <c r="H28" s="21"/>
    </row>
    <row r="29" spans="1:15" x14ac:dyDescent="0.25">
      <c r="A29" s="24" t="s">
        <v>21</v>
      </c>
      <c r="B29" s="24"/>
      <c r="C29" s="25"/>
      <c r="D29" s="25"/>
      <c r="E29" s="25">
        <f>C28/D28</f>
        <v>0.15</v>
      </c>
      <c r="F29" s="26"/>
      <c r="G29" s="26"/>
      <c r="H29" s="26"/>
      <c r="I29" s="30"/>
      <c r="J29" s="26"/>
      <c r="K29" s="26"/>
      <c r="L29" s="26"/>
      <c r="M29" s="26"/>
      <c r="N29" s="26"/>
      <c r="O29" s="26"/>
    </row>
    <row r="30" spans="1:15" x14ac:dyDescent="0.25">
      <c r="A30" s="1" t="s">
        <v>23</v>
      </c>
    </row>
    <row r="31" spans="1:15" x14ac:dyDescent="0.25">
      <c r="A31" s="5">
        <v>1</v>
      </c>
      <c r="B31" s="2" t="s">
        <v>40</v>
      </c>
    </row>
    <row r="32" spans="1:15" x14ac:dyDescent="0.25">
      <c r="A32" s="5">
        <v>2</v>
      </c>
      <c r="B32" s="5" t="s">
        <v>35</v>
      </c>
    </row>
    <row r="33" spans="1:2" x14ac:dyDescent="0.25">
      <c r="A33" s="5">
        <v>3</v>
      </c>
      <c r="B33" s="5" t="s">
        <v>27</v>
      </c>
    </row>
    <row r="34" spans="1:2" x14ac:dyDescent="0.25">
      <c r="A34" s="5">
        <v>4</v>
      </c>
      <c r="B34" s="5" t="s">
        <v>34</v>
      </c>
    </row>
    <row r="35" spans="1:2" x14ac:dyDescent="0.25">
      <c r="A35" s="5">
        <v>5</v>
      </c>
      <c r="B35" s="5" t="s">
        <v>36</v>
      </c>
    </row>
    <row r="36" spans="1:2" x14ac:dyDescent="0.25">
      <c r="A36" s="5">
        <v>6</v>
      </c>
      <c r="B36" s="5" t="s">
        <v>39</v>
      </c>
    </row>
    <row r="37" spans="1:2" x14ac:dyDescent="0.25">
      <c r="A37" s="5">
        <v>7</v>
      </c>
      <c r="B37" s="5" t="s">
        <v>42</v>
      </c>
    </row>
    <row r="38" spans="1:2" x14ac:dyDescent="0.25">
      <c r="A38" s="5">
        <v>8</v>
      </c>
      <c r="B38" s="5" t="s">
        <v>48</v>
      </c>
    </row>
    <row r="39" spans="1:2" x14ac:dyDescent="0.25">
      <c r="A39" s="5" t="s">
        <v>49</v>
      </c>
    </row>
    <row r="40" spans="1:2" x14ac:dyDescent="0.25">
      <c r="A40" s="7"/>
      <c r="B40" s="5" t="s">
        <v>50</v>
      </c>
    </row>
    <row r="41" spans="1:2" x14ac:dyDescent="0.25">
      <c r="A41" s="7"/>
      <c r="B41" s="5" t="s">
        <v>51</v>
      </c>
    </row>
    <row r="42" spans="1:2" x14ac:dyDescent="0.25">
      <c r="A42" s="7"/>
      <c r="B42" s="5" t="s">
        <v>52</v>
      </c>
    </row>
    <row r="43" spans="1:2" x14ac:dyDescent="0.25">
      <c r="A43" s="7"/>
      <c r="B43" s="5" t="s">
        <v>53</v>
      </c>
    </row>
    <row r="44" spans="1:2" x14ac:dyDescent="0.25">
      <c r="A44" s="7"/>
      <c r="B44" s="5" t="s">
        <v>54</v>
      </c>
    </row>
    <row r="45" spans="1:2" x14ac:dyDescent="0.25">
      <c r="A45" s="7"/>
      <c r="B45" s="5" t="s">
        <v>55</v>
      </c>
    </row>
    <row r="46" spans="1:2" x14ac:dyDescent="0.25">
      <c r="A46" s="7"/>
      <c r="B46" s="5" t="s">
        <v>56</v>
      </c>
    </row>
  </sheetData>
  <mergeCells count="9">
    <mergeCell ref="L3:O3"/>
    <mergeCell ref="I3:J3"/>
    <mergeCell ref="A2:A3"/>
    <mergeCell ref="B2:B3"/>
    <mergeCell ref="C2:C3"/>
    <mergeCell ref="D2:D3"/>
    <mergeCell ref="E2:E3"/>
    <mergeCell ref="F2:F3"/>
    <mergeCell ref="G2:G3"/>
  </mergeCells>
  <phoneticPr fontId="4" type="noConversion"/>
  <conditionalFormatting sqref="A29:A30 A2 A4:A21">
    <cfRule type="duplicateValues" dxfId="13" priority="14"/>
  </conditionalFormatting>
  <conditionalFormatting sqref="A2 A4:A21">
    <cfRule type="duplicateValues" dxfId="12" priority="19"/>
  </conditionalFormatting>
  <conditionalFormatting sqref="B2">
    <cfRule type="duplicateValues" dxfId="11" priority="11"/>
  </conditionalFormatting>
  <conditionalFormatting sqref="B2">
    <cfRule type="duplicateValues" dxfId="10" priority="12"/>
  </conditionalFormatting>
  <conditionalFormatting sqref="C2">
    <cfRule type="duplicateValues" dxfId="9" priority="9"/>
  </conditionalFormatting>
  <conditionalFormatting sqref="C2">
    <cfRule type="duplicateValues" dxfId="8" priority="10"/>
  </conditionalFormatting>
  <conditionalFormatting sqref="D2">
    <cfRule type="duplicateValues" dxfId="7" priority="7"/>
  </conditionalFormatting>
  <conditionalFormatting sqref="D2">
    <cfRule type="duplicateValues" dxfId="6" priority="8"/>
  </conditionalFormatting>
  <conditionalFormatting sqref="E2">
    <cfRule type="duplicateValues" dxfId="5" priority="5"/>
  </conditionalFormatting>
  <conditionalFormatting sqref="E2">
    <cfRule type="duplicateValues" dxfId="4" priority="6"/>
  </conditionalFormatting>
  <conditionalFormatting sqref="F2">
    <cfRule type="duplicateValues" dxfId="3" priority="3"/>
  </conditionalFormatting>
  <conditionalFormatting sqref="F2">
    <cfRule type="duplicateValues" dxfId="2" priority="4"/>
  </conditionalFormatting>
  <conditionalFormatting sqref="G2">
    <cfRule type="duplicateValues" dxfId="1" priority="1"/>
  </conditionalFormatting>
  <conditionalFormatting sqref="G2">
    <cfRule type="duplicateValues" dxfId="0" priority="2"/>
  </conditionalFormatting>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parameters for melting model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alex</cp:lastModifiedBy>
  <dcterms:created xsi:type="dcterms:W3CDTF">2022-04-02T16:26:57Z</dcterms:created>
  <dcterms:modified xsi:type="dcterms:W3CDTF">2022-04-25T04:55:22Z</dcterms:modified>
</cp:coreProperties>
</file>