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G:\P A P E R S\2 Ground Anchor Vivek 2018 passing out\"/>
    </mc:Choice>
  </mc:AlternateContent>
  <xr:revisionPtr revIDLastSave="0" documentId="13_ncr:1_{D380336F-60C1-4C89-B246-2864DDE37771}" xr6:coauthVersionLast="43" xr6:coauthVersionMax="43" xr10:uidLastSave="{00000000-0000-0000-0000-000000000000}"/>
  <bookViews>
    <workbookView xWindow="-120" yWindow="-120" windowWidth="29040" windowHeight="15840" activeTab="1" xr2:uid="{00000000-000D-0000-FFFF-FFFF00000000}"/>
  </bookViews>
  <sheets>
    <sheet name="Pull-out(E)" sheetId="1" r:id="rId1"/>
    <sheet name="Sheet1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U14" i="1" l="1"/>
  <c r="AR15" i="1" l="1"/>
  <c r="AR16" i="1"/>
  <c r="AR17" i="1"/>
  <c r="AR18" i="1"/>
  <c r="AR19" i="1"/>
  <c r="AR20" i="1"/>
  <c r="AR21" i="1"/>
  <c r="AR22" i="1"/>
  <c r="AR23" i="1"/>
  <c r="AR24" i="1"/>
  <c r="AR25" i="1"/>
  <c r="AR14" i="1"/>
  <c r="AG190" i="1" l="1"/>
  <c r="W147" i="1" l="1"/>
  <c r="W148" i="1"/>
  <c r="W146" i="1"/>
  <c r="W145" i="1"/>
  <c r="W144" i="1"/>
  <c r="U148" i="1"/>
  <c r="U147" i="1"/>
  <c r="U146" i="1"/>
  <c r="U145" i="1"/>
  <c r="U144" i="1"/>
  <c r="Q137" i="1"/>
  <c r="Q138" i="1"/>
  <c r="Q139" i="1"/>
  <c r="Q140" i="1"/>
  <c r="Q141" i="1"/>
  <c r="O141" i="1"/>
  <c r="O140" i="1"/>
  <c r="O139" i="1"/>
  <c r="O138" i="1"/>
  <c r="O137" i="1"/>
  <c r="E129" i="1"/>
  <c r="C129" i="1"/>
  <c r="C20" i="1"/>
  <c r="E20" i="1"/>
  <c r="I20" i="1"/>
  <c r="K20" i="1"/>
  <c r="Q20" i="1"/>
  <c r="U20" i="1"/>
  <c r="W20" i="1"/>
  <c r="AA20" i="1"/>
  <c r="AC20" i="1"/>
  <c r="AG20" i="1"/>
  <c r="AI20" i="1"/>
  <c r="C21" i="1"/>
  <c r="E21" i="1"/>
  <c r="I21" i="1"/>
  <c r="K21" i="1"/>
  <c r="U21" i="1"/>
  <c r="W21" i="1"/>
  <c r="AA21" i="1"/>
  <c r="AC21" i="1"/>
  <c r="AG21" i="1"/>
  <c r="AI21" i="1"/>
  <c r="I22" i="1"/>
  <c r="K22" i="1"/>
  <c r="AA22" i="1"/>
  <c r="AC22" i="1"/>
  <c r="AG22" i="1"/>
  <c r="AI22" i="1"/>
  <c r="AP20" i="1"/>
  <c r="W143" i="1" l="1"/>
  <c r="W142" i="1"/>
  <c r="W141" i="1"/>
  <c r="W140" i="1"/>
  <c r="W139" i="1"/>
  <c r="W138" i="1"/>
  <c r="W137" i="1"/>
  <c r="W136" i="1"/>
  <c r="W135" i="1"/>
  <c r="W134" i="1"/>
  <c r="W133" i="1"/>
  <c r="W132" i="1"/>
  <c r="W131" i="1"/>
  <c r="W130" i="1"/>
  <c r="U143" i="1"/>
  <c r="U142" i="1"/>
  <c r="U141" i="1"/>
  <c r="U140" i="1"/>
  <c r="U139" i="1"/>
  <c r="U138" i="1"/>
  <c r="U137" i="1"/>
  <c r="U136" i="1"/>
  <c r="U135" i="1"/>
  <c r="U134" i="1"/>
  <c r="U133" i="1"/>
  <c r="U132" i="1"/>
  <c r="U131" i="1"/>
  <c r="U130" i="1"/>
  <c r="O136" i="1"/>
  <c r="O135" i="1"/>
  <c r="O134" i="1"/>
  <c r="O133" i="1"/>
  <c r="Q136" i="1"/>
  <c r="Q135" i="1"/>
  <c r="Q134" i="1"/>
  <c r="Q133" i="1"/>
  <c r="AA102" i="1"/>
  <c r="K23" i="1"/>
  <c r="I23" i="1"/>
  <c r="Q15" i="1" l="1"/>
  <c r="Q16" i="1"/>
  <c r="Q17" i="1"/>
  <c r="Q18" i="1"/>
  <c r="Q19" i="1"/>
  <c r="Q14" i="1"/>
  <c r="K14" i="1"/>
  <c r="K19" i="1" l="1"/>
  <c r="I19" i="1"/>
  <c r="K18" i="1"/>
  <c r="I18" i="1"/>
  <c r="K17" i="1"/>
  <c r="I17" i="1"/>
  <c r="K16" i="1"/>
  <c r="I16" i="1"/>
  <c r="K15" i="1"/>
  <c r="I15" i="1"/>
  <c r="I14" i="1"/>
  <c r="AA190" i="1"/>
  <c r="U190" i="1"/>
  <c r="O190" i="1"/>
  <c r="I190" i="1"/>
  <c r="C190" i="1"/>
  <c r="AI132" i="1"/>
  <c r="AG132" i="1"/>
  <c r="AC132" i="1"/>
  <c r="AA132" i="1"/>
  <c r="Q132" i="1"/>
  <c r="O132" i="1"/>
  <c r="AI131" i="1"/>
  <c r="AG131" i="1"/>
  <c r="AC131" i="1"/>
  <c r="AA131" i="1"/>
  <c r="Q131" i="1"/>
  <c r="O131" i="1"/>
  <c r="AI130" i="1"/>
  <c r="AG130" i="1"/>
  <c r="AC130" i="1"/>
  <c r="AA130" i="1"/>
  <c r="Q130" i="1"/>
  <c r="O130" i="1"/>
  <c r="AI129" i="1"/>
  <c r="AG129" i="1"/>
  <c r="AC129" i="1"/>
  <c r="AA129" i="1"/>
  <c r="W129" i="1"/>
  <c r="U129" i="1"/>
  <c r="Q129" i="1"/>
  <c r="O129" i="1"/>
  <c r="AI128" i="1"/>
  <c r="AG128" i="1"/>
  <c r="AC128" i="1"/>
  <c r="AA128" i="1"/>
  <c r="W128" i="1"/>
  <c r="U128" i="1"/>
  <c r="Q128" i="1"/>
  <c r="O128" i="1"/>
  <c r="K128" i="1"/>
  <c r="I128" i="1"/>
  <c r="E128" i="1"/>
  <c r="C128" i="1"/>
  <c r="AI127" i="1"/>
  <c r="AG127" i="1"/>
  <c r="AC127" i="1"/>
  <c r="AA127" i="1"/>
  <c r="W127" i="1"/>
  <c r="U127" i="1"/>
  <c r="Q127" i="1"/>
  <c r="O127" i="1"/>
  <c r="K127" i="1"/>
  <c r="I127" i="1"/>
  <c r="E127" i="1"/>
  <c r="C127" i="1"/>
  <c r="AI126" i="1"/>
  <c r="AG126" i="1"/>
  <c r="AC126" i="1"/>
  <c r="AA126" i="1"/>
  <c r="W126" i="1"/>
  <c r="U126" i="1"/>
  <c r="Q126" i="1"/>
  <c r="O126" i="1"/>
  <c r="K126" i="1"/>
  <c r="I126" i="1"/>
  <c r="E126" i="1"/>
  <c r="C126" i="1"/>
  <c r="AI125" i="1"/>
  <c r="AG125" i="1"/>
  <c r="AC125" i="1"/>
  <c r="AA125" i="1"/>
  <c r="W125" i="1"/>
  <c r="U125" i="1"/>
  <c r="Q125" i="1"/>
  <c r="O125" i="1"/>
  <c r="K125" i="1"/>
  <c r="I125" i="1"/>
  <c r="E125" i="1"/>
  <c r="C125" i="1"/>
  <c r="AI124" i="1"/>
  <c r="AG124" i="1"/>
  <c r="AC124" i="1"/>
  <c r="AA124" i="1"/>
  <c r="W124" i="1"/>
  <c r="U124" i="1"/>
  <c r="Q124" i="1"/>
  <c r="O124" i="1"/>
  <c r="K124" i="1"/>
  <c r="I124" i="1"/>
  <c r="E124" i="1"/>
  <c r="C124" i="1"/>
  <c r="AI123" i="1"/>
  <c r="AG123" i="1"/>
  <c r="AC123" i="1"/>
  <c r="AA123" i="1"/>
  <c r="W123" i="1"/>
  <c r="U123" i="1"/>
  <c r="Q123" i="1"/>
  <c r="O123" i="1"/>
  <c r="K123" i="1"/>
  <c r="I123" i="1"/>
  <c r="E123" i="1"/>
  <c r="C123" i="1"/>
  <c r="AI122" i="1"/>
  <c r="AG122" i="1"/>
  <c r="AC122" i="1"/>
  <c r="AA122" i="1"/>
  <c r="W122" i="1"/>
  <c r="U122" i="1"/>
  <c r="Q122" i="1"/>
  <c r="O122" i="1"/>
  <c r="K122" i="1"/>
  <c r="I122" i="1"/>
  <c r="E122" i="1"/>
  <c r="C122" i="1"/>
  <c r="AI121" i="1"/>
  <c r="AG121" i="1"/>
  <c r="AC121" i="1"/>
  <c r="AA121" i="1"/>
  <c r="W121" i="1"/>
  <c r="U121" i="1"/>
  <c r="Q121" i="1"/>
  <c r="O121" i="1"/>
  <c r="K121" i="1"/>
  <c r="I121" i="1"/>
  <c r="E121" i="1"/>
  <c r="C121" i="1"/>
  <c r="AI120" i="1"/>
  <c r="AI188" i="1" s="1"/>
  <c r="AG120" i="1"/>
  <c r="AC120" i="1"/>
  <c r="AA120" i="1"/>
  <c r="W120" i="1"/>
  <c r="W188" i="1" s="1"/>
  <c r="U120" i="1"/>
  <c r="Q120" i="1"/>
  <c r="O120" i="1"/>
  <c r="K120" i="1"/>
  <c r="I120" i="1"/>
  <c r="E120" i="1"/>
  <c r="E188" i="1" s="1"/>
  <c r="C120" i="1"/>
  <c r="AG102" i="1"/>
  <c r="U102" i="1"/>
  <c r="O102" i="1"/>
  <c r="I102" i="1"/>
  <c r="C102" i="1"/>
  <c r="AU25" i="1"/>
  <c r="AP25" i="1"/>
  <c r="AU24" i="1"/>
  <c r="AP24" i="1"/>
  <c r="AU23" i="1"/>
  <c r="AP23" i="1"/>
  <c r="AU22" i="1"/>
  <c r="AP22" i="1"/>
  <c r="AU21" i="1"/>
  <c r="AP21" i="1"/>
  <c r="AU20" i="1"/>
  <c r="AI23" i="1"/>
  <c r="AG23" i="1"/>
  <c r="AC23" i="1"/>
  <c r="AA23" i="1"/>
  <c r="AU19" i="1"/>
  <c r="AP19" i="1"/>
  <c r="AI19" i="1"/>
  <c r="AG19" i="1"/>
  <c r="AC19" i="1"/>
  <c r="AA19" i="1"/>
  <c r="W19" i="1"/>
  <c r="U19" i="1"/>
  <c r="E19" i="1"/>
  <c r="C19" i="1"/>
  <c r="AU18" i="1"/>
  <c r="AP18" i="1"/>
  <c r="AI18" i="1"/>
  <c r="AG18" i="1"/>
  <c r="AC18" i="1"/>
  <c r="AA18" i="1"/>
  <c r="W18" i="1"/>
  <c r="U18" i="1"/>
  <c r="E18" i="1"/>
  <c r="C18" i="1"/>
  <c r="AU17" i="1"/>
  <c r="AP17" i="1"/>
  <c r="AI17" i="1"/>
  <c r="AG17" i="1"/>
  <c r="AC17" i="1"/>
  <c r="AA17" i="1"/>
  <c r="W17" i="1"/>
  <c r="U17" i="1"/>
  <c r="E17" i="1"/>
  <c r="C17" i="1"/>
  <c r="AU16" i="1"/>
  <c r="AP16" i="1"/>
  <c r="AI16" i="1"/>
  <c r="AG16" i="1"/>
  <c r="AC16" i="1"/>
  <c r="AA16" i="1"/>
  <c r="W16" i="1"/>
  <c r="U16" i="1"/>
  <c r="E16" i="1"/>
  <c r="C16" i="1"/>
  <c r="AU15" i="1"/>
  <c r="AP15" i="1"/>
  <c r="AI15" i="1"/>
  <c r="AG15" i="1"/>
  <c r="AC15" i="1"/>
  <c r="AA15" i="1"/>
  <c r="W15" i="1"/>
  <c r="U15" i="1"/>
  <c r="E15" i="1"/>
  <c r="C15" i="1"/>
  <c r="AP14" i="1"/>
  <c r="AI14" i="1"/>
  <c r="AG14" i="1"/>
  <c r="AC14" i="1"/>
  <c r="AA14" i="1"/>
  <c r="W14" i="1"/>
  <c r="U14" i="1"/>
  <c r="Q100" i="1"/>
  <c r="E14" i="1"/>
  <c r="C14" i="1"/>
  <c r="AC100" i="1" l="1"/>
  <c r="K188" i="1"/>
  <c r="AC188" i="1"/>
  <c r="AI100" i="1"/>
  <c r="Q188" i="1"/>
  <c r="W100" i="1"/>
  <c r="K100" i="1"/>
  <c r="E100" i="1"/>
</calcChain>
</file>

<file path=xl/sharedStrings.xml><?xml version="1.0" encoding="utf-8"?>
<sst xmlns="http://schemas.openxmlformats.org/spreadsheetml/2006/main" count="293" uniqueCount="48">
  <si>
    <t>PULLOUT TEST (E)</t>
  </si>
  <si>
    <t>PLATE SIZE</t>
  </si>
  <si>
    <t>RELATIVE DENSITY</t>
  </si>
  <si>
    <t>%</t>
  </si>
  <si>
    <t>EMBEDMENT DEPTH</t>
  </si>
  <si>
    <t>m</t>
  </si>
  <si>
    <t>Proving Ring Unit</t>
  </si>
  <si>
    <t>Kg/div</t>
  </si>
  <si>
    <t>L.c. of Dial Gauge</t>
  </si>
  <si>
    <t>cm</t>
  </si>
  <si>
    <t>DIAL GAUGE READING</t>
  </si>
  <si>
    <t>DISPLACEMENT (cm)</t>
  </si>
  <si>
    <t>PROVING RING READING</t>
  </si>
  <si>
    <t>UPLIFT LOAD
(Kg)</t>
  </si>
  <si>
    <t>UPLIFT LOAD
(kg)</t>
  </si>
  <si>
    <t>SR. NO.</t>
  </si>
  <si>
    <t>Ƴ
kN/m3</t>
  </si>
  <si>
    <t>Peak Load
Qu, kN</t>
  </si>
  <si>
    <t>Strain</t>
  </si>
  <si>
    <t>δ</t>
  </si>
  <si>
    <t>Qu</t>
  </si>
  <si>
    <t>1)</t>
  </si>
  <si>
    <t>2)</t>
  </si>
  <si>
    <t>3)</t>
  </si>
  <si>
    <t>4)</t>
  </si>
  <si>
    <t>5)</t>
  </si>
  <si>
    <t>6)</t>
  </si>
  <si>
    <t>7)</t>
  </si>
  <si>
    <t>8)</t>
  </si>
  <si>
    <t>9)</t>
  </si>
  <si>
    <t>10)</t>
  </si>
  <si>
    <t>11)</t>
  </si>
  <si>
    <t>12)</t>
  </si>
  <si>
    <t>Peak Load Qu, kg</t>
  </si>
  <si>
    <t>=</t>
  </si>
  <si>
    <t>Corresponding
Displacement, δ</t>
  </si>
  <si>
    <t>Anchor Plate
Size, D</t>
  </si>
  <si>
    <t>Embedment Ratio, H/D</t>
  </si>
  <si>
    <t>Embedment
Depth, H</t>
  </si>
  <si>
    <t>% Dr</t>
  </si>
  <si>
    <t>Sr No.</t>
  </si>
  <si>
    <t>Density Type</t>
  </si>
  <si>
    <t>Dense</t>
  </si>
  <si>
    <t>0.3, 0.45, 0.60</t>
  </si>
  <si>
    <t>Very Dense</t>
  </si>
  <si>
    <t>Relative Density (%)</t>
  </si>
  <si>
    <t>Embedment Depth (m)</t>
  </si>
  <si>
    <t>Plate Size (D)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</si>
</sst>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8" tint="-0.499984740745262"/>
      <name val="Calibri"/>
      <family val="2"/>
      <scheme val="minor"/>
    </font>
    <font>
      <b/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sz val="11"/>
      <color theme="0"/>
      <name val="Times New Roman"/>
      <family val="1"/>
    </font>
    <font>
      <b/>
      <sz val="10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E4E478"/>
        <bgColor indexed="64"/>
      </patternFill>
    </fill>
    <fill>
      <patternFill patternType="solid">
        <fgColor rgb="FFBFE63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medium">
        <color indexed="64"/>
      </top>
      <bottom/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medium">
        <color indexed="64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indexed="64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indexed="64"/>
      </right>
      <top style="thin">
        <color theme="0" tint="-0.14999847407452621"/>
      </top>
      <bottom/>
      <diagonal/>
    </border>
    <border>
      <left style="medium">
        <color indexed="64"/>
      </left>
      <right style="thin">
        <color theme="0" tint="-0.14999847407452621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50">
    <xf numFmtId="0" fontId="0" fillId="0" borderId="0" xfId="0"/>
    <xf numFmtId="0" fontId="0" fillId="0" borderId="0" xfId="0" applyAlignment="1">
      <alignment horizontal="center" vertical="center"/>
    </xf>
    <xf numFmtId="0" fontId="0" fillId="0" borderId="35" xfId="0" applyBorder="1"/>
    <xf numFmtId="0" fontId="0" fillId="0" borderId="37" xfId="0" applyBorder="1"/>
    <xf numFmtId="0" fontId="0" fillId="0" borderId="32" xfId="0" applyBorder="1"/>
    <xf numFmtId="0" fontId="0" fillId="0" borderId="38" xfId="0" applyBorder="1"/>
    <xf numFmtId="0" fontId="0" fillId="0" borderId="0" xfId="0" applyBorder="1"/>
    <xf numFmtId="0" fontId="0" fillId="0" borderId="40" xfId="0" applyBorder="1"/>
    <xf numFmtId="164" fontId="0" fillId="0" borderId="0" xfId="0" applyNumberFormat="1" applyBorder="1"/>
    <xf numFmtId="0" fontId="0" fillId="8" borderId="46" xfId="0" applyFill="1" applyBorder="1"/>
    <xf numFmtId="0" fontId="0" fillId="8" borderId="0" xfId="0" applyFill="1" applyBorder="1"/>
    <xf numFmtId="0" fontId="0" fillId="8" borderId="48" xfId="0" applyFill="1" applyBorder="1"/>
    <xf numFmtId="0" fontId="0" fillId="8" borderId="49" xfId="0" applyFill="1" applyBorder="1"/>
    <xf numFmtId="0" fontId="0" fillId="8" borderId="42" xfId="0" applyFill="1" applyBorder="1"/>
    <xf numFmtId="0" fontId="0" fillId="6" borderId="2" xfId="0" applyFill="1" applyBorder="1" applyAlignment="1">
      <alignment horizontal="center" vertical="center"/>
    </xf>
    <xf numFmtId="0" fontId="0" fillId="6" borderId="3" xfId="0" applyFill="1" applyBorder="1"/>
    <xf numFmtId="0" fontId="0" fillId="6" borderId="5" xfId="0" applyFill="1" applyBorder="1" applyAlignment="1">
      <alignment horizontal="center"/>
    </xf>
    <xf numFmtId="0" fontId="0" fillId="6" borderId="6" xfId="0" applyFill="1" applyBorder="1"/>
    <xf numFmtId="0" fontId="0" fillId="6" borderId="8" xfId="0" applyFill="1" applyBorder="1" applyAlignment="1">
      <alignment horizontal="center"/>
    </xf>
    <xf numFmtId="0" fontId="0" fillId="6" borderId="9" xfId="0" applyFill="1" applyBorder="1"/>
    <xf numFmtId="0" fontId="0" fillId="6" borderId="1" xfId="0" applyFill="1" applyBorder="1"/>
    <xf numFmtId="0" fontId="0" fillId="6" borderId="7" xfId="0" applyFill="1" applyBorder="1"/>
    <xf numFmtId="0" fontId="0" fillId="6" borderId="8" xfId="0" applyFill="1" applyBorder="1" applyAlignment="1">
      <alignment horizontal="center" vertical="center"/>
    </xf>
    <xf numFmtId="0" fontId="0" fillId="3" borderId="46" xfId="0" applyFill="1" applyBorder="1"/>
    <xf numFmtId="0" fontId="0" fillId="3" borderId="0" xfId="0" applyFill="1" applyBorder="1"/>
    <xf numFmtId="0" fontId="0" fillId="3" borderId="48" xfId="0" applyFill="1" applyBorder="1"/>
    <xf numFmtId="0" fontId="0" fillId="3" borderId="49" xfId="0" applyFill="1" applyBorder="1"/>
    <xf numFmtId="0" fontId="0" fillId="3" borderId="42" xfId="0" applyFill="1" applyBorder="1"/>
    <xf numFmtId="0" fontId="0" fillId="9" borderId="46" xfId="0" applyFill="1" applyBorder="1"/>
    <xf numFmtId="0" fontId="0" fillId="9" borderId="0" xfId="0" applyFill="1" applyBorder="1"/>
    <xf numFmtId="0" fontId="0" fillId="9" borderId="48" xfId="0" applyFill="1" applyBorder="1"/>
    <xf numFmtId="0" fontId="0" fillId="9" borderId="49" xfId="0" applyFill="1" applyBorder="1"/>
    <xf numFmtId="0" fontId="0" fillId="9" borderId="42" xfId="0" applyFill="1" applyBorder="1"/>
    <xf numFmtId="0" fontId="2" fillId="10" borderId="17" xfId="0" applyFont="1" applyFill="1" applyBorder="1" applyAlignment="1">
      <alignment horizontal="center" vertical="center" wrapText="1"/>
    </xf>
    <xf numFmtId="0" fontId="2" fillId="10" borderId="43" xfId="0" applyFont="1" applyFill="1" applyBorder="1" applyAlignment="1">
      <alignment horizontal="center" vertical="center" wrapText="1"/>
    </xf>
    <xf numFmtId="0" fontId="0" fillId="7" borderId="46" xfId="0" applyFill="1" applyBorder="1"/>
    <xf numFmtId="0" fontId="0" fillId="7" borderId="0" xfId="0" applyFill="1" applyBorder="1"/>
    <xf numFmtId="0" fontId="0" fillId="7" borderId="48" xfId="0" applyFill="1" applyBorder="1"/>
    <xf numFmtId="0" fontId="0" fillId="7" borderId="49" xfId="0" applyFill="1" applyBorder="1"/>
    <xf numFmtId="0" fontId="0" fillId="7" borderId="42" xfId="0" applyFill="1" applyBorder="1"/>
    <xf numFmtId="0" fontId="1" fillId="11" borderId="10" xfId="0" applyFont="1" applyFill="1" applyBorder="1" applyAlignment="1">
      <alignment horizontal="center"/>
    </xf>
    <xf numFmtId="2" fontId="0" fillId="11" borderId="10" xfId="0" applyNumberFormat="1" applyFill="1" applyBorder="1" applyAlignment="1">
      <alignment horizontal="center"/>
    </xf>
    <xf numFmtId="0" fontId="0" fillId="11" borderId="10" xfId="0" applyFill="1" applyBorder="1" applyAlignment="1">
      <alignment horizontal="center"/>
    </xf>
    <xf numFmtId="0" fontId="1" fillId="11" borderId="18" xfId="0" applyFont="1" applyFill="1" applyBorder="1" applyAlignment="1">
      <alignment horizontal="center"/>
    </xf>
    <xf numFmtId="2" fontId="0" fillId="11" borderId="18" xfId="0" applyNumberFormat="1" applyFill="1" applyBorder="1" applyAlignment="1">
      <alignment horizontal="center"/>
    </xf>
    <xf numFmtId="0" fontId="0" fillId="11" borderId="18" xfId="0" applyFill="1" applyBorder="1" applyAlignment="1">
      <alignment horizontal="center"/>
    </xf>
    <xf numFmtId="0" fontId="1" fillId="11" borderId="31" xfId="0" applyFont="1" applyFill="1" applyBorder="1" applyAlignment="1">
      <alignment horizontal="center"/>
    </xf>
    <xf numFmtId="2" fontId="0" fillId="11" borderId="31" xfId="0" applyNumberFormat="1" applyFill="1" applyBorder="1" applyAlignment="1">
      <alignment horizontal="center"/>
    </xf>
    <xf numFmtId="0" fontId="0" fillId="11" borderId="31" xfId="0" applyFill="1" applyBorder="1" applyAlignment="1">
      <alignment horizontal="center"/>
    </xf>
    <xf numFmtId="0" fontId="1" fillId="11" borderId="22" xfId="0" applyFont="1" applyFill="1" applyBorder="1" applyAlignment="1">
      <alignment horizontal="center"/>
    </xf>
    <xf numFmtId="2" fontId="0" fillId="11" borderId="22" xfId="0" applyNumberFormat="1" applyFill="1" applyBorder="1" applyAlignment="1">
      <alignment horizontal="center"/>
    </xf>
    <xf numFmtId="0" fontId="0" fillId="11" borderId="22" xfId="0" applyFill="1" applyBorder="1" applyAlignment="1">
      <alignment horizontal="center"/>
    </xf>
    <xf numFmtId="0" fontId="1" fillId="11" borderId="23" xfId="0" applyFont="1" applyFill="1" applyBorder="1" applyAlignment="1">
      <alignment horizontal="center"/>
    </xf>
    <xf numFmtId="2" fontId="0" fillId="11" borderId="23" xfId="0" applyNumberFormat="1" applyFill="1" applyBorder="1" applyAlignment="1">
      <alignment horizontal="center"/>
    </xf>
    <xf numFmtId="0" fontId="0" fillId="11" borderId="23" xfId="0" applyFill="1" applyBorder="1" applyAlignment="1">
      <alignment horizontal="center"/>
    </xf>
    <xf numFmtId="0" fontId="1" fillId="11" borderId="15" xfId="0" applyFont="1" applyFill="1" applyBorder="1" applyAlignment="1">
      <alignment horizontal="center" vertical="center"/>
    </xf>
    <xf numFmtId="2" fontId="0" fillId="11" borderId="10" xfId="0" applyNumberFormat="1" applyFill="1" applyBorder="1" applyAlignment="1">
      <alignment horizontal="center" vertical="center"/>
    </xf>
    <xf numFmtId="0" fontId="0" fillId="11" borderId="10" xfId="0" applyFill="1" applyBorder="1" applyAlignment="1">
      <alignment horizontal="center" vertical="center"/>
    </xf>
    <xf numFmtId="2" fontId="0" fillId="11" borderId="11" xfId="0" applyNumberFormat="1" applyFill="1" applyBorder="1" applyAlignment="1">
      <alignment horizontal="center" vertical="center"/>
    </xf>
    <xf numFmtId="0" fontId="1" fillId="11" borderId="19" xfId="0" applyFont="1" applyFill="1" applyBorder="1" applyAlignment="1">
      <alignment horizontal="center" vertical="center"/>
    </xf>
    <xf numFmtId="2" fontId="0" fillId="11" borderId="18" xfId="0" applyNumberFormat="1" applyFill="1" applyBorder="1" applyAlignment="1">
      <alignment horizontal="center" vertical="center"/>
    </xf>
    <xf numFmtId="0" fontId="0" fillId="11" borderId="18" xfId="0" applyFill="1" applyBorder="1" applyAlignment="1">
      <alignment horizontal="center" vertical="center"/>
    </xf>
    <xf numFmtId="2" fontId="0" fillId="11" borderId="21" xfId="0" applyNumberFormat="1" applyFill="1" applyBorder="1" applyAlignment="1">
      <alignment horizontal="center" vertical="center"/>
    </xf>
    <xf numFmtId="0" fontId="1" fillId="11" borderId="24" xfId="0" applyFont="1" applyFill="1" applyBorder="1" applyAlignment="1">
      <alignment horizontal="center" vertical="center"/>
    </xf>
    <xf numFmtId="2" fontId="0" fillId="11" borderId="23" xfId="0" applyNumberFormat="1" applyFill="1" applyBorder="1" applyAlignment="1">
      <alignment horizontal="center" vertical="center"/>
    </xf>
    <xf numFmtId="0" fontId="0" fillId="11" borderId="23" xfId="0" applyFill="1" applyBorder="1" applyAlignment="1">
      <alignment horizontal="center" vertical="center"/>
    </xf>
    <xf numFmtId="2" fontId="0" fillId="11" borderId="26" xfId="0" applyNumberFormat="1" applyFill="1" applyBorder="1" applyAlignment="1">
      <alignment horizontal="center" vertical="center"/>
    </xf>
    <xf numFmtId="0" fontId="0" fillId="2" borderId="46" xfId="0" applyFill="1" applyBorder="1"/>
    <xf numFmtId="0" fontId="0" fillId="2" borderId="0" xfId="0" applyFill="1" applyBorder="1"/>
    <xf numFmtId="0" fontId="0" fillId="2" borderId="48" xfId="0" applyFill="1" applyBorder="1"/>
    <xf numFmtId="0" fontId="0" fillId="2" borderId="49" xfId="0" applyFill="1" applyBorder="1"/>
    <xf numFmtId="0" fontId="0" fillId="2" borderId="42" xfId="0" applyFill="1" applyBorder="1"/>
    <xf numFmtId="164" fontId="0" fillId="9" borderId="0" xfId="0" applyNumberFormat="1" applyFill="1" applyBorder="1"/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/>
    <xf numFmtId="0" fontId="4" fillId="6" borderId="5" xfId="0" applyFont="1" applyFill="1" applyBorder="1" applyAlignment="1">
      <alignment horizontal="center"/>
    </xf>
    <xf numFmtId="0" fontId="4" fillId="6" borderId="6" xfId="0" applyFont="1" applyFill="1" applyBorder="1"/>
    <xf numFmtId="0" fontId="4" fillId="6" borderId="8" xfId="0" applyFont="1" applyFill="1" applyBorder="1" applyAlignment="1">
      <alignment horizontal="center"/>
    </xf>
    <xf numFmtId="0" fontId="4" fillId="6" borderId="9" xfId="0" applyFont="1" applyFill="1" applyBorder="1"/>
    <xf numFmtId="0" fontId="4" fillId="6" borderId="1" xfId="0" applyFont="1" applyFill="1" applyBorder="1"/>
    <xf numFmtId="0" fontId="4" fillId="6" borderId="7" xfId="0" applyFont="1" applyFill="1" applyBorder="1"/>
    <xf numFmtId="0" fontId="4" fillId="6" borderId="8" xfId="0" applyFont="1" applyFill="1" applyBorder="1" applyAlignment="1">
      <alignment horizontal="center" vertical="center"/>
    </xf>
    <xf numFmtId="0" fontId="4" fillId="2" borderId="48" xfId="0" applyFont="1" applyFill="1" applyBorder="1"/>
    <xf numFmtId="0" fontId="4" fillId="2" borderId="46" xfId="0" applyFont="1" applyFill="1" applyBorder="1"/>
    <xf numFmtId="0" fontId="4" fillId="2" borderId="0" xfId="0" applyFont="1" applyFill="1" applyBorder="1"/>
    <xf numFmtId="0" fontId="10" fillId="2" borderId="50" xfId="0" applyFont="1" applyFill="1" applyBorder="1" applyAlignment="1">
      <alignment horizontal="center" vertical="center"/>
    </xf>
    <xf numFmtId="2" fontId="11" fillId="2" borderId="33" xfId="0" applyNumberFormat="1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2" fontId="11" fillId="2" borderId="51" xfId="0" applyNumberFormat="1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2" fontId="4" fillId="2" borderId="48" xfId="0" applyNumberFormat="1" applyFont="1" applyFill="1" applyBorder="1" applyAlignment="1">
      <alignment horizontal="center"/>
    </xf>
    <xf numFmtId="0" fontId="0" fillId="0" borderId="52" xfId="0" applyBorder="1"/>
    <xf numFmtId="0" fontId="7" fillId="10" borderId="17" xfId="0" applyFont="1" applyFill="1" applyBorder="1" applyAlignment="1">
      <alignment horizontal="center" vertical="center" wrapText="1"/>
    </xf>
    <xf numFmtId="0" fontId="5" fillId="10" borderId="17" xfId="0" applyFont="1" applyFill="1" applyBorder="1" applyAlignment="1">
      <alignment horizontal="center" vertical="center" wrapText="1"/>
    </xf>
    <xf numFmtId="0" fontId="5" fillId="10" borderId="29" xfId="0" applyFont="1" applyFill="1" applyBorder="1" applyAlignment="1">
      <alignment horizontal="center" vertical="center" wrapText="1"/>
    </xf>
    <xf numFmtId="0" fontId="0" fillId="12" borderId="46" xfId="0" applyFill="1" applyBorder="1"/>
    <xf numFmtId="0" fontId="0" fillId="12" borderId="0" xfId="0" applyFill="1" applyBorder="1"/>
    <xf numFmtId="0" fontId="0" fillId="12" borderId="48" xfId="0" applyFill="1" applyBorder="1"/>
    <xf numFmtId="0" fontId="10" fillId="12" borderId="50" xfId="0" applyFont="1" applyFill="1" applyBorder="1" applyAlignment="1">
      <alignment horizontal="center" vertical="center"/>
    </xf>
    <xf numFmtId="2" fontId="11" fillId="12" borderId="33" xfId="0" applyNumberFormat="1" applyFont="1" applyFill="1" applyBorder="1" applyAlignment="1">
      <alignment horizontal="center" vertical="center"/>
    </xf>
    <xf numFmtId="0" fontId="11" fillId="12" borderId="33" xfId="0" applyFont="1" applyFill="1" applyBorder="1" applyAlignment="1">
      <alignment horizontal="center" vertical="center"/>
    </xf>
    <xf numFmtId="2" fontId="11" fillId="12" borderId="51" xfId="0" applyNumberFormat="1" applyFont="1" applyFill="1" applyBorder="1" applyAlignment="1">
      <alignment horizontal="center" vertical="center"/>
    </xf>
    <xf numFmtId="0" fontId="1" fillId="12" borderId="55" xfId="0" applyFont="1" applyFill="1" applyBorder="1" applyAlignment="1">
      <alignment horizontal="center" vertical="center"/>
    </xf>
    <xf numFmtId="2" fontId="0" fillId="12" borderId="39" xfId="0" applyNumberFormat="1" applyFill="1" applyBorder="1" applyAlignment="1">
      <alignment horizontal="center" vertical="center"/>
    </xf>
    <xf numFmtId="0" fontId="0" fillId="12" borderId="39" xfId="0" applyFill="1" applyBorder="1" applyAlignment="1">
      <alignment horizontal="center" vertical="center"/>
    </xf>
    <xf numFmtId="2" fontId="0" fillId="12" borderId="56" xfId="0" applyNumberFormat="1" applyFill="1" applyBorder="1" applyAlignment="1">
      <alignment horizontal="center" vertical="center"/>
    </xf>
    <xf numFmtId="0" fontId="1" fillId="12" borderId="50" xfId="0" applyFont="1" applyFill="1" applyBorder="1" applyAlignment="1">
      <alignment horizontal="center" vertical="center"/>
    </xf>
    <xf numFmtId="2" fontId="0" fillId="12" borderId="33" xfId="0" applyNumberFormat="1" applyFill="1" applyBorder="1" applyAlignment="1">
      <alignment horizontal="center" vertical="center"/>
    </xf>
    <xf numFmtId="0" fontId="0" fillId="12" borderId="33" xfId="0" applyFill="1" applyBorder="1" applyAlignment="1">
      <alignment horizontal="center" vertical="center"/>
    </xf>
    <xf numFmtId="2" fontId="0" fillId="12" borderId="51" xfId="0" applyNumberFormat="1" applyFill="1" applyBorder="1" applyAlignment="1">
      <alignment horizontal="center" vertical="center"/>
    </xf>
    <xf numFmtId="0" fontId="0" fillId="12" borderId="50" xfId="0" applyFill="1" applyBorder="1"/>
    <xf numFmtId="0" fontId="0" fillId="12" borderId="49" xfId="0" applyFill="1" applyBorder="1"/>
    <xf numFmtId="0" fontId="0" fillId="12" borderId="42" xfId="0" applyFill="1" applyBorder="1"/>
    <xf numFmtId="2" fontId="0" fillId="12" borderId="34" xfId="0" applyNumberFormat="1" applyFill="1" applyBorder="1" applyAlignment="1">
      <alignment horizontal="center"/>
    </xf>
    <xf numFmtId="0" fontId="10" fillId="12" borderId="55" xfId="0" applyFont="1" applyFill="1" applyBorder="1" applyAlignment="1">
      <alignment horizontal="center" vertical="center"/>
    </xf>
    <xf numFmtId="2" fontId="11" fillId="12" borderId="39" xfId="0" applyNumberFormat="1" applyFont="1" applyFill="1" applyBorder="1" applyAlignment="1">
      <alignment horizontal="center" vertical="center"/>
    </xf>
    <xf numFmtId="0" fontId="11" fillId="12" borderId="39" xfId="0" applyFont="1" applyFill="1" applyBorder="1" applyAlignment="1">
      <alignment horizontal="center" vertical="center"/>
    </xf>
    <xf numFmtId="2" fontId="11" fillId="12" borderId="56" xfId="0" applyNumberFormat="1" applyFont="1" applyFill="1" applyBorder="1" applyAlignment="1">
      <alignment horizontal="center" vertical="center"/>
    </xf>
    <xf numFmtId="2" fontId="9" fillId="12" borderId="0" xfId="0" applyNumberFormat="1" applyFont="1" applyFill="1" applyBorder="1" applyAlignment="1">
      <alignment horizontal="center" vertical="center"/>
    </xf>
    <xf numFmtId="0" fontId="9" fillId="12" borderId="0" xfId="0" applyFont="1" applyFill="1" applyBorder="1" applyAlignment="1">
      <alignment horizontal="center" vertical="center"/>
    </xf>
    <xf numFmtId="2" fontId="11" fillId="12" borderId="0" xfId="0" applyNumberFormat="1" applyFont="1" applyFill="1" applyBorder="1" applyAlignment="1">
      <alignment horizontal="center" vertical="center"/>
    </xf>
    <xf numFmtId="0" fontId="11" fillId="12" borderId="0" xfId="0" applyFont="1" applyFill="1" applyBorder="1" applyAlignment="1">
      <alignment horizontal="center" vertical="center"/>
    </xf>
    <xf numFmtId="0" fontId="1" fillId="12" borderId="54" xfId="0" applyFont="1" applyFill="1" applyBorder="1" applyAlignment="1">
      <alignment horizontal="center" vertical="center"/>
    </xf>
    <xf numFmtId="2" fontId="0" fillId="12" borderId="36" xfId="0" applyNumberFormat="1" applyFill="1" applyBorder="1" applyAlignment="1">
      <alignment horizontal="center" vertical="center"/>
    </xf>
    <xf numFmtId="0" fontId="0" fillId="12" borderId="36" xfId="0" applyFill="1" applyBorder="1" applyAlignment="1">
      <alignment horizontal="center" vertical="center"/>
    </xf>
    <xf numFmtId="2" fontId="0" fillId="12" borderId="57" xfId="0" applyNumberFormat="1" applyFill="1" applyBorder="1" applyAlignment="1">
      <alignment horizontal="center" vertical="center"/>
    </xf>
    <xf numFmtId="2" fontId="0" fillId="12" borderId="0" xfId="0" applyNumberFormat="1" applyFill="1" applyBorder="1" applyAlignment="1">
      <alignment horizontal="center" vertical="center"/>
    </xf>
    <xf numFmtId="0" fontId="0" fillId="12" borderId="0" xfId="0" applyFill="1" applyBorder="1" applyAlignment="1">
      <alignment horizontal="center" vertical="center"/>
    </xf>
    <xf numFmtId="0" fontId="8" fillId="12" borderId="46" xfId="0" applyFont="1" applyFill="1" applyBorder="1" applyAlignment="1">
      <alignment horizontal="center" vertical="center"/>
    </xf>
    <xf numFmtId="2" fontId="9" fillId="12" borderId="48" xfId="0" applyNumberFormat="1" applyFont="1" applyFill="1" applyBorder="1" applyAlignment="1">
      <alignment horizontal="center" vertical="center"/>
    </xf>
    <xf numFmtId="0" fontId="9" fillId="12" borderId="46" xfId="0" applyFont="1" applyFill="1" applyBorder="1" applyAlignment="1">
      <alignment horizontal="center" vertical="center"/>
    </xf>
    <xf numFmtId="0" fontId="10" fillId="12" borderId="46" xfId="0" applyFont="1" applyFill="1" applyBorder="1" applyAlignment="1">
      <alignment horizontal="center" vertical="center"/>
    </xf>
    <xf numFmtId="2" fontId="11" fillId="12" borderId="48" xfId="0" applyNumberFormat="1" applyFont="1" applyFill="1" applyBorder="1" applyAlignment="1">
      <alignment horizontal="center" vertical="center"/>
    </xf>
    <xf numFmtId="0" fontId="1" fillId="12" borderId="46" xfId="0" applyFont="1" applyFill="1" applyBorder="1" applyAlignment="1">
      <alignment horizontal="center" vertical="center"/>
    </xf>
    <xf numFmtId="2" fontId="0" fillId="12" borderId="48" xfId="0" applyNumberFormat="1" applyFill="1" applyBorder="1" applyAlignment="1">
      <alignment horizontal="center" vertical="center"/>
    </xf>
    <xf numFmtId="0" fontId="5" fillId="10" borderId="30" xfId="0" applyFont="1" applyFill="1" applyBorder="1" applyAlignment="1">
      <alignment horizontal="center" vertical="center" wrapText="1"/>
    </xf>
    <xf numFmtId="0" fontId="5" fillId="10" borderId="10" xfId="0" applyFont="1" applyFill="1" applyBorder="1" applyAlignment="1">
      <alignment horizontal="center" vertical="center" wrapText="1"/>
    </xf>
    <xf numFmtId="0" fontId="5" fillId="10" borderId="11" xfId="0" applyFont="1" applyFill="1" applyBorder="1" applyAlignment="1">
      <alignment horizontal="center" vertical="center" wrapText="1"/>
    </xf>
    <xf numFmtId="0" fontId="2" fillId="10" borderId="10" xfId="0" applyFont="1" applyFill="1" applyBorder="1" applyAlignment="1">
      <alignment horizontal="center" vertical="center" wrapText="1"/>
    </xf>
    <xf numFmtId="0" fontId="2" fillId="10" borderId="11" xfId="0" applyFont="1" applyFill="1" applyBorder="1" applyAlignment="1">
      <alignment horizontal="center" vertical="center" wrapText="1"/>
    </xf>
    <xf numFmtId="0" fontId="2" fillId="10" borderId="29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/>
    </xf>
    <xf numFmtId="2" fontId="3" fillId="5" borderId="14" xfId="0" applyNumberFormat="1" applyFont="1" applyFill="1" applyBorder="1" applyAlignment="1">
      <alignment horizontal="center" vertical="center"/>
    </xf>
    <xf numFmtId="0" fontId="0" fillId="5" borderId="27" xfId="0" applyFill="1" applyBorder="1"/>
    <xf numFmtId="164" fontId="0" fillId="5" borderId="28" xfId="0" applyNumberFormat="1" applyFill="1" applyBorder="1"/>
    <xf numFmtId="0" fontId="5" fillId="11" borderId="30" xfId="0" applyFont="1" applyFill="1" applyBorder="1" applyAlignment="1">
      <alignment horizontal="center"/>
    </xf>
    <xf numFmtId="2" fontId="4" fillId="11" borderId="30" xfId="0" applyNumberFormat="1" applyFont="1" applyFill="1" applyBorder="1" applyAlignment="1">
      <alignment horizontal="center"/>
    </xf>
    <xf numFmtId="0" fontId="4" fillId="11" borderId="30" xfId="0" applyFont="1" applyFill="1" applyBorder="1" applyAlignment="1">
      <alignment horizontal="center"/>
    </xf>
    <xf numFmtId="2" fontId="4" fillId="11" borderId="28" xfId="0" applyNumberFormat="1" applyFont="1" applyFill="1" applyBorder="1" applyAlignment="1">
      <alignment horizontal="center"/>
    </xf>
    <xf numFmtId="0" fontId="5" fillId="11" borderId="25" xfId="0" applyFont="1" applyFill="1" applyBorder="1" applyAlignment="1">
      <alignment horizontal="center"/>
    </xf>
    <xf numFmtId="2" fontId="4" fillId="11" borderId="25" xfId="0" applyNumberFormat="1" applyFont="1" applyFill="1" applyBorder="1" applyAlignment="1">
      <alignment horizontal="center"/>
    </xf>
    <xf numFmtId="2" fontId="4" fillId="11" borderId="42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 vertical="center"/>
    </xf>
    <xf numFmtId="2" fontId="9" fillId="11" borderId="10" xfId="0" applyNumberFormat="1" applyFont="1" applyFill="1" applyBorder="1" applyAlignment="1">
      <alignment horizontal="center" vertical="center"/>
    </xf>
    <xf numFmtId="0" fontId="9" fillId="11" borderId="10" xfId="0" applyFont="1" applyFill="1" applyBorder="1" applyAlignment="1">
      <alignment horizontal="center" vertical="center"/>
    </xf>
    <xf numFmtId="0" fontId="8" fillId="11" borderId="18" xfId="0" applyFont="1" applyFill="1" applyBorder="1" applyAlignment="1">
      <alignment horizontal="center" vertical="center"/>
    </xf>
    <xf numFmtId="2" fontId="9" fillId="11" borderId="18" xfId="0" applyNumberFormat="1" applyFont="1" applyFill="1" applyBorder="1" applyAlignment="1">
      <alignment horizontal="center" vertical="center"/>
    </xf>
    <xf numFmtId="0" fontId="9" fillId="11" borderId="18" xfId="0" applyFont="1" applyFill="1" applyBorder="1" applyAlignment="1">
      <alignment horizontal="center" vertical="center"/>
    </xf>
    <xf numFmtId="2" fontId="9" fillId="11" borderId="31" xfId="0" applyNumberFormat="1" applyFont="1" applyFill="1" applyBorder="1" applyAlignment="1">
      <alignment horizontal="center" vertical="center"/>
    </xf>
    <xf numFmtId="0" fontId="8" fillId="11" borderId="25" xfId="0" applyFont="1" applyFill="1" applyBorder="1" applyAlignment="1">
      <alignment horizontal="center" vertical="center"/>
    </xf>
    <xf numFmtId="2" fontId="9" fillId="11" borderId="25" xfId="0" applyNumberFormat="1" applyFont="1" applyFill="1" applyBorder="1" applyAlignment="1">
      <alignment horizontal="center" vertical="center"/>
    </xf>
    <xf numFmtId="0" fontId="9" fillId="11" borderId="25" xfId="0" applyFont="1" applyFill="1" applyBorder="1" applyAlignment="1">
      <alignment horizontal="center" vertical="center"/>
    </xf>
    <xf numFmtId="0" fontId="8" fillId="11" borderId="10" xfId="0" applyFont="1" applyFill="1" applyBorder="1" applyAlignment="1">
      <alignment horizontal="center"/>
    </xf>
    <xf numFmtId="2" fontId="9" fillId="11" borderId="10" xfId="0" applyNumberFormat="1" applyFont="1" applyFill="1" applyBorder="1" applyAlignment="1">
      <alignment horizontal="center"/>
    </xf>
    <xf numFmtId="0" fontId="9" fillId="11" borderId="15" xfId="0" applyFont="1" applyFill="1" applyBorder="1" applyAlignment="1">
      <alignment horizontal="center"/>
    </xf>
    <xf numFmtId="0" fontId="8" fillId="11" borderId="18" xfId="0" applyFont="1" applyFill="1" applyBorder="1" applyAlignment="1">
      <alignment horizontal="center"/>
    </xf>
    <xf numFmtId="2" fontId="9" fillId="11" borderId="18" xfId="0" applyNumberFormat="1" applyFont="1" applyFill="1" applyBorder="1" applyAlignment="1">
      <alignment horizontal="center"/>
    </xf>
    <xf numFmtId="0" fontId="9" fillId="11" borderId="19" xfId="0" applyFont="1" applyFill="1" applyBorder="1" applyAlignment="1">
      <alignment horizontal="center"/>
    </xf>
    <xf numFmtId="0" fontId="8" fillId="11" borderId="23" xfId="0" applyFont="1" applyFill="1" applyBorder="1" applyAlignment="1">
      <alignment horizontal="center"/>
    </xf>
    <xf numFmtId="2" fontId="9" fillId="11" borderId="23" xfId="0" applyNumberFormat="1" applyFont="1" applyFill="1" applyBorder="1" applyAlignment="1">
      <alignment horizontal="center"/>
    </xf>
    <xf numFmtId="0" fontId="9" fillId="11" borderId="24" xfId="0" applyFont="1" applyFill="1" applyBorder="1" applyAlignment="1">
      <alignment horizontal="center"/>
    </xf>
    <xf numFmtId="0" fontId="0" fillId="11" borderId="20" xfId="0" applyFill="1" applyBorder="1" applyAlignment="1">
      <alignment horizontal="center"/>
    </xf>
    <xf numFmtId="0" fontId="0" fillId="11" borderId="16" xfId="0" applyFill="1" applyBorder="1" applyAlignment="1">
      <alignment horizontal="center"/>
    </xf>
    <xf numFmtId="0" fontId="0" fillId="11" borderId="44" xfId="0" applyFill="1" applyBorder="1" applyAlignment="1">
      <alignment horizontal="center"/>
    </xf>
    <xf numFmtId="2" fontId="0" fillId="11" borderId="11" xfId="0" applyNumberFormat="1" applyFill="1" applyBorder="1" applyAlignment="1">
      <alignment horizontal="center"/>
    </xf>
    <xf numFmtId="2" fontId="0" fillId="11" borderId="21" xfId="0" applyNumberFormat="1" applyFill="1" applyBorder="1" applyAlignment="1">
      <alignment horizontal="center"/>
    </xf>
    <xf numFmtId="0" fontId="1" fillId="11" borderId="25" xfId="0" applyFont="1" applyFill="1" applyBorder="1" applyAlignment="1">
      <alignment horizontal="center"/>
    </xf>
    <xf numFmtId="2" fontId="0" fillId="11" borderId="25" xfId="0" applyNumberFormat="1" applyFill="1" applyBorder="1" applyAlignment="1">
      <alignment horizontal="center"/>
    </xf>
    <xf numFmtId="0" fontId="0" fillId="11" borderId="25" xfId="0" applyFill="1" applyBorder="1" applyAlignment="1">
      <alignment horizontal="center"/>
    </xf>
    <xf numFmtId="2" fontId="0" fillId="11" borderId="42" xfId="0" applyNumberFormat="1" applyFill="1" applyBorder="1" applyAlignment="1">
      <alignment horizontal="center"/>
    </xf>
    <xf numFmtId="0" fontId="1" fillId="11" borderId="10" xfId="0" applyFont="1" applyFill="1" applyBorder="1" applyAlignment="1">
      <alignment horizontal="center" vertical="center"/>
    </xf>
    <xf numFmtId="0" fontId="1" fillId="11" borderId="18" xfId="0" applyFont="1" applyFill="1" applyBorder="1" applyAlignment="1">
      <alignment horizontal="center" vertical="center"/>
    </xf>
    <xf numFmtId="0" fontId="1" fillId="11" borderId="23" xfId="0" applyFont="1" applyFill="1" applyBorder="1" applyAlignment="1">
      <alignment horizontal="center" vertical="center"/>
    </xf>
    <xf numFmtId="0" fontId="0" fillId="11" borderId="29" xfId="0" applyFill="1" applyBorder="1" applyAlignment="1">
      <alignment horizontal="center" vertical="center"/>
    </xf>
    <xf numFmtId="0" fontId="0" fillId="11" borderId="21" xfId="0" applyFill="1" applyBorder="1" applyAlignment="1">
      <alignment horizontal="center" vertical="center"/>
    </xf>
    <xf numFmtId="2" fontId="0" fillId="11" borderId="31" xfId="0" applyNumberFormat="1" applyFill="1" applyBorder="1" applyAlignment="1">
      <alignment horizontal="center" vertical="center"/>
    </xf>
    <xf numFmtId="0" fontId="0" fillId="11" borderId="42" xfId="0" applyFill="1" applyBorder="1" applyAlignment="1">
      <alignment horizontal="center" vertical="center"/>
    </xf>
    <xf numFmtId="0" fontId="1" fillId="12" borderId="58" xfId="0" applyFont="1" applyFill="1" applyBorder="1" applyAlignment="1">
      <alignment horizontal="center"/>
    </xf>
    <xf numFmtId="0" fontId="0" fillId="12" borderId="34" xfId="0" applyFill="1" applyBorder="1" applyAlignment="1">
      <alignment horizontal="center"/>
    </xf>
    <xf numFmtId="2" fontId="0" fillId="12" borderId="53" xfId="0" applyNumberFormat="1" applyFill="1" applyBorder="1" applyAlignment="1">
      <alignment horizontal="center"/>
    </xf>
    <xf numFmtId="0" fontId="0" fillId="12" borderId="55" xfId="0" applyFill="1" applyBorder="1"/>
    <xf numFmtId="0" fontId="0" fillId="0" borderId="0" xfId="0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5" fillId="14" borderId="12" xfId="0" applyFont="1" applyFill="1" applyBorder="1" applyAlignment="1">
      <alignment horizontal="center" vertical="center" wrapText="1"/>
    </xf>
    <xf numFmtId="0" fontId="5" fillId="14" borderId="13" xfId="0" applyFont="1" applyFill="1" applyBorder="1" applyAlignment="1">
      <alignment horizontal="center" vertical="center" wrapText="1"/>
    </xf>
    <xf numFmtId="0" fontId="5" fillId="14" borderId="59" xfId="0" applyFont="1" applyFill="1" applyBorder="1" applyAlignment="1">
      <alignment horizontal="center" vertical="center" wrapText="1"/>
    </xf>
    <xf numFmtId="0" fontId="5" fillId="14" borderId="59" xfId="0" applyFont="1" applyFill="1" applyBorder="1" applyAlignment="1">
      <alignment horizontal="center" vertical="center"/>
    </xf>
    <xf numFmtId="0" fontId="5" fillId="14" borderId="60" xfId="0" applyFont="1" applyFill="1" applyBorder="1" applyAlignment="1">
      <alignment horizontal="center" vertical="center"/>
    </xf>
    <xf numFmtId="0" fontId="4" fillId="11" borderId="10" xfId="0" applyFont="1" applyFill="1" applyBorder="1" applyAlignment="1">
      <alignment horizontal="center" vertical="center"/>
    </xf>
    <xf numFmtId="0" fontId="4" fillId="11" borderId="2" xfId="0" applyFont="1" applyFill="1" applyBorder="1" applyAlignment="1">
      <alignment horizontal="center" vertical="center"/>
    </xf>
    <xf numFmtId="2" fontId="4" fillId="11" borderId="2" xfId="0" applyNumberFormat="1" applyFont="1" applyFill="1" applyBorder="1" applyAlignment="1">
      <alignment horizontal="center" vertical="center"/>
    </xf>
    <xf numFmtId="2" fontId="5" fillId="11" borderId="2" xfId="0" applyNumberFormat="1" applyFont="1" applyFill="1" applyBorder="1" applyAlignment="1">
      <alignment horizontal="center" vertical="center"/>
    </xf>
    <xf numFmtId="0" fontId="4" fillId="11" borderId="18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center" vertical="center"/>
    </xf>
    <xf numFmtId="2" fontId="4" fillId="11" borderId="5" xfId="0" applyNumberFormat="1" applyFont="1" applyFill="1" applyBorder="1" applyAlignment="1">
      <alignment horizontal="center" vertical="center"/>
    </xf>
    <xf numFmtId="2" fontId="5" fillId="11" borderId="5" xfId="0" applyNumberFormat="1" applyFont="1" applyFill="1" applyBorder="1" applyAlignment="1">
      <alignment horizontal="center" vertical="center"/>
    </xf>
    <xf numFmtId="0" fontId="4" fillId="11" borderId="8" xfId="0" applyFont="1" applyFill="1" applyBorder="1" applyAlignment="1">
      <alignment horizontal="center" vertical="center"/>
    </xf>
    <xf numFmtId="2" fontId="4" fillId="11" borderId="8" xfId="0" applyNumberFormat="1" applyFont="1" applyFill="1" applyBorder="1" applyAlignment="1">
      <alignment horizontal="center" vertical="center"/>
    </xf>
    <xf numFmtId="2" fontId="5" fillId="11" borderId="8" xfId="0" applyNumberFormat="1" applyFont="1" applyFill="1" applyBorder="1" applyAlignment="1">
      <alignment horizontal="center" vertical="center"/>
    </xf>
    <xf numFmtId="0" fontId="4" fillId="11" borderId="23" xfId="0" applyFont="1" applyFill="1" applyBorder="1" applyAlignment="1">
      <alignment horizontal="center" vertical="center"/>
    </xf>
    <xf numFmtId="2" fontId="5" fillId="15" borderId="2" xfId="0" applyNumberFormat="1" applyFont="1" applyFill="1" applyBorder="1" applyAlignment="1">
      <alignment horizontal="center" vertical="center"/>
    </xf>
    <xf numFmtId="2" fontId="5" fillId="15" borderId="5" xfId="0" applyNumberFormat="1" applyFont="1" applyFill="1" applyBorder="1" applyAlignment="1">
      <alignment horizontal="center" vertical="center"/>
    </xf>
    <xf numFmtId="2" fontId="5" fillId="15" borderId="8" xfId="0" applyNumberFormat="1" applyFont="1" applyFill="1" applyBorder="1" applyAlignment="1">
      <alignment horizontal="center" vertical="center"/>
    </xf>
    <xf numFmtId="2" fontId="5" fillId="15" borderId="3" xfId="0" applyNumberFormat="1" applyFont="1" applyFill="1" applyBorder="1" applyAlignment="1">
      <alignment horizontal="center" vertical="center"/>
    </xf>
    <xf numFmtId="2" fontId="5" fillId="15" borderId="6" xfId="0" applyNumberFormat="1" applyFont="1" applyFill="1" applyBorder="1" applyAlignment="1">
      <alignment horizontal="center" vertical="center"/>
    </xf>
    <xf numFmtId="2" fontId="5" fillId="15" borderId="9" xfId="0" applyNumberFormat="1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left"/>
    </xf>
    <xf numFmtId="0" fontId="4" fillId="6" borderId="8" xfId="0" applyFont="1" applyFill="1" applyBorder="1" applyAlignment="1">
      <alignment horizontal="left"/>
    </xf>
    <xf numFmtId="0" fontId="0" fillId="6" borderId="7" xfId="0" applyFill="1" applyBorder="1" applyAlignment="1">
      <alignment horizontal="left"/>
    </xf>
    <xf numFmtId="0" fontId="0" fillId="6" borderId="8" xfId="0" applyFill="1" applyBorder="1" applyAlignment="1">
      <alignment horizontal="left"/>
    </xf>
    <xf numFmtId="0" fontId="6" fillId="4" borderId="12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1" fillId="13" borderId="27" xfId="0" applyFont="1" applyFill="1" applyBorder="1" applyAlignment="1">
      <alignment horizontal="center"/>
    </xf>
    <xf numFmtId="0" fontId="1" fillId="13" borderId="41" xfId="0" applyFont="1" applyFill="1" applyBorder="1" applyAlignment="1">
      <alignment horizontal="center"/>
    </xf>
    <xf numFmtId="0" fontId="1" fillId="13" borderId="28" xfId="0" applyFont="1" applyFill="1" applyBorder="1" applyAlignment="1">
      <alignment horizontal="center"/>
    </xf>
    <xf numFmtId="9" fontId="4" fillId="11" borderId="45" xfId="0" applyNumberFormat="1" applyFont="1" applyFill="1" applyBorder="1" applyAlignment="1">
      <alignment horizontal="center" vertical="center"/>
    </xf>
    <xf numFmtId="9" fontId="4" fillId="11" borderId="46" xfId="0" applyNumberFormat="1" applyFont="1" applyFill="1" applyBorder="1" applyAlignment="1">
      <alignment horizontal="center" vertical="center"/>
    </xf>
    <xf numFmtId="9" fontId="4" fillId="11" borderId="47" xfId="0" applyNumberFormat="1" applyFont="1" applyFill="1" applyBorder="1" applyAlignment="1">
      <alignment horizontal="center" vertical="center"/>
    </xf>
    <xf numFmtId="0" fontId="0" fillId="6" borderId="4" xfId="0" applyFill="1" applyBorder="1" applyAlignment="1">
      <alignment horizontal="left"/>
    </xf>
    <xf numFmtId="0" fontId="0" fillId="6" borderId="5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6" borderId="2" xfId="0" applyFill="1" applyBorder="1" applyAlignment="1">
      <alignment horizontal="left"/>
    </xf>
    <xf numFmtId="0" fontId="4" fillId="11" borderId="17" xfId="0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2" fontId="4" fillId="11" borderId="17" xfId="0" applyNumberFormat="1" applyFont="1" applyFill="1" applyBorder="1" applyAlignment="1">
      <alignment horizontal="center" vertical="center"/>
    </xf>
    <xf numFmtId="2" fontId="4" fillId="11" borderId="22" xfId="0" applyNumberFormat="1" applyFont="1" applyFill="1" applyBorder="1" applyAlignment="1">
      <alignment horizontal="center" vertical="center"/>
    </xf>
    <xf numFmtId="2" fontId="4" fillId="11" borderId="25" xfId="0" applyNumberFormat="1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left"/>
    </xf>
    <xf numFmtId="0" fontId="4" fillId="6" borderId="5" xfId="0" applyFont="1" applyFill="1" applyBorder="1" applyAlignment="1">
      <alignment horizontal="left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 wrapText="1" readingOrder="1"/>
    </xf>
    <xf numFmtId="0" fontId="12" fillId="4" borderId="5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A6B0C"/>
      <color rgb="FFBFE632"/>
      <color rgb="FFE4E478"/>
      <color rgb="FFFFCCCC"/>
      <color rgb="FFC5F0C2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(kg) For 85%,0.15m,0.3m Depth.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8575" cap="rnd">
              <a:solidFill>
                <a:srgbClr val="CA6B0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solidFill>
                <a:srgbClr val="CA6B0C"/>
              </a:solidFill>
              <a:ln w="28575" cap="rnd">
                <a:solidFill>
                  <a:srgbClr val="CA6B0C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'Pull-out(E)'!$I$14:$I$23</c:f>
              <c:numCache>
                <c:formatCode>0.00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'Pull-out(E)'!$K$14:$K$23</c:f>
              <c:numCache>
                <c:formatCode>0.00</c:formatCode>
                <c:ptCount val="10"/>
                <c:pt idx="0">
                  <c:v>0</c:v>
                </c:pt>
                <c:pt idx="1">
                  <c:v>49.949999999999996</c:v>
                </c:pt>
                <c:pt idx="2">
                  <c:v>49.949999999999996</c:v>
                </c:pt>
                <c:pt idx="3">
                  <c:v>55.5</c:v>
                </c:pt>
                <c:pt idx="4">
                  <c:v>61.05</c:v>
                </c:pt>
                <c:pt idx="5">
                  <c:v>61.05</c:v>
                </c:pt>
                <c:pt idx="6">
                  <c:v>66.599999999999994</c:v>
                </c:pt>
                <c:pt idx="7">
                  <c:v>66.599999999999994</c:v>
                </c:pt>
                <c:pt idx="8">
                  <c:v>66.599999999999994</c:v>
                </c:pt>
                <c:pt idx="9">
                  <c:v>66.599999999999994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051-4914-A4A2-C3563D8D968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386660160"/>
        <c:axId val="-386650368"/>
      </c:scatterChart>
      <c:valAx>
        <c:axId val="-386660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Displacement, (cm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86650368"/>
        <c:crosses val="autoZero"/>
        <c:crossBetween val="midCat"/>
      </c:valAx>
      <c:valAx>
        <c:axId val="-38665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Uplift Load, (kg)</a:t>
                </a:r>
              </a:p>
              <a:p>
                <a:pPr>
                  <a:defRPr/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866601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(kg) For 70%,0.15m,0.3m Depth.</a:t>
            </a:r>
          </a:p>
        </c:rich>
      </c:tx>
      <c:layout>
        <c:manualLayout>
          <c:xMode val="edge"/>
          <c:yMode val="edge"/>
          <c:x val="0.20109674039434675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'Pull-out(E)'!$K$13</c:f>
              <c:strCache>
                <c:ptCount val="1"/>
                <c:pt idx="0">
                  <c:v>UPLIFT LOAD
(Kg)</c:v>
                </c:pt>
              </c:strCache>
            </c:strRef>
          </c:tx>
          <c:spPr>
            <a:ln w="28575" cap="rnd">
              <a:solidFill>
                <a:srgbClr val="CA6B0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solidFill>
                <a:srgbClr val="CA6B0C"/>
              </a:solidFill>
              <a:ln w="28575" cap="rnd">
                <a:solidFill>
                  <a:srgbClr val="CA6B0C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'Pull-out(E)'!$C$14:$C$21</c:f>
              <c:numCache>
                <c:formatCode>0.00</c:formatCode>
                <c:ptCount val="8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</c:numCache>
            </c:numRef>
          </c:xVal>
          <c:yVal>
            <c:numRef>
              <c:f>'Pull-out(E)'!$E$14:$E$21</c:f>
              <c:numCache>
                <c:formatCode>0.00</c:formatCode>
                <c:ptCount val="8"/>
                <c:pt idx="0">
                  <c:v>0</c:v>
                </c:pt>
                <c:pt idx="1">
                  <c:v>27.75</c:v>
                </c:pt>
                <c:pt idx="2">
                  <c:v>38.85</c:v>
                </c:pt>
                <c:pt idx="3">
                  <c:v>44.4</c:v>
                </c:pt>
                <c:pt idx="4">
                  <c:v>49.949999999999996</c:v>
                </c:pt>
                <c:pt idx="5">
                  <c:v>55.5</c:v>
                </c:pt>
                <c:pt idx="6">
                  <c:v>55.5</c:v>
                </c:pt>
                <c:pt idx="7">
                  <c:v>49.949999999999996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EC6-4079-8A68-08E3AFB6E703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386661792"/>
        <c:axId val="-386659616"/>
      </c:scatterChart>
      <c:valAx>
        <c:axId val="-386661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Displacement, (cm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86659616"/>
        <c:crosses val="autoZero"/>
        <c:crossBetween val="midCat"/>
        <c:majorUnit val="0.1"/>
      </c:valAx>
      <c:valAx>
        <c:axId val="-386659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Load, (kg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866617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(kg) For 70%,0.30m,0.3m Depth. </a:t>
            </a:r>
          </a:p>
        </c:rich>
      </c:tx>
      <c:layout>
        <c:manualLayout>
          <c:xMode val="edge"/>
          <c:yMode val="edge"/>
          <c:x val="0.22299311409603209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'Pull-out(E)'!$K$13</c:f>
              <c:strCache>
                <c:ptCount val="1"/>
                <c:pt idx="0">
                  <c:v>UPLIFT LOAD
(Kg)</c:v>
                </c:pt>
              </c:strCache>
            </c:strRef>
          </c:tx>
          <c:spPr>
            <a:ln w="28575" cap="rnd">
              <a:solidFill>
                <a:srgbClr val="CA6B0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solidFill>
                <a:srgbClr val="CA6B0C"/>
              </a:solidFill>
              <a:ln w="28575" cap="rnd">
                <a:solidFill>
                  <a:srgbClr val="CA6B0C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'Pull-out(E)'!$O$14:$O$20</c:f>
              <c:numCache>
                <c:formatCode>0.00</c:formatCode>
                <c:ptCount val="7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</c:numCache>
            </c:numRef>
          </c:xVal>
          <c:yVal>
            <c:numRef>
              <c:f>'Pull-out(E)'!$Q$14:$Q$20</c:f>
              <c:numCache>
                <c:formatCode>0.00</c:formatCode>
                <c:ptCount val="7"/>
                <c:pt idx="0">
                  <c:v>0</c:v>
                </c:pt>
                <c:pt idx="1">
                  <c:v>88.8</c:v>
                </c:pt>
                <c:pt idx="2">
                  <c:v>94.35</c:v>
                </c:pt>
                <c:pt idx="3">
                  <c:v>99.899999999999991</c:v>
                </c:pt>
                <c:pt idx="4">
                  <c:v>99.899999999999991</c:v>
                </c:pt>
                <c:pt idx="5">
                  <c:v>99.899999999999991</c:v>
                </c:pt>
                <c:pt idx="6">
                  <c:v>94.35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79C-47C4-8978-C7A9B809C35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1992768"/>
        <c:axId val="-11991680"/>
      </c:scatterChart>
      <c:valAx>
        <c:axId val="-11992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Displacement, (cm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1991680"/>
        <c:crosses val="autoZero"/>
        <c:crossBetween val="midCat"/>
        <c:majorUnit val="0.1"/>
      </c:valAx>
      <c:valAx>
        <c:axId val="-11991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Load, (kg)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19927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(kg) For 85%,0.30m,0.3m Depth. </a:t>
            </a:r>
          </a:p>
        </c:rich>
      </c:tx>
      <c:layout>
        <c:manualLayout>
          <c:xMode val="edge"/>
          <c:yMode val="edge"/>
          <c:x val="0.22299311409603209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'Pull-out(E)'!$K$13</c:f>
              <c:strCache>
                <c:ptCount val="1"/>
                <c:pt idx="0">
                  <c:v>UPLIFT LOAD
(Kg)</c:v>
                </c:pt>
              </c:strCache>
            </c:strRef>
          </c:tx>
          <c:spPr>
            <a:ln w="28575" cap="rnd">
              <a:solidFill>
                <a:srgbClr val="CA6B0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solidFill>
                <a:srgbClr val="CA6B0C"/>
              </a:solidFill>
              <a:ln w="28575" cap="rnd">
                <a:solidFill>
                  <a:srgbClr val="CA6B0C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'Pull-out(E)'!$U$14:$U$21</c:f>
              <c:numCache>
                <c:formatCode>0.00</c:formatCode>
                <c:ptCount val="8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</c:numCache>
            </c:numRef>
          </c:xVal>
          <c:yVal>
            <c:numRef>
              <c:f>'Pull-out(E)'!$W$14:$W$21</c:f>
              <c:numCache>
                <c:formatCode>0.00</c:formatCode>
                <c:ptCount val="8"/>
                <c:pt idx="0">
                  <c:v>0</c:v>
                </c:pt>
                <c:pt idx="1">
                  <c:v>88.8</c:v>
                </c:pt>
                <c:pt idx="2">
                  <c:v>99.899999999999991</c:v>
                </c:pt>
                <c:pt idx="3">
                  <c:v>105.45</c:v>
                </c:pt>
                <c:pt idx="4">
                  <c:v>111</c:v>
                </c:pt>
                <c:pt idx="5">
                  <c:v>111</c:v>
                </c:pt>
                <c:pt idx="6">
                  <c:v>116.55</c:v>
                </c:pt>
                <c:pt idx="7">
                  <c:v>116.55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C71-4E79-A62E-132093657E1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1990048"/>
        <c:axId val="-11989504"/>
      </c:scatterChart>
      <c:valAx>
        <c:axId val="-11990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Displacement, (cm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1989504"/>
        <c:crosses val="autoZero"/>
        <c:crossBetween val="midCat"/>
        <c:majorUnit val="0.1"/>
      </c:valAx>
      <c:valAx>
        <c:axId val="-11989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Load, (kg)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19900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(kg) For 70%,0.15m,0.45m Depth. </a:t>
            </a:r>
          </a:p>
        </c:rich>
      </c:tx>
      <c:layout>
        <c:manualLayout>
          <c:xMode val="edge"/>
          <c:yMode val="edge"/>
          <c:x val="0.22299311409603209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'Pull-out(E)'!$K$13</c:f>
              <c:strCache>
                <c:ptCount val="1"/>
                <c:pt idx="0">
                  <c:v>UPLIFT LOAD
(Kg)</c:v>
                </c:pt>
              </c:strCache>
            </c:strRef>
          </c:tx>
          <c:spPr>
            <a:ln w="28575" cap="rnd">
              <a:solidFill>
                <a:srgbClr val="CA6B0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solidFill>
                <a:schemeClr val="accent2">
                  <a:lumMod val="60000"/>
                  <a:lumOff val="40000"/>
                </a:schemeClr>
              </a:solidFill>
              <a:ln w="28575" cap="rnd">
                <a:solidFill>
                  <a:srgbClr val="CA6B0C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Pt>
            <c:idx val="9"/>
            <c:marker>
              <c:symbol val="circle"/>
              <c:size val="6"/>
              <c:spPr>
                <a:solidFill>
                  <a:schemeClr val="accent2">
                    <a:lumMod val="20000"/>
                    <a:lumOff val="80000"/>
                  </a:schemeClr>
                </a:solidFill>
                <a:ln w="28575" cap="rnd">
                  <a:solidFill>
                    <a:srgbClr val="CA6B0C"/>
                  </a:solidFill>
                  <a:round/>
                </a:ln>
                <a:effectLst>
                  <a:outerShdw blurRad="57150" dist="19050" dir="5400000" algn="ctr" rotWithShape="0">
                    <a:srgbClr val="000000">
                      <a:alpha val="63000"/>
                    </a:srgbClr>
                  </a:outerShdw>
                </a:effectLst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D411-41BC-9CD7-90A215BF437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'Pull-out(E)'!$AA$14:$AA$33</c:f>
              <c:numCache>
                <c:formatCode>0.00</c:formatCode>
                <c:ptCount val="2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'Pull-out(E)'!$AC$14:$AC$33</c:f>
              <c:numCache>
                <c:formatCode>0.00</c:formatCode>
                <c:ptCount val="20"/>
                <c:pt idx="0">
                  <c:v>0</c:v>
                </c:pt>
                <c:pt idx="1">
                  <c:v>49.949999999999996</c:v>
                </c:pt>
                <c:pt idx="2">
                  <c:v>61.05</c:v>
                </c:pt>
                <c:pt idx="3">
                  <c:v>72.149999999999991</c:v>
                </c:pt>
                <c:pt idx="4">
                  <c:v>77.7</c:v>
                </c:pt>
                <c:pt idx="5">
                  <c:v>88.8</c:v>
                </c:pt>
                <c:pt idx="6">
                  <c:v>105.45</c:v>
                </c:pt>
                <c:pt idx="7">
                  <c:v>105.45</c:v>
                </c:pt>
                <c:pt idx="8">
                  <c:v>99.899999999999991</c:v>
                </c:pt>
                <c:pt idx="9">
                  <c:v>99.899999999999991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411-41BC-9CD7-90A215BF437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33004400"/>
        <c:axId val="-133013104"/>
      </c:scatterChart>
      <c:valAx>
        <c:axId val="-133004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Displacement, (cm</a:t>
                </a:r>
                <a:r>
                  <a:rPr lang="en-US" sz="1200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13104"/>
        <c:crosses val="autoZero"/>
        <c:crossBetween val="midCat"/>
        <c:majorUnit val="0.1"/>
      </c:valAx>
      <c:valAx>
        <c:axId val="-133013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Load, (kg)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044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(kg) For 85%,0.15m,0.45m Depth. </a:t>
            </a:r>
          </a:p>
        </c:rich>
      </c:tx>
      <c:layout>
        <c:manualLayout>
          <c:xMode val="edge"/>
          <c:yMode val="edge"/>
          <c:x val="0.22299311409603209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'Pull-out(E)'!$K$13</c:f>
              <c:strCache>
                <c:ptCount val="1"/>
                <c:pt idx="0">
                  <c:v>UPLIFT LOAD
(Kg)</c:v>
                </c:pt>
              </c:strCache>
            </c:strRef>
          </c:tx>
          <c:spPr>
            <a:ln w="28575" cap="rnd">
              <a:solidFill>
                <a:srgbClr val="CA6B0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solidFill>
                <a:srgbClr val="CA6B0C"/>
              </a:solidFill>
              <a:ln w="28575" cap="rnd">
                <a:solidFill>
                  <a:srgbClr val="CA6B0C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'Pull-out(E)'!$AG$14:$AG$23</c:f>
              <c:numCache>
                <c:formatCode>0.00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'Pull-out(E)'!$AI$14:$AI$23</c:f>
              <c:numCache>
                <c:formatCode>0.00</c:formatCode>
                <c:ptCount val="10"/>
                <c:pt idx="0">
                  <c:v>0</c:v>
                </c:pt>
                <c:pt idx="1">
                  <c:v>38.85</c:v>
                </c:pt>
                <c:pt idx="2">
                  <c:v>94.35</c:v>
                </c:pt>
                <c:pt idx="3">
                  <c:v>116.55</c:v>
                </c:pt>
                <c:pt idx="4">
                  <c:v>122.1</c:v>
                </c:pt>
                <c:pt idx="5">
                  <c:v>127.64999999999999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133.19999999999999</c:v>
                </c:pt>
                <c:pt idx="9">
                  <c:v>133.19999999999999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859-4789-8649-01B14E16F03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9565584"/>
        <c:axId val="-9542736"/>
      </c:scatterChart>
      <c:valAx>
        <c:axId val="-9565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Displacement, (cm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42736"/>
        <c:crosses val="autoZero"/>
        <c:crossBetween val="midCat"/>
        <c:majorUnit val="0.1"/>
      </c:valAx>
      <c:valAx>
        <c:axId val="-9542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Load, (kg)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65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(kg) For 70%,0.3m,0.45m Depth.</a:t>
            </a:r>
          </a:p>
        </c:rich>
      </c:tx>
      <c:layout>
        <c:manualLayout>
          <c:xMode val="edge"/>
          <c:yMode val="edge"/>
          <c:x val="0.20109674039434675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'Pull-out(E)'!$C$121</c:f>
              <c:strCache>
                <c:ptCount val="1"/>
                <c:pt idx="0">
                  <c:v>0.05</c:v>
                </c:pt>
              </c:strCache>
            </c:strRef>
          </c:tx>
          <c:spPr>
            <a:ln w="28575" cap="rnd">
              <a:solidFill>
                <a:srgbClr val="CA6B0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solidFill>
                <a:srgbClr val="CA6B0C"/>
              </a:solidFill>
              <a:ln w="28575" cap="rnd">
                <a:solidFill>
                  <a:srgbClr val="CA6B0C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'Pull-out(E)'!$C$120:$C$128</c:f>
              <c:numCache>
                <c:formatCode>0.00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</c:numCache>
            </c:numRef>
          </c:xVal>
          <c:yVal>
            <c:numRef>
              <c:f>'Pull-out(E)'!$E$120:$E$128</c:f>
              <c:numCache>
                <c:formatCode>0.00</c:formatCode>
                <c:ptCount val="9"/>
                <c:pt idx="0">
                  <c:v>0</c:v>
                </c:pt>
                <c:pt idx="1">
                  <c:v>177.6</c:v>
                </c:pt>
                <c:pt idx="2">
                  <c:v>188.7</c:v>
                </c:pt>
                <c:pt idx="3">
                  <c:v>188.7</c:v>
                </c:pt>
                <c:pt idx="4">
                  <c:v>194.25</c:v>
                </c:pt>
                <c:pt idx="5">
                  <c:v>194.25</c:v>
                </c:pt>
                <c:pt idx="6">
                  <c:v>194.25</c:v>
                </c:pt>
                <c:pt idx="7">
                  <c:v>194.25</c:v>
                </c:pt>
                <c:pt idx="8">
                  <c:v>194.25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3D3-4B9B-B054-7F0E86D7E23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9559056"/>
        <c:axId val="-9552528"/>
      </c:scatterChart>
      <c:valAx>
        <c:axId val="-9559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Displacement, (cm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52528"/>
        <c:crosses val="autoZero"/>
        <c:crossBetween val="midCat"/>
        <c:majorUnit val="0.1"/>
      </c:valAx>
      <c:valAx>
        <c:axId val="-9552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Load, (kg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590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(kg) For 85%,0.3m,0.45m Depth.</a:t>
            </a:r>
          </a:p>
        </c:rich>
      </c:tx>
      <c:layout>
        <c:manualLayout>
          <c:xMode val="edge"/>
          <c:yMode val="edge"/>
          <c:x val="0.20109674039434675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'Pull-out(E)'!$K$13</c:f>
              <c:strCache>
                <c:ptCount val="1"/>
                <c:pt idx="0">
                  <c:v>UPLIFT LOAD
(Kg)</c:v>
                </c:pt>
              </c:strCache>
            </c:strRef>
          </c:tx>
          <c:spPr>
            <a:ln w="28575" cap="rnd">
              <a:solidFill>
                <a:srgbClr val="CA6B0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solidFill>
                <a:srgbClr val="CA6B0C"/>
              </a:solidFill>
              <a:ln w="28575" cap="rnd">
                <a:solidFill>
                  <a:srgbClr val="CA6B0C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'Pull-out(E)'!$I$120:$I$128</c:f>
              <c:numCache>
                <c:formatCode>0.00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</c:numCache>
            </c:numRef>
          </c:xVal>
          <c:yVal>
            <c:numRef>
              <c:f>'Pull-out(E)'!$K$120:$K$128</c:f>
              <c:numCache>
                <c:formatCode>0.00</c:formatCode>
                <c:ptCount val="9"/>
                <c:pt idx="0">
                  <c:v>0</c:v>
                </c:pt>
                <c:pt idx="1">
                  <c:v>199.79999999999998</c:v>
                </c:pt>
                <c:pt idx="2">
                  <c:v>205.35</c:v>
                </c:pt>
                <c:pt idx="3">
                  <c:v>210.9</c:v>
                </c:pt>
                <c:pt idx="4">
                  <c:v>216.45</c:v>
                </c:pt>
                <c:pt idx="5">
                  <c:v>216.45</c:v>
                </c:pt>
                <c:pt idx="6">
                  <c:v>216.45</c:v>
                </c:pt>
                <c:pt idx="7">
                  <c:v>216.45</c:v>
                </c:pt>
                <c:pt idx="8">
                  <c:v>210.9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CA0-4A61-9F03-9CBBFD35820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9561776"/>
        <c:axId val="-9542192"/>
      </c:scatterChart>
      <c:valAx>
        <c:axId val="-9561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Displacement, (cm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42192"/>
        <c:crosses val="autoZero"/>
        <c:crossBetween val="midCat"/>
        <c:majorUnit val="0.1"/>
      </c:valAx>
      <c:valAx>
        <c:axId val="-9542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Load, (kg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61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(kg) For 70%,0.15m,0.6 Depth.</a:t>
            </a:r>
          </a:p>
        </c:rich>
      </c:tx>
      <c:layout>
        <c:manualLayout>
          <c:xMode val="edge"/>
          <c:yMode val="edge"/>
          <c:x val="0.20109674039434675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'Pull-out(E)'!$K$13</c:f>
              <c:strCache>
                <c:ptCount val="1"/>
                <c:pt idx="0">
                  <c:v>UPLIFT LOAD
(Kg)</c:v>
                </c:pt>
              </c:strCache>
            </c:strRef>
          </c:tx>
          <c:spPr>
            <a:ln w="38100" cap="rnd">
              <a:solidFill>
                <a:srgbClr val="CA6B0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solidFill>
                <a:srgbClr val="CA6B0C"/>
              </a:solidFill>
              <a:ln w="38100" cap="rnd">
                <a:solidFill>
                  <a:srgbClr val="CA6B0C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'Pull-out(E)'!$O$120:$O$136</c:f>
              <c:numCache>
                <c:formatCode>0.00</c:formatCode>
                <c:ptCount val="17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</c:numCache>
            </c:numRef>
          </c:xVal>
          <c:yVal>
            <c:numRef>
              <c:f>'Pull-out(E)'!$Q$120:$Q$136</c:f>
              <c:numCache>
                <c:formatCode>0.00</c:formatCode>
                <c:ptCount val="17"/>
                <c:pt idx="0">
                  <c:v>0</c:v>
                </c:pt>
                <c:pt idx="1">
                  <c:v>199.79999999999998</c:v>
                </c:pt>
                <c:pt idx="2">
                  <c:v>227.54999999999998</c:v>
                </c:pt>
                <c:pt idx="3">
                  <c:v>238.65</c:v>
                </c:pt>
                <c:pt idx="4">
                  <c:v>255.29999999999998</c:v>
                </c:pt>
                <c:pt idx="5">
                  <c:v>255.29999999999998</c:v>
                </c:pt>
                <c:pt idx="6">
                  <c:v>266.39999999999998</c:v>
                </c:pt>
                <c:pt idx="7">
                  <c:v>271.95</c:v>
                </c:pt>
                <c:pt idx="8">
                  <c:v>277.5</c:v>
                </c:pt>
                <c:pt idx="9">
                  <c:v>283.05</c:v>
                </c:pt>
                <c:pt idx="10">
                  <c:v>283.05</c:v>
                </c:pt>
                <c:pt idx="11">
                  <c:v>288.59999999999997</c:v>
                </c:pt>
                <c:pt idx="12">
                  <c:v>288.59999999999997</c:v>
                </c:pt>
                <c:pt idx="13">
                  <c:v>288.59999999999997</c:v>
                </c:pt>
                <c:pt idx="14">
                  <c:v>288.59999999999997</c:v>
                </c:pt>
                <c:pt idx="15">
                  <c:v>294.14999999999998</c:v>
                </c:pt>
                <c:pt idx="16">
                  <c:v>294.14999999999998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369-47F4-802F-7FC55822353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9547088"/>
        <c:axId val="-9549808"/>
      </c:scatterChart>
      <c:valAx>
        <c:axId val="-9547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Displacement, (cm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49808"/>
        <c:crosses val="autoZero"/>
        <c:crossBetween val="midCat"/>
        <c:majorUnit val="0.1"/>
      </c:valAx>
      <c:valAx>
        <c:axId val="-9549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Load, (kg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470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(kg) For 85%,0.15m,0.6m Depth.</a:t>
            </a:r>
          </a:p>
        </c:rich>
      </c:tx>
      <c:layout>
        <c:manualLayout>
          <c:xMode val="edge"/>
          <c:yMode val="edge"/>
          <c:x val="0.20109674039434675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'Pull-out(E)'!$K$13</c:f>
              <c:strCache>
                <c:ptCount val="1"/>
                <c:pt idx="0">
                  <c:v>UPLIFT LOAD
(Kg)</c:v>
                </c:pt>
              </c:strCache>
            </c:strRef>
          </c:tx>
          <c:spPr>
            <a:ln w="28575" cap="rnd">
              <a:solidFill>
                <a:srgbClr val="CA6B0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solidFill>
                <a:srgbClr val="CA6B0C"/>
              </a:solidFill>
              <a:ln w="28575" cap="rnd">
                <a:solidFill>
                  <a:srgbClr val="CA6B0C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'Pull-out(E)'!$U$120:$U$139</c:f>
              <c:numCache>
                <c:formatCode>0.00</c:formatCode>
                <c:ptCount val="2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</c:v>
                </c:pt>
                <c:pt idx="18">
                  <c:v>0.9</c:v>
                </c:pt>
                <c:pt idx="19">
                  <c:v>0.95000000000000007</c:v>
                </c:pt>
              </c:numCache>
            </c:numRef>
          </c:xVal>
          <c:yVal>
            <c:numRef>
              <c:f>'Pull-out(E)'!$W$120:$W$143</c:f>
              <c:numCache>
                <c:formatCode>0.00</c:formatCode>
                <c:ptCount val="24"/>
                <c:pt idx="0">
                  <c:v>0</c:v>
                </c:pt>
                <c:pt idx="1">
                  <c:v>199.79999999999998</c:v>
                </c:pt>
                <c:pt idx="2">
                  <c:v>238.65</c:v>
                </c:pt>
                <c:pt idx="3">
                  <c:v>255.29999999999998</c:v>
                </c:pt>
                <c:pt idx="4">
                  <c:v>271.95</c:v>
                </c:pt>
                <c:pt idx="5">
                  <c:v>277.5</c:v>
                </c:pt>
                <c:pt idx="6">
                  <c:v>283.05</c:v>
                </c:pt>
                <c:pt idx="7">
                  <c:v>299.7</c:v>
                </c:pt>
                <c:pt idx="8">
                  <c:v>299.7</c:v>
                </c:pt>
                <c:pt idx="9">
                  <c:v>305.25</c:v>
                </c:pt>
                <c:pt idx="10">
                  <c:v>310.8</c:v>
                </c:pt>
                <c:pt idx="11">
                  <c:v>310.8</c:v>
                </c:pt>
                <c:pt idx="12" formatCode="General">
                  <c:v>316.34999999999997</c:v>
                </c:pt>
                <c:pt idx="13">
                  <c:v>321.89999999999998</c:v>
                </c:pt>
                <c:pt idx="14">
                  <c:v>327.45</c:v>
                </c:pt>
                <c:pt idx="15">
                  <c:v>327.45</c:v>
                </c:pt>
                <c:pt idx="16">
                  <c:v>327.45</c:v>
                </c:pt>
                <c:pt idx="17">
                  <c:v>327.45</c:v>
                </c:pt>
                <c:pt idx="18">
                  <c:v>327.45</c:v>
                </c:pt>
                <c:pt idx="19" formatCode="General">
                  <c:v>327.45</c:v>
                </c:pt>
                <c:pt idx="20" formatCode="General">
                  <c:v>327.45</c:v>
                </c:pt>
                <c:pt idx="21" formatCode="General">
                  <c:v>327.45</c:v>
                </c:pt>
                <c:pt idx="22" formatCode="General">
                  <c:v>327.45</c:v>
                </c:pt>
                <c:pt idx="23" formatCode="General">
                  <c:v>327.45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383-4C4A-9683-2DD63CB1EF2B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9551440"/>
        <c:axId val="-9550896"/>
      </c:scatterChart>
      <c:valAx>
        <c:axId val="-9551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Displacement, (cm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50896"/>
        <c:crosses val="autoZero"/>
        <c:crossBetween val="midCat"/>
        <c:majorUnit val="0.1"/>
      </c:valAx>
      <c:valAx>
        <c:axId val="-9550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Load, (kg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514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(kg) For 70%,0.30m,0.6m Depth.</a:t>
            </a:r>
          </a:p>
        </c:rich>
      </c:tx>
      <c:layout>
        <c:manualLayout>
          <c:xMode val="edge"/>
          <c:yMode val="edge"/>
          <c:x val="0.20109674039434675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8575" cap="rnd">
              <a:solidFill>
                <a:srgbClr val="CA6B0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solidFill>
                <a:srgbClr val="CA6B0C"/>
              </a:solidFill>
              <a:ln w="28575" cap="rnd">
                <a:solidFill>
                  <a:srgbClr val="CA6B0C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'Pull-out(E)'!$AA$120:$AA$130</c:f>
              <c:numCache>
                <c:formatCode>0.00</c:formatCode>
                <c:ptCount val="11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</c:numCache>
            </c:numRef>
          </c:xVal>
          <c:yVal>
            <c:numRef>
              <c:f>'Pull-out(E)'!$AC$120:$AC$132</c:f>
              <c:numCache>
                <c:formatCode>0.00</c:formatCode>
                <c:ptCount val="13"/>
                <c:pt idx="0">
                  <c:v>0</c:v>
                </c:pt>
                <c:pt idx="1">
                  <c:v>377.4</c:v>
                </c:pt>
                <c:pt idx="2">
                  <c:v>388.5</c:v>
                </c:pt>
                <c:pt idx="3">
                  <c:v>394.05</c:v>
                </c:pt>
                <c:pt idx="4">
                  <c:v>394.05</c:v>
                </c:pt>
                <c:pt idx="5">
                  <c:v>405.15</c:v>
                </c:pt>
                <c:pt idx="6">
                  <c:v>405.15</c:v>
                </c:pt>
                <c:pt idx="7">
                  <c:v>410.7</c:v>
                </c:pt>
                <c:pt idx="8">
                  <c:v>410.7</c:v>
                </c:pt>
                <c:pt idx="9">
                  <c:v>410.7</c:v>
                </c:pt>
                <c:pt idx="10">
                  <c:v>410.7</c:v>
                </c:pt>
                <c:pt idx="11">
                  <c:v>405.15</c:v>
                </c:pt>
                <c:pt idx="12">
                  <c:v>394.05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19C-4AFB-A36E-7E8C716782F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9544368"/>
        <c:axId val="-9548720"/>
      </c:scatterChart>
      <c:valAx>
        <c:axId val="-9544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Displacement, (cm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48720"/>
        <c:crosses val="autoZero"/>
        <c:crossBetween val="midCat"/>
        <c:majorUnit val="0.1"/>
      </c:valAx>
      <c:valAx>
        <c:axId val="-9548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Load, (kg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443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(kg) For 85%,0.30m,0.6m Depth.</a:t>
            </a:r>
          </a:p>
        </c:rich>
      </c:tx>
      <c:layout>
        <c:manualLayout>
          <c:xMode val="edge"/>
          <c:yMode val="edge"/>
          <c:x val="0.20109674039434675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'Pull-out(E)'!$K$13</c:f>
              <c:strCache>
                <c:ptCount val="1"/>
                <c:pt idx="0">
                  <c:v>UPLIFT LOAD
(Kg)</c:v>
                </c:pt>
              </c:strCache>
            </c:strRef>
          </c:tx>
          <c:spPr>
            <a:ln w="28575" cap="rnd">
              <a:solidFill>
                <a:srgbClr val="CA6B0C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solidFill>
                <a:srgbClr val="CA6B0C"/>
              </a:solidFill>
              <a:ln w="28575" cap="rnd">
                <a:solidFill>
                  <a:srgbClr val="CA6B0C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'Pull-out(E)'!$AA$120:$AA$130</c:f>
              <c:numCache>
                <c:formatCode>0.00</c:formatCode>
                <c:ptCount val="11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</c:numCache>
            </c:numRef>
          </c:xVal>
          <c:yVal>
            <c:numRef>
              <c:f>'Pull-out(E)'!$AI$120:$AI$132</c:f>
              <c:numCache>
                <c:formatCode>0.00</c:formatCode>
                <c:ptCount val="13"/>
                <c:pt idx="0">
                  <c:v>0</c:v>
                </c:pt>
                <c:pt idx="1">
                  <c:v>449.55</c:v>
                </c:pt>
                <c:pt idx="2">
                  <c:v>455.09999999999997</c:v>
                </c:pt>
                <c:pt idx="3">
                  <c:v>460.65</c:v>
                </c:pt>
                <c:pt idx="4">
                  <c:v>466.2</c:v>
                </c:pt>
                <c:pt idx="5">
                  <c:v>466.2</c:v>
                </c:pt>
                <c:pt idx="6">
                  <c:v>466.2</c:v>
                </c:pt>
                <c:pt idx="7">
                  <c:v>466.2</c:v>
                </c:pt>
                <c:pt idx="8">
                  <c:v>466.2</c:v>
                </c:pt>
                <c:pt idx="9">
                  <c:v>466.2</c:v>
                </c:pt>
                <c:pt idx="10">
                  <c:v>466.2</c:v>
                </c:pt>
                <c:pt idx="11">
                  <c:v>460.65</c:v>
                </c:pt>
                <c:pt idx="12">
                  <c:v>449.55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720-4EE2-9906-10EDDA10829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9543824"/>
        <c:axId val="-9537840"/>
      </c:scatterChart>
      <c:valAx>
        <c:axId val="-9543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Displacement, (cm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37840"/>
        <c:crosses val="autoZero"/>
        <c:crossBetween val="midCat"/>
        <c:majorUnit val="0.1"/>
      </c:valAx>
      <c:valAx>
        <c:axId val="-953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Load, (kg</a:t>
                </a:r>
                <a:r>
                  <a:rPr lang="en-US"/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95438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23813</xdr:colOff>
      <xdr:row>26</xdr:row>
      <xdr:rowOff>3571</xdr:rowOff>
    </xdr:from>
    <xdr:to>
      <xdr:col>12</xdr:col>
      <xdr:colOff>1</xdr:colOff>
      <xdr:row>40</xdr:row>
      <xdr:rowOff>13607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25</xdr:row>
      <xdr:rowOff>170259</xdr:rowOff>
    </xdr:from>
    <xdr:to>
      <xdr:col>6</xdr:col>
      <xdr:colOff>0</xdr:colOff>
      <xdr:row>39</xdr:row>
      <xdr:rowOff>198834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0</xdr:colOff>
      <xdr:row>26</xdr:row>
      <xdr:rowOff>0</xdr:rowOff>
    </xdr:from>
    <xdr:to>
      <xdr:col>18</xdr:col>
      <xdr:colOff>11906</xdr:colOff>
      <xdr:row>40</xdr:row>
      <xdr:rowOff>28575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0</xdr:colOff>
      <xdr:row>26</xdr:row>
      <xdr:rowOff>0</xdr:rowOff>
    </xdr:from>
    <xdr:to>
      <xdr:col>23</xdr:col>
      <xdr:colOff>595312</xdr:colOff>
      <xdr:row>40</xdr:row>
      <xdr:rowOff>28575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603249</xdr:colOff>
      <xdr:row>26</xdr:row>
      <xdr:rowOff>10583</xdr:rowOff>
    </xdr:from>
    <xdr:to>
      <xdr:col>30</xdr:col>
      <xdr:colOff>35717</xdr:colOff>
      <xdr:row>40</xdr:row>
      <xdr:rowOff>32544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31</xdr:col>
      <xdr:colOff>0</xdr:colOff>
      <xdr:row>26</xdr:row>
      <xdr:rowOff>0</xdr:rowOff>
    </xdr:from>
    <xdr:to>
      <xdr:col>36</xdr:col>
      <xdr:colOff>11906</xdr:colOff>
      <xdr:row>40</xdr:row>
      <xdr:rowOff>21961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19654</xdr:colOff>
      <xdr:row>151</xdr:row>
      <xdr:rowOff>177647</xdr:rowOff>
    </xdr:from>
    <xdr:to>
      <xdr:col>5</xdr:col>
      <xdr:colOff>598714</xdr:colOff>
      <xdr:row>169</xdr:row>
      <xdr:rowOff>27215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10583</xdr:colOff>
      <xdr:row>152</xdr:row>
      <xdr:rowOff>0</xdr:rowOff>
    </xdr:from>
    <xdr:to>
      <xdr:col>11</xdr:col>
      <xdr:colOff>598714</xdr:colOff>
      <xdr:row>169</xdr:row>
      <xdr:rowOff>0</xdr:rowOff>
    </xdr:to>
    <xdr:graphicFrame macro="">
      <xdr:nvGraphicFramePr>
        <xdr:cNvPr id="29" name="Chart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7560</xdr:colOff>
      <xdr:row>152</xdr:row>
      <xdr:rowOff>0</xdr:rowOff>
    </xdr:from>
    <xdr:to>
      <xdr:col>17</xdr:col>
      <xdr:colOff>598714</xdr:colOff>
      <xdr:row>168</xdr:row>
      <xdr:rowOff>168427</xdr:rowOff>
    </xdr:to>
    <xdr:graphicFrame macro="">
      <xdr:nvGraphicFramePr>
        <xdr:cNvPr id="30" name="Chart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18</xdr:col>
      <xdr:colOff>612320</xdr:colOff>
      <xdr:row>152</xdr:row>
      <xdr:rowOff>0</xdr:rowOff>
    </xdr:from>
    <xdr:to>
      <xdr:col>23</xdr:col>
      <xdr:colOff>585106</xdr:colOff>
      <xdr:row>169</xdr:row>
      <xdr:rowOff>13608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25</xdr:col>
      <xdr:colOff>15875</xdr:colOff>
      <xdr:row>154</xdr:row>
      <xdr:rowOff>40821</xdr:rowOff>
    </xdr:from>
    <xdr:to>
      <xdr:col>30</xdr:col>
      <xdr:colOff>13607</xdr:colOff>
      <xdr:row>169</xdr:row>
      <xdr:rowOff>13608</xdr:rowOff>
    </xdr:to>
    <xdr:graphicFrame macro="">
      <xdr:nvGraphicFramePr>
        <xdr:cNvPr id="32" name="Chart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30</xdr:col>
      <xdr:colOff>612320</xdr:colOff>
      <xdr:row>154</xdr:row>
      <xdr:rowOff>29482</xdr:rowOff>
    </xdr:from>
    <xdr:to>
      <xdr:col>36</xdr:col>
      <xdr:colOff>27213</xdr:colOff>
      <xdr:row>169</xdr:row>
      <xdr:rowOff>0</xdr:rowOff>
    </xdr:to>
    <xdr:graphicFrame macro="">
      <xdr:nvGraphicFramePr>
        <xdr:cNvPr id="35" name="Chart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321"/>
  <sheetViews>
    <sheetView topLeftCell="A175" zoomScale="80" zoomScaleNormal="80" workbookViewId="0">
      <selection activeCell="AT25" sqref="AT25"/>
    </sheetView>
  </sheetViews>
  <sheetFormatPr defaultRowHeight="15" x14ac:dyDescent="0.25"/>
  <cols>
    <col min="2" max="2" width="18.42578125" customWidth="1"/>
    <col min="3" max="3" width="23.7109375" customWidth="1"/>
    <col min="4" max="4" width="14" customWidth="1"/>
    <col min="5" max="5" width="13.85546875" customWidth="1"/>
    <col min="8" max="8" width="18.28515625" customWidth="1"/>
    <col min="9" max="9" width="24.28515625" customWidth="1"/>
    <col min="10" max="10" width="14" customWidth="1"/>
    <col min="11" max="11" width="12.7109375" customWidth="1"/>
    <col min="14" max="14" width="18" customWidth="1"/>
    <col min="15" max="15" width="23.140625" customWidth="1"/>
    <col min="16" max="16" width="14" customWidth="1"/>
    <col min="17" max="17" width="12.42578125" customWidth="1"/>
    <col min="20" max="20" width="17.42578125" customWidth="1"/>
    <col min="21" max="21" width="23.140625" customWidth="1"/>
    <col min="22" max="22" width="14" customWidth="1"/>
    <col min="23" max="23" width="12.42578125" customWidth="1"/>
    <col min="26" max="26" width="16.28515625" customWidth="1"/>
    <col min="27" max="27" width="22.5703125" customWidth="1"/>
    <col min="28" max="28" width="14" customWidth="1"/>
    <col min="29" max="29" width="15.28515625" customWidth="1"/>
    <col min="32" max="32" width="16.28515625" customWidth="1"/>
    <col min="33" max="33" width="23.140625" customWidth="1"/>
    <col min="34" max="34" width="14" customWidth="1"/>
    <col min="35" max="35" width="15.5703125" customWidth="1"/>
    <col min="38" max="38" width="9.140625" style="1"/>
    <col min="39" max="39" width="11.140625" style="1" customWidth="1"/>
    <col min="40" max="40" width="9.140625" style="1"/>
    <col min="41" max="41" width="17.42578125" style="1" customWidth="1"/>
    <col min="42" max="42" width="27.7109375" style="1" customWidth="1"/>
    <col min="43" max="43" width="9.140625" style="1"/>
    <col min="44" max="44" width="13.42578125" style="1" customWidth="1"/>
    <col min="45" max="45" width="15.5703125" style="1" customWidth="1"/>
    <col min="46" max="46" width="20.140625" style="1" customWidth="1"/>
  </cols>
  <sheetData>
    <row r="1" spans="2:54" ht="21.75" thickBot="1" x14ac:dyDescent="0.4">
      <c r="E1" s="222" t="s">
        <v>0</v>
      </c>
      <c r="F1" s="223"/>
      <c r="G1" s="224"/>
    </row>
    <row r="2" spans="2:54" ht="15.75" thickBot="1" x14ac:dyDescent="0.3"/>
    <row r="3" spans="2:54" ht="15.75" thickBot="1" x14ac:dyDescent="0.3">
      <c r="B3" s="227" t="s">
        <v>21</v>
      </c>
      <c r="C3" s="228"/>
      <c r="D3" s="228"/>
      <c r="E3" s="229"/>
      <c r="H3" s="227" t="s">
        <v>22</v>
      </c>
      <c r="I3" s="228"/>
      <c r="J3" s="228"/>
      <c r="K3" s="229"/>
      <c r="N3" s="227" t="s">
        <v>23</v>
      </c>
      <c r="O3" s="228"/>
      <c r="P3" s="228"/>
      <c r="Q3" s="229"/>
      <c r="T3" s="227" t="s">
        <v>24</v>
      </c>
      <c r="U3" s="228"/>
      <c r="V3" s="228"/>
      <c r="W3" s="229"/>
      <c r="Z3" s="227" t="s">
        <v>25</v>
      </c>
      <c r="AA3" s="228"/>
      <c r="AB3" s="228"/>
      <c r="AC3" s="229"/>
      <c r="AF3" s="227" t="s">
        <v>26</v>
      </c>
      <c r="AG3" s="228"/>
      <c r="AH3" s="228"/>
      <c r="AI3" s="229"/>
    </row>
    <row r="4" spans="2:54" ht="15.75" thickBot="1" x14ac:dyDescent="0.3">
      <c r="B4" s="67"/>
      <c r="C4" s="68"/>
      <c r="D4" s="68"/>
      <c r="E4" s="69"/>
      <c r="H4" s="67"/>
      <c r="I4" s="68"/>
      <c r="J4" s="68"/>
      <c r="K4" s="69"/>
      <c r="N4" s="97"/>
      <c r="O4" s="98"/>
      <c r="P4" s="98"/>
      <c r="Q4" s="99"/>
      <c r="T4" s="97"/>
      <c r="U4" s="98"/>
      <c r="V4" s="98"/>
      <c r="W4" s="99"/>
      <c r="Z4" s="9"/>
      <c r="AA4" s="10"/>
      <c r="AB4" s="10"/>
      <c r="AC4" s="11"/>
      <c r="AF4" s="9"/>
      <c r="AG4" s="10"/>
      <c r="AH4" s="10"/>
      <c r="AI4" s="11"/>
    </row>
    <row r="5" spans="2:54" ht="15.75" x14ac:dyDescent="0.25">
      <c r="B5" s="225" t="s">
        <v>1</v>
      </c>
      <c r="C5" s="226"/>
      <c r="D5" s="73">
        <v>0.15</v>
      </c>
      <c r="E5" s="74" t="s">
        <v>5</v>
      </c>
      <c r="H5" s="225" t="s">
        <v>1</v>
      </c>
      <c r="I5" s="226"/>
      <c r="J5" s="73">
        <v>0.15</v>
      </c>
      <c r="K5" s="74" t="s">
        <v>5</v>
      </c>
      <c r="N5" s="225" t="s">
        <v>1</v>
      </c>
      <c r="O5" s="226"/>
      <c r="P5" s="73">
        <v>0.3</v>
      </c>
      <c r="Q5" s="74" t="s">
        <v>5</v>
      </c>
      <c r="T5" s="225" t="s">
        <v>1</v>
      </c>
      <c r="U5" s="226"/>
      <c r="V5" s="73">
        <v>0.3</v>
      </c>
      <c r="W5" s="74" t="s">
        <v>5</v>
      </c>
      <c r="Z5" s="235" t="s">
        <v>1</v>
      </c>
      <c r="AA5" s="236"/>
      <c r="AB5" s="14">
        <v>0.15</v>
      </c>
      <c r="AC5" s="15" t="s">
        <v>5</v>
      </c>
      <c r="AF5" s="235" t="s">
        <v>1</v>
      </c>
      <c r="AG5" s="236"/>
      <c r="AH5" s="14">
        <v>0.15</v>
      </c>
      <c r="AI5" s="15" t="s">
        <v>5</v>
      </c>
    </row>
    <row r="6" spans="2:54" ht="15.75" x14ac:dyDescent="0.25">
      <c r="B6" s="243" t="s">
        <v>2</v>
      </c>
      <c r="C6" s="244"/>
      <c r="D6" s="75">
        <v>70</v>
      </c>
      <c r="E6" s="76" t="s">
        <v>3</v>
      </c>
      <c r="H6" s="243" t="s">
        <v>2</v>
      </c>
      <c r="I6" s="244"/>
      <c r="J6" s="75">
        <v>85</v>
      </c>
      <c r="K6" s="76" t="s">
        <v>3</v>
      </c>
      <c r="N6" s="243" t="s">
        <v>2</v>
      </c>
      <c r="O6" s="244"/>
      <c r="P6" s="75">
        <v>70</v>
      </c>
      <c r="Q6" s="76" t="s">
        <v>3</v>
      </c>
      <c r="T6" s="243" t="s">
        <v>2</v>
      </c>
      <c r="U6" s="244"/>
      <c r="V6" s="75">
        <v>85</v>
      </c>
      <c r="W6" s="76" t="s">
        <v>3</v>
      </c>
      <c r="Z6" s="233" t="s">
        <v>2</v>
      </c>
      <c r="AA6" s="234"/>
      <c r="AB6" s="16">
        <v>70</v>
      </c>
      <c r="AC6" s="17" t="s">
        <v>3</v>
      </c>
      <c r="AF6" s="233" t="s">
        <v>2</v>
      </c>
      <c r="AG6" s="234"/>
      <c r="AH6" s="16">
        <v>85</v>
      </c>
      <c r="AI6" s="17" t="s">
        <v>3</v>
      </c>
    </row>
    <row r="7" spans="2:54" ht="16.5" thickBot="1" x14ac:dyDescent="0.3">
      <c r="B7" s="218" t="s">
        <v>4</v>
      </c>
      <c r="C7" s="219"/>
      <c r="D7" s="77">
        <v>0.3</v>
      </c>
      <c r="E7" s="78" t="s">
        <v>5</v>
      </c>
      <c r="H7" s="218" t="s">
        <v>4</v>
      </c>
      <c r="I7" s="219"/>
      <c r="J7" s="77">
        <v>0.3</v>
      </c>
      <c r="K7" s="78" t="s">
        <v>5</v>
      </c>
      <c r="N7" s="218" t="s">
        <v>4</v>
      </c>
      <c r="O7" s="219"/>
      <c r="P7" s="77">
        <v>0.3</v>
      </c>
      <c r="Q7" s="78" t="s">
        <v>5</v>
      </c>
      <c r="T7" s="218" t="s">
        <v>4</v>
      </c>
      <c r="U7" s="219"/>
      <c r="V7" s="77">
        <v>0.3</v>
      </c>
      <c r="W7" s="78" t="s">
        <v>5</v>
      </c>
      <c r="Z7" s="220" t="s">
        <v>4</v>
      </c>
      <c r="AA7" s="221"/>
      <c r="AB7" s="18">
        <v>0.45</v>
      </c>
      <c r="AC7" s="19" t="s">
        <v>5</v>
      </c>
      <c r="AF7" s="220" t="s">
        <v>4</v>
      </c>
      <c r="AG7" s="221"/>
      <c r="AH7" s="18">
        <v>0.45</v>
      </c>
      <c r="AI7" s="19" t="s">
        <v>5</v>
      </c>
    </row>
    <row r="8" spans="2:54" ht="15.75" thickBot="1" x14ac:dyDescent="0.3">
      <c r="B8" s="67"/>
      <c r="C8" s="68"/>
      <c r="D8" s="68"/>
      <c r="E8" s="69"/>
      <c r="H8" s="67"/>
      <c r="I8" s="68"/>
      <c r="J8" s="68"/>
      <c r="K8" s="69"/>
      <c r="N8" s="97"/>
      <c r="O8" s="98"/>
      <c r="P8" s="98"/>
      <c r="Q8" s="99"/>
      <c r="T8" s="97"/>
      <c r="U8" s="98"/>
      <c r="V8" s="98"/>
      <c r="W8" s="99"/>
      <c r="Z8" s="9"/>
      <c r="AA8" s="10"/>
      <c r="AB8" s="10"/>
      <c r="AC8" s="11"/>
      <c r="AF8" s="9"/>
      <c r="AG8" s="10"/>
      <c r="AH8" s="10"/>
      <c r="AI8" s="11"/>
    </row>
    <row r="9" spans="2:54" ht="15.75" x14ac:dyDescent="0.25">
      <c r="B9" s="79" t="s">
        <v>6</v>
      </c>
      <c r="C9" s="73">
        <v>5.55</v>
      </c>
      <c r="D9" s="74" t="s">
        <v>7</v>
      </c>
      <c r="E9" s="82"/>
      <c r="H9" s="79" t="s">
        <v>6</v>
      </c>
      <c r="I9" s="73">
        <v>5.55</v>
      </c>
      <c r="J9" s="74" t="s">
        <v>7</v>
      </c>
      <c r="K9" s="69"/>
      <c r="N9" s="79" t="s">
        <v>6</v>
      </c>
      <c r="O9" s="73">
        <v>5.55</v>
      </c>
      <c r="P9" s="74" t="s">
        <v>7</v>
      </c>
      <c r="Q9" s="99"/>
      <c r="T9" s="79" t="s">
        <v>6</v>
      </c>
      <c r="U9" s="73">
        <v>5.55</v>
      </c>
      <c r="V9" s="74" t="s">
        <v>7</v>
      </c>
      <c r="W9" s="99"/>
      <c r="Z9" s="20" t="s">
        <v>6</v>
      </c>
      <c r="AA9" s="14">
        <v>5.55</v>
      </c>
      <c r="AB9" s="15" t="s">
        <v>7</v>
      </c>
      <c r="AC9" s="11"/>
      <c r="AF9" s="20" t="s">
        <v>6</v>
      </c>
      <c r="AG9" s="14">
        <v>5.55</v>
      </c>
      <c r="AH9" s="15" t="s">
        <v>7</v>
      </c>
      <c r="AI9" s="11"/>
    </row>
    <row r="10" spans="2:54" ht="16.5" thickBot="1" x14ac:dyDescent="0.3">
      <c r="B10" s="80" t="s">
        <v>8</v>
      </c>
      <c r="C10" s="81">
        <v>1E-3</v>
      </c>
      <c r="D10" s="78" t="s">
        <v>9</v>
      </c>
      <c r="E10" s="82"/>
      <c r="H10" s="80" t="s">
        <v>8</v>
      </c>
      <c r="I10" s="81">
        <v>1E-3</v>
      </c>
      <c r="J10" s="78" t="s">
        <v>9</v>
      </c>
      <c r="K10" s="69"/>
      <c r="N10" s="80" t="s">
        <v>8</v>
      </c>
      <c r="O10" s="81">
        <v>1E-3</v>
      </c>
      <c r="P10" s="78" t="s">
        <v>9</v>
      </c>
      <c r="Q10" s="99"/>
      <c r="T10" s="80" t="s">
        <v>8</v>
      </c>
      <c r="U10" s="81">
        <v>1E-3</v>
      </c>
      <c r="V10" s="78" t="s">
        <v>9</v>
      </c>
      <c r="W10" s="99"/>
      <c r="Z10" s="21" t="s">
        <v>8</v>
      </c>
      <c r="AA10" s="22">
        <v>1E-3</v>
      </c>
      <c r="AB10" s="19" t="s">
        <v>9</v>
      </c>
      <c r="AC10" s="11"/>
      <c r="AF10" s="21" t="s">
        <v>8</v>
      </c>
      <c r="AG10" s="22">
        <v>1E-3</v>
      </c>
      <c r="AH10" s="19" t="s">
        <v>9</v>
      </c>
      <c r="AI10" s="11"/>
    </row>
    <row r="11" spans="2:54" ht="15.75" x14ac:dyDescent="0.25">
      <c r="B11" s="83"/>
      <c r="C11" s="84"/>
      <c r="D11" s="84"/>
      <c r="E11" s="82"/>
      <c r="H11" s="67"/>
      <c r="I11" s="68"/>
      <c r="J11" s="68"/>
      <c r="K11" s="69"/>
      <c r="N11" s="97"/>
      <c r="O11" s="98"/>
      <c r="P11" s="98"/>
      <c r="Q11" s="99"/>
      <c r="T11" s="97"/>
      <c r="U11" s="98"/>
      <c r="V11" s="98"/>
      <c r="W11" s="99"/>
      <c r="Z11" s="9"/>
      <c r="AA11" s="10"/>
      <c r="AB11" s="10"/>
      <c r="AC11" s="11"/>
      <c r="AF11" s="9"/>
      <c r="AG11" s="10"/>
      <c r="AH11" s="10"/>
      <c r="AI11" s="11"/>
    </row>
    <row r="12" spans="2:54" ht="16.5" thickBot="1" x14ac:dyDescent="0.3">
      <c r="B12" s="83"/>
      <c r="C12" s="84"/>
      <c r="D12" s="84"/>
      <c r="E12" s="82"/>
      <c r="H12" s="67"/>
      <c r="I12" s="68"/>
      <c r="J12" s="68"/>
      <c r="K12" s="69"/>
      <c r="N12" s="97"/>
      <c r="O12" s="98"/>
      <c r="P12" s="98"/>
      <c r="Q12" s="99"/>
      <c r="T12" s="97"/>
      <c r="U12" s="98"/>
      <c r="V12" s="98"/>
      <c r="W12" s="99"/>
      <c r="Z12" s="9"/>
      <c r="AA12" s="10"/>
      <c r="AB12" s="10"/>
      <c r="AC12" s="11"/>
      <c r="AF12" s="9"/>
      <c r="AG12" s="10"/>
      <c r="AH12" s="10"/>
      <c r="AI12" s="11"/>
    </row>
    <row r="13" spans="2:54" ht="63.75" customHeight="1" thickBot="1" x14ac:dyDescent="0.3">
      <c r="B13" s="137" t="s">
        <v>10</v>
      </c>
      <c r="C13" s="137" t="s">
        <v>11</v>
      </c>
      <c r="D13" s="137" t="s">
        <v>12</v>
      </c>
      <c r="E13" s="137" t="s">
        <v>13</v>
      </c>
      <c r="H13" s="137" t="s">
        <v>10</v>
      </c>
      <c r="I13" s="137" t="s">
        <v>11</v>
      </c>
      <c r="J13" s="137" t="s">
        <v>12</v>
      </c>
      <c r="K13" s="137" t="s">
        <v>13</v>
      </c>
      <c r="N13" s="94" t="s">
        <v>10</v>
      </c>
      <c r="O13" s="95" t="s">
        <v>11</v>
      </c>
      <c r="P13" s="95" t="s">
        <v>12</v>
      </c>
      <c r="Q13" s="96" t="s">
        <v>13</v>
      </c>
      <c r="T13" s="138" t="s">
        <v>10</v>
      </c>
      <c r="U13" s="138" t="s">
        <v>11</v>
      </c>
      <c r="V13" s="138" t="s">
        <v>12</v>
      </c>
      <c r="W13" s="139" t="s">
        <v>14</v>
      </c>
      <c r="Z13" s="140" t="s">
        <v>10</v>
      </c>
      <c r="AA13" s="140" t="s">
        <v>11</v>
      </c>
      <c r="AB13" s="140" t="s">
        <v>12</v>
      </c>
      <c r="AC13" s="141" t="s">
        <v>14</v>
      </c>
      <c r="AF13" s="140" t="s">
        <v>10</v>
      </c>
      <c r="AG13" s="140" t="s">
        <v>11</v>
      </c>
      <c r="AH13" s="140" t="s">
        <v>12</v>
      </c>
      <c r="AI13" s="141" t="s">
        <v>14</v>
      </c>
      <c r="AL13" s="195" t="s">
        <v>15</v>
      </c>
      <c r="AM13" s="196" t="s">
        <v>36</v>
      </c>
      <c r="AN13" s="197" t="s">
        <v>39</v>
      </c>
      <c r="AO13" s="197" t="s">
        <v>38</v>
      </c>
      <c r="AP13" s="198" t="s">
        <v>37</v>
      </c>
      <c r="AQ13" s="197" t="s">
        <v>16</v>
      </c>
      <c r="AR13" s="197" t="s">
        <v>33</v>
      </c>
      <c r="AS13" s="197" t="s">
        <v>17</v>
      </c>
      <c r="AT13" s="197" t="s">
        <v>35</v>
      </c>
      <c r="AU13" s="199" t="s">
        <v>18</v>
      </c>
      <c r="AV13" s="1"/>
    </row>
    <row r="14" spans="2:54" ht="16.5" thickBot="1" x14ac:dyDescent="0.3">
      <c r="B14" s="147">
        <v>0</v>
      </c>
      <c r="C14" s="148">
        <f t="shared" ref="C14:C21" si="0">B14*$C$10</f>
        <v>0</v>
      </c>
      <c r="D14" s="149">
        <v>0</v>
      </c>
      <c r="E14" s="148">
        <f t="shared" ref="E14:E21" si="1">D14*$C$9</f>
        <v>0</v>
      </c>
      <c r="H14" s="147">
        <v>0</v>
      </c>
      <c r="I14" s="148">
        <f t="shared" ref="I14:I23" si="2">H14*$C$10</f>
        <v>0</v>
      </c>
      <c r="J14" s="149">
        <v>0</v>
      </c>
      <c r="K14" s="148">
        <f t="shared" ref="K14:K23" si="3">J14*$C$9</f>
        <v>0</v>
      </c>
      <c r="N14" s="154">
        <v>0</v>
      </c>
      <c r="O14" s="155">
        <v>0</v>
      </c>
      <c r="P14" s="156">
        <v>0</v>
      </c>
      <c r="Q14" s="155">
        <f>P14*$O$9</f>
        <v>0</v>
      </c>
      <c r="T14" s="164">
        <v>0</v>
      </c>
      <c r="U14" s="165">
        <f t="shared" ref="U14:U21" si="4">T14*$C$10</f>
        <v>0</v>
      </c>
      <c r="V14" s="166">
        <v>0</v>
      </c>
      <c r="W14" s="165">
        <f t="shared" ref="W14:W21" si="5">V14*$C$9</f>
        <v>0</v>
      </c>
      <c r="Z14" s="40">
        <v>0</v>
      </c>
      <c r="AA14" s="41">
        <f t="shared" ref="AA14:AA23" si="6">Z14*$C$10</f>
        <v>0</v>
      </c>
      <c r="AB14" s="174">
        <v>0</v>
      </c>
      <c r="AC14" s="41">
        <f>AB14*$I$9</f>
        <v>0</v>
      </c>
      <c r="AF14" s="55">
        <v>0</v>
      </c>
      <c r="AG14" s="56">
        <f t="shared" ref="AG14:AG23" si="7">AF14*$C$10</f>
        <v>0</v>
      </c>
      <c r="AH14" s="57">
        <v>0</v>
      </c>
      <c r="AI14" s="58">
        <f>AH14*$I$9</f>
        <v>0</v>
      </c>
      <c r="AL14" s="200">
        <v>1</v>
      </c>
      <c r="AM14" s="237">
        <v>0.15</v>
      </c>
      <c r="AN14" s="230">
        <v>0.7</v>
      </c>
      <c r="AO14" s="201">
        <v>0.3</v>
      </c>
      <c r="AP14" s="202">
        <f>AO14/$AM$14</f>
        <v>2</v>
      </c>
      <c r="AQ14" s="202">
        <v>17.73</v>
      </c>
      <c r="AR14" s="203">
        <f>AS14*100</f>
        <v>55.500000000000007</v>
      </c>
      <c r="AS14" s="212">
        <v>0.55500000000000005</v>
      </c>
      <c r="AT14" s="212">
        <v>0.3</v>
      </c>
      <c r="AU14" s="215">
        <f>AT14/AO14</f>
        <v>1</v>
      </c>
      <c r="BA14" s="193"/>
      <c r="BB14" s="193"/>
    </row>
    <row r="15" spans="2:54" ht="16.5" thickBot="1" x14ac:dyDescent="0.3">
      <c r="B15" s="147">
        <v>50</v>
      </c>
      <c r="C15" s="148">
        <f t="shared" si="0"/>
        <v>0.05</v>
      </c>
      <c r="D15" s="149">
        <v>5</v>
      </c>
      <c r="E15" s="148">
        <f t="shared" si="1"/>
        <v>27.75</v>
      </c>
      <c r="H15" s="147">
        <v>50</v>
      </c>
      <c r="I15" s="148">
        <f t="shared" si="2"/>
        <v>0.05</v>
      </c>
      <c r="J15" s="149">
        <v>9</v>
      </c>
      <c r="K15" s="148">
        <f t="shared" si="3"/>
        <v>49.949999999999996</v>
      </c>
      <c r="N15" s="157">
        <v>50</v>
      </c>
      <c r="O15" s="158">
        <v>0.05</v>
      </c>
      <c r="P15" s="159">
        <v>16</v>
      </c>
      <c r="Q15" s="158">
        <f t="shared" ref="Q15:Q20" si="8">P15*$O$9</f>
        <v>88.8</v>
      </c>
      <c r="T15" s="167">
        <v>50</v>
      </c>
      <c r="U15" s="168">
        <f t="shared" si="4"/>
        <v>0.05</v>
      </c>
      <c r="V15" s="169">
        <v>16</v>
      </c>
      <c r="W15" s="168">
        <f t="shared" si="5"/>
        <v>88.8</v>
      </c>
      <c r="Z15" s="43">
        <v>50</v>
      </c>
      <c r="AA15" s="44">
        <f t="shared" si="6"/>
        <v>0.05</v>
      </c>
      <c r="AB15" s="173">
        <v>9</v>
      </c>
      <c r="AC15" s="44">
        <f t="shared" ref="AC15:AC23" si="9">AB15*$I$9</f>
        <v>49.949999999999996</v>
      </c>
      <c r="AF15" s="59">
        <v>50</v>
      </c>
      <c r="AG15" s="60">
        <f t="shared" si="7"/>
        <v>0.05</v>
      </c>
      <c r="AH15" s="61">
        <v>7</v>
      </c>
      <c r="AI15" s="62">
        <f t="shared" ref="AI15:AI23" si="10">AH15*$I$9</f>
        <v>38.85</v>
      </c>
      <c r="AL15" s="204">
        <v>2</v>
      </c>
      <c r="AM15" s="238"/>
      <c r="AN15" s="231"/>
      <c r="AO15" s="205">
        <v>0.45</v>
      </c>
      <c r="AP15" s="206">
        <f t="shared" ref="AP15:AP19" si="11">AO15/$AM$14</f>
        <v>3</v>
      </c>
      <c r="AQ15" s="206">
        <v>17.73</v>
      </c>
      <c r="AR15" s="207">
        <f t="shared" ref="AR15:AR25" si="12">AS15*100</f>
        <v>105.45</v>
      </c>
      <c r="AS15" s="213">
        <v>1.0545</v>
      </c>
      <c r="AT15" s="213">
        <v>0.35</v>
      </c>
      <c r="AU15" s="216">
        <f t="shared" ref="AU15:AU25" si="13">AT15/AO15</f>
        <v>0.77777777777777768</v>
      </c>
      <c r="BA15" s="1"/>
      <c r="BB15" s="1"/>
    </row>
    <row r="16" spans="2:54" ht="16.5" thickBot="1" x14ac:dyDescent="0.3">
      <c r="B16" s="147">
        <v>100</v>
      </c>
      <c r="C16" s="148">
        <f t="shared" si="0"/>
        <v>0.1</v>
      </c>
      <c r="D16" s="149">
        <v>7</v>
      </c>
      <c r="E16" s="148">
        <f t="shared" si="1"/>
        <v>38.85</v>
      </c>
      <c r="H16" s="147">
        <v>100</v>
      </c>
      <c r="I16" s="148">
        <f t="shared" si="2"/>
        <v>0.1</v>
      </c>
      <c r="J16" s="149">
        <v>9</v>
      </c>
      <c r="K16" s="148">
        <f t="shared" si="3"/>
        <v>49.949999999999996</v>
      </c>
      <c r="N16" s="157">
        <v>100</v>
      </c>
      <c r="O16" s="158">
        <v>0.1</v>
      </c>
      <c r="P16" s="159">
        <v>17</v>
      </c>
      <c r="Q16" s="158">
        <f t="shared" si="8"/>
        <v>94.35</v>
      </c>
      <c r="T16" s="167">
        <v>100</v>
      </c>
      <c r="U16" s="168">
        <f t="shared" si="4"/>
        <v>0.1</v>
      </c>
      <c r="V16" s="169">
        <v>18</v>
      </c>
      <c r="W16" s="168">
        <f t="shared" si="5"/>
        <v>99.899999999999991</v>
      </c>
      <c r="Z16" s="43">
        <v>100</v>
      </c>
      <c r="AA16" s="44">
        <f t="shared" si="6"/>
        <v>0.1</v>
      </c>
      <c r="AB16" s="173">
        <v>11</v>
      </c>
      <c r="AC16" s="44">
        <f t="shared" si="9"/>
        <v>61.05</v>
      </c>
      <c r="AF16" s="59">
        <v>100</v>
      </c>
      <c r="AG16" s="60">
        <f t="shared" si="7"/>
        <v>0.1</v>
      </c>
      <c r="AH16" s="61">
        <v>17</v>
      </c>
      <c r="AI16" s="62">
        <f t="shared" si="10"/>
        <v>94.35</v>
      </c>
      <c r="AL16" s="204">
        <v>3</v>
      </c>
      <c r="AM16" s="238"/>
      <c r="AN16" s="232"/>
      <c r="AO16" s="208">
        <v>0.6</v>
      </c>
      <c r="AP16" s="209">
        <f t="shared" si="11"/>
        <v>4</v>
      </c>
      <c r="AQ16" s="209">
        <v>17.73</v>
      </c>
      <c r="AR16" s="210">
        <f t="shared" si="12"/>
        <v>294.14999999999998</v>
      </c>
      <c r="AS16" s="214">
        <v>2.9415</v>
      </c>
      <c r="AT16" s="214">
        <v>1</v>
      </c>
      <c r="AU16" s="217">
        <f t="shared" si="13"/>
        <v>1.6666666666666667</v>
      </c>
      <c r="BA16" s="1"/>
      <c r="BB16" s="1"/>
    </row>
    <row r="17" spans="2:54" ht="16.5" thickBot="1" x14ac:dyDescent="0.3">
      <c r="B17" s="147">
        <v>150</v>
      </c>
      <c r="C17" s="148">
        <f t="shared" si="0"/>
        <v>0.15</v>
      </c>
      <c r="D17" s="149">
        <v>8</v>
      </c>
      <c r="E17" s="148">
        <f t="shared" si="1"/>
        <v>44.4</v>
      </c>
      <c r="H17" s="147">
        <v>150</v>
      </c>
      <c r="I17" s="148">
        <f t="shared" si="2"/>
        <v>0.15</v>
      </c>
      <c r="J17" s="149">
        <v>10</v>
      </c>
      <c r="K17" s="148">
        <f t="shared" si="3"/>
        <v>55.5</v>
      </c>
      <c r="N17" s="157">
        <v>150</v>
      </c>
      <c r="O17" s="158">
        <v>0.15</v>
      </c>
      <c r="P17" s="159">
        <v>18</v>
      </c>
      <c r="Q17" s="158">
        <f t="shared" si="8"/>
        <v>99.899999999999991</v>
      </c>
      <c r="T17" s="167">
        <v>150</v>
      </c>
      <c r="U17" s="168">
        <f t="shared" si="4"/>
        <v>0.15</v>
      </c>
      <c r="V17" s="169">
        <v>19</v>
      </c>
      <c r="W17" s="168">
        <f t="shared" si="5"/>
        <v>105.45</v>
      </c>
      <c r="Z17" s="43">
        <v>150</v>
      </c>
      <c r="AA17" s="44">
        <f t="shared" si="6"/>
        <v>0.15</v>
      </c>
      <c r="AB17" s="173">
        <v>13</v>
      </c>
      <c r="AC17" s="44">
        <f t="shared" si="9"/>
        <v>72.149999999999991</v>
      </c>
      <c r="AF17" s="59">
        <v>150</v>
      </c>
      <c r="AG17" s="60">
        <f t="shared" si="7"/>
        <v>0.15</v>
      </c>
      <c r="AH17" s="61">
        <v>21</v>
      </c>
      <c r="AI17" s="62">
        <f t="shared" si="10"/>
        <v>116.55</v>
      </c>
      <c r="AL17" s="200">
        <v>4</v>
      </c>
      <c r="AM17" s="238"/>
      <c r="AN17" s="230">
        <v>0.85</v>
      </c>
      <c r="AO17" s="201">
        <v>0.3</v>
      </c>
      <c r="AP17" s="202">
        <f t="shared" si="11"/>
        <v>2</v>
      </c>
      <c r="AQ17" s="202">
        <v>18.149999999999999</v>
      </c>
      <c r="AR17" s="203">
        <f t="shared" si="12"/>
        <v>66.600000000000009</v>
      </c>
      <c r="AS17" s="212">
        <v>0.66600000000000004</v>
      </c>
      <c r="AT17" s="212">
        <v>0.45</v>
      </c>
      <c r="AU17" s="215">
        <f t="shared" si="13"/>
        <v>1.5</v>
      </c>
      <c r="BA17" s="1"/>
      <c r="BB17" s="1"/>
    </row>
    <row r="18" spans="2:54" ht="16.5" thickBot="1" x14ac:dyDescent="0.3">
      <c r="B18" s="147">
        <v>200</v>
      </c>
      <c r="C18" s="148">
        <f t="shared" si="0"/>
        <v>0.2</v>
      </c>
      <c r="D18" s="149">
        <v>9</v>
      </c>
      <c r="E18" s="148">
        <f t="shared" si="1"/>
        <v>49.949999999999996</v>
      </c>
      <c r="H18" s="147">
        <v>200</v>
      </c>
      <c r="I18" s="148">
        <f t="shared" si="2"/>
        <v>0.2</v>
      </c>
      <c r="J18" s="149">
        <v>11</v>
      </c>
      <c r="K18" s="148">
        <f t="shared" si="3"/>
        <v>61.05</v>
      </c>
      <c r="N18" s="157">
        <v>200</v>
      </c>
      <c r="O18" s="158">
        <v>0.2</v>
      </c>
      <c r="P18" s="159">
        <v>18</v>
      </c>
      <c r="Q18" s="160">
        <f t="shared" si="8"/>
        <v>99.899999999999991</v>
      </c>
      <c r="T18" s="167">
        <v>200</v>
      </c>
      <c r="U18" s="168">
        <f t="shared" si="4"/>
        <v>0.2</v>
      </c>
      <c r="V18" s="169">
        <v>20</v>
      </c>
      <c r="W18" s="168">
        <f t="shared" si="5"/>
        <v>111</v>
      </c>
      <c r="Z18" s="43">
        <v>200</v>
      </c>
      <c r="AA18" s="44">
        <f t="shared" si="6"/>
        <v>0.2</v>
      </c>
      <c r="AB18" s="173">
        <v>14</v>
      </c>
      <c r="AC18" s="44">
        <f t="shared" si="9"/>
        <v>77.7</v>
      </c>
      <c r="AF18" s="59">
        <v>200</v>
      </c>
      <c r="AG18" s="60">
        <f t="shared" si="7"/>
        <v>0.2</v>
      </c>
      <c r="AH18" s="61">
        <v>22</v>
      </c>
      <c r="AI18" s="62">
        <f t="shared" si="10"/>
        <v>122.1</v>
      </c>
      <c r="AL18" s="204">
        <v>5</v>
      </c>
      <c r="AM18" s="238"/>
      <c r="AN18" s="231"/>
      <c r="AO18" s="205">
        <v>0.45</v>
      </c>
      <c r="AP18" s="206">
        <f t="shared" si="11"/>
        <v>3</v>
      </c>
      <c r="AQ18" s="206">
        <v>18.149999999999999</v>
      </c>
      <c r="AR18" s="207">
        <f t="shared" si="12"/>
        <v>133.20000000000002</v>
      </c>
      <c r="AS18" s="213">
        <v>1.3320000000000001</v>
      </c>
      <c r="AT18" s="213">
        <v>0.45</v>
      </c>
      <c r="AU18" s="216">
        <f t="shared" si="13"/>
        <v>1</v>
      </c>
      <c r="BA18" s="1"/>
    </row>
    <row r="19" spans="2:54" ht="16.5" thickBot="1" x14ac:dyDescent="0.3">
      <c r="B19" s="147">
        <v>250</v>
      </c>
      <c r="C19" s="148">
        <f t="shared" si="0"/>
        <v>0.25</v>
      </c>
      <c r="D19" s="149">
        <v>10</v>
      </c>
      <c r="E19" s="148">
        <f t="shared" si="1"/>
        <v>55.5</v>
      </c>
      <c r="H19" s="147">
        <v>250</v>
      </c>
      <c r="I19" s="148">
        <f t="shared" si="2"/>
        <v>0.25</v>
      </c>
      <c r="J19" s="149">
        <v>11</v>
      </c>
      <c r="K19" s="148">
        <f t="shared" si="3"/>
        <v>61.05</v>
      </c>
      <c r="N19" s="157">
        <v>250</v>
      </c>
      <c r="O19" s="158">
        <v>0.25</v>
      </c>
      <c r="P19" s="159">
        <v>18</v>
      </c>
      <c r="Q19" s="158">
        <f t="shared" si="8"/>
        <v>99.899999999999991</v>
      </c>
      <c r="T19" s="167">
        <v>250</v>
      </c>
      <c r="U19" s="168">
        <f t="shared" si="4"/>
        <v>0.25</v>
      </c>
      <c r="V19" s="169">
        <v>20</v>
      </c>
      <c r="W19" s="168">
        <f t="shared" si="5"/>
        <v>111</v>
      </c>
      <c r="Z19" s="43">
        <v>250</v>
      </c>
      <c r="AA19" s="44">
        <f t="shared" si="6"/>
        <v>0.25</v>
      </c>
      <c r="AB19" s="173">
        <v>16</v>
      </c>
      <c r="AC19" s="44">
        <f t="shared" si="9"/>
        <v>88.8</v>
      </c>
      <c r="AF19" s="59">
        <v>250</v>
      </c>
      <c r="AG19" s="60">
        <f t="shared" si="7"/>
        <v>0.25</v>
      </c>
      <c r="AH19" s="61">
        <v>23</v>
      </c>
      <c r="AI19" s="62">
        <f t="shared" si="10"/>
        <v>127.64999999999999</v>
      </c>
      <c r="AL19" s="204">
        <v>6</v>
      </c>
      <c r="AM19" s="239"/>
      <c r="AN19" s="232"/>
      <c r="AO19" s="208">
        <v>0.6</v>
      </c>
      <c r="AP19" s="209">
        <f t="shared" si="11"/>
        <v>4</v>
      </c>
      <c r="AQ19" s="209">
        <v>18.149999999999999</v>
      </c>
      <c r="AR19" s="210">
        <f t="shared" si="12"/>
        <v>327.45000000000005</v>
      </c>
      <c r="AS19" s="214">
        <v>3.2745000000000002</v>
      </c>
      <c r="AT19" s="214">
        <v>1.35</v>
      </c>
      <c r="AU19" s="217">
        <f t="shared" si="13"/>
        <v>2.2500000000000004</v>
      </c>
    </row>
    <row r="20" spans="2:54" ht="16.5" thickBot="1" x14ac:dyDescent="0.3">
      <c r="B20" s="147">
        <v>300</v>
      </c>
      <c r="C20" s="148">
        <f t="shared" si="0"/>
        <v>0.3</v>
      </c>
      <c r="D20" s="149">
        <v>10</v>
      </c>
      <c r="E20" s="148">
        <f t="shared" si="1"/>
        <v>55.5</v>
      </c>
      <c r="H20" s="147">
        <v>300</v>
      </c>
      <c r="I20" s="148">
        <f t="shared" si="2"/>
        <v>0.3</v>
      </c>
      <c r="J20" s="149">
        <v>12</v>
      </c>
      <c r="K20" s="148">
        <f t="shared" si="3"/>
        <v>66.599999999999994</v>
      </c>
      <c r="N20" s="161">
        <v>300</v>
      </c>
      <c r="O20" s="162">
        <v>0.3</v>
      </c>
      <c r="P20" s="163">
        <v>17</v>
      </c>
      <c r="Q20" s="162">
        <f t="shared" si="8"/>
        <v>94.35</v>
      </c>
      <c r="T20" s="167">
        <v>300</v>
      </c>
      <c r="U20" s="168">
        <f t="shared" si="4"/>
        <v>0.3</v>
      </c>
      <c r="V20" s="169">
        <v>21</v>
      </c>
      <c r="W20" s="168">
        <f t="shared" si="5"/>
        <v>116.55</v>
      </c>
      <c r="Z20" s="43">
        <v>300</v>
      </c>
      <c r="AA20" s="44">
        <f t="shared" si="6"/>
        <v>0.3</v>
      </c>
      <c r="AB20" s="173">
        <v>19</v>
      </c>
      <c r="AC20" s="44">
        <f t="shared" si="9"/>
        <v>105.45</v>
      </c>
      <c r="AF20" s="59">
        <v>300</v>
      </c>
      <c r="AG20" s="60">
        <f t="shared" si="7"/>
        <v>0.3</v>
      </c>
      <c r="AH20" s="61">
        <v>23</v>
      </c>
      <c r="AI20" s="62">
        <f t="shared" si="10"/>
        <v>127.64999999999999</v>
      </c>
      <c r="AL20" s="200">
        <v>10</v>
      </c>
      <c r="AM20" s="240">
        <v>0.3</v>
      </c>
      <c r="AN20" s="230">
        <v>0.7</v>
      </c>
      <c r="AO20" s="201">
        <v>0.3</v>
      </c>
      <c r="AP20" s="202">
        <f t="shared" ref="AP20:AP25" si="14">AO20/$AM$20</f>
        <v>1</v>
      </c>
      <c r="AQ20" s="202">
        <v>17.73</v>
      </c>
      <c r="AR20" s="203">
        <f t="shared" si="12"/>
        <v>99.9</v>
      </c>
      <c r="AS20" s="212">
        <v>0.999</v>
      </c>
      <c r="AT20" s="212">
        <v>0.25</v>
      </c>
      <c r="AU20" s="215">
        <f t="shared" si="13"/>
        <v>0.83333333333333337</v>
      </c>
    </row>
    <row r="21" spans="2:54" ht="16.5" thickBot="1" x14ac:dyDescent="0.3">
      <c r="B21" s="147">
        <v>350</v>
      </c>
      <c r="C21" s="148">
        <f t="shared" si="0"/>
        <v>0.35000000000000003</v>
      </c>
      <c r="D21" s="149">
        <v>9</v>
      </c>
      <c r="E21" s="148">
        <f t="shared" si="1"/>
        <v>49.949999999999996</v>
      </c>
      <c r="H21" s="147">
        <v>350</v>
      </c>
      <c r="I21" s="148">
        <f t="shared" si="2"/>
        <v>0.35000000000000003</v>
      </c>
      <c r="J21" s="149">
        <v>12</v>
      </c>
      <c r="K21" s="148">
        <f t="shared" si="3"/>
        <v>66.599999999999994</v>
      </c>
      <c r="M21" s="6"/>
      <c r="N21" s="130"/>
      <c r="O21" s="120"/>
      <c r="P21" s="121"/>
      <c r="Q21" s="131"/>
      <c r="R21" s="6"/>
      <c r="T21" s="170">
        <v>350</v>
      </c>
      <c r="U21" s="171">
        <f t="shared" si="4"/>
        <v>0.35000000000000003</v>
      </c>
      <c r="V21" s="172">
        <v>21</v>
      </c>
      <c r="W21" s="171">
        <f t="shared" si="5"/>
        <v>116.55</v>
      </c>
      <c r="Z21" s="43">
        <v>350</v>
      </c>
      <c r="AA21" s="44">
        <f t="shared" si="6"/>
        <v>0.35000000000000003</v>
      </c>
      <c r="AB21" s="173">
        <v>19</v>
      </c>
      <c r="AC21" s="44">
        <f t="shared" si="9"/>
        <v>105.45</v>
      </c>
      <c r="AF21" s="59">
        <v>350</v>
      </c>
      <c r="AG21" s="60">
        <f t="shared" si="7"/>
        <v>0.35000000000000003</v>
      </c>
      <c r="AH21" s="61">
        <v>24</v>
      </c>
      <c r="AI21" s="62">
        <f t="shared" si="10"/>
        <v>133.19999999999999</v>
      </c>
      <c r="AL21" s="204">
        <v>11</v>
      </c>
      <c r="AM21" s="241"/>
      <c r="AN21" s="231"/>
      <c r="AO21" s="205">
        <v>0.45</v>
      </c>
      <c r="AP21" s="206">
        <f t="shared" si="14"/>
        <v>1.5</v>
      </c>
      <c r="AQ21" s="206">
        <v>17.73</v>
      </c>
      <c r="AR21" s="207">
        <f t="shared" si="12"/>
        <v>194.25</v>
      </c>
      <c r="AS21" s="213">
        <v>1.9424999999999999</v>
      </c>
      <c r="AT21" s="213">
        <v>0.4</v>
      </c>
      <c r="AU21" s="216">
        <f t="shared" si="13"/>
        <v>0.88888888888888895</v>
      </c>
    </row>
    <row r="22" spans="2:54" ht="16.5" thickBot="1" x14ac:dyDescent="0.3">
      <c r="B22" s="85"/>
      <c r="C22" s="86"/>
      <c r="D22" s="87"/>
      <c r="E22" s="88"/>
      <c r="H22" s="147">
        <v>400</v>
      </c>
      <c r="I22" s="148">
        <f t="shared" si="2"/>
        <v>0.4</v>
      </c>
      <c r="J22" s="149">
        <v>12</v>
      </c>
      <c r="K22" s="150">
        <f t="shared" si="3"/>
        <v>66.599999999999994</v>
      </c>
      <c r="N22" s="132"/>
      <c r="O22" s="120"/>
      <c r="P22" s="121"/>
      <c r="Q22" s="131"/>
      <c r="T22" s="189"/>
      <c r="U22" s="115"/>
      <c r="V22" s="190"/>
      <c r="W22" s="191"/>
      <c r="X22" s="6"/>
      <c r="Z22" s="43">
        <v>400</v>
      </c>
      <c r="AA22" s="44">
        <f t="shared" si="6"/>
        <v>0.4</v>
      </c>
      <c r="AB22" s="173">
        <v>18</v>
      </c>
      <c r="AC22" s="44">
        <f t="shared" si="9"/>
        <v>99.899999999999991</v>
      </c>
      <c r="AF22" s="59">
        <v>400</v>
      </c>
      <c r="AG22" s="60">
        <f t="shared" si="7"/>
        <v>0.4</v>
      </c>
      <c r="AH22" s="61">
        <v>24</v>
      </c>
      <c r="AI22" s="62">
        <f t="shared" si="10"/>
        <v>133.19999999999999</v>
      </c>
      <c r="AL22" s="204">
        <v>12</v>
      </c>
      <c r="AM22" s="241"/>
      <c r="AN22" s="232"/>
      <c r="AO22" s="208">
        <v>0.6</v>
      </c>
      <c r="AP22" s="209">
        <f t="shared" si="14"/>
        <v>2</v>
      </c>
      <c r="AQ22" s="209">
        <v>17.73</v>
      </c>
      <c r="AR22" s="210">
        <f t="shared" si="12"/>
        <v>410.70000000000005</v>
      </c>
      <c r="AS22" s="214">
        <v>4.1070000000000002</v>
      </c>
      <c r="AT22" s="214">
        <v>0.5</v>
      </c>
      <c r="AU22" s="217">
        <f t="shared" si="13"/>
        <v>0.83333333333333337</v>
      </c>
    </row>
    <row r="23" spans="2:54" ht="16.5" thickBot="1" x14ac:dyDescent="0.3">
      <c r="B23" s="85"/>
      <c r="C23" s="86"/>
      <c r="D23" s="87"/>
      <c r="E23" s="88"/>
      <c r="H23" s="151">
        <v>450</v>
      </c>
      <c r="I23" s="152">
        <f t="shared" si="2"/>
        <v>0.45</v>
      </c>
      <c r="J23" s="149">
        <v>12</v>
      </c>
      <c r="K23" s="153">
        <f t="shared" si="3"/>
        <v>66.599999999999994</v>
      </c>
      <c r="M23" s="4"/>
      <c r="N23" s="130"/>
      <c r="O23" s="120"/>
      <c r="P23" s="121"/>
      <c r="Q23" s="131"/>
      <c r="R23" s="5"/>
      <c r="T23" s="97"/>
      <c r="U23" s="98"/>
      <c r="V23" s="98"/>
      <c r="W23" s="99"/>
      <c r="Z23" s="52">
        <v>450</v>
      </c>
      <c r="AA23" s="53">
        <f t="shared" si="6"/>
        <v>0.45</v>
      </c>
      <c r="AB23" s="175">
        <v>18</v>
      </c>
      <c r="AC23" s="53">
        <f t="shared" si="9"/>
        <v>99.899999999999991</v>
      </c>
      <c r="AF23" s="59">
        <v>450</v>
      </c>
      <c r="AG23" s="60">
        <f t="shared" si="7"/>
        <v>0.45</v>
      </c>
      <c r="AH23" s="61">
        <v>24</v>
      </c>
      <c r="AI23" s="62">
        <f t="shared" si="10"/>
        <v>133.19999999999999</v>
      </c>
      <c r="AL23" s="200">
        <v>13</v>
      </c>
      <c r="AM23" s="241"/>
      <c r="AN23" s="230">
        <v>0.85</v>
      </c>
      <c r="AO23" s="201">
        <v>0.3</v>
      </c>
      <c r="AP23" s="202">
        <f t="shared" si="14"/>
        <v>1</v>
      </c>
      <c r="AQ23" s="202">
        <v>18.149999999999999</v>
      </c>
      <c r="AR23" s="203">
        <f t="shared" si="12"/>
        <v>116.55</v>
      </c>
      <c r="AS23" s="212">
        <v>1.1655</v>
      </c>
      <c r="AT23" s="212">
        <v>0.35</v>
      </c>
      <c r="AU23" s="215">
        <f t="shared" si="13"/>
        <v>1.1666666666666667</v>
      </c>
    </row>
    <row r="24" spans="2:54" ht="15.75" x14ac:dyDescent="0.25">
      <c r="B24" s="89"/>
      <c r="C24" s="90"/>
      <c r="D24" s="91"/>
      <c r="E24" s="92"/>
      <c r="H24" s="67"/>
      <c r="I24" s="68"/>
      <c r="J24" s="68"/>
      <c r="K24" s="69"/>
      <c r="N24" s="133"/>
      <c r="O24" s="122"/>
      <c r="P24" s="123"/>
      <c r="Q24" s="134"/>
      <c r="R24" s="93"/>
      <c r="S24" s="4"/>
      <c r="T24" s="97"/>
      <c r="U24" s="98"/>
      <c r="V24" s="98"/>
      <c r="W24" s="99"/>
      <c r="Z24" s="9"/>
      <c r="AA24" s="10"/>
      <c r="AB24" s="10"/>
      <c r="AC24" s="11"/>
      <c r="AF24" s="9"/>
      <c r="AG24" s="10"/>
      <c r="AH24" s="10"/>
      <c r="AI24" s="11"/>
      <c r="AL24" s="204">
        <v>14</v>
      </c>
      <c r="AM24" s="241"/>
      <c r="AN24" s="231"/>
      <c r="AO24" s="205">
        <v>0.45</v>
      </c>
      <c r="AP24" s="206">
        <f t="shared" si="14"/>
        <v>1.5</v>
      </c>
      <c r="AQ24" s="206">
        <v>18.149999999999999</v>
      </c>
      <c r="AR24" s="207">
        <f t="shared" si="12"/>
        <v>216.45</v>
      </c>
      <c r="AS24" s="213">
        <v>2.1644999999999999</v>
      </c>
      <c r="AT24" s="213">
        <v>0.35</v>
      </c>
      <c r="AU24" s="216">
        <f t="shared" si="13"/>
        <v>0.77777777777777768</v>
      </c>
    </row>
    <row r="25" spans="2:54" ht="16.5" thickBot="1" x14ac:dyDescent="0.3">
      <c r="B25" s="67"/>
      <c r="C25" s="68"/>
      <c r="D25" s="68"/>
      <c r="E25" s="69"/>
      <c r="H25" s="67"/>
      <c r="I25" s="68"/>
      <c r="J25" s="68"/>
      <c r="K25" s="69"/>
      <c r="N25" s="133"/>
      <c r="O25" s="122"/>
      <c r="P25" s="123"/>
      <c r="Q25" s="134"/>
      <c r="R25" s="93"/>
      <c r="S25" s="4"/>
      <c r="T25" s="97"/>
      <c r="U25" s="98"/>
      <c r="V25" s="98"/>
      <c r="W25" s="99"/>
      <c r="Z25" s="9"/>
      <c r="AA25" s="10"/>
      <c r="AB25" s="10"/>
      <c r="AC25" s="11"/>
      <c r="AF25" s="9"/>
      <c r="AG25" s="10"/>
      <c r="AH25" s="10"/>
      <c r="AI25" s="11"/>
      <c r="AL25" s="211">
        <v>15</v>
      </c>
      <c r="AM25" s="242"/>
      <c r="AN25" s="232"/>
      <c r="AO25" s="208">
        <v>0.6</v>
      </c>
      <c r="AP25" s="209">
        <f t="shared" si="14"/>
        <v>2</v>
      </c>
      <c r="AQ25" s="209">
        <v>18.149999999999999</v>
      </c>
      <c r="AR25" s="210">
        <f t="shared" si="12"/>
        <v>466.2</v>
      </c>
      <c r="AS25" s="214">
        <v>4.6619999999999999</v>
      </c>
      <c r="AT25" s="214">
        <v>0.5</v>
      </c>
      <c r="AU25" s="217">
        <f t="shared" si="13"/>
        <v>0.83333333333333337</v>
      </c>
    </row>
    <row r="26" spans="2:54" x14ac:dyDescent="0.25">
      <c r="B26" s="67"/>
      <c r="C26" s="68"/>
      <c r="D26" s="68"/>
      <c r="E26" s="69"/>
      <c r="H26" s="67"/>
      <c r="I26" s="68"/>
      <c r="J26" s="68"/>
      <c r="K26" s="69"/>
      <c r="N26" s="133"/>
      <c r="O26" s="122"/>
      <c r="P26" s="123"/>
      <c r="Q26" s="134"/>
      <c r="R26" s="93"/>
      <c r="S26" s="4"/>
      <c r="T26" s="97"/>
      <c r="U26" s="98"/>
      <c r="V26" s="98"/>
      <c r="W26" s="99"/>
      <c r="Z26" s="9"/>
      <c r="AA26" s="10"/>
      <c r="AB26" s="10"/>
      <c r="AC26" s="11"/>
      <c r="AF26" s="9"/>
      <c r="AG26" s="10"/>
      <c r="AH26" s="10"/>
      <c r="AI26" s="11"/>
    </row>
    <row r="27" spans="2:54" x14ac:dyDescent="0.25">
      <c r="B27" s="67"/>
      <c r="C27" s="68"/>
      <c r="D27" s="68"/>
      <c r="E27" s="69"/>
      <c r="H27" s="67"/>
      <c r="I27" s="68"/>
      <c r="J27" s="68"/>
      <c r="K27" s="69"/>
      <c r="N27" s="116"/>
      <c r="O27" s="117"/>
      <c r="P27" s="118"/>
      <c r="Q27" s="119"/>
      <c r="R27" s="93"/>
      <c r="S27" s="4"/>
      <c r="T27" s="97"/>
      <c r="U27" s="98"/>
      <c r="V27" s="98"/>
      <c r="W27" s="99"/>
      <c r="Z27" s="9"/>
      <c r="AA27" s="10"/>
      <c r="AB27" s="10"/>
      <c r="AC27" s="11"/>
      <c r="AF27" s="9"/>
      <c r="AG27" s="10"/>
      <c r="AH27" s="10"/>
      <c r="AI27" s="11"/>
    </row>
    <row r="28" spans="2:54" x14ac:dyDescent="0.25">
      <c r="B28" s="67"/>
      <c r="C28" s="68"/>
      <c r="D28" s="68"/>
      <c r="E28" s="69"/>
      <c r="H28" s="67"/>
      <c r="I28" s="68"/>
      <c r="J28" s="68"/>
      <c r="K28" s="69"/>
      <c r="N28" s="100"/>
      <c r="O28" s="101"/>
      <c r="P28" s="102"/>
      <c r="Q28" s="103"/>
      <c r="R28" s="93"/>
      <c r="S28" s="4"/>
      <c r="T28" s="192"/>
      <c r="U28" s="98"/>
      <c r="V28" s="98"/>
      <c r="W28" s="99"/>
      <c r="Z28" s="9"/>
      <c r="AA28" s="10"/>
      <c r="AB28" s="10"/>
      <c r="AC28" s="11"/>
      <c r="AF28" s="9"/>
      <c r="AG28" s="10"/>
      <c r="AH28" s="10"/>
      <c r="AI28" s="11"/>
      <c r="AO28" s="193"/>
      <c r="AP28" s="193"/>
      <c r="AT28" s="193"/>
      <c r="AU28" s="193"/>
    </row>
    <row r="29" spans="2:54" x14ac:dyDescent="0.25">
      <c r="B29" s="67"/>
      <c r="C29" s="68"/>
      <c r="D29" s="68"/>
      <c r="E29" s="69"/>
      <c r="H29" s="67"/>
      <c r="I29" s="68"/>
      <c r="J29" s="68"/>
      <c r="K29" s="69"/>
      <c r="N29" s="100"/>
      <c r="O29" s="101"/>
      <c r="P29" s="102"/>
      <c r="Q29" s="103"/>
      <c r="R29" s="93"/>
      <c r="S29" s="4"/>
      <c r="T29" s="112"/>
      <c r="U29" s="98"/>
      <c r="V29" s="98"/>
      <c r="W29" s="99"/>
      <c r="Z29" s="9"/>
      <c r="AA29" s="10"/>
      <c r="AB29" s="10"/>
      <c r="AC29" s="11"/>
      <c r="AF29" s="9"/>
      <c r="AG29" s="10"/>
      <c r="AH29" s="10"/>
      <c r="AI29" s="11"/>
      <c r="AQ29"/>
      <c r="AR29"/>
      <c r="AS29"/>
      <c r="AU29" s="1"/>
    </row>
    <row r="30" spans="2:54" ht="15" customHeight="1" x14ac:dyDescent="0.25">
      <c r="B30" s="67"/>
      <c r="C30" s="68"/>
      <c r="D30" s="68"/>
      <c r="E30" s="69"/>
      <c r="H30" s="67"/>
      <c r="I30" s="68"/>
      <c r="J30" s="68"/>
      <c r="K30" s="69"/>
      <c r="N30" s="100"/>
      <c r="O30" s="101"/>
      <c r="P30" s="102"/>
      <c r="Q30" s="103"/>
      <c r="R30" s="93"/>
      <c r="S30" s="4"/>
      <c r="T30" s="112"/>
      <c r="U30" s="98"/>
      <c r="V30" s="98"/>
      <c r="W30" s="99"/>
      <c r="Z30" s="9"/>
      <c r="AA30" s="10"/>
      <c r="AB30" s="10"/>
      <c r="AC30" s="11"/>
      <c r="AF30" s="9"/>
      <c r="AG30" s="10"/>
      <c r="AH30" s="10"/>
      <c r="AI30" s="11"/>
      <c r="AQ30"/>
      <c r="AR30"/>
      <c r="AS30"/>
      <c r="AU30" s="1"/>
    </row>
    <row r="31" spans="2:54" ht="15" customHeight="1" x14ac:dyDescent="0.25">
      <c r="B31" s="67"/>
      <c r="C31" s="68"/>
      <c r="D31" s="68"/>
      <c r="E31" s="69"/>
      <c r="H31" s="67"/>
      <c r="I31" s="68"/>
      <c r="J31" s="68"/>
      <c r="K31" s="69"/>
      <c r="N31" s="104"/>
      <c r="O31" s="105"/>
      <c r="P31" s="106"/>
      <c r="Q31" s="107"/>
      <c r="R31" s="7"/>
      <c r="T31" s="97"/>
      <c r="U31" s="98"/>
      <c r="V31" s="98"/>
      <c r="W31" s="99"/>
      <c r="Z31" s="9"/>
      <c r="AA31" s="10"/>
      <c r="AB31" s="10"/>
      <c r="AC31" s="11"/>
      <c r="AF31" s="9"/>
      <c r="AG31" s="10"/>
      <c r="AH31" s="10"/>
      <c r="AI31" s="11"/>
      <c r="AQ31"/>
      <c r="AR31"/>
      <c r="AS31"/>
      <c r="AU31" s="1"/>
    </row>
    <row r="32" spans="2:54" ht="15" customHeight="1" x14ac:dyDescent="0.25">
      <c r="B32" s="67"/>
      <c r="C32" s="68"/>
      <c r="D32" s="68"/>
      <c r="E32" s="69"/>
      <c r="H32" s="67"/>
      <c r="I32" s="68"/>
      <c r="J32" s="68"/>
      <c r="K32" s="69"/>
      <c r="N32" s="108"/>
      <c r="O32" s="109"/>
      <c r="P32" s="110"/>
      <c r="Q32" s="111"/>
      <c r="R32" s="93"/>
      <c r="T32" s="97"/>
      <c r="U32" s="98"/>
      <c r="V32" s="98"/>
      <c r="W32" s="99"/>
      <c r="Z32" s="9"/>
      <c r="AA32" s="10"/>
      <c r="AB32" s="10"/>
      <c r="AC32" s="11"/>
      <c r="AF32" s="9"/>
      <c r="AG32" s="10"/>
      <c r="AH32" s="10"/>
      <c r="AI32" s="11"/>
      <c r="AU32" s="1"/>
    </row>
    <row r="33" spans="2:54" ht="15" customHeight="1" x14ac:dyDescent="0.25">
      <c r="B33" s="67"/>
      <c r="C33" s="68"/>
      <c r="D33" s="68"/>
      <c r="E33" s="69"/>
      <c r="H33" s="67"/>
      <c r="I33" s="68"/>
      <c r="J33" s="68"/>
      <c r="K33" s="69"/>
      <c r="N33" s="108"/>
      <c r="O33" s="109"/>
      <c r="P33" s="110"/>
      <c r="Q33" s="111"/>
      <c r="R33" s="93"/>
      <c r="T33" s="97"/>
      <c r="U33" s="98"/>
      <c r="V33" s="98"/>
      <c r="W33" s="99"/>
      <c r="Z33" s="9"/>
      <c r="AA33" s="10"/>
      <c r="AB33" s="10"/>
      <c r="AC33" s="11"/>
      <c r="AF33" s="9"/>
      <c r="AG33" s="10"/>
      <c r="AH33" s="10"/>
      <c r="AI33" s="11"/>
    </row>
    <row r="34" spans="2:54" ht="15" customHeight="1" x14ac:dyDescent="0.25">
      <c r="B34" s="67"/>
      <c r="C34" s="68"/>
      <c r="D34" s="68"/>
      <c r="E34" s="69"/>
      <c r="H34" s="67"/>
      <c r="I34" s="68"/>
      <c r="J34" s="68"/>
      <c r="K34" s="69"/>
      <c r="N34" s="108"/>
      <c r="O34" s="109"/>
      <c r="P34" s="110"/>
      <c r="Q34" s="111"/>
      <c r="R34" s="93"/>
      <c r="T34" s="97"/>
      <c r="U34" s="98"/>
      <c r="V34" s="98"/>
      <c r="W34" s="99"/>
      <c r="Z34" s="9"/>
      <c r="AA34" s="10"/>
      <c r="AB34" s="10"/>
      <c r="AC34" s="11"/>
      <c r="AF34" s="9"/>
      <c r="AG34" s="10"/>
      <c r="AH34" s="10"/>
      <c r="AI34" s="11"/>
    </row>
    <row r="35" spans="2:54" ht="15" customHeight="1" x14ac:dyDescent="0.25">
      <c r="B35" s="67"/>
      <c r="C35" s="68"/>
      <c r="D35" s="68"/>
      <c r="E35" s="69"/>
      <c r="H35" s="67"/>
      <c r="I35" s="68"/>
      <c r="J35" s="68"/>
      <c r="K35" s="69"/>
      <c r="N35" s="108"/>
      <c r="O35" s="109"/>
      <c r="P35" s="110"/>
      <c r="Q35" s="111"/>
      <c r="R35" s="93"/>
      <c r="T35" s="97"/>
      <c r="U35" s="98"/>
      <c r="V35" s="98"/>
      <c r="W35" s="99"/>
      <c r="Z35" s="9"/>
      <c r="AA35" s="10"/>
      <c r="AB35" s="10"/>
      <c r="AC35" s="11"/>
      <c r="AF35" s="9"/>
      <c r="AG35" s="10"/>
      <c r="AH35" s="10"/>
      <c r="AI35" s="11"/>
    </row>
    <row r="36" spans="2:54" ht="15" customHeight="1" x14ac:dyDescent="0.25">
      <c r="B36" s="67"/>
      <c r="C36" s="68"/>
      <c r="D36" s="68"/>
      <c r="E36" s="69"/>
      <c r="H36" s="67"/>
      <c r="I36" s="68"/>
      <c r="J36" s="68"/>
      <c r="K36" s="69"/>
      <c r="M36" s="4"/>
      <c r="N36" s="108"/>
      <c r="O36" s="109"/>
      <c r="P36" s="110"/>
      <c r="Q36" s="111"/>
      <c r="R36" s="93"/>
      <c r="T36" s="97"/>
      <c r="U36" s="98"/>
      <c r="V36" s="98"/>
      <c r="W36" s="99"/>
      <c r="Z36" s="9"/>
      <c r="AA36" s="10"/>
      <c r="AB36" s="10"/>
      <c r="AC36" s="11"/>
      <c r="AF36" s="9"/>
      <c r="AG36" s="10"/>
      <c r="AH36" s="10"/>
      <c r="AI36" s="11"/>
    </row>
    <row r="37" spans="2:54" ht="15" customHeight="1" x14ac:dyDescent="0.25">
      <c r="B37" s="67"/>
      <c r="C37" s="68"/>
      <c r="D37" s="68"/>
      <c r="E37" s="69"/>
      <c r="H37" s="67"/>
      <c r="I37" s="68"/>
      <c r="J37" s="68"/>
      <c r="K37" s="69"/>
      <c r="M37" s="4"/>
      <c r="N37" s="108"/>
      <c r="O37" s="109"/>
      <c r="P37" s="110"/>
      <c r="Q37" s="111"/>
      <c r="R37" s="93"/>
      <c r="T37" s="97"/>
      <c r="U37" s="98"/>
      <c r="V37" s="98"/>
      <c r="W37" s="99"/>
      <c r="Z37" s="9"/>
      <c r="AA37" s="10"/>
      <c r="AB37" s="10"/>
      <c r="AC37" s="11"/>
      <c r="AF37" s="9"/>
      <c r="AG37" s="10"/>
      <c r="AH37" s="10"/>
      <c r="AI37" s="11"/>
    </row>
    <row r="38" spans="2:54" ht="15" customHeight="1" x14ac:dyDescent="0.25">
      <c r="B38" s="67"/>
      <c r="C38" s="68"/>
      <c r="D38" s="68"/>
      <c r="E38" s="69"/>
      <c r="H38" s="67"/>
      <c r="I38" s="68"/>
      <c r="J38" s="68"/>
      <c r="K38" s="69"/>
      <c r="M38" s="4"/>
      <c r="N38" s="108"/>
      <c r="O38" s="109"/>
      <c r="P38" s="110"/>
      <c r="Q38" s="111"/>
      <c r="R38" s="93"/>
      <c r="T38" s="97"/>
      <c r="U38" s="98"/>
      <c r="V38" s="98"/>
      <c r="W38" s="99"/>
      <c r="Z38" s="9"/>
      <c r="AA38" s="10"/>
      <c r="AB38" s="10"/>
      <c r="AC38" s="11"/>
      <c r="AF38" s="9"/>
      <c r="AG38" s="10"/>
      <c r="AH38" s="10"/>
      <c r="AI38" s="11"/>
    </row>
    <row r="39" spans="2:54" x14ac:dyDescent="0.25">
      <c r="B39" s="67"/>
      <c r="C39" s="68"/>
      <c r="D39" s="68"/>
      <c r="E39" s="69"/>
      <c r="H39" s="67"/>
      <c r="I39" s="68"/>
      <c r="J39" s="68"/>
      <c r="K39" s="69"/>
      <c r="M39" s="4"/>
      <c r="N39" s="108"/>
      <c r="O39" s="109"/>
      <c r="P39" s="110"/>
      <c r="Q39" s="111"/>
      <c r="R39" s="93"/>
      <c r="T39" s="97"/>
      <c r="U39" s="98"/>
      <c r="V39" s="98"/>
      <c r="W39" s="99"/>
      <c r="Z39" s="9"/>
      <c r="AA39" s="10"/>
      <c r="AB39" s="10"/>
      <c r="AC39" s="11"/>
      <c r="AF39" s="9"/>
      <c r="AG39" s="10"/>
      <c r="AH39" s="10"/>
      <c r="AI39" s="11"/>
    </row>
    <row r="40" spans="2:54" ht="15.75" customHeight="1" x14ac:dyDescent="0.25">
      <c r="B40" s="67"/>
      <c r="C40" s="68"/>
      <c r="D40" s="68"/>
      <c r="E40" s="69"/>
      <c r="H40" s="67"/>
      <c r="I40" s="68"/>
      <c r="J40" s="68"/>
      <c r="K40" s="69"/>
      <c r="M40" s="4"/>
      <c r="N40" s="124"/>
      <c r="O40" s="125"/>
      <c r="P40" s="126"/>
      <c r="Q40" s="127"/>
      <c r="R40" s="93"/>
      <c r="S40" s="3"/>
      <c r="T40" s="97"/>
      <c r="U40" s="98"/>
      <c r="V40" s="98"/>
      <c r="W40" s="99"/>
      <c r="Z40" s="9"/>
      <c r="AA40" s="10"/>
      <c r="AB40" s="10"/>
      <c r="AC40" s="11"/>
      <c r="AF40" s="9"/>
      <c r="AG40" s="10"/>
      <c r="AH40" s="10"/>
      <c r="AI40" s="11"/>
    </row>
    <row r="41" spans="2:54" ht="15.75" customHeight="1" x14ac:dyDescent="0.25">
      <c r="B41" s="67"/>
      <c r="C41" s="68"/>
      <c r="D41" s="68"/>
      <c r="E41" s="69"/>
      <c r="H41" s="67"/>
      <c r="I41" s="68"/>
      <c r="J41" s="68"/>
      <c r="K41" s="69"/>
      <c r="M41" s="4"/>
      <c r="N41" s="135"/>
      <c r="O41" s="128"/>
      <c r="P41" s="129"/>
      <c r="Q41" s="136"/>
      <c r="R41" s="93"/>
      <c r="T41" s="97"/>
      <c r="U41" s="98"/>
      <c r="V41" s="98"/>
      <c r="W41" s="99"/>
      <c r="Z41" s="9"/>
      <c r="AA41" s="10"/>
      <c r="AB41" s="10"/>
      <c r="AC41" s="11"/>
      <c r="AF41" s="9"/>
      <c r="AG41" s="10"/>
      <c r="AH41" s="10"/>
      <c r="AI41" s="11"/>
    </row>
    <row r="42" spans="2:54" ht="15.75" customHeight="1" x14ac:dyDescent="0.25">
      <c r="B42" s="67"/>
      <c r="C42" s="68"/>
      <c r="D42" s="68"/>
      <c r="E42" s="69"/>
      <c r="H42" s="67"/>
      <c r="I42" s="68"/>
      <c r="J42" s="68"/>
      <c r="K42" s="69"/>
      <c r="N42" s="135"/>
      <c r="O42" s="128"/>
      <c r="P42" s="129"/>
      <c r="Q42" s="136"/>
      <c r="R42" s="93"/>
      <c r="T42" s="97"/>
      <c r="U42" s="98"/>
      <c r="V42" s="98"/>
      <c r="W42" s="99"/>
      <c r="Z42" s="9"/>
      <c r="AA42" s="10"/>
      <c r="AB42" s="10"/>
      <c r="AC42" s="11"/>
      <c r="AF42" s="9"/>
      <c r="AG42" s="10"/>
      <c r="AH42" s="10"/>
      <c r="AI42" s="11"/>
    </row>
    <row r="43" spans="2:54" ht="15.75" hidden="1" customHeight="1" x14ac:dyDescent="0.25">
      <c r="B43" s="67"/>
      <c r="C43" s="68"/>
      <c r="D43" s="68"/>
      <c r="E43" s="69"/>
      <c r="H43" s="67"/>
      <c r="I43" s="68"/>
      <c r="J43" s="68"/>
      <c r="K43" s="69"/>
      <c r="M43" s="4"/>
      <c r="N43" s="135"/>
      <c r="O43" s="128"/>
      <c r="P43" s="129"/>
      <c r="Q43" s="136"/>
      <c r="R43" s="93"/>
      <c r="T43" s="97"/>
      <c r="U43" s="98"/>
      <c r="V43" s="98"/>
      <c r="W43" s="99"/>
      <c r="Z43" s="9"/>
      <c r="AA43" s="10"/>
      <c r="AB43" s="10"/>
      <c r="AC43" s="11"/>
      <c r="AF43" s="9"/>
      <c r="AG43" s="10"/>
      <c r="AH43" s="10"/>
      <c r="AI43" s="11"/>
      <c r="BA43" s="193"/>
      <c r="BB43" s="193"/>
    </row>
    <row r="44" spans="2:54" ht="15.75" hidden="1" customHeight="1" x14ac:dyDescent="0.25">
      <c r="B44" s="67"/>
      <c r="C44" s="68"/>
      <c r="D44" s="68"/>
      <c r="E44" s="69"/>
      <c r="H44" s="67"/>
      <c r="I44" s="68"/>
      <c r="J44" s="68"/>
      <c r="K44" s="69"/>
      <c r="M44" s="4"/>
      <c r="N44" s="135"/>
      <c r="O44" s="128"/>
      <c r="P44" s="129"/>
      <c r="Q44" s="136"/>
      <c r="R44" s="93"/>
      <c r="T44" s="97"/>
      <c r="U44" s="98"/>
      <c r="V44" s="98"/>
      <c r="W44" s="99"/>
      <c r="Z44" s="9"/>
      <c r="AA44" s="10"/>
      <c r="AB44" s="10"/>
      <c r="AC44" s="11"/>
      <c r="AF44" s="9"/>
      <c r="AG44" s="10"/>
      <c r="AH44" s="10"/>
      <c r="AI44" s="11"/>
      <c r="BA44" s="194"/>
      <c r="BB44" s="193"/>
    </row>
    <row r="45" spans="2:54" ht="15.75" customHeight="1" x14ac:dyDescent="0.25">
      <c r="B45" s="67"/>
      <c r="C45" s="68"/>
      <c r="D45" s="68"/>
      <c r="E45" s="69"/>
      <c r="H45" s="67"/>
      <c r="I45" s="68"/>
      <c r="J45" s="68"/>
      <c r="K45" s="69"/>
      <c r="M45" s="4"/>
      <c r="N45" s="135"/>
      <c r="O45" s="128"/>
      <c r="P45" s="129"/>
      <c r="Q45" s="136"/>
      <c r="R45" s="93"/>
      <c r="T45" s="97"/>
      <c r="U45" s="98"/>
      <c r="V45" s="98"/>
      <c r="W45" s="99"/>
      <c r="Z45" s="9"/>
      <c r="AA45" s="10"/>
      <c r="AB45" s="10"/>
      <c r="AC45" s="11"/>
      <c r="AF45" s="9"/>
      <c r="AG45" s="10"/>
      <c r="AH45" s="10"/>
      <c r="AI45" s="11"/>
      <c r="BA45" s="193"/>
      <c r="BB45" s="193"/>
    </row>
    <row r="46" spans="2:54" ht="15.75" hidden="1" customHeight="1" x14ac:dyDescent="0.25">
      <c r="B46" s="67"/>
      <c r="C46" s="68"/>
      <c r="D46" s="68"/>
      <c r="E46" s="69"/>
      <c r="H46" s="67"/>
      <c r="I46" s="68"/>
      <c r="J46" s="68"/>
      <c r="K46" s="69"/>
      <c r="M46" s="4"/>
      <c r="N46" s="135"/>
      <c r="O46" s="128"/>
      <c r="P46" s="129"/>
      <c r="Q46" s="136"/>
      <c r="R46" s="93"/>
      <c r="T46" s="97"/>
      <c r="U46" s="98"/>
      <c r="V46" s="98"/>
      <c r="W46" s="99"/>
      <c r="Z46" s="9"/>
      <c r="AA46" s="10"/>
      <c r="AB46" s="10"/>
      <c r="AC46" s="11"/>
      <c r="AF46" s="9"/>
      <c r="AG46" s="10"/>
      <c r="AH46" s="10"/>
      <c r="AI46" s="11"/>
      <c r="BA46" s="193"/>
      <c r="BB46" s="193"/>
    </row>
    <row r="47" spans="2:54" ht="15.75" hidden="1" customHeight="1" x14ac:dyDescent="0.25">
      <c r="B47" s="67"/>
      <c r="C47" s="68"/>
      <c r="D47" s="68"/>
      <c r="E47" s="69"/>
      <c r="H47" s="67"/>
      <c r="I47" s="68"/>
      <c r="J47" s="68"/>
      <c r="K47" s="69"/>
      <c r="M47" s="4"/>
      <c r="N47" s="135"/>
      <c r="O47" s="128"/>
      <c r="P47" s="129"/>
      <c r="Q47" s="136"/>
      <c r="R47" s="93"/>
      <c r="T47" s="97"/>
      <c r="U47" s="98"/>
      <c r="V47" s="98"/>
      <c r="W47" s="99"/>
      <c r="Z47" s="9"/>
      <c r="AA47" s="10"/>
      <c r="AB47" s="10"/>
      <c r="AC47" s="11"/>
      <c r="AF47" s="9"/>
      <c r="AG47" s="10"/>
      <c r="AH47" s="10"/>
      <c r="AI47" s="11"/>
    </row>
    <row r="48" spans="2:54" ht="15.75" customHeight="1" x14ac:dyDescent="0.25">
      <c r="B48" s="67"/>
      <c r="C48" s="68"/>
      <c r="D48" s="68"/>
      <c r="E48" s="69"/>
      <c r="H48" s="67"/>
      <c r="I48" s="68"/>
      <c r="J48" s="68"/>
      <c r="K48" s="69"/>
      <c r="M48" s="4"/>
      <c r="N48" s="135"/>
      <c r="O48" s="128"/>
      <c r="P48" s="129"/>
      <c r="Q48" s="136"/>
      <c r="R48" s="93"/>
      <c r="T48" s="97"/>
      <c r="U48" s="98"/>
      <c r="V48" s="98"/>
      <c r="W48" s="99"/>
      <c r="Z48" s="9"/>
      <c r="AA48" s="10"/>
      <c r="AB48" s="10"/>
      <c r="AC48" s="11"/>
      <c r="AF48" s="9"/>
      <c r="AG48" s="10"/>
      <c r="AH48" s="10"/>
      <c r="AI48" s="11"/>
    </row>
    <row r="49" spans="2:47" ht="15.75" hidden="1" customHeight="1" x14ac:dyDescent="0.25">
      <c r="B49" s="67"/>
      <c r="C49" s="68"/>
      <c r="D49" s="68"/>
      <c r="E49" s="69"/>
      <c r="H49" s="67"/>
      <c r="I49" s="68"/>
      <c r="J49" s="68"/>
      <c r="K49" s="69"/>
      <c r="M49" s="4"/>
      <c r="N49" s="135"/>
      <c r="O49" s="128"/>
      <c r="P49" s="129"/>
      <c r="Q49" s="136"/>
      <c r="R49" s="93"/>
      <c r="T49" s="97"/>
      <c r="U49" s="98"/>
      <c r="V49" s="98"/>
      <c r="W49" s="99"/>
      <c r="Z49" s="9"/>
      <c r="AA49" s="10"/>
      <c r="AB49" s="10"/>
      <c r="AC49" s="11"/>
      <c r="AF49" s="9"/>
      <c r="AG49" s="10"/>
      <c r="AH49" s="10"/>
      <c r="AI49" s="11"/>
    </row>
    <row r="50" spans="2:47" ht="15.75" hidden="1" customHeight="1" x14ac:dyDescent="0.25">
      <c r="B50" s="67"/>
      <c r="C50" s="68"/>
      <c r="D50" s="68"/>
      <c r="E50" s="69"/>
      <c r="H50" s="67"/>
      <c r="I50" s="68"/>
      <c r="J50" s="68"/>
      <c r="K50" s="69"/>
      <c r="M50" s="4"/>
      <c r="N50" s="135"/>
      <c r="O50" s="128"/>
      <c r="P50" s="129"/>
      <c r="Q50" s="136"/>
      <c r="R50" s="93"/>
      <c r="T50" s="97"/>
      <c r="U50" s="98"/>
      <c r="V50" s="98"/>
      <c r="W50" s="99"/>
      <c r="Z50" s="9"/>
      <c r="AA50" s="10"/>
      <c r="AB50" s="10"/>
      <c r="AC50" s="11"/>
      <c r="AF50" s="9"/>
      <c r="AG50" s="10"/>
      <c r="AH50" s="10"/>
      <c r="AI50" s="11"/>
    </row>
    <row r="51" spans="2:47" ht="15.75" customHeight="1" x14ac:dyDescent="0.25">
      <c r="B51" s="67"/>
      <c r="C51" s="68"/>
      <c r="D51" s="68"/>
      <c r="E51" s="69"/>
      <c r="H51" s="67"/>
      <c r="I51" s="68"/>
      <c r="J51" s="68"/>
      <c r="K51" s="69"/>
      <c r="M51" s="4"/>
      <c r="N51" s="135"/>
      <c r="O51" s="128"/>
      <c r="P51" s="129"/>
      <c r="Q51" s="136"/>
      <c r="R51" s="93"/>
      <c r="T51" s="97"/>
      <c r="U51" s="98"/>
      <c r="V51" s="98"/>
      <c r="W51" s="99"/>
      <c r="Z51" s="9"/>
      <c r="AA51" s="10"/>
      <c r="AB51" s="10"/>
      <c r="AC51" s="11"/>
      <c r="AF51" s="9"/>
      <c r="AG51" s="10"/>
      <c r="AH51" s="10"/>
      <c r="AI51" s="11"/>
    </row>
    <row r="52" spans="2:47" ht="15.75" hidden="1" customHeight="1" x14ac:dyDescent="0.25">
      <c r="B52" s="67"/>
      <c r="C52" s="68"/>
      <c r="D52" s="68"/>
      <c r="E52" s="69"/>
      <c r="H52" s="67"/>
      <c r="I52" s="68"/>
      <c r="J52" s="68"/>
      <c r="K52" s="69"/>
      <c r="M52" s="4"/>
      <c r="N52" s="135"/>
      <c r="O52" s="128"/>
      <c r="P52" s="129"/>
      <c r="Q52" s="136"/>
      <c r="R52" s="93"/>
      <c r="T52" s="97"/>
      <c r="U52" s="98"/>
      <c r="V52" s="98"/>
      <c r="W52" s="99"/>
      <c r="Z52" s="9"/>
      <c r="AA52" s="10"/>
      <c r="AB52" s="10"/>
      <c r="AC52" s="11"/>
      <c r="AF52" s="9"/>
      <c r="AG52" s="10"/>
      <c r="AH52" s="10"/>
      <c r="AI52" s="11"/>
    </row>
    <row r="53" spans="2:47" ht="15.75" hidden="1" customHeight="1" x14ac:dyDescent="0.25">
      <c r="B53" s="67"/>
      <c r="C53" s="68"/>
      <c r="D53" s="68"/>
      <c r="E53" s="69"/>
      <c r="H53" s="67"/>
      <c r="I53" s="68"/>
      <c r="J53" s="68"/>
      <c r="K53" s="69"/>
      <c r="M53" s="4"/>
      <c r="N53" s="135"/>
      <c r="O53" s="128"/>
      <c r="P53" s="129"/>
      <c r="Q53" s="136"/>
      <c r="R53" s="93"/>
      <c r="T53" s="97"/>
      <c r="U53" s="98"/>
      <c r="V53" s="98"/>
      <c r="W53" s="99"/>
      <c r="Z53" s="9"/>
      <c r="AA53" s="10"/>
      <c r="AB53" s="10"/>
      <c r="AC53" s="11"/>
      <c r="AF53" s="9"/>
      <c r="AG53" s="10"/>
      <c r="AH53" s="10"/>
      <c r="AI53" s="11"/>
    </row>
    <row r="54" spans="2:47" ht="15.75" customHeight="1" x14ac:dyDescent="0.25">
      <c r="B54" s="67"/>
      <c r="C54" s="68"/>
      <c r="D54" s="68"/>
      <c r="E54" s="69"/>
      <c r="H54" s="67"/>
      <c r="I54" s="68"/>
      <c r="J54" s="68"/>
      <c r="K54" s="69"/>
      <c r="M54" s="4"/>
      <c r="N54" s="135"/>
      <c r="O54" s="128"/>
      <c r="P54" s="129"/>
      <c r="Q54" s="136"/>
      <c r="R54" s="93"/>
      <c r="T54" s="97"/>
      <c r="U54" s="98"/>
      <c r="V54" s="98"/>
      <c r="W54" s="99"/>
      <c r="Z54" s="9"/>
      <c r="AA54" s="10"/>
      <c r="AB54" s="10"/>
      <c r="AC54" s="11"/>
      <c r="AF54" s="9"/>
      <c r="AG54" s="10"/>
      <c r="AH54" s="10"/>
      <c r="AI54" s="11"/>
    </row>
    <row r="55" spans="2:47" ht="15.75" hidden="1" customHeight="1" x14ac:dyDescent="0.25">
      <c r="B55" s="67"/>
      <c r="C55" s="68"/>
      <c r="D55" s="68"/>
      <c r="E55" s="69"/>
      <c r="H55" s="67"/>
      <c r="I55" s="68"/>
      <c r="J55" s="68"/>
      <c r="K55" s="69"/>
      <c r="M55" s="4"/>
      <c r="N55" s="135"/>
      <c r="O55" s="128"/>
      <c r="P55" s="129"/>
      <c r="Q55" s="136"/>
      <c r="R55" s="93"/>
      <c r="T55" s="97"/>
      <c r="U55" s="98"/>
      <c r="V55" s="98"/>
      <c r="W55" s="99"/>
      <c r="Z55" s="9"/>
      <c r="AA55" s="10"/>
      <c r="AB55" s="10"/>
      <c r="AC55" s="11"/>
      <c r="AF55" s="9"/>
      <c r="AG55" s="10"/>
      <c r="AH55" s="10"/>
      <c r="AI55" s="11"/>
    </row>
    <row r="56" spans="2:47" ht="15.75" hidden="1" customHeight="1" x14ac:dyDescent="0.25">
      <c r="B56" s="67"/>
      <c r="C56" s="68"/>
      <c r="D56" s="68"/>
      <c r="E56" s="69"/>
      <c r="H56" s="67"/>
      <c r="I56" s="68"/>
      <c r="J56" s="68"/>
      <c r="K56" s="69"/>
      <c r="M56" s="4"/>
      <c r="N56" s="135"/>
      <c r="O56" s="128"/>
      <c r="P56" s="129"/>
      <c r="Q56" s="136"/>
      <c r="R56" s="93"/>
      <c r="T56" s="97"/>
      <c r="U56" s="98"/>
      <c r="V56" s="98"/>
      <c r="W56" s="99"/>
      <c r="Z56" s="9"/>
      <c r="AA56" s="10"/>
      <c r="AB56" s="10"/>
      <c r="AC56" s="11"/>
      <c r="AF56" s="9"/>
      <c r="AG56" s="10"/>
      <c r="AH56" s="10"/>
      <c r="AI56" s="11"/>
    </row>
    <row r="57" spans="2:47" ht="15.75" customHeight="1" x14ac:dyDescent="0.25">
      <c r="B57" s="67"/>
      <c r="C57" s="68"/>
      <c r="D57" s="68"/>
      <c r="E57" s="69"/>
      <c r="H57" s="67"/>
      <c r="I57" s="68"/>
      <c r="J57" s="68"/>
      <c r="K57" s="69"/>
      <c r="M57" s="4"/>
      <c r="N57" s="135"/>
      <c r="O57" s="128"/>
      <c r="P57" s="129"/>
      <c r="Q57" s="136"/>
      <c r="R57" s="93"/>
      <c r="T57" s="97"/>
      <c r="U57" s="98"/>
      <c r="V57" s="98"/>
      <c r="W57" s="99"/>
      <c r="Z57" s="9"/>
      <c r="AA57" s="10"/>
      <c r="AB57" s="10"/>
      <c r="AC57" s="11"/>
      <c r="AF57" s="9"/>
      <c r="AG57" s="10"/>
      <c r="AH57" s="10"/>
      <c r="AI57" s="11"/>
      <c r="AO57" s="193"/>
      <c r="AP57" s="193"/>
      <c r="AT57" s="193"/>
      <c r="AU57" s="193"/>
    </row>
    <row r="58" spans="2:47" ht="15.75" hidden="1" customHeight="1" x14ac:dyDescent="0.25">
      <c r="B58" s="67"/>
      <c r="C58" s="68"/>
      <c r="D58" s="68"/>
      <c r="E58" s="69"/>
      <c r="H58" s="67"/>
      <c r="I58" s="68"/>
      <c r="J58" s="68"/>
      <c r="K58" s="69"/>
      <c r="M58" s="4"/>
      <c r="N58" s="135"/>
      <c r="O58" s="128"/>
      <c r="P58" s="129"/>
      <c r="Q58" s="136"/>
      <c r="R58" s="93"/>
      <c r="T58" s="97"/>
      <c r="U58" s="98"/>
      <c r="V58" s="98"/>
      <c r="W58" s="99"/>
      <c r="Z58" s="9"/>
      <c r="AA58" s="10"/>
      <c r="AB58" s="10"/>
      <c r="AC58" s="11"/>
      <c r="AF58" s="9"/>
      <c r="AG58" s="10"/>
      <c r="AH58" s="10"/>
      <c r="AI58" s="11"/>
      <c r="AO58" s="245"/>
      <c r="AP58" s="246"/>
      <c r="AT58" s="245"/>
      <c r="AU58" s="246"/>
    </row>
    <row r="59" spans="2:47" ht="15.75" hidden="1" customHeight="1" x14ac:dyDescent="0.25">
      <c r="B59" s="67"/>
      <c r="C59" s="68"/>
      <c r="D59" s="68"/>
      <c r="E59" s="69"/>
      <c r="H59" s="67"/>
      <c r="I59" s="68"/>
      <c r="J59" s="68"/>
      <c r="K59" s="69"/>
      <c r="M59" s="4"/>
      <c r="N59" s="135"/>
      <c r="O59" s="128"/>
      <c r="P59" s="129"/>
      <c r="Q59" s="136"/>
      <c r="R59" s="93"/>
      <c r="T59" s="97"/>
      <c r="U59" s="98"/>
      <c r="V59" s="98"/>
      <c r="W59" s="99"/>
      <c r="Z59" s="9"/>
      <c r="AA59" s="10"/>
      <c r="AB59" s="10"/>
      <c r="AC59" s="11"/>
      <c r="AF59" s="9"/>
      <c r="AG59" s="10"/>
      <c r="AH59" s="10"/>
      <c r="AI59" s="11"/>
      <c r="AO59" s="246"/>
      <c r="AP59" s="246"/>
      <c r="AT59" s="246"/>
      <c r="AU59" s="246"/>
    </row>
    <row r="60" spans="2:47" ht="15.75" customHeight="1" x14ac:dyDescent="0.25">
      <c r="B60" s="67"/>
      <c r="C60" s="68"/>
      <c r="D60" s="68"/>
      <c r="E60" s="69"/>
      <c r="H60" s="67"/>
      <c r="I60" s="68"/>
      <c r="J60" s="68"/>
      <c r="K60" s="69"/>
      <c r="M60" s="4"/>
      <c r="N60" s="135"/>
      <c r="O60" s="128"/>
      <c r="P60" s="129"/>
      <c r="Q60" s="136"/>
      <c r="R60" s="93"/>
      <c r="T60" s="97"/>
      <c r="U60" s="98"/>
      <c r="V60" s="98"/>
      <c r="W60" s="99"/>
      <c r="Z60" s="9"/>
      <c r="AA60" s="10"/>
      <c r="AB60" s="10"/>
      <c r="AC60" s="11"/>
      <c r="AF60" s="9"/>
      <c r="AG60" s="10"/>
      <c r="AH60" s="10"/>
      <c r="AI60" s="11"/>
      <c r="AO60" s="246"/>
      <c r="AP60" s="246"/>
      <c r="AT60" s="246"/>
      <c r="AU60" s="246"/>
    </row>
    <row r="61" spans="2:47" ht="15.75" hidden="1" customHeight="1" x14ac:dyDescent="0.25">
      <c r="B61" s="67"/>
      <c r="C61" s="68"/>
      <c r="D61" s="68"/>
      <c r="E61" s="69"/>
      <c r="H61" s="67"/>
      <c r="I61" s="68"/>
      <c r="J61" s="68"/>
      <c r="K61" s="69"/>
      <c r="M61" s="4"/>
      <c r="N61" s="135"/>
      <c r="O61" s="128"/>
      <c r="P61" s="129"/>
      <c r="Q61" s="136"/>
      <c r="R61" s="93"/>
      <c r="S61" s="2"/>
      <c r="T61" s="97"/>
      <c r="U61" s="98"/>
      <c r="V61" s="98"/>
      <c r="W61" s="99"/>
      <c r="Z61" s="9"/>
      <c r="AA61" s="10"/>
      <c r="AB61" s="10"/>
      <c r="AC61" s="11"/>
      <c r="AF61" s="9"/>
      <c r="AG61" s="10"/>
      <c r="AH61" s="10"/>
      <c r="AI61" s="11"/>
    </row>
    <row r="62" spans="2:47" ht="15.75" hidden="1" customHeight="1" x14ac:dyDescent="0.25">
      <c r="B62" s="67"/>
      <c r="C62" s="68"/>
      <c r="D62" s="68"/>
      <c r="E62" s="69"/>
      <c r="H62" s="67"/>
      <c r="I62" s="68"/>
      <c r="J62" s="68"/>
      <c r="K62" s="69"/>
      <c r="M62" s="4"/>
      <c r="N62" s="135"/>
      <c r="O62" s="128"/>
      <c r="P62" s="129"/>
      <c r="Q62" s="136"/>
      <c r="R62" s="93"/>
      <c r="S62" s="6"/>
      <c r="T62" s="97"/>
      <c r="U62" s="98"/>
      <c r="V62" s="98"/>
      <c r="W62" s="99"/>
      <c r="Z62" s="9"/>
      <c r="AA62" s="10"/>
      <c r="AB62" s="10"/>
      <c r="AC62" s="11"/>
      <c r="AF62" s="9"/>
      <c r="AG62" s="10"/>
      <c r="AH62" s="10"/>
      <c r="AI62" s="11"/>
    </row>
    <row r="63" spans="2:47" ht="15.75" customHeight="1" x14ac:dyDescent="0.25">
      <c r="B63" s="67"/>
      <c r="C63" s="68"/>
      <c r="D63" s="68"/>
      <c r="E63" s="69"/>
      <c r="H63" s="67"/>
      <c r="I63" s="68"/>
      <c r="J63" s="68"/>
      <c r="K63" s="69"/>
      <c r="M63" s="4"/>
      <c r="N63" s="135"/>
      <c r="O63" s="128"/>
      <c r="P63" s="129"/>
      <c r="Q63" s="136"/>
      <c r="R63" s="93"/>
      <c r="S63" s="6"/>
      <c r="T63" s="97"/>
      <c r="U63" s="98"/>
      <c r="V63" s="98"/>
      <c r="W63" s="99"/>
      <c r="Z63" s="9"/>
      <c r="AA63" s="10"/>
      <c r="AB63" s="10"/>
      <c r="AC63" s="11"/>
      <c r="AF63" s="9"/>
      <c r="AG63" s="10"/>
      <c r="AH63" s="10"/>
      <c r="AI63" s="11"/>
      <c r="AJ63" t="s">
        <v>34</v>
      </c>
    </row>
    <row r="64" spans="2:47" ht="15.75" hidden="1" customHeight="1" x14ac:dyDescent="0.25">
      <c r="B64" s="67"/>
      <c r="C64" s="68"/>
      <c r="D64" s="68"/>
      <c r="E64" s="69"/>
      <c r="H64" s="67"/>
      <c r="I64" s="68"/>
      <c r="J64" s="68"/>
      <c r="K64" s="69"/>
      <c r="M64" s="4"/>
      <c r="N64" s="135"/>
      <c r="O64" s="128"/>
      <c r="P64" s="129"/>
      <c r="Q64" s="136"/>
      <c r="R64" s="93"/>
      <c r="S64" s="6"/>
      <c r="T64" s="97"/>
      <c r="U64" s="98"/>
      <c r="V64" s="98"/>
      <c r="W64" s="99"/>
      <c r="Z64" s="9"/>
      <c r="AA64" s="10"/>
      <c r="AB64" s="10"/>
      <c r="AC64" s="11"/>
      <c r="AF64" s="9"/>
      <c r="AG64" s="10"/>
      <c r="AH64" s="10"/>
      <c r="AI64" s="11"/>
    </row>
    <row r="65" spans="2:35" ht="15.75" hidden="1" customHeight="1" x14ac:dyDescent="0.25">
      <c r="B65" s="67"/>
      <c r="C65" s="68"/>
      <c r="D65" s="68"/>
      <c r="E65" s="69"/>
      <c r="H65" s="67"/>
      <c r="I65" s="68"/>
      <c r="J65" s="68"/>
      <c r="K65" s="69"/>
      <c r="M65" s="4"/>
      <c r="N65" s="135"/>
      <c r="O65" s="128"/>
      <c r="P65" s="129"/>
      <c r="Q65" s="136"/>
      <c r="R65" s="93"/>
      <c r="S65" s="6"/>
      <c r="T65" s="97"/>
      <c r="U65" s="98"/>
      <c r="V65" s="98"/>
      <c r="W65" s="99"/>
      <c r="Z65" s="9"/>
      <c r="AA65" s="10"/>
      <c r="AB65" s="10"/>
      <c r="AC65" s="11"/>
      <c r="AF65" s="9"/>
      <c r="AG65" s="10"/>
      <c r="AH65" s="10"/>
      <c r="AI65" s="11"/>
    </row>
    <row r="66" spans="2:35" ht="15.75" customHeight="1" x14ac:dyDescent="0.25">
      <c r="B66" s="67"/>
      <c r="C66" s="68"/>
      <c r="D66" s="68"/>
      <c r="E66" s="69"/>
      <c r="H66" s="67"/>
      <c r="I66" s="68"/>
      <c r="J66" s="68"/>
      <c r="K66" s="69"/>
      <c r="M66" s="4"/>
      <c r="N66" s="135"/>
      <c r="O66" s="128"/>
      <c r="P66" s="129"/>
      <c r="Q66" s="136"/>
      <c r="R66" s="93"/>
      <c r="S66" s="6"/>
      <c r="T66" s="97"/>
      <c r="U66" s="98"/>
      <c r="V66" s="98"/>
      <c r="W66" s="99"/>
      <c r="Z66" s="9"/>
      <c r="AA66" s="10"/>
      <c r="AB66" s="10"/>
      <c r="AC66" s="11"/>
      <c r="AF66" s="9"/>
      <c r="AG66" s="10"/>
      <c r="AH66" s="10"/>
      <c r="AI66" s="11"/>
    </row>
    <row r="67" spans="2:35" ht="15.75" customHeight="1" x14ac:dyDescent="0.25">
      <c r="B67" s="67"/>
      <c r="C67" s="68"/>
      <c r="D67" s="68"/>
      <c r="E67" s="69"/>
      <c r="H67" s="67"/>
      <c r="I67" s="68"/>
      <c r="J67" s="68"/>
      <c r="K67" s="69"/>
      <c r="M67" s="4"/>
      <c r="N67" s="135"/>
      <c r="O67" s="128"/>
      <c r="P67" s="129"/>
      <c r="Q67" s="136"/>
      <c r="R67" s="93"/>
      <c r="S67" s="6"/>
      <c r="T67" s="97"/>
      <c r="U67" s="98"/>
      <c r="V67" s="98"/>
      <c r="W67" s="99"/>
      <c r="Z67" s="9"/>
      <c r="AA67" s="10"/>
      <c r="AB67" s="10"/>
      <c r="AC67" s="11"/>
      <c r="AF67" s="9"/>
      <c r="AG67" s="10"/>
      <c r="AH67" s="10"/>
      <c r="AI67" s="11"/>
    </row>
    <row r="68" spans="2:35" ht="15.75" customHeight="1" x14ac:dyDescent="0.25">
      <c r="B68" s="67"/>
      <c r="C68" s="68"/>
      <c r="D68" s="68"/>
      <c r="E68" s="69"/>
      <c r="H68" s="67"/>
      <c r="I68" s="68"/>
      <c r="J68" s="68"/>
      <c r="K68" s="69"/>
      <c r="M68" s="4"/>
      <c r="N68" s="135"/>
      <c r="O68" s="128"/>
      <c r="P68" s="129"/>
      <c r="Q68" s="136"/>
      <c r="R68" s="93"/>
      <c r="S68" s="6"/>
      <c r="T68" s="97"/>
      <c r="U68" s="98"/>
      <c r="V68" s="98"/>
      <c r="W68" s="99"/>
      <c r="Z68" s="9"/>
      <c r="AA68" s="10"/>
      <c r="AB68" s="10"/>
      <c r="AC68" s="11"/>
      <c r="AF68" s="9"/>
      <c r="AG68" s="10"/>
      <c r="AH68" s="10"/>
      <c r="AI68" s="11"/>
    </row>
    <row r="69" spans="2:35" ht="15.75" customHeight="1" x14ac:dyDescent="0.25">
      <c r="B69" s="67"/>
      <c r="C69" s="68"/>
      <c r="D69" s="68"/>
      <c r="E69" s="69"/>
      <c r="H69" s="67"/>
      <c r="I69" s="68"/>
      <c r="J69" s="68"/>
      <c r="K69" s="69"/>
      <c r="M69" s="4"/>
      <c r="N69" s="135"/>
      <c r="O69" s="128"/>
      <c r="P69" s="129"/>
      <c r="Q69" s="136"/>
      <c r="R69" s="93"/>
      <c r="S69" s="6"/>
      <c r="T69" s="97"/>
      <c r="U69" s="98"/>
      <c r="V69" s="98"/>
      <c r="W69" s="99"/>
      <c r="Z69" s="9"/>
      <c r="AA69" s="10"/>
      <c r="AB69" s="10"/>
      <c r="AC69" s="11"/>
      <c r="AF69" s="9"/>
      <c r="AG69" s="10"/>
      <c r="AH69" s="10"/>
      <c r="AI69" s="11"/>
    </row>
    <row r="70" spans="2:35" ht="15.75" hidden="1" customHeight="1" x14ac:dyDescent="0.25">
      <c r="B70" s="67"/>
      <c r="C70" s="68"/>
      <c r="D70" s="68"/>
      <c r="E70" s="69"/>
      <c r="H70" s="67"/>
      <c r="I70" s="68"/>
      <c r="J70" s="68"/>
      <c r="K70" s="69"/>
      <c r="M70" s="4"/>
      <c r="N70" s="97"/>
      <c r="O70" s="98"/>
      <c r="P70" s="98"/>
      <c r="Q70" s="99"/>
      <c r="R70" s="93"/>
      <c r="S70" s="6"/>
      <c r="T70" s="97"/>
      <c r="U70" s="98"/>
      <c r="V70" s="98"/>
      <c r="W70" s="99"/>
      <c r="Z70" s="9"/>
      <c r="AA70" s="10"/>
      <c r="AB70" s="10"/>
      <c r="AC70" s="11"/>
      <c r="AF70" s="9"/>
      <c r="AG70" s="10"/>
      <c r="AH70" s="10"/>
      <c r="AI70" s="11"/>
    </row>
    <row r="71" spans="2:35" ht="15.75" hidden="1" customHeight="1" x14ac:dyDescent="0.25">
      <c r="B71" s="67"/>
      <c r="C71" s="68"/>
      <c r="D71" s="68"/>
      <c r="E71" s="69"/>
      <c r="H71" s="67"/>
      <c r="I71" s="68"/>
      <c r="J71" s="68"/>
      <c r="K71" s="69"/>
      <c r="M71" s="4"/>
      <c r="N71" s="97"/>
      <c r="O71" s="98"/>
      <c r="P71" s="98"/>
      <c r="Q71" s="99"/>
      <c r="R71" s="93"/>
      <c r="S71" s="6"/>
      <c r="T71" s="97"/>
      <c r="U71" s="98"/>
      <c r="V71" s="98"/>
      <c r="W71" s="99"/>
      <c r="Z71" s="9"/>
      <c r="AA71" s="10"/>
      <c r="AB71" s="10"/>
      <c r="AC71" s="11"/>
      <c r="AF71" s="9"/>
      <c r="AG71" s="10"/>
      <c r="AH71" s="10"/>
      <c r="AI71" s="11"/>
    </row>
    <row r="72" spans="2:35" ht="15.75" customHeight="1" x14ac:dyDescent="0.25">
      <c r="B72" s="67"/>
      <c r="C72" s="68"/>
      <c r="D72" s="68"/>
      <c r="E72" s="69"/>
      <c r="H72" s="67"/>
      <c r="I72" s="68"/>
      <c r="J72" s="68"/>
      <c r="K72" s="69"/>
      <c r="M72" s="4"/>
      <c r="N72" s="97"/>
      <c r="O72" s="98"/>
      <c r="P72" s="98"/>
      <c r="Q72" s="99"/>
      <c r="R72" s="93"/>
      <c r="S72" s="6"/>
      <c r="T72" s="97"/>
      <c r="U72" s="98"/>
      <c r="V72" s="98"/>
      <c r="W72" s="99"/>
      <c r="Z72" s="9"/>
      <c r="AA72" s="10"/>
      <c r="AB72" s="10"/>
      <c r="AC72" s="11"/>
      <c r="AF72" s="9"/>
      <c r="AG72" s="10"/>
      <c r="AH72" s="10"/>
      <c r="AI72" s="11"/>
    </row>
    <row r="73" spans="2:35" ht="15.75" hidden="1" customHeight="1" x14ac:dyDescent="0.25">
      <c r="B73" s="67"/>
      <c r="C73" s="68"/>
      <c r="D73" s="68"/>
      <c r="E73" s="69"/>
      <c r="H73" s="67"/>
      <c r="I73" s="68"/>
      <c r="J73" s="68"/>
      <c r="K73" s="69"/>
      <c r="M73" s="4"/>
      <c r="N73" s="97"/>
      <c r="O73" s="98"/>
      <c r="P73" s="98"/>
      <c r="Q73" s="99"/>
      <c r="R73" s="93"/>
      <c r="S73" s="6"/>
      <c r="T73" s="97"/>
      <c r="U73" s="98"/>
      <c r="V73" s="98"/>
      <c r="W73" s="99"/>
      <c r="Z73" s="9"/>
      <c r="AA73" s="10"/>
      <c r="AB73" s="10"/>
      <c r="AC73" s="11"/>
      <c r="AF73" s="9"/>
      <c r="AG73" s="10"/>
      <c r="AH73" s="10"/>
      <c r="AI73" s="11"/>
    </row>
    <row r="74" spans="2:35" ht="15.75" hidden="1" customHeight="1" x14ac:dyDescent="0.25">
      <c r="B74" s="67"/>
      <c r="C74" s="68"/>
      <c r="D74" s="68"/>
      <c r="E74" s="69"/>
      <c r="H74" s="67"/>
      <c r="I74" s="68"/>
      <c r="J74" s="68"/>
      <c r="K74" s="69"/>
      <c r="M74" s="4"/>
      <c r="N74" s="97"/>
      <c r="O74" s="98"/>
      <c r="P74" s="98"/>
      <c r="Q74" s="99"/>
      <c r="R74" s="93"/>
      <c r="S74" s="6"/>
      <c r="T74" s="97"/>
      <c r="U74" s="98"/>
      <c r="V74" s="98"/>
      <c r="W74" s="99"/>
      <c r="Z74" s="9"/>
      <c r="AA74" s="10"/>
      <c r="AB74" s="10"/>
      <c r="AC74" s="11"/>
      <c r="AF74" s="9"/>
      <c r="AG74" s="10"/>
      <c r="AH74" s="10"/>
      <c r="AI74" s="11"/>
    </row>
    <row r="75" spans="2:35" ht="15.75" customHeight="1" x14ac:dyDescent="0.25">
      <c r="B75" s="67"/>
      <c r="C75" s="68"/>
      <c r="D75" s="68"/>
      <c r="E75" s="69"/>
      <c r="H75" s="67"/>
      <c r="I75" s="68"/>
      <c r="J75" s="68"/>
      <c r="K75" s="69"/>
      <c r="M75" s="4"/>
      <c r="N75" s="97"/>
      <c r="O75" s="98"/>
      <c r="P75" s="98"/>
      <c r="Q75" s="99"/>
      <c r="R75" s="93"/>
      <c r="S75" s="3"/>
      <c r="T75" s="97"/>
      <c r="U75" s="98"/>
      <c r="V75" s="98"/>
      <c r="W75" s="99"/>
      <c r="Z75" s="9"/>
      <c r="AA75" s="10"/>
      <c r="AB75" s="10"/>
      <c r="AC75" s="11"/>
      <c r="AF75" s="9"/>
      <c r="AG75" s="10"/>
      <c r="AH75" s="10"/>
      <c r="AI75" s="11"/>
    </row>
    <row r="76" spans="2:35" ht="15.75" hidden="1" customHeight="1" x14ac:dyDescent="0.25">
      <c r="B76" s="67"/>
      <c r="C76" s="68"/>
      <c r="D76" s="68"/>
      <c r="E76" s="69"/>
      <c r="H76" s="67"/>
      <c r="I76" s="68"/>
      <c r="J76" s="68"/>
      <c r="K76" s="69"/>
      <c r="N76" s="97"/>
      <c r="O76" s="98"/>
      <c r="P76" s="98"/>
      <c r="Q76" s="99"/>
      <c r="T76" s="97"/>
      <c r="U76" s="98"/>
      <c r="V76" s="98"/>
      <c r="W76" s="99"/>
      <c r="Z76" s="9"/>
      <c r="AA76" s="10"/>
      <c r="AB76" s="10"/>
      <c r="AC76" s="11"/>
      <c r="AF76" s="9"/>
      <c r="AG76" s="10"/>
      <c r="AH76" s="10"/>
      <c r="AI76" s="11"/>
    </row>
    <row r="77" spans="2:35" ht="15.75" hidden="1" customHeight="1" x14ac:dyDescent="0.25">
      <c r="B77" s="67"/>
      <c r="C77" s="68"/>
      <c r="D77" s="68"/>
      <c r="E77" s="69"/>
      <c r="H77" s="67"/>
      <c r="I77" s="68"/>
      <c r="J77" s="68"/>
      <c r="K77" s="69"/>
      <c r="N77" s="97"/>
      <c r="O77" s="98"/>
      <c r="P77" s="98"/>
      <c r="Q77" s="99"/>
      <c r="T77" s="97"/>
      <c r="U77" s="98"/>
      <c r="V77" s="98"/>
      <c r="W77" s="99"/>
      <c r="Z77" s="9"/>
      <c r="AA77" s="10"/>
      <c r="AB77" s="10"/>
      <c r="AC77" s="11"/>
      <c r="AF77" s="9"/>
      <c r="AG77" s="10"/>
      <c r="AH77" s="10"/>
      <c r="AI77" s="11"/>
    </row>
    <row r="78" spans="2:35" ht="15.75" customHeight="1" x14ac:dyDescent="0.25">
      <c r="B78" s="67"/>
      <c r="C78" s="68"/>
      <c r="D78" s="68"/>
      <c r="E78" s="69"/>
      <c r="H78" s="67"/>
      <c r="I78" s="68"/>
      <c r="J78" s="68"/>
      <c r="K78" s="69"/>
      <c r="N78" s="97"/>
      <c r="O78" s="98"/>
      <c r="P78" s="98"/>
      <c r="Q78" s="99"/>
      <c r="T78" s="97"/>
      <c r="U78" s="98"/>
      <c r="V78" s="98"/>
      <c r="W78" s="99"/>
      <c r="Z78" s="9"/>
      <c r="AA78" s="10"/>
      <c r="AB78" s="10"/>
      <c r="AC78" s="11"/>
      <c r="AF78" s="9"/>
      <c r="AG78" s="10"/>
      <c r="AH78" s="10"/>
      <c r="AI78" s="11"/>
    </row>
    <row r="79" spans="2:35" ht="15.75" hidden="1" customHeight="1" x14ac:dyDescent="0.25">
      <c r="B79" s="67"/>
      <c r="C79" s="68"/>
      <c r="D79" s="68"/>
      <c r="E79" s="69"/>
      <c r="H79" s="67"/>
      <c r="I79" s="68"/>
      <c r="J79" s="68"/>
      <c r="K79" s="69"/>
      <c r="N79" s="97"/>
      <c r="O79" s="98"/>
      <c r="P79" s="98"/>
      <c r="Q79" s="99"/>
      <c r="T79" s="97"/>
      <c r="U79" s="98"/>
      <c r="V79" s="98"/>
      <c r="W79" s="99"/>
      <c r="Z79" s="9"/>
      <c r="AA79" s="10"/>
      <c r="AB79" s="10"/>
      <c r="AC79" s="11"/>
      <c r="AF79" s="9"/>
      <c r="AG79" s="10"/>
      <c r="AH79" s="10"/>
      <c r="AI79" s="11"/>
    </row>
    <row r="80" spans="2:35" ht="15.75" hidden="1" customHeight="1" x14ac:dyDescent="0.25">
      <c r="B80" s="67"/>
      <c r="C80" s="68"/>
      <c r="D80" s="68"/>
      <c r="E80" s="69"/>
      <c r="H80" s="67"/>
      <c r="I80" s="68"/>
      <c r="J80" s="68"/>
      <c r="K80" s="69"/>
      <c r="N80" s="97"/>
      <c r="O80" s="98"/>
      <c r="P80" s="98"/>
      <c r="Q80" s="99"/>
      <c r="T80" s="97"/>
      <c r="U80" s="98"/>
      <c r="V80" s="98"/>
      <c r="W80" s="99"/>
      <c r="Z80" s="9"/>
      <c r="AA80" s="10"/>
      <c r="AB80" s="10"/>
      <c r="AC80" s="11"/>
      <c r="AF80" s="9"/>
      <c r="AG80" s="10"/>
      <c r="AH80" s="10"/>
      <c r="AI80" s="11"/>
    </row>
    <row r="81" spans="2:35" ht="15.75" customHeight="1" x14ac:dyDescent="0.25">
      <c r="B81" s="67"/>
      <c r="C81" s="68"/>
      <c r="D81" s="68"/>
      <c r="E81" s="69"/>
      <c r="H81" s="67"/>
      <c r="I81" s="68"/>
      <c r="J81" s="68"/>
      <c r="K81" s="69"/>
      <c r="N81" s="97"/>
      <c r="O81" s="98"/>
      <c r="P81" s="98"/>
      <c r="Q81" s="99"/>
      <c r="T81" s="97"/>
      <c r="U81" s="98"/>
      <c r="V81" s="98"/>
      <c r="W81" s="99"/>
      <c r="Z81" s="9"/>
      <c r="AA81" s="10"/>
      <c r="AB81" s="10"/>
      <c r="AC81" s="11"/>
      <c r="AF81" s="9"/>
      <c r="AG81" s="10"/>
      <c r="AH81" s="10"/>
      <c r="AI81" s="11"/>
    </row>
    <row r="82" spans="2:35" ht="15.75" hidden="1" customHeight="1" x14ac:dyDescent="0.25">
      <c r="B82" s="67"/>
      <c r="C82" s="68"/>
      <c r="D82" s="68"/>
      <c r="E82" s="69"/>
      <c r="H82" s="67"/>
      <c r="I82" s="68"/>
      <c r="J82" s="68"/>
      <c r="K82" s="69"/>
      <c r="N82" s="97"/>
      <c r="O82" s="98"/>
      <c r="P82" s="98"/>
      <c r="Q82" s="99"/>
      <c r="T82" s="97"/>
      <c r="U82" s="98"/>
      <c r="V82" s="98"/>
      <c r="W82" s="99"/>
      <c r="Z82" s="9"/>
      <c r="AA82" s="10"/>
      <c r="AB82" s="10"/>
      <c r="AC82" s="11"/>
      <c r="AF82" s="9"/>
      <c r="AG82" s="10"/>
      <c r="AH82" s="10"/>
      <c r="AI82" s="11"/>
    </row>
    <row r="83" spans="2:35" ht="15.75" hidden="1" customHeight="1" x14ac:dyDescent="0.25">
      <c r="B83" s="67"/>
      <c r="C83" s="68"/>
      <c r="D83" s="68"/>
      <c r="E83" s="69"/>
      <c r="H83" s="67"/>
      <c r="I83" s="68"/>
      <c r="J83" s="68"/>
      <c r="K83" s="69"/>
      <c r="N83" s="97"/>
      <c r="O83" s="98"/>
      <c r="P83" s="98"/>
      <c r="Q83" s="99"/>
      <c r="T83" s="97"/>
      <c r="U83" s="98"/>
      <c r="V83" s="98"/>
      <c r="W83" s="99"/>
      <c r="Z83" s="9"/>
      <c r="AA83" s="10"/>
      <c r="AB83" s="10"/>
      <c r="AC83" s="11"/>
      <c r="AF83" s="9"/>
      <c r="AG83" s="10"/>
      <c r="AH83" s="10"/>
      <c r="AI83" s="11"/>
    </row>
    <row r="84" spans="2:35" ht="15.75" customHeight="1" x14ac:dyDescent="0.25">
      <c r="B84" s="67"/>
      <c r="C84" s="68"/>
      <c r="D84" s="68"/>
      <c r="E84" s="69"/>
      <c r="H84" s="67"/>
      <c r="I84" s="68"/>
      <c r="J84" s="68"/>
      <c r="K84" s="69"/>
      <c r="N84" s="97"/>
      <c r="O84" s="98"/>
      <c r="P84" s="98"/>
      <c r="Q84" s="99"/>
      <c r="T84" s="97"/>
      <c r="U84" s="98"/>
      <c r="V84" s="98"/>
      <c r="W84" s="99"/>
      <c r="Z84" s="9"/>
      <c r="AA84" s="10"/>
      <c r="AB84" s="10"/>
      <c r="AC84" s="11"/>
      <c r="AF84" s="9"/>
      <c r="AG84" s="10"/>
      <c r="AH84" s="10"/>
      <c r="AI84" s="11"/>
    </row>
    <row r="85" spans="2:35" ht="15.75" hidden="1" customHeight="1" x14ac:dyDescent="0.25">
      <c r="B85" s="67"/>
      <c r="C85" s="68"/>
      <c r="D85" s="68"/>
      <c r="E85" s="69"/>
      <c r="H85" s="67"/>
      <c r="I85" s="68"/>
      <c r="J85" s="68"/>
      <c r="K85" s="69"/>
      <c r="N85" s="97"/>
      <c r="O85" s="98"/>
      <c r="P85" s="98"/>
      <c r="Q85" s="99"/>
      <c r="T85" s="97"/>
      <c r="U85" s="98"/>
      <c r="V85" s="98"/>
      <c r="W85" s="99"/>
      <c r="Z85" s="9"/>
      <c r="AA85" s="10"/>
      <c r="AB85" s="10"/>
      <c r="AC85" s="11"/>
      <c r="AF85" s="9"/>
      <c r="AG85" s="10"/>
      <c r="AH85" s="10"/>
      <c r="AI85" s="11"/>
    </row>
    <row r="86" spans="2:35" ht="15.75" hidden="1" customHeight="1" x14ac:dyDescent="0.25">
      <c r="B86" s="67"/>
      <c r="C86" s="68"/>
      <c r="D86" s="68"/>
      <c r="E86" s="69"/>
      <c r="H86" s="67"/>
      <c r="I86" s="68"/>
      <c r="J86" s="68"/>
      <c r="K86" s="69"/>
      <c r="N86" s="97"/>
      <c r="O86" s="98"/>
      <c r="P86" s="98"/>
      <c r="Q86" s="99"/>
      <c r="T86" s="97"/>
      <c r="U86" s="98"/>
      <c r="V86" s="98"/>
      <c r="W86" s="99"/>
      <c r="Z86" s="9"/>
      <c r="AA86" s="10"/>
      <c r="AB86" s="10"/>
      <c r="AC86" s="11"/>
      <c r="AF86" s="9"/>
      <c r="AG86" s="10"/>
      <c r="AH86" s="10"/>
      <c r="AI86" s="11"/>
    </row>
    <row r="87" spans="2:35" ht="15.75" customHeight="1" x14ac:dyDescent="0.25">
      <c r="B87" s="67"/>
      <c r="C87" s="68"/>
      <c r="D87" s="68"/>
      <c r="E87" s="69"/>
      <c r="H87" s="67"/>
      <c r="I87" s="68"/>
      <c r="J87" s="68"/>
      <c r="K87" s="69"/>
      <c r="N87" s="97"/>
      <c r="O87" s="98"/>
      <c r="P87" s="98"/>
      <c r="Q87" s="99"/>
      <c r="T87" s="97"/>
      <c r="U87" s="98"/>
      <c r="V87" s="98"/>
      <c r="W87" s="99"/>
      <c r="Z87" s="9"/>
      <c r="AA87" s="10"/>
      <c r="AB87" s="10"/>
      <c r="AC87" s="11"/>
      <c r="AF87" s="9"/>
      <c r="AG87" s="10"/>
      <c r="AH87" s="10"/>
      <c r="AI87" s="11"/>
    </row>
    <row r="88" spans="2:35" ht="15.75" hidden="1" customHeight="1" x14ac:dyDescent="0.25">
      <c r="B88" s="67"/>
      <c r="C88" s="68"/>
      <c r="D88" s="68"/>
      <c r="E88" s="69"/>
      <c r="H88" s="67"/>
      <c r="I88" s="68"/>
      <c r="J88" s="68"/>
      <c r="K88" s="69"/>
      <c r="N88" s="97"/>
      <c r="O88" s="98"/>
      <c r="P88" s="98"/>
      <c r="Q88" s="99"/>
      <c r="T88" s="97"/>
      <c r="U88" s="98"/>
      <c r="V88" s="98"/>
      <c r="W88" s="99"/>
      <c r="Z88" s="9"/>
      <c r="AA88" s="10"/>
      <c r="AB88" s="10"/>
      <c r="AC88" s="11"/>
      <c r="AF88" s="9"/>
      <c r="AG88" s="10"/>
      <c r="AH88" s="10"/>
      <c r="AI88" s="11"/>
    </row>
    <row r="89" spans="2:35" ht="15.75" hidden="1" customHeight="1" x14ac:dyDescent="0.25">
      <c r="B89" s="67"/>
      <c r="C89" s="68"/>
      <c r="D89" s="68"/>
      <c r="E89" s="69"/>
      <c r="H89" s="67"/>
      <c r="I89" s="68"/>
      <c r="J89" s="68"/>
      <c r="K89" s="69"/>
      <c r="N89" s="97"/>
      <c r="O89" s="98"/>
      <c r="P89" s="98"/>
      <c r="Q89" s="99"/>
      <c r="T89" s="97"/>
      <c r="U89" s="98"/>
      <c r="V89" s="98"/>
      <c r="W89" s="99"/>
      <c r="Z89" s="9"/>
      <c r="AA89" s="10"/>
      <c r="AB89" s="10"/>
      <c r="AC89" s="11"/>
      <c r="AF89" s="9"/>
      <c r="AG89" s="10"/>
      <c r="AH89" s="10"/>
      <c r="AI89" s="11"/>
    </row>
    <row r="90" spans="2:35" ht="15.75" customHeight="1" x14ac:dyDescent="0.25">
      <c r="B90" s="67"/>
      <c r="C90" s="68"/>
      <c r="D90" s="68"/>
      <c r="E90" s="69"/>
      <c r="H90" s="67"/>
      <c r="I90" s="68"/>
      <c r="J90" s="68"/>
      <c r="K90" s="69"/>
      <c r="N90" s="97"/>
      <c r="O90" s="98"/>
      <c r="P90" s="98"/>
      <c r="Q90" s="99"/>
      <c r="T90" s="97"/>
      <c r="U90" s="98"/>
      <c r="V90" s="98"/>
      <c r="W90" s="99"/>
      <c r="Z90" s="9"/>
      <c r="AA90" s="10"/>
      <c r="AB90" s="10"/>
      <c r="AC90" s="11"/>
      <c r="AF90" s="9"/>
      <c r="AG90" s="10"/>
      <c r="AH90" s="10"/>
      <c r="AI90" s="11"/>
    </row>
    <row r="91" spans="2:35" ht="15.75" hidden="1" customHeight="1" x14ac:dyDescent="0.25">
      <c r="B91" s="67"/>
      <c r="C91" s="68"/>
      <c r="D91" s="68"/>
      <c r="E91" s="69"/>
      <c r="H91" s="67"/>
      <c r="I91" s="68"/>
      <c r="J91" s="68"/>
      <c r="K91" s="69"/>
      <c r="N91" s="97"/>
      <c r="O91" s="98"/>
      <c r="P91" s="98"/>
      <c r="Q91" s="99"/>
      <c r="T91" s="97"/>
      <c r="U91" s="98"/>
      <c r="V91" s="98"/>
      <c r="W91" s="99"/>
      <c r="Z91" s="9"/>
      <c r="AA91" s="10"/>
      <c r="AB91" s="10"/>
      <c r="AC91" s="11"/>
      <c r="AF91" s="9"/>
      <c r="AG91" s="10"/>
      <c r="AH91" s="10"/>
      <c r="AI91" s="11"/>
    </row>
    <row r="92" spans="2:35" ht="15.75" hidden="1" customHeight="1" x14ac:dyDescent="0.25">
      <c r="B92" s="67"/>
      <c r="C92" s="68"/>
      <c r="D92" s="68"/>
      <c r="E92" s="69"/>
      <c r="H92" s="67"/>
      <c r="I92" s="68"/>
      <c r="J92" s="68"/>
      <c r="K92" s="69"/>
      <c r="N92" s="97"/>
      <c r="O92" s="98"/>
      <c r="P92" s="98"/>
      <c r="Q92" s="99"/>
      <c r="T92" s="97"/>
      <c r="U92" s="98"/>
      <c r="V92" s="98"/>
      <c r="W92" s="99"/>
      <c r="Z92" s="9"/>
      <c r="AA92" s="10"/>
      <c r="AB92" s="10"/>
      <c r="AC92" s="11"/>
      <c r="AF92" s="9"/>
      <c r="AG92" s="10"/>
      <c r="AH92" s="10"/>
      <c r="AI92" s="11"/>
    </row>
    <row r="93" spans="2:35" ht="15.75" customHeight="1" x14ac:dyDescent="0.25">
      <c r="B93" s="67"/>
      <c r="C93" s="68"/>
      <c r="D93" s="68"/>
      <c r="E93" s="69"/>
      <c r="H93" s="67"/>
      <c r="I93" s="68"/>
      <c r="J93" s="68"/>
      <c r="K93" s="69"/>
      <c r="N93" s="97"/>
      <c r="O93" s="98"/>
      <c r="P93" s="98"/>
      <c r="Q93" s="99"/>
      <c r="T93" s="97"/>
      <c r="U93" s="98"/>
      <c r="V93" s="98"/>
      <c r="W93" s="99"/>
      <c r="Z93" s="9"/>
      <c r="AA93" s="10"/>
      <c r="AB93" s="10"/>
      <c r="AC93" s="11"/>
      <c r="AF93" s="9"/>
      <c r="AG93" s="10"/>
      <c r="AH93" s="10"/>
      <c r="AI93" s="11"/>
    </row>
    <row r="94" spans="2:35" ht="15.75" hidden="1" customHeight="1" x14ac:dyDescent="0.25">
      <c r="B94" s="67"/>
      <c r="C94" s="68"/>
      <c r="D94" s="68"/>
      <c r="E94" s="69"/>
      <c r="H94" s="67"/>
      <c r="I94" s="68"/>
      <c r="J94" s="68"/>
      <c r="K94" s="69"/>
      <c r="N94" s="97"/>
      <c r="O94" s="98"/>
      <c r="P94" s="98"/>
      <c r="Q94" s="99"/>
      <c r="T94" s="97"/>
      <c r="U94" s="98"/>
      <c r="V94" s="98"/>
      <c r="W94" s="99"/>
      <c r="Z94" s="9"/>
      <c r="AA94" s="10"/>
      <c r="AB94" s="10"/>
      <c r="AC94" s="11"/>
      <c r="AF94" s="9"/>
      <c r="AG94" s="10"/>
      <c r="AH94" s="10"/>
      <c r="AI94" s="11"/>
    </row>
    <row r="95" spans="2:35" ht="15.75" hidden="1" customHeight="1" x14ac:dyDescent="0.25">
      <c r="B95" s="67"/>
      <c r="C95" s="68"/>
      <c r="D95" s="68"/>
      <c r="E95" s="69"/>
      <c r="H95" s="67"/>
      <c r="I95" s="68"/>
      <c r="J95" s="68"/>
      <c r="K95" s="69"/>
      <c r="N95" s="97"/>
      <c r="O95" s="98"/>
      <c r="P95" s="98"/>
      <c r="Q95" s="99"/>
      <c r="T95" s="97"/>
      <c r="U95" s="98"/>
      <c r="V95" s="98"/>
      <c r="W95" s="99"/>
      <c r="Z95" s="9"/>
      <c r="AA95" s="10"/>
      <c r="AB95" s="10"/>
      <c r="AC95" s="11"/>
      <c r="AF95" s="9"/>
      <c r="AG95" s="10"/>
      <c r="AH95" s="10"/>
      <c r="AI95" s="11"/>
    </row>
    <row r="96" spans="2:35" ht="15.75" customHeight="1" x14ac:dyDescent="0.25">
      <c r="B96" s="67"/>
      <c r="C96" s="68"/>
      <c r="D96" s="68"/>
      <c r="E96" s="69"/>
      <c r="H96" s="67"/>
      <c r="I96" s="68"/>
      <c r="J96" s="68"/>
      <c r="K96" s="69"/>
      <c r="N96" s="97"/>
      <c r="O96" s="98"/>
      <c r="P96" s="98"/>
      <c r="Q96" s="99"/>
      <c r="T96" s="97"/>
      <c r="U96" s="98"/>
      <c r="V96" s="98"/>
      <c r="W96" s="99"/>
      <c r="Z96" s="9"/>
      <c r="AA96" s="10"/>
      <c r="AB96" s="10"/>
      <c r="AC96" s="11"/>
      <c r="AF96" s="9"/>
      <c r="AG96" s="10"/>
      <c r="AH96" s="10"/>
      <c r="AI96" s="11"/>
    </row>
    <row r="97" spans="2:35" ht="15.75" customHeight="1" x14ac:dyDescent="0.25">
      <c r="B97" s="67"/>
      <c r="C97" s="68"/>
      <c r="D97" s="68"/>
      <c r="E97" s="69"/>
      <c r="H97" s="67"/>
      <c r="I97" s="68"/>
      <c r="J97" s="68"/>
      <c r="K97" s="69"/>
      <c r="N97" s="97"/>
      <c r="O97" s="98"/>
      <c r="P97" s="98"/>
      <c r="Q97" s="99"/>
      <c r="T97" s="97"/>
      <c r="U97" s="98"/>
      <c r="V97" s="98"/>
      <c r="W97" s="99"/>
      <c r="Z97" s="9"/>
      <c r="AA97" s="10"/>
      <c r="AB97" s="10"/>
      <c r="AC97" s="11"/>
      <c r="AF97" s="9"/>
      <c r="AG97" s="10"/>
      <c r="AH97" s="10"/>
      <c r="AI97" s="11"/>
    </row>
    <row r="98" spans="2:35" ht="15.75" customHeight="1" x14ac:dyDescent="0.25">
      <c r="B98" s="67"/>
      <c r="C98" s="68"/>
      <c r="D98" s="68"/>
      <c r="E98" s="69"/>
      <c r="H98" s="67"/>
      <c r="I98" s="68"/>
      <c r="J98" s="68"/>
      <c r="K98" s="69"/>
      <c r="N98" s="97"/>
      <c r="O98" s="98"/>
      <c r="P98" s="98"/>
      <c r="Q98" s="99"/>
      <c r="T98" s="97"/>
      <c r="U98" s="98"/>
      <c r="V98" s="98"/>
      <c r="W98" s="99"/>
      <c r="Z98" s="9"/>
      <c r="AA98" s="10"/>
      <c r="AB98" s="10"/>
      <c r="AC98" s="11"/>
      <c r="AF98" s="9"/>
      <c r="AG98" s="10"/>
      <c r="AH98" s="10"/>
      <c r="AI98" s="11"/>
    </row>
    <row r="99" spans="2:35" ht="15.75" thickBot="1" x14ac:dyDescent="0.3">
      <c r="B99" s="67"/>
      <c r="C99" s="68"/>
      <c r="D99" s="68"/>
      <c r="E99" s="69"/>
      <c r="H99" s="67"/>
      <c r="I99" s="68"/>
      <c r="J99" s="68"/>
      <c r="K99" s="69"/>
      <c r="N99" s="97"/>
      <c r="O99" s="98"/>
      <c r="P99" s="98"/>
      <c r="Q99" s="99"/>
      <c r="T99" s="97"/>
      <c r="U99" s="98"/>
      <c r="V99" s="98"/>
      <c r="W99" s="99"/>
      <c r="Z99" s="9"/>
      <c r="AA99" s="10"/>
      <c r="AB99" s="10"/>
      <c r="AC99" s="11"/>
      <c r="AF99" s="9"/>
      <c r="AG99" s="10"/>
      <c r="AH99" s="10"/>
      <c r="AI99" s="11"/>
    </row>
    <row r="100" spans="2:35" ht="15.75" thickBot="1" x14ac:dyDescent="0.3">
      <c r="B100" s="143" t="s">
        <v>19</v>
      </c>
      <c r="C100" s="144">
        <v>0.3</v>
      </c>
      <c r="D100" s="143" t="s">
        <v>20</v>
      </c>
      <c r="E100" s="144">
        <f>MAX(E14:E26)</f>
        <v>55.5</v>
      </c>
      <c r="H100" s="143" t="s">
        <v>19</v>
      </c>
      <c r="I100" s="144">
        <v>0.45</v>
      </c>
      <c r="J100" s="143" t="s">
        <v>20</v>
      </c>
      <c r="K100" s="144">
        <f>MAX(K14:K37)</f>
        <v>66.599999999999994</v>
      </c>
      <c r="N100" s="143" t="s">
        <v>19</v>
      </c>
      <c r="O100" s="144">
        <v>0.25</v>
      </c>
      <c r="P100" s="143" t="s">
        <v>20</v>
      </c>
      <c r="Q100" s="144">
        <f>MAX(Q14:Q69)</f>
        <v>99.899999999999991</v>
      </c>
      <c r="T100" s="143" t="s">
        <v>19</v>
      </c>
      <c r="U100" s="144">
        <v>0.35</v>
      </c>
      <c r="V100" s="143" t="s">
        <v>20</v>
      </c>
      <c r="W100" s="144">
        <f>MAX(W14:W22)</f>
        <v>116.55</v>
      </c>
      <c r="Z100" s="143" t="s">
        <v>19</v>
      </c>
      <c r="AA100" s="144">
        <v>0.35</v>
      </c>
      <c r="AB100" s="143" t="s">
        <v>20</v>
      </c>
      <c r="AC100" s="144">
        <f>MAX(AC14:AC38)</f>
        <v>105.45</v>
      </c>
      <c r="AF100" s="143" t="s">
        <v>19</v>
      </c>
      <c r="AG100" s="144">
        <v>0.45</v>
      </c>
      <c r="AH100" s="143" t="s">
        <v>20</v>
      </c>
      <c r="AI100" s="144">
        <f>MAX(AI14:AI98)</f>
        <v>133.19999999999999</v>
      </c>
    </row>
    <row r="101" spans="2:35" ht="15.75" thickBot="1" x14ac:dyDescent="0.3">
      <c r="B101" s="67"/>
      <c r="C101" s="68"/>
      <c r="D101" s="68"/>
      <c r="E101" s="69"/>
      <c r="H101" s="67"/>
      <c r="I101" s="68"/>
      <c r="J101" s="68"/>
      <c r="K101" s="69"/>
      <c r="N101" s="97"/>
      <c r="O101" s="98"/>
      <c r="P101" s="98"/>
      <c r="Q101" s="99"/>
      <c r="T101" s="97"/>
      <c r="U101" s="98"/>
      <c r="V101" s="98"/>
      <c r="W101" s="99"/>
      <c r="Z101" s="9"/>
      <c r="AA101" s="10"/>
      <c r="AB101" s="10"/>
      <c r="AC101" s="11"/>
      <c r="AF101" s="9"/>
      <c r="AG101" s="10"/>
      <c r="AH101" s="10"/>
      <c r="AI101" s="11"/>
    </row>
    <row r="102" spans="2:35" ht="15.75" thickBot="1" x14ac:dyDescent="0.3">
      <c r="B102" s="145" t="s">
        <v>18</v>
      </c>
      <c r="C102" s="146">
        <f>C100/D7</f>
        <v>1</v>
      </c>
      <c r="D102" s="70"/>
      <c r="E102" s="71"/>
      <c r="H102" s="145" t="s">
        <v>18</v>
      </c>
      <c r="I102" s="146">
        <f>I100/J7</f>
        <v>1.5</v>
      </c>
      <c r="J102" s="70"/>
      <c r="K102" s="71"/>
      <c r="N102" s="145" t="s">
        <v>18</v>
      </c>
      <c r="O102" s="146">
        <f>O100/P7</f>
        <v>0.83333333333333337</v>
      </c>
      <c r="P102" s="113"/>
      <c r="Q102" s="114"/>
      <c r="T102" s="145" t="s">
        <v>18</v>
      </c>
      <c r="U102" s="146">
        <f>U100/V7</f>
        <v>1.1666666666666667</v>
      </c>
      <c r="V102" s="113"/>
      <c r="W102" s="114"/>
      <c r="Z102" s="145" t="s">
        <v>18</v>
      </c>
      <c r="AA102" s="146">
        <f>AA100/AB7</f>
        <v>0.77777777777777768</v>
      </c>
      <c r="AB102" s="12"/>
      <c r="AC102" s="13"/>
      <c r="AF102" s="145" t="s">
        <v>18</v>
      </c>
      <c r="AG102" s="146">
        <f>AG100/AH7</f>
        <v>1</v>
      </c>
      <c r="AH102" s="12"/>
      <c r="AI102" s="13"/>
    </row>
    <row r="103" spans="2:35" x14ac:dyDescent="0.25">
      <c r="B103" s="6"/>
      <c r="C103" s="8"/>
      <c r="H103" s="6"/>
      <c r="I103" s="8"/>
      <c r="N103" s="6"/>
      <c r="O103" s="8"/>
      <c r="T103" s="6"/>
      <c r="U103" s="8"/>
      <c r="Z103" s="6"/>
      <c r="AA103" s="8"/>
      <c r="AF103" s="6"/>
      <c r="AG103" s="8"/>
    </row>
    <row r="104" spans="2:35" x14ac:dyDescent="0.25">
      <c r="B104" s="6"/>
      <c r="C104" s="8"/>
      <c r="H104" s="6"/>
      <c r="I104" s="8"/>
      <c r="N104" s="6"/>
      <c r="O104" s="8"/>
      <c r="T104" s="6"/>
      <c r="U104" s="8"/>
      <c r="Z104" s="6"/>
      <c r="AA104" s="8"/>
      <c r="AF104" s="6"/>
      <c r="AG104" s="8"/>
    </row>
    <row r="105" spans="2:35" x14ac:dyDescent="0.25">
      <c r="B105" s="6"/>
      <c r="C105" s="8"/>
      <c r="H105" s="6"/>
      <c r="I105" s="8"/>
      <c r="N105" s="6"/>
      <c r="O105" s="8"/>
      <c r="T105" s="6"/>
      <c r="U105" s="8"/>
      <c r="Z105" s="6"/>
      <c r="AA105" s="8"/>
      <c r="AF105" s="6"/>
      <c r="AG105" s="8"/>
    </row>
    <row r="106" spans="2:35" x14ac:dyDescent="0.25">
      <c r="B106" s="6"/>
      <c r="C106" s="8"/>
      <c r="H106" s="6"/>
      <c r="I106" s="8"/>
      <c r="N106" s="6"/>
      <c r="O106" s="8"/>
      <c r="T106" s="6"/>
      <c r="U106" s="8"/>
      <c r="Z106" s="6"/>
      <c r="AA106" s="8"/>
      <c r="AF106" s="6"/>
      <c r="AG106" s="8"/>
    </row>
    <row r="108" spans="2:35" ht="15.75" thickBot="1" x14ac:dyDescent="0.3"/>
    <row r="109" spans="2:35" ht="15.75" thickBot="1" x14ac:dyDescent="0.3">
      <c r="B109" s="227" t="s">
        <v>27</v>
      </c>
      <c r="C109" s="228"/>
      <c r="D109" s="228"/>
      <c r="E109" s="229"/>
      <c r="H109" s="227" t="s">
        <v>28</v>
      </c>
      <c r="I109" s="228"/>
      <c r="J109" s="228"/>
      <c r="K109" s="229"/>
      <c r="N109" s="227" t="s">
        <v>29</v>
      </c>
      <c r="O109" s="228"/>
      <c r="P109" s="228"/>
      <c r="Q109" s="229"/>
      <c r="T109" s="227" t="s">
        <v>30</v>
      </c>
      <c r="U109" s="228"/>
      <c r="V109" s="228"/>
      <c r="W109" s="229"/>
      <c r="Z109" s="227" t="s">
        <v>31</v>
      </c>
      <c r="AA109" s="228"/>
      <c r="AB109" s="228"/>
      <c r="AC109" s="229"/>
      <c r="AF109" s="227" t="s">
        <v>32</v>
      </c>
      <c r="AG109" s="228"/>
      <c r="AH109" s="228"/>
      <c r="AI109" s="229"/>
    </row>
    <row r="110" spans="2:35" ht="15.75" thickBot="1" x14ac:dyDescent="0.3">
      <c r="B110" s="23"/>
      <c r="C110" s="24"/>
      <c r="D110" s="24"/>
      <c r="E110" s="25"/>
      <c r="H110" s="23"/>
      <c r="I110" s="24"/>
      <c r="J110" s="24"/>
      <c r="K110" s="25"/>
      <c r="N110" s="35"/>
      <c r="O110" s="36"/>
      <c r="P110" s="36"/>
      <c r="Q110" s="37"/>
      <c r="T110" s="35"/>
      <c r="U110" s="36"/>
      <c r="V110" s="36"/>
      <c r="W110" s="37"/>
      <c r="Z110" s="28"/>
      <c r="AA110" s="29"/>
      <c r="AB110" s="29"/>
      <c r="AC110" s="30"/>
      <c r="AF110" s="28"/>
      <c r="AG110" s="29"/>
      <c r="AH110" s="29"/>
      <c r="AI110" s="30"/>
    </row>
    <row r="111" spans="2:35" x14ac:dyDescent="0.25">
      <c r="B111" s="235" t="s">
        <v>1</v>
      </c>
      <c r="C111" s="236"/>
      <c r="D111" s="14">
        <v>0.3</v>
      </c>
      <c r="E111" s="15" t="s">
        <v>5</v>
      </c>
      <c r="H111" s="235" t="s">
        <v>1</v>
      </c>
      <c r="I111" s="236"/>
      <c r="J111" s="14">
        <v>0.3</v>
      </c>
      <c r="K111" s="15" t="s">
        <v>5</v>
      </c>
      <c r="N111" s="235" t="s">
        <v>1</v>
      </c>
      <c r="O111" s="236"/>
      <c r="P111" s="14">
        <v>0.15</v>
      </c>
      <c r="Q111" s="15" t="s">
        <v>5</v>
      </c>
      <c r="T111" s="235" t="s">
        <v>1</v>
      </c>
      <c r="U111" s="236"/>
      <c r="V111" s="14">
        <v>0.15</v>
      </c>
      <c r="W111" s="15" t="s">
        <v>5</v>
      </c>
      <c r="Z111" s="235" t="s">
        <v>1</v>
      </c>
      <c r="AA111" s="236"/>
      <c r="AB111" s="14">
        <v>0.3</v>
      </c>
      <c r="AC111" s="15" t="s">
        <v>5</v>
      </c>
      <c r="AF111" s="235" t="s">
        <v>1</v>
      </c>
      <c r="AG111" s="236"/>
      <c r="AH111" s="14">
        <v>0.3</v>
      </c>
      <c r="AI111" s="15" t="s">
        <v>5</v>
      </c>
    </row>
    <row r="112" spans="2:35" x14ac:dyDescent="0.25">
      <c r="B112" s="233" t="s">
        <v>2</v>
      </c>
      <c r="C112" s="234"/>
      <c r="D112" s="16">
        <v>70</v>
      </c>
      <c r="E112" s="17" t="s">
        <v>3</v>
      </c>
      <c r="H112" s="233" t="s">
        <v>2</v>
      </c>
      <c r="I112" s="234"/>
      <c r="J112" s="16">
        <v>85</v>
      </c>
      <c r="K112" s="17" t="s">
        <v>3</v>
      </c>
      <c r="N112" s="233" t="s">
        <v>2</v>
      </c>
      <c r="O112" s="234"/>
      <c r="P112" s="16">
        <v>70</v>
      </c>
      <c r="Q112" s="17" t="s">
        <v>3</v>
      </c>
      <c r="T112" s="233" t="s">
        <v>2</v>
      </c>
      <c r="U112" s="234"/>
      <c r="V112" s="16">
        <v>85</v>
      </c>
      <c r="W112" s="17" t="s">
        <v>3</v>
      </c>
      <c r="Z112" s="233" t="s">
        <v>2</v>
      </c>
      <c r="AA112" s="234"/>
      <c r="AB112" s="16">
        <v>70</v>
      </c>
      <c r="AC112" s="17" t="s">
        <v>3</v>
      </c>
      <c r="AF112" s="233" t="s">
        <v>2</v>
      </c>
      <c r="AG112" s="234"/>
      <c r="AH112" s="16">
        <v>85</v>
      </c>
      <c r="AI112" s="17" t="s">
        <v>3</v>
      </c>
    </row>
    <row r="113" spans="2:35" ht="15.75" thickBot="1" x14ac:dyDescent="0.3">
      <c r="B113" s="220" t="s">
        <v>4</v>
      </c>
      <c r="C113" s="221"/>
      <c r="D113" s="18">
        <v>0.45</v>
      </c>
      <c r="E113" s="19" t="s">
        <v>5</v>
      </c>
      <c r="H113" s="220" t="s">
        <v>4</v>
      </c>
      <c r="I113" s="221"/>
      <c r="J113" s="18">
        <v>0.45</v>
      </c>
      <c r="K113" s="19" t="s">
        <v>5</v>
      </c>
      <c r="N113" s="220" t="s">
        <v>4</v>
      </c>
      <c r="O113" s="221"/>
      <c r="P113" s="18">
        <v>0.6</v>
      </c>
      <c r="Q113" s="19" t="s">
        <v>5</v>
      </c>
      <c r="T113" s="220" t="s">
        <v>4</v>
      </c>
      <c r="U113" s="221"/>
      <c r="V113" s="18">
        <v>0.6</v>
      </c>
      <c r="W113" s="19" t="s">
        <v>5</v>
      </c>
      <c r="Z113" s="220" t="s">
        <v>4</v>
      </c>
      <c r="AA113" s="221"/>
      <c r="AB113" s="18">
        <v>0.6</v>
      </c>
      <c r="AC113" s="19" t="s">
        <v>5</v>
      </c>
      <c r="AF113" s="220" t="s">
        <v>4</v>
      </c>
      <c r="AG113" s="221"/>
      <c r="AH113" s="18">
        <v>0.6</v>
      </c>
      <c r="AI113" s="19" t="s">
        <v>5</v>
      </c>
    </row>
    <row r="114" spans="2:35" ht="63.75" customHeight="1" thickBot="1" x14ac:dyDescent="0.3">
      <c r="B114" s="23"/>
      <c r="C114" s="24"/>
      <c r="D114" s="24"/>
      <c r="E114" s="25"/>
      <c r="H114" s="23"/>
      <c r="I114" s="24"/>
      <c r="J114" s="24"/>
      <c r="K114" s="25"/>
      <c r="N114" s="35"/>
      <c r="O114" s="36"/>
      <c r="P114" s="36"/>
      <c r="Q114" s="37"/>
      <c r="T114" s="35"/>
      <c r="U114" s="36"/>
      <c r="V114" s="36"/>
      <c r="W114" s="37"/>
      <c r="Z114" s="28"/>
      <c r="AA114" s="29"/>
      <c r="AB114" s="29"/>
      <c r="AC114" s="30"/>
      <c r="AF114" s="28"/>
      <c r="AG114" s="29"/>
      <c r="AH114" s="29"/>
      <c r="AI114" s="30"/>
    </row>
    <row r="115" spans="2:35" x14ac:dyDescent="0.25">
      <c r="B115" s="20" t="s">
        <v>6</v>
      </c>
      <c r="C115" s="14">
        <v>5.55</v>
      </c>
      <c r="D115" s="15" t="s">
        <v>7</v>
      </c>
      <c r="E115" s="25"/>
      <c r="H115" s="20" t="s">
        <v>6</v>
      </c>
      <c r="I115" s="14">
        <v>5.55</v>
      </c>
      <c r="J115" s="15" t="s">
        <v>7</v>
      </c>
      <c r="K115" s="25"/>
      <c r="N115" s="20" t="s">
        <v>6</v>
      </c>
      <c r="O115" s="14">
        <v>5.55</v>
      </c>
      <c r="P115" s="15" t="s">
        <v>7</v>
      </c>
      <c r="Q115" s="37"/>
      <c r="T115" s="20" t="s">
        <v>6</v>
      </c>
      <c r="U115" s="14">
        <v>5.55</v>
      </c>
      <c r="V115" s="15" t="s">
        <v>7</v>
      </c>
      <c r="W115" s="37"/>
      <c r="Z115" s="20" t="s">
        <v>6</v>
      </c>
      <c r="AA115" s="14">
        <v>5.55</v>
      </c>
      <c r="AB115" s="15" t="s">
        <v>7</v>
      </c>
      <c r="AC115" s="30"/>
      <c r="AF115" s="20" t="s">
        <v>6</v>
      </c>
      <c r="AG115" s="14">
        <v>5.55</v>
      </c>
      <c r="AH115" s="15" t="s">
        <v>7</v>
      </c>
      <c r="AI115" s="30"/>
    </row>
    <row r="116" spans="2:35" ht="15.75" thickBot="1" x14ac:dyDescent="0.3">
      <c r="B116" s="21" t="s">
        <v>8</v>
      </c>
      <c r="C116" s="22">
        <v>1E-3</v>
      </c>
      <c r="D116" s="19" t="s">
        <v>9</v>
      </c>
      <c r="E116" s="25"/>
      <c r="H116" s="21" t="s">
        <v>8</v>
      </c>
      <c r="I116" s="22">
        <v>1E-3</v>
      </c>
      <c r="J116" s="19" t="s">
        <v>9</v>
      </c>
      <c r="K116" s="25"/>
      <c r="N116" s="21" t="s">
        <v>8</v>
      </c>
      <c r="O116" s="22">
        <v>1E-3</v>
      </c>
      <c r="P116" s="19" t="s">
        <v>9</v>
      </c>
      <c r="Q116" s="37"/>
      <c r="T116" s="21" t="s">
        <v>8</v>
      </c>
      <c r="U116" s="22">
        <v>1E-3</v>
      </c>
      <c r="V116" s="19" t="s">
        <v>9</v>
      </c>
      <c r="W116" s="37"/>
      <c r="Z116" s="21" t="s">
        <v>8</v>
      </c>
      <c r="AA116" s="22">
        <v>1E-3</v>
      </c>
      <c r="AB116" s="19" t="s">
        <v>9</v>
      </c>
      <c r="AC116" s="30"/>
      <c r="AF116" s="21" t="s">
        <v>8</v>
      </c>
      <c r="AG116" s="22">
        <v>1E-3</v>
      </c>
      <c r="AH116" s="19" t="s">
        <v>9</v>
      </c>
      <c r="AI116" s="30"/>
    </row>
    <row r="117" spans="2:35" x14ac:dyDescent="0.25">
      <c r="B117" s="23"/>
      <c r="C117" s="24"/>
      <c r="D117" s="24"/>
      <c r="E117" s="25"/>
      <c r="H117" s="23"/>
      <c r="I117" s="24"/>
      <c r="J117" s="24"/>
      <c r="K117" s="25"/>
      <c r="N117" s="35"/>
      <c r="O117" s="36"/>
      <c r="P117" s="36"/>
      <c r="Q117" s="37"/>
      <c r="T117" s="35"/>
      <c r="U117" s="36"/>
      <c r="V117" s="36"/>
      <c r="W117" s="37"/>
      <c r="Z117" s="28"/>
      <c r="AA117" s="29"/>
      <c r="AB117" s="29"/>
      <c r="AC117" s="30"/>
      <c r="AF117" s="28"/>
      <c r="AG117" s="29"/>
      <c r="AH117" s="29"/>
      <c r="AI117" s="30"/>
    </row>
    <row r="118" spans="2:35" ht="15.75" thickBot="1" x14ac:dyDescent="0.3">
      <c r="B118" s="23"/>
      <c r="C118" s="24"/>
      <c r="D118" s="24"/>
      <c r="E118" s="25"/>
      <c r="H118" s="23"/>
      <c r="I118" s="24"/>
      <c r="J118" s="24"/>
      <c r="K118" s="25"/>
      <c r="N118" s="35"/>
      <c r="O118" s="36"/>
      <c r="P118" s="36"/>
      <c r="Q118" s="37"/>
      <c r="T118" s="35"/>
      <c r="U118" s="36"/>
      <c r="V118" s="36"/>
      <c r="W118" s="37"/>
      <c r="Z118" s="28"/>
      <c r="AA118" s="29"/>
      <c r="AB118" s="29"/>
      <c r="AC118" s="30"/>
      <c r="AF118" s="28"/>
      <c r="AG118" s="29"/>
      <c r="AH118" s="29"/>
      <c r="AI118" s="30"/>
    </row>
    <row r="119" spans="2:35" ht="48" thickBot="1" x14ac:dyDescent="0.3">
      <c r="B119" s="33" t="s">
        <v>10</v>
      </c>
      <c r="C119" s="33" t="s">
        <v>11</v>
      </c>
      <c r="D119" s="33" t="s">
        <v>12</v>
      </c>
      <c r="E119" s="142" t="s">
        <v>13</v>
      </c>
      <c r="H119" s="33" t="s">
        <v>10</v>
      </c>
      <c r="I119" s="33" t="s">
        <v>11</v>
      </c>
      <c r="J119" s="33" t="s">
        <v>12</v>
      </c>
      <c r="K119" s="142" t="s">
        <v>13</v>
      </c>
      <c r="N119" s="33" t="s">
        <v>10</v>
      </c>
      <c r="O119" s="33" t="s">
        <v>11</v>
      </c>
      <c r="P119" s="34" t="s">
        <v>12</v>
      </c>
      <c r="Q119" s="33" t="s">
        <v>13</v>
      </c>
      <c r="T119" s="33" t="s">
        <v>10</v>
      </c>
      <c r="U119" s="33" t="s">
        <v>11</v>
      </c>
      <c r="V119" s="33" t="s">
        <v>12</v>
      </c>
      <c r="W119" s="33" t="s">
        <v>13</v>
      </c>
      <c r="Z119" s="33" t="s">
        <v>10</v>
      </c>
      <c r="AA119" s="33" t="s">
        <v>11</v>
      </c>
      <c r="AB119" s="33" t="s">
        <v>12</v>
      </c>
      <c r="AC119" s="33" t="s">
        <v>13</v>
      </c>
      <c r="AF119" s="33" t="s">
        <v>10</v>
      </c>
      <c r="AG119" s="33" t="s">
        <v>11</v>
      </c>
      <c r="AH119" s="33" t="s">
        <v>12</v>
      </c>
      <c r="AI119" s="33" t="s">
        <v>13</v>
      </c>
    </row>
    <row r="120" spans="2:35" x14ac:dyDescent="0.25">
      <c r="B120" s="40">
        <v>0</v>
      </c>
      <c r="C120" s="41">
        <f t="shared" ref="C120:C129" si="15">B120*$C$10</f>
        <v>0</v>
      </c>
      <c r="D120" s="42">
        <v>0</v>
      </c>
      <c r="E120" s="176">
        <f>D120*$I$9</f>
        <v>0</v>
      </c>
      <c r="H120" s="182">
        <v>0</v>
      </c>
      <c r="I120" s="56">
        <f t="shared" ref="I120:I128" si="16">H120*$C$10</f>
        <v>0</v>
      </c>
      <c r="J120" s="57">
        <v>0</v>
      </c>
      <c r="K120" s="58">
        <f>J120*$I$9</f>
        <v>0</v>
      </c>
      <c r="N120" s="55">
        <v>0</v>
      </c>
      <c r="O120" s="56">
        <f t="shared" ref="O120:O141" si="17">N120*$C$10</f>
        <v>0</v>
      </c>
      <c r="P120" s="185">
        <v>0</v>
      </c>
      <c r="Q120" s="58">
        <f>P120*$I$9</f>
        <v>0</v>
      </c>
      <c r="T120" s="40">
        <v>0</v>
      </c>
      <c r="U120" s="41">
        <f t="shared" ref="U120:U148" si="18">T120*$C$10</f>
        <v>0</v>
      </c>
      <c r="V120" s="42">
        <v>0</v>
      </c>
      <c r="W120" s="41">
        <f>V120*$I$9</f>
        <v>0</v>
      </c>
      <c r="Z120" s="55">
        <v>0</v>
      </c>
      <c r="AA120" s="56">
        <f t="shared" ref="AA120:AA132" si="19">Z120*$C$10</f>
        <v>0</v>
      </c>
      <c r="AB120" s="57">
        <v>0</v>
      </c>
      <c r="AC120" s="58">
        <f>AB120*$I$9</f>
        <v>0</v>
      </c>
      <c r="AF120" s="55">
        <v>0</v>
      </c>
      <c r="AG120" s="56">
        <f t="shared" ref="AG120:AG132" si="20">AF120*$C$10</f>
        <v>0</v>
      </c>
      <c r="AH120" s="57">
        <v>0</v>
      </c>
      <c r="AI120" s="58">
        <f>AH120*$I$9</f>
        <v>0</v>
      </c>
    </row>
    <row r="121" spans="2:35" x14ac:dyDescent="0.25">
      <c r="B121" s="43">
        <v>50</v>
      </c>
      <c r="C121" s="44">
        <f t="shared" si="15"/>
        <v>0.05</v>
      </c>
      <c r="D121" s="45">
        <v>32</v>
      </c>
      <c r="E121" s="177">
        <f t="shared" ref="E121:E129" si="21">D121*$I$9</f>
        <v>177.6</v>
      </c>
      <c r="H121" s="183">
        <v>50</v>
      </c>
      <c r="I121" s="60">
        <f t="shared" si="16"/>
        <v>0.05</v>
      </c>
      <c r="J121" s="61">
        <v>36</v>
      </c>
      <c r="K121" s="62">
        <f t="shared" ref="K121:K128" si="22">J121*$I$9</f>
        <v>199.79999999999998</v>
      </c>
      <c r="N121" s="59">
        <v>50</v>
      </c>
      <c r="O121" s="60">
        <f t="shared" si="17"/>
        <v>0.05</v>
      </c>
      <c r="P121" s="186">
        <v>36</v>
      </c>
      <c r="Q121" s="62">
        <f t="shared" ref="Q121:Q141" si="23">P121*$I$9</f>
        <v>199.79999999999998</v>
      </c>
      <c r="T121" s="43">
        <v>50</v>
      </c>
      <c r="U121" s="44">
        <f t="shared" si="18"/>
        <v>0.05</v>
      </c>
      <c r="V121" s="45">
        <v>36</v>
      </c>
      <c r="W121" s="44">
        <f t="shared" ref="W121:W148" si="24">V121*$I$9</f>
        <v>199.79999999999998</v>
      </c>
      <c r="Z121" s="59">
        <v>50</v>
      </c>
      <c r="AA121" s="60">
        <f t="shared" si="19"/>
        <v>0.05</v>
      </c>
      <c r="AB121" s="61">
        <v>68</v>
      </c>
      <c r="AC121" s="62">
        <f t="shared" ref="AC121:AC132" si="25">AB121*$I$9</f>
        <v>377.4</v>
      </c>
      <c r="AF121" s="59">
        <v>50</v>
      </c>
      <c r="AG121" s="60">
        <f t="shared" si="20"/>
        <v>0.05</v>
      </c>
      <c r="AH121" s="61">
        <v>81</v>
      </c>
      <c r="AI121" s="62">
        <f t="shared" ref="AI121:AI132" si="26">AH121*$I$9</f>
        <v>449.55</v>
      </c>
    </row>
    <row r="122" spans="2:35" x14ac:dyDescent="0.25">
      <c r="B122" s="43">
        <v>100</v>
      </c>
      <c r="C122" s="44">
        <f t="shared" si="15"/>
        <v>0.1</v>
      </c>
      <c r="D122" s="45">
        <v>34</v>
      </c>
      <c r="E122" s="177">
        <f t="shared" si="21"/>
        <v>188.7</v>
      </c>
      <c r="H122" s="183">
        <v>100</v>
      </c>
      <c r="I122" s="60">
        <f t="shared" si="16"/>
        <v>0.1</v>
      </c>
      <c r="J122" s="61">
        <v>37</v>
      </c>
      <c r="K122" s="62">
        <f t="shared" si="22"/>
        <v>205.35</v>
      </c>
      <c r="N122" s="59">
        <v>100</v>
      </c>
      <c r="O122" s="60">
        <f t="shared" si="17"/>
        <v>0.1</v>
      </c>
      <c r="P122" s="186">
        <v>41</v>
      </c>
      <c r="Q122" s="62">
        <f t="shared" si="23"/>
        <v>227.54999999999998</v>
      </c>
      <c r="T122" s="43">
        <v>100</v>
      </c>
      <c r="U122" s="44">
        <f t="shared" si="18"/>
        <v>0.1</v>
      </c>
      <c r="V122" s="45">
        <v>43</v>
      </c>
      <c r="W122" s="44">
        <f t="shared" si="24"/>
        <v>238.65</v>
      </c>
      <c r="Z122" s="59">
        <v>100</v>
      </c>
      <c r="AA122" s="60">
        <f t="shared" si="19"/>
        <v>0.1</v>
      </c>
      <c r="AB122" s="61">
        <v>70</v>
      </c>
      <c r="AC122" s="62">
        <f t="shared" si="25"/>
        <v>388.5</v>
      </c>
      <c r="AF122" s="59">
        <v>100</v>
      </c>
      <c r="AG122" s="60">
        <f t="shared" si="20"/>
        <v>0.1</v>
      </c>
      <c r="AH122" s="61">
        <v>82</v>
      </c>
      <c r="AI122" s="62">
        <f t="shared" si="26"/>
        <v>455.09999999999997</v>
      </c>
    </row>
    <row r="123" spans="2:35" x14ac:dyDescent="0.25">
      <c r="B123" s="43">
        <v>150</v>
      </c>
      <c r="C123" s="44">
        <f t="shared" si="15"/>
        <v>0.15</v>
      </c>
      <c r="D123" s="45">
        <v>34</v>
      </c>
      <c r="E123" s="177">
        <f t="shared" si="21"/>
        <v>188.7</v>
      </c>
      <c r="H123" s="183">
        <v>150</v>
      </c>
      <c r="I123" s="60">
        <f t="shared" si="16"/>
        <v>0.15</v>
      </c>
      <c r="J123" s="61">
        <v>38</v>
      </c>
      <c r="K123" s="62">
        <f t="shared" si="22"/>
        <v>210.9</v>
      </c>
      <c r="N123" s="59">
        <v>150</v>
      </c>
      <c r="O123" s="60">
        <f t="shared" si="17"/>
        <v>0.15</v>
      </c>
      <c r="P123" s="186">
        <v>43</v>
      </c>
      <c r="Q123" s="62">
        <f t="shared" si="23"/>
        <v>238.65</v>
      </c>
      <c r="T123" s="43">
        <v>150</v>
      </c>
      <c r="U123" s="44">
        <f t="shared" si="18"/>
        <v>0.15</v>
      </c>
      <c r="V123" s="45">
        <v>46</v>
      </c>
      <c r="W123" s="44">
        <f t="shared" si="24"/>
        <v>255.29999999999998</v>
      </c>
      <c r="Z123" s="59">
        <v>150</v>
      </c>
      <c r="AA123" s="60">
        <f t="shared" si="19"/>
        <v>0.15</v>
      </c>
      <c r="AB123" s="61">
        <v>71</v>
      </c>
      <c r="AC123" s="62">
        <f t="shared" si="25"/>
        <v>394.05</v>
      </c>
      <c r="AF123" s="59">
        <v>150</v>
      </c>
      <c r="AG123" s="60">
        <f t="shared" si="20"/>
        <v>0.15</v>
      </c>
      <c r="AH123" s="61">
        <v>83</v>
      </c>
      <c r="AI123" s="62">
        <f t="shared" si="26"/>
        <v>460.65</v>
      </c>
    </row>
    <row r="124" spans="2:35" x14ac:dyDescent="0.25">
      <c r="B124" s="43">
        <v>200</v>
      </c>
      <c r="C124" s="44">
        <f t="shared" si="15"/>
        <v>0.2</v>
      </c>
      <c r="D124" s="45">
        <v>35</v>
      </c>
      <c r="E124" s="177">
        <f t="shared" si="21"/>
        <v>194.25</v>
      </c>
      <c r="H124" s="183">
        <v>200</v>
      </c>
      <c r="I124" s="60">
        <f t="shared" si="16"/>
        <v>0.2</v>
      </c>
      <c r="J124" s="61">
        <v>39</v>
      </c>
      <c r="K124" s="62">
        <f t="shared" si="22"/>
        <v>216.45</v>
      </c>
      <c r="N124" s="59">
        <v>200</v>
      </c>
      <c r="O124" s="60">
        <f t="shared" si="17"/>
        <v>0.2</v>
      </c>
      <c r="P124" s="186">
        <v>46</v>
      </c>
      <c r="Q124" s="62">
        <f t="shared" si="23"/>
        <v>255.29999999999998</v>
      </c>
      <c r="T124" s="43">
        <v>200</v>
      </c>
      <c r="U124" s="44">
        <f t="shared" si="18"/>
        <v>0.2</v>
      </c>
      <c r="V124" s="45">
        <v>49</v>
      </c>
      <c r="W124" s="44">
        <f t="shared" si="24"/>
        <v>271.95</v>
      </c>
      <c r="Z124" s="59">
        <v>200</v>
      </c>
      <c r="AA124" s="60">
        <f t="shared" si="19"/>
        <v>0.2</v>
      </c>
      <c r="AB124" s="61">
        <v>71</v>
      </c>
      <c r="AC124" s="62">
        <f t="shared" si="25"/>
        <v>394.05</v>
      </c>
      <c r="AF124" s="59">
        <v>200</v>
      </c>
      <c r="AG124" s="60">
        <f t="shared" si="20"/>
        <v>0.2</v>
      </c>
      <c r="AH124" s="61">
        <v>84</v>
      </c>
      <c r="AI124" s="62">
        <f t="shared" si="26"/>
        <v>466.2</v>
      </c>
    </row>
    <row r="125" spans="2:35" x14ac:dyDescent="0.25">
      <c r="B125" s="43">
        <v>250</v>
      </c>
      <c r="C125" s="44">
        <f t="shared" si="15"/>
        <v>0.25</v>
      </c>
      <c r="D125" s="45">
        <v>35</v>
      </c>
      <c r="E125" s="177">
        <f t="shared" si="21"/>
        <v>194.25</v>
      </c>
      <c r="H125" s="183">
        <v>250</v>
      </c>
      <c r="I125" s="60">
        <f t="shared" si="16"/>
        <v>0.25</v>
      </c>
      <c r="J125" s="61">
        <v>39</v>
      </c>
      <c r="K125" s="62">
        <f t="shared" si="22"/>
        <v>216.45</v>
      </c>
      <c r="N125" s="59">
        <v>250</v>
      </c>
      <c r="O125" s="60">
        <f t="shared" si="17"/>
        <v>0.25</v>
      </c>
      <c r="P125" s="186">
        <v>46</v>
      </c>
      <c r="Q125" s="62">
        <f t="shared" si="23"/>
        <v>255.29999999999998</v>
      </c>
      <c r="T125" s="43">
        <v>250</v>
      </c>
      <c r="U125" s="44">
        <f t="shared" si="18"/>
        <v>0.25</v>
      </c>
      <c r="V125" s="45">
        <v>50</v>
      </c>
      <c r="W125" s="44">
        <f t="shared" si="24"/>
        <v>277.5</v>
      </c>
      <c r="Z125" s="59">
        <v>250</v>
      </c>
      <c r="AA125" s="60">
        <f t="shared" si="19"/>
        <v>0.25</v>
      </c>
      <c r="AB125" s="61">
        <v>73</v>
      </c>
      <c r="AC125" s="62">
        <f t="shared" si="25"/>
        <v>405.15</v>
      </c>
      <c r="AF125" s="59">
        <v>250</v>
      </c>
      <c r="AG125" s="60">
        <f t="shared" si="20"/>
        <v>0.25</v>
      </c>
      <c r="AH125" s="61">
        <v>84</v>
      </c>
      <c r="AI125" s="62">
        <f t="shared" si="26"/>
        <v>466.2</v>
      </c>
    </row>
    <row r="126" spans="2:35" x14ac:dyDescent="0.25">
      <c r="B126" s="43">
        <v>300</v>
      </c>
      <c r="C126" s="44">
        <f t="shared" si="15"/>
        <v>0.3</v>
      </c>
      <c r="D126" s="45">
        <v>35</v>
      </c>
      <c r="E126" s="177">
        <f t="shared" si="21"/>
        <v>194.25</v>
      </c>
      <c r="H126" s="183">
        <v>300</v>
      </c>
      <c r="I126" s="60">
        <f t="shared" si="16"/>
        <v>0.3</v>
      </c>
      <c r="J126" s="61">
        <v>39</v>
      </c>
      <c r="K126" s="62">
        <f t="shared" si="22"/>
        <v>216.45</v>
      </c>
      <c r="N126" s="59">
        <v>300</v>
      </c>
      <c r="O126" s="60">
        <f t="shared" si="17"/>
        <v>0.3</v>
      </c>
      <c r="P126" s="186">
        <v>48</v>
      </c>
      <c r="Q126" s="62">
        <f t="shared" si="23"/>
        <v>266.39999999999998</v>
      </c>
      <c r="T126" s="43">
        <v>300</v>
      </c>
      <c r="U126" s="44">
        <f t="shared" si="18"/>
        <v>0.3</v>
      </c>
      <c r="V126" s="45">
        <v>51</v>
      </c>
      <c r="W126" s="44">
        <f t="shared" si="24"/>
        <v>283.05</v>
      </c>
      <c r="Z126" s="59">
        <v>300</v>
      </c>
      <c r="AA126" s="60">
        <f t="shared" si="19"/>
        <v>0.3</v>
      </c>
      <c r="AB126" s="61">
        <v>73</v>
      </c>
      <c r="AC126" s="62">
        <f t="shared" si="25"/>
        <v>405.15</v>
      </c>
      <c r="AF126" s="59">
        <v>300</v>
      </c>
      <c r="AG126" s="60">
        <f t="shared" si="20"/>
        <v>0.3</v>
      </c>
      <c r="AH126" s="61">
        <v>84</v>
      </c>
      <c r="AI126" s="62">
        <f t="shared" si="26"/>
        <v>466.2</v>
      </c>
    </row>
    <row r="127" spans="2:35" x14ac:dyDescent="0.25">
      <c r="B127" s="43">
        <v>350</v>
      </c>
      <c r="C127" s="44">
        <f t="shared" si="15"/>
        <v>0.35000000000000003</v>
      </c>
      <c r="D127" s="45">
        <v>35</v>
      </c>
      <c r="E127" s="177">
        <f t="shared" si="21"/>
        <v>194.25</v>
      </c>
      <c r="H127" s="183">
        <v>350</v>
      </c>
      <c r="I127" s="60">
        <f t="shared" si="16"/>
        <v>0.35000000000000003</v>
      </c>
      <c r="J127" s="61">
        <v>39</v>
      </c>
      <c r="K127" s="62">
        <f t="shared" si="22"/>
        <v>216.45</v>
      </c>
      <c r="N127" s="59">
        <v>350</v>
      </c>
      <c r="O127" s="60">
        <f t="shared" si="17"/>
        <v>0.35000000000000003</v>
      </c>
      <c r="P127" s="186">
        <v>49</v>
      </c>
      <c r="Q127" s="62">
        <f t="shared" si="23"/>
        <v>271.95</v>
      </c>
      <c r="T127" s="43">
        <v>350</v>
      </c>
      <c r="U127" s="44">
        <f t="shared" si="18"/>
        <v>0.35000000000000003</v>
      </c>
      <c r="V127" s="45">
        <v>54</v>
      </c>
      <c r="W127" s="44">
        <f t="shared" si="24"/>
        <v>299.7</v>
      </c>
      <c r="Z127" s="59">
        <v>350</v>
      </c>
      <c r="AA127" s="60">
        <f t="shared" si="19"/>
        <v>0.35000000000000003</v>
      </c>
      <c r="AB127" s="61">
        <v>74</v>
      </c>
      <c r="AC127" s="62">
        <f t="shared" si="25"/>
        <v>410.7</v>
      </c>
      <c r="AF127" s="59">
        <v>350</v>
      </c>
      <c r="AG127" s="60">
        <f t="shared" si="20"/>
        <v>0.35000000000000003</v>
      </c>
      <c r="AH127" s="61">
        <v>84</v>
      </c>
      <c r="AI127" s="62">
        <f t="shared" si="26"/>
        <v>466.2</v>
      </c>
    </row>
    <row r="128" spans="2:35" ht="15.75" thickBot="1" x14ac:dyDescent="0.3">
      <c r="B128" s="43">
        <v>400</v>
      </c>
      <c r="C128" s="44">
        <f t="shared" si="15"/>
        <v>0.4</v>
      </c>
      <c r="D128" s="45">
        <v>35</v>
      </c>
      <c r="E128" s="177">
        <f t="shared" si="21"/>
        <v>194.25</v>
      </c>
      <c r="H128" s="184">
        <v>400</v>
      </c>
      <c r="I128" s="64">
        <f t="shared" si="16"/>
        <v>0.4</v>
      </c>
      <c r="J128" s="65">
        <v>38</v>
      </c>
      <c r="K128" s="66">
        <f t="shared" si="22"/>
        <v>210.9</v>
      </c>
      <c r="N128" s="59">
        <v>400</v>
      </c>
      <c r="O128" s="60">
        <f t="shared" si="17"/>
        <v>0.4</v>
      </c>
      <c r="P128" s="186">
        <v>50</v>
      </c>
      <c r="Q128" s="62">
        <f t="shared" si="23"/>
        <v>277.5</v>
      </c>
      <c r="T128" s="43">
        <v>400</v>
      </c>
      <c r="U128" s="44">
        <f t="shared" si="18"/>
        <v>0.4</v>
      </c>
      <c r="V128" s="45">
        <v>54</v>
      </c>
      <c r="W128" s="44">
        <f t="shared" si="24"/>
        <v>299.7</v>
      </c>
      <c r="Z128" s="59">
        <v>400</v>
      </c>
      <c r="AA128" s="60">
        <f t="shared" si="19"/>
        <v>0.4</v>
      </c>
      <c r="AB128" s="61">
        <v>74</v>
      </c>
      <c r="AC128" s="62">
        <f t="shared" si="25"/>
        <v>410.7</v>
      </c>
      <c r="AF128" s="59">
        <v>400</v>
      </c>
      <c r="AG128" s="60">
        <f t="shared" si="20"/>
        <v>0.4</v>
      </c>
      <c r="AH128" s="61">
        <v>84</v>
      </c>
      <c r="AI128" s="62">
        <f t="shared" si="26"/>
        <v>466.2</v>
      </c>
    </row>
    <row r="129" spans="2:35" ht="15.75" thickBot="1" x14ac:dyDescent="0.3">
      <c r="B129" s="178">
        <v>450</v>
      </c>
      <c r="C129" s="179">
        <f t="shared" si="15"/>
        <v>0.45</v>
      </c>
      <c r="D129" s="180">
        <v>34</v>
      </c>
      <c r="E129" s="181">
        <f t="shared" si="21"/>
        <v>188.7</v>
      </c>
      <c r="H129" s="23"/>
      <c r="I129" s="24"/>
      <c r="J129" s="24"/>
      <c r="K129" s="25"/>
      <c r="N129" s="59">
        <v>450</v>
      </c>
      <c r="O129" s="60">
        <f t="shared" si="17"/>
        <v>0.45</v>
      </c>
      <c r="P129" s="186">
        <v>51</v>
      </c>
      <c r="Q129" s="62">
        <f t="shared" si="23"/>
        <v>283.05</v>
      </c>
      <c r="T129" s="46">
        <v>450</v>
      </c>
      <c r="U129" s="47">
        <f t="shared" si="18"/>
        <v>0.45</v>
      </c>
      <c r="V129" s="48">
        <v>55</v>
      </c>
      <c r="W129" s="47">
        <f t="shared" si="24"/>
        <v>305.25</v>
      </c>
      <c r="Z129" s="59">
        <v>450</v>
      </c>
      <c r="AA129" s="60">
        <f t="shared" si="19"/>
        <v>0.45</v>
      </c>
      <c r="AB129" s="61">
        <v>74</v>
      </c>
      <c r="AC129" s="62">
        <f t="shared" si="25"/>
        <v>410.7</v>
      </c>
      <c r="AF129" s="59">
        <v>450</v>
      </c>
      <c r="AG129" s="60">
        <f t="shared" si="20"/>
        <v>0.45</v>
      </c>
      <c r="AH129" s="61">
        <v>84</v>
      </c>
      <c r="AI129" s="62">
        <f t="shared" si="26"/>
        <v>466.2</v>
      </c>
    </row>
    <row r="130" spans="2:35" x14ac:dyDescent="0.25">
      <c r="B130" s="23"/>
      <c r="C130" s="24"/>
      <c r="D130" s="24"/>
      <c r="E130" s="25"/>
      <c r="H130" s="23"/>
      <c r="I130" s="24"/>
      <c r="J130" s="24"/>
      <c r="K130" s="25"/>
      <c r="N130" s="59">
        <v>500</v>
      </c>
      <c r="O130" s="60">
        <f t="shared" si="17"/>
        <v>0.5</v>
      </c>
      <c r="P130" s="186">
        <v>51</v>
      </c>
      <c r="Q130" s="62">
        <f t="shared" si="23"/>
        <v>283.05</v>
      </c>
      <c r="T130" s="43">
        <v>500</v>
      </c>
      <c r="U130" s="44">
        <f t="shared" si="18"/>
        <v>0.5</v>
      </c>
      <c r="V130" s="45">
        <v>56</v>
      </c>
      <c r="W130" s="44">
        <f t="shared" si="24"/>
        <v>310.8</v>
      </c>
      <c r="Z130" s="59">
        <v>500</v>
      </c>
      <c r="AA130" s="60">
        <f t="shared" si="19"/>
        <v>0.5</v>
      </c>
      <c r="AB130" s="61">
        <v>74</v>
      </c>
      <c r="AC130" s="62">
        <f t="shared" si="25"/>
        <v>410.7</v>
      </c>
      <c r="AF130" s="59">
        <v>500</v>
      </c>
      <c r="AG130" s="60">
        <f t="shared" si="20"/>
        <v>0.5</v>
      </c>
      <c r="AH130" s="61">
        <v>84</v>
      </c>
      <c r="AI130" s="62">
        <f t="shared" si="26"/>
        <v>466.2</v>
      </c>
    </row>
    <row r="131" spans="2:35" x14ac:dyDescent="0.25">
      <c r="B131" s="23"/>
      <c r="C131" s="24"/>
      <c r="D131" s="24"/>
      <c r="E131" s="25"/>
      <c r="H131" s="23"/>
      <c r="I131" s="24"/>
      <c r="J131" s="24"/>
      <c r="K131" s="25"/>
      <c r="N131" s="59">
        <v>550</v>
      </c>
      <c r="O131" s="60">
        <f t="shared" si="17"/>
        <v>0.55000000000000004</v>
      </c>
      <c r="P131" s="186">
        <v>52</v>
      </c>
      <c r="Q131" s="62">
        <f t="shared" si="23"/>
        <v>288.59999999999997</v>
      </c>
      <c r="T131" s="43">
        <v>550</v>
      </c>
      <c r="U131" s="44">
        <f t="shared" si="18"/>
        <v>0.55000000000000004</v>
      </c>
      <c r="V131" s="45">
        <v>56</v>
      </c>
      <c r="W131" s="44">
        <f t="shared" si="24"/>
        <v>310.8</v>
      </c>
      <c r="Z131" s="59">
        <v>550</v>
      </c>
      <c r="AA131" s="60">
        <f t="shared" si="19"/>
        <v>0.55000000000000004</v>
      </c>
      <c r="AB131" s="61">
        <v>73</v>
      </c>
      <c r="AC131" s="62">
        <f t="shared" si="25"/>
        <v>405.15</v>
      </c>
      <c r="AF131" s="59">
        <v>550</v>
      </c>
      <c r="AG131" s="60">
        <f t="shared" si="20"/>
        <v>0.55000000000000004</v>
      </c>
      <c r="AH131" s="61">
        <v>83</v>
      </c>
      <c r="AI131" s="62">
        <f t="shared" si="26"/>
        <v>460.65</v>
      </c>
    </row>
    <row r="132" spans="2:35" ht="15.75" thickBot="1" x14ac:dyDescent="0.3">
      <c r="B132" s="23"/>
      <c r="C132" s="24"/>
      <c r="D132" s="24"/>
      <c r="E132" s="25"/>
      <c r="H132" s="23"/>
      <c r="I132" s="24"/>
      <c r="J132" s="24"/>
      <c r="K132" s="25"/>
      <c r="N132" s="59">
        <v>600</v>
      </c>
      <c r="O132" s="60">
        <f t="shared" si="17"/>
        <v>0.6</v>
      </c>
      <c r="P132" s="186">
        <v>52</v>
      </c>
      <c r="Q132" s="62">
        <f t="shared" si="23"/>
        <v>288.59999999999997</v>
      </c>
      <c r="T132" s="43">
        <v>600</v>
      </c>
      <c r="U132" s="44">
        <f t="shared" si="18"/>
        <v>0.6</v>
      </c>
      <c r="V132" s="45">
        <v>57</v>
      </c>
      <c r="W132" s="45">
        <f t="shared" si="24"/>
        <v>316.34999999999997</v>
      </c>
      <c r="Z132" s="63">
        <v>600</v>
      </c>
      <c r="AA132" s="64">
        <f t="shared" si="19"/>
        <v>0.6</v>
      </c>
      <c r="AB132" s="65">
        <v>71</v>
      </c>
      <c r="AC132" s="66">
        <f t="shared" si="25"/>
        <v>394.05</v>
      </c>
      <c r="AF132" s="63">
        <v>600</v>
      </c>
      <c r="AG132" s="64">
        <f t="shared" si="20"/>
        <v>0.6</v>
      </c>
      <c r="AH132" s="65">
        <v>81</v>
      </c>
      <c r="AI132" s="66">
        <f t="shared" si="26"/>
        <v>449.55</v>
      </c>
    </row>
    <row r="133" spans="2:35" x14ac:dyDescent="0.25">
      <c r="B133" s="23"/>
      <c r="C133" s="24"/>
      <c r="D133" s="24"/>
      <c r="E133" s="25"/>
      <c r="H133" s="23"/>
      <c r="I133" s="24"/>
      <c r="J133" s="24"/>
      <c r="K133" s="25"/>
      <c r="N133" s="59">
        <v>650</v>
      </c>
      <c r="O133" s="60">
        <f t="shared" si="17"/>
        <v>0.65</v>
      </c>
      <c r="P133" s="186">
        <v>52</v>
      </c>
      <c r="Q133" s="62">
        <f t="shared" si="23"/>
        <v>288.59999999999997</v>
      </c>
      <c r="T133" s="43">
        <v>650</v>
      </c>
      <c r="U133" s="44">
        <f t="shared" si="18"/>
        <v>0.65</v>
      </c>
      <c r="V133" s="45">
        <v>58</v>
      </c>
      <c r="W133" s="44">
        <f t="shared" si="24"/>
        <v>321.89999999999998</v>
      </c>
      <c r="Z133" s="28"/>
      <c r="AA133" s="29"/>
      <c r="AB133" s="29"/>
      <c r="AC133" s="30"/>
      <c r="AF133" s="28"/>
      <c r="AG133" s="29"/>
      <c r="AH133" s="29"/>
      <c r="AI133" s="30"/>
    </row>
    <row r="134" spans="2:35" x14ac:dyDescent="0.25">
      <c r="B134" s="23"/>
      <c r="C134" s="24"/>
      <c r="D134" s="24"/>
      <c r="E134" s="25"/>
      <c r="H134" s="23"/>
      <c r="I134" s="24"/>
      <c r="J134" s="24"/>
      <c r="K134" s="25"/>
      <c r="N134" s="59">
        <v>700</v>
      </c>
      <c r="O134" s="60">
        <f t="shared" si="17"/>
        <v>0.70000000000000007</v>
      </c>
      <c r="P134" s="186">
        <v>52</v>
      </c>
      <c r="Q134" s="62">
        <f t="shared" si="23"/>
        <v>288.59999999999997</v>
      </c>
      <c r="T134" s="43">
        <v>700</v>
      </c>
      <c r="U134" s="44">
        <f t="shared" si="18"/>
        <v>0.70000000000000007</v>
      </c>
      <c r="V134" s="45">
        <v>59</v>
      </c>
      <c r="W134" s="44">
        <f t="shared" si="24"/>
        <v>327.45</v>
      </c>
      <c r="Z134" s="28"/>
      <c r="AA134" s="29"/>
      <c r="AB134" s="29"/>
      <c r="AC134" s="30"/>
      <c r="AF134" s="28"/>
      <c r="AG134" s="72"/>
      <c r="AH134" s="29"/>
      <c r="AI134" s="30"/>
    </row>
    <row r="135" spans="2:35" x14ac:dyDescent="0.25">
      <c r="B135" s="23"/>
      <c r="C135" s="24"/>
      <c r="D135" s="24"/>
      <c r="E135" s="25"/>
      <c r="H135" s="23"/>
      <c r="I135" s="24"/>
      <c r="J135" s="24"/>
      <c r="K135" s="25"/>
      <c r="N135" s="59">
        <v>750</v>
      </c>
      <c r="O135" s="60">
        <f t="shared" si="17"/>
        <v>0.75</v>
      </c>
      <c r="P135" s="186">
        <v>53</v>
      </c>
      <c r="Q135" s="62">
        <f t="shared" si="23"/>
        <v>294.14999999999998</v>
      </c>
      <c r="T135" s="43">
        <v>750</v>
      </c>
      <c r="U135" s="44">
        <f t="shared" si="18"/>
        <v>0.75</v>
      </c>
      <c r="V135" s="45">
        <v>59</v>
      </c>
      <c r="W135" s="44">
        <f t="shared" si="24"/>
        <v>327.45</v>
      </c>
      <c r="Z135" s="28"/>
      <c r="AA135" s="29"/>
      <c r="AB135" s="29"/>
      <c r="AC135" s="30"/>
      <c r="AF135" s="28"/>
      <c r="AG135" s="72"/>
      <c r="AH135" s="29"/>
      <c r="AI135" s="30"/>
    </row>
    <row r="136" spans="2:35" x14ac:dyDescent="0.25">
      <c r="B136" s="23"/>
      <c r="C136" s="24"/>
      <c r="D136" s="24"/>
      <c r="E136" s="25"/>
      <c r="H136" s="23"/>
      <c r="I136" s="24"/>
      <c r="J136" s="24"/>
      <c r="K136" s="25"/>
      <c r="N136" s="59">
        <v>800</v>
      </c>
      <c r="O136" s="60">
        <f t="shared" si="17"/>
        <v>0.8</v>
      </c>
      <c r="P136" s="186">
        <v>53</v>
      </c>
      <c r="Q136" s="62">
        <f t="shared" si="23"/>
        <v>294.14999999999998</v>
      </c>
      <c r="T136" s="43">
        <v>800</v>
      </c>
      <c r="U136" s="44">
        <f t="shared" si="18"/>
        <v>0.8</v>
      </c>
      <c r="V136" s="45">
        <v>59</v>
      </c>
      <c r="W136" s="44">
        <f t="shared" si="24"/>
        <v>327.45</v>
      </c>
      <c r="Z136" s="28"/>
      <c r="AA136" s="29"/>
      <c r="AB136" s="29"/>
      <c r="AC136" s="30"/>
      <c r="AF136" s="28"/>
      <c r="AG136" s="72"/>
      <c r="AH136" s="29"/>
      <c r="AI136" s="30"/>
    </row>
    <row r="137" spans="2:35" x14ac:dyDescent="0.25">
      <c r="B137" s="23"/>
      <c r="C137" s="24"/>
      <c r="D137" s="24"/>
      <c r="E137" s="25"/>
      <c r="H137" s="23"/>
      <c r="I137" s="24"/>
      <c r="J137" s="24"/>
      <c r="K137" s="25"/>
      <c r="N137" s="59">
        <v>850</v>
      </c>
      <c r="O137" s="60">
        <f t="shared" si="17"/>
        <v>0.85</v>
      </c>
      <c r="P137" s="186">
        <v>53</v>
      </c>
      <c r="Q137" s="62">
        <f t="shared" si="23"/>
        <v>294.14999999999998</v>
      </c>
      <c r="T137" s="43">
        <v>850</v>
      </c>
      <c r="U137" s="44">
        <f t="shared" si="18"/>
        <v>0.85</v>
      </c>
      <c r="V137" s="45">
        <v>59</v>
      </c>
      <c r="W137" s="44">
        <f t="shared" si="24"/>
        <v>327.45</v>
      </c>
      <c r="Z137" s="28"/>
      <c r="AA137" s="29"/>
      <c r="AB137" s="29"/>
      <c r="AC137" s="30"/>
      <c r="AF137" s="28"/>
      <c r="AG137" s="72"/>
      <c r="AH137" s="29"/>
      <c r="AI137" s="30"/>
    </row>
    <row r="138" spans="2:35" x14ac:dyDescent="0.25">
      <c r="B138" s="23"/>
      <c r="C138" s="24"/>
      <c r="D138" s="24"/>
      <c r="E138" s="25"/>
      <c r="H138" s="23"/>
      <c r="I138" s="24"/>
      <c r="J138" s="24"/>
      <c r="K138" s="25"/>
      <c r="N138" s="59">
        <v>900</v>
      </c>
      <c r="O138" s="60">
        <f t="shared" si="17"/>
        <v>0.9</v>
      </c>
      <c r="P138" s="186">
        <v>53</v>
      </c>
      <c r="Q138" s="62">
        <f t="shared" si="23"/>
        <v>294.14999999999998</v>
      </c>
      <c r="T138" s="43">
        <v>900</v>
      </c>
      <c r="U138" s="44">
        <f t="shared" si="18"/>
        <v>0.9</v>
      </c>
      <c r="V138" s="45">
        <v>59</v>
      </c>
      <c r="W138" s="44">
        <f t="shared" si="24"/>
        <v>327.45</v>
      </c>
      <c r="Z138" s="28"/>
      <c r="AA138" s="29"/>
      <c r="AB138" s="29"/>
      <c r="AC138" s="30"/>
      <c r="AF138" s="28"/>
      <c r="AG138" s="72"/>
      <c r="AH138" s="29"/>
      <c r="AI138" s="30"/>
    </row>
    <row r="139" spans="2:35" x14ac:dyDescent="0.25">
      <c r="B139" s="23"/>
      <c r="C139" s="24"/>
      <c r="D139" s="24"/>
      <c r="E139" s="25"/>
      <c r="H139" s="23"/>
      <c r="I139" s="24"/>
      <c r="J139" s="24"/>
      <c r="K139" s="25"/>
      <c r="N139" s="59">
        <v>950</v>
      </c>
      <c r="O139" s="60">
        <f t="shared" si="17"/>
        <v>0.95000000000000007</v>
      </c>
      <c r="P139" s="186">
        <v>53</v>
      </c>
      <c r="Q139" s="62">
        <f t="shared" si="23"/>
        <v>294.14999999999998</v>
      </c>
      <c r="T139" s="43">
        <v>950</v>
      </c>
      <c r="U139" s="44">
        <f t="shared" si="18"/>
        <v>0.95000000000000007</v>
      </c>
      <c r="V139" s="45">
        <v>59</v>
      </c>
      <c r="W139" s="45">
        <f t="shared" si="24"/>
        <v>327.45</v>
      </c>
      <c r="Z139" s="28"/>
      <c r="AA139" s="29"/>
      <c r="AB139" s="29"/>
      <c r="AC139" s="30"/>
      <c r="AF139" s="28"/>
      <c r="AG139" s="72"/>
      <c r="AH139" s="29"/>
      <c r="AI139" s="30"/>
    </row>
    <row r="140" spans="2:35" x14ac:dyDescent="0.25">
      <c r="B140" s="23"/>
      <c r="C140" s="24"/>
      <c r="D140" s="24"/>
      <c r="E140" s="25"/>
      <c r="H140" s="23"/>
      <c r="I140" s="24"/>
      <c r="J140" s="24"/>
      <c r="K140" s="25"/>
      <c r="N140" s="59">
        <v>1000</v>
      </c>
      <c r="O140" s="187">
        <f t="shared" si="17"/>
        <v>1</v>
      </c>
      <c r="P140" s="186">
        <v>53</v>
      </c>
      <c r="Q140" s="62">
        <f t="shared" si="23"/>
        <v>294.14999999999998</v>
      </c>
      <c r="T140" s="43">
        <v>1000</v>
      </c>
      <c r="U140" s="44">
        <f t="shared" si="18"/>
        <v>1</v>
      </c>
      <c r="V140" s="45">
        <v>59</v>
      </c>
      <c r="W140" s="45">
        <f t="shared" si="24"/>
        <v>327.45</v>
      </c>
      <c r="Z140" s="28"/>
      <c r="AA140" s="29"/>
      <c r="AB140" s="29"/>
      <c r="AC140" s="30"/>
      <c r="AF140" s="28"/>
      <c r="AG140" s="72"/>
      <c r="AH140" s="29"/>
      <c r="AI140" s="30"/>
    </row>
    <row r="141" spans="2:35" ht="15.75" thickBot="1" x14ac:dyDescent="0.3">
      <c r="B141" s="23"/>
      <c r="C141" s="24"/>
      <c r="D141" s="24"/>
      <c r="E141" s="25"/>
      <c r="H141" s="23"/>
      <c r="I141" s="24"/>
      <c r="J141" s="24"/>
      <c r="K141" s="25"/>
      <c r="N141" s="63">
        <v>1050</v>
      </c>
      <c r="O141" s="64">
        <f t="shared" si="17"/>
        <v>1.05</v>
      </c>
      <c r="P141" s="188">
        <v>52</v>
      </c>
      <c r="Q141" s="66">
        <f t="shared" si="23"/>
        <v>288.59999999999997</v>
      </c>
      <c r="T141" s="43">
        <v>1050</v>
      </c>
      <c r="U141" s="44">
        <f t="shared" si="18"/>
        <v>1.05</v>
      </c>
      <c r="V141" s="45">
        <v>59</v>
      </c>
      <c r="W141" s="45">
        <f t="shared" si="24"/>
        <v>327.45</v>
      </c>
      <c r="Z141" s="28"/>
      <c r="AA141" s="29"/>
      <c r="AB141" s="29"/>
      <c r="AC141" s="30"/>
      <c r="AF141" s="28"/>
      <c r="AG141" s="72"/>
      <c r="AH141" s="29"/>
      <c r="AI141" s="30"/>
    </row>
    <row r="142" spans="2:35" x14ac:dyDescent="0.25">
      <c r="B142" s="23"/>
      <c r="C142" s="24"/>
      <c r="D142" s="24"/>
      <c r="E142" s="25"/>
      <c r="H142" s="23"/>
      <c r="I142" s="24"/>
      <c r="J142" s="24"/>
      <c r="K142" s="25"/>
      <c r="N142" s="35"/>
      <c r="O142" s="36"/>
      <c r="P142" s="36"/>
      <c r="Q142" s="37"/>
      <c r="T142" s="43">
        <v>1100</v>
      </c>
      <c r="U142" s="44">
        <f t="shared" si="18"/>
        <v>1.1000000000000001</v>
      </c>
      <c r="V142" s="45">
        <v>59</v>
      </c>
      <c r="W142" s="45">
        <f t="shared" si="24"/>
        <v>327.45</v>
      </c>
      <c r="Z142" s="28"/>
      <c r="AA142" s="29"/>
      <c r="AB142" s="29"/>
      <c r="AC142" s="30"/>
      <c r="AF142" s="28"/>
      <c r="AG142" s="29"/>
      <c r="AH142" s="29"/>
      <c r="AI142" s="30"/>
    </row>
    <row r="143" spans="2:35" x14ac:dyDescent="0.25">
      <c r="B143" s="23"/>
      <c r="C143" s="24"/>
      <c r="D143" s="24"/>
      <c r="E143" s="25"/>
      <c r="H143" s="23"/>
      <c r="I143" s="24"/>
      <c r="J143" s="24"/>
      <c r="K143" s="25"/>
      <c r="N143" s="35"/>
      <c r="O143" s="36"/>
      <c r="P143" s="36"/>
      <c r="Q143" s="37"/>
      <c r="T143" s="43">
        <v>1150</v>
      </c>
      <c r="U143" s="44">
        <f t="shared" si="18"/>
        <v>1.1500000000000001</v>
      </c>
      <c r="V143" s="45">
        <v>59</v>
      </c>
      <c r="W143" s="45">
        <f t="shared" si="24"/>
        <v>327.45</v>
      </c>
      <c r="Z143" s="28"/>
      <c r="AA143" s="29"/>
      <c r="AB143" s="29"/>
      <c r="AC143" s="30"/>
      <c r="AF143" s="28"/>
      <c r="AG143" s="29"/>
      <c r="AH143" s="29"/>
      <c r="AI143" s="30"/>
    </row>
    <row r="144" spans="2:35" x14ac:dyDescent="0.25">
      <c r="B144" s="23"/>
      <c r="C144" s="24"/>
      <c r="D144" s="24"/>
      <c r="E144" s="25"/>
      <c r="H144" s="23"/>
      <c r="I144" s="24"/>
      <c r="J144" s="24"/>
      <c r="K144" s="25"/>
      <c r="N144" s="35"/>
      <c r="O144" s="36"/>
      <c r="P144" s="36"/>
      <c r="Q144" s="37"/>
      <c r="T144" s="49">
        <v>1200</v>
      </c>
      <c r="U144" s="50">
        <f t="shared" si="18"/>
        <v>1.2</v>
      </c>
      <c r="V144" s="51">
        <v>59</v>
      </c>
      <c r="W144" s="51">
        <f t="shared" si="24"/>
        <v>327.45</v>
      </c>
      <c r="Z144" s="28"/>
      <c r="AA144" s="29"/>
      <c r="AB144" s="29"/>
      <c r="AC144" s="30"/>
      <c r="AF144" s="28"/>
      <c r="AG144" s="29"/>
      <c r="AH144" s="29"/>
      <c r="AI144" s="30"/>
    </row>
    <row r="145" spans="2:35" x14ac:dyDescent="0.25">
      <c r="B145" s="23"/>
      <c r="C145" s="24"/>
      <c r="D145" s="24"/>
      <c r="E145" s="25"/>
      <c r="H145" s="23"/>
      <c r="I145" s="24"/>
      <c r="J145" s="24"/>
      <c r="K145" s="25"/>
      <c r="N145" s="35"/>
      <c r="O145" s="36"/>
      <c r="P145" s="36"/>
      <c r="Q145" s="37"/>
      <c r="T145" s="43">
        <v>1250</v>
      </c>
      <c r="U145" s="44">
        <f t="shared" si="18"/>
        <v>1.25</v>
      </c>
      <c r="V145" s="45">
        <v>59</v>
      </c>
      <c r="W145" s="45">
        <f t="shared" si="24"/>
        <v>327.45</v>
      </c>
      <c r="Z145" s="28"/>
      <c r="AA145" s="29"/>
      <c r="AB145" s="29"/>
      <c r="AC145" s="30"/>
      <c r="AF145" s="28"/>
      <c r="AG145" s="29"/>
      <c r="AH145" s="29"/>
      <c r="AI145" s="30"/>
    </row>
    <row r="146" spans="2:35" x14ac:dyDescent="0.25">
      <c r="B146" s="23"/>
      <c r="C146" s="24"/>
      <c r="D146" s="24"/>
      <c r="E146" s="25"/>
      <c r="H146" s="23"/>
      <c r="I146" s="24"/>
      <c r="J146" s="24"/>
      <c r="K146" s="25"/>
      <c r="N146" s="35"/>
      <c r="O146" s="36"/>
      <c r="P146" s="36"/>
      <c r="Q146" s="37"/>
      <c r="T146" s="43">
        <v>1300</v>
      </c>
      <c r="U146" s="44">
        <f t="shared" si="18"/>
        <v>1.3</v>
      </c>
      <c r="V146" s="45">
        <v>59</v>
      </c>
      <c r="W146" s="45">
        <f t="shared" si="24"/>
        <v>327.45</v>
      </c>
      <c r="Z146" s="28"/>
      <c r="AA146" s="29"/>
      <c r="AB146" s="29"/>
      <c r="AC146" s="30"/>
      <c r="AF146" s="28"/>
      <c r="AG146" s="29"/>
      <c r="AH146" s="29"/>
      <c r="AI146" s="30"/>
    </row>
    <row r="147" spans="2:35" x14ac:dyDescent="0.25">
      <c r="B147" s="23"/>
      <c r="C147" s="24"/>
      <c r="D147" s="24"/>
      <c r="E147" s="25"/>
      <c r="H147" s="23"/>
      <c r="I147" s="24"/>
      <c r="J147" s="24"/>
      <c r="K147" s="25"/>
      <c r="N147" s="35"/>
      <c r="O147" s="36"/>
      <c r="P147" s="36"/>
      <c r="Q147" s="37"/>
      <c r="T147" s="43">
        <v>1350</v>
      </c>
      <c r="U147" s="44">
        <f t="shared" si="18"/>
        <v>1.35</v>
      </c>
      <c r="V147" s="45">
        <v>59</v>
      </c>
      <c r="W147" s="45">
        <f t="shared" si="24"/>
        <v>327.45</v>
      </c>
      <c r="Z147" s="28"/>
      <c r="AA147" s="29"/>
      <c r="AB147" s="29"/>
      <c r="AC147" s="30"/>
      <c r="AF147" s="28"/>
      <c r="AG147" s="29"/>
      <c r="AH147" s="29"/>
      <c r="AI147" s="30"/>
    </row>
    <row r="148" spans="2:35" ht="15.75" thickBot="1" x14ac:dyDescent="0.3">
      <c r="B148" s="23"/>
      <c r="C148" s="24"/>
      <c r="D148" s="24"/>
      <c r="E148" s="25"/>
      <c r="H148" s="23"/>
      <c r="I148" s="24"/>
      <c r="J148" s="24"/>
      <c r="K148" s="25"/>
      <c r="N148" s="35"/>
      <c r="O148" s="36"/>
      <c r="P148" s="36"/>
      <c r="Q148" s="37"/>
      <c r="T148" s="52">
        <v>1400</v>
      </c>
      <c r="U148" s="53">
        <f t="shared" si="18"/>
        <v>1.4000000000000001</v>
      </c>
      <c r="V148" s="54">
        <v>58</v>
      </c>
      <c r="W148" s="53">
        <f t="shared" si="24"/>
        <v>321.89999999999998</v>
      </c>
      <c r="Z148" s="28"/>
      <c r="AA148" s="29"/>
      <c r="AB148" s="29"/>
      <c r="AC148" s="30"/>
      <c r="AF148" s="28"/>
      <c r="AG148" s="29"/>
      <c r="AH148" s="29"/>
      <c r="AI148" s="30"/>
    </row>
    <row r="149" spans="2:35" x14ac:dyDescent="0.25">
      <c r="B149" s="23"/>
      <c r="C149" s="24"/>
      <c r="D149" s="24"/>
      <c r="E149" s="25"/>
      <c r="H149" s="23"/>
      <c r="I149" s="24"/>
      <c r="J149" s="24"/>
      <c r="K149" s="25"/>
      <c r="N149" s="35"/>
      <c r="O149" s="36"/>
      <c r="P149" s="36"/>
      <c r="Q149" s="37"/>
      <c r="T149" s="35"/>
      <c r="U149" s="36"/>
      <c r="V149" s="36"/>
      <c r="W149" s="37"/>
      <c r="Z149" s="28"/>
      <c r="AA149" s="29"/>
      <c r="AB149" s="29"/>
      <c r="AC149" s="30"/>
      <c r="AF149" s="28"/>
      <c r="AG149" s="29"/>
      <c r="AH149" s="29"/>
      <c r="AI149" s="30"/>
    </row>
    <row r="150" spans="2:35" x14ac:dyDescent="0.25">
      <c r="B150" s="23"/>
      <c r="C150" s="24"/>
      <c r="D150" s="24"/>
      <c r="E150" s="25"/>
      <c r="H150" s="23"/>
      <c r="I150" s="24"/>
      <c r="J150" s="24"/>
      <c r="K150" s="25"/>
      <c r="N150" s="35"/>
      <c r="O150" s="36"/>
      <c r="P150" s="36"/>
      <c r="Q150" s="37"/>
      <c r="T150" s="35"/>
      <c r="U150" s="36"/>
      <c r="V150" s="36"/>
      <c r="W150" s="37"/>
      <c r="Z150" s="28"/>
      <c r="AA150" s="29"/>
      <c r="AB150" s="29"/>
      <c r="AC150" s="30"/>
      <c r="AF150" s="28"/>
      <c r="AG150" s="29"/>
      <c r="AH150" s="29"/>
      <c r="AI150" s="30"/>
    </row>
    <row r="151" spans="2:35" x14ac:dyDescent="0.25">
      <c r="B151" s="23"/>
      <c r="C151" s="24"/>
      <c r="D151" s="24"/>
      <c r="E151" s="25"/>
      <c r="H151" s="23"/>
      <c r="I151" s="24"/>
      <c r="J151" s="24"/>
      <c r="K151" s="25"/>
      <c r="N151" s="35"/>
      <c r="O151" s="36"/>
      <c r="P151" s="36"/>
      <c r="Q151" s="37"/>
      <c r="T151" s="35"/>
      <c r="U151" s="36"/>
      <c r="V151" s="36"/>
      <c r="W151" s="37"/>
      <c r="Z151" s="28"/>
      <c r="AA151" s="29"/>
      <c r="AB151" s="29"/>
      <c r="AC151" s="30"/>
      <c r="AF151" s="28"/>
      <c r="AG151" s="29"/>
      <c r="AH151" s="29"/>
      <c r="AI151" s="30"/>
    </row>
    <row r="152" spans="2:35" x14ac:dyDescent="0.25">
      <c r="B152" s="23"/>
      <c r="C152" s="24"/>
      <c r="D152" s="24"/>
      <c r="E152" s="25"/>
      <c r="H152" s="23"/>
      <c r="I152" s="24"/>
      <c r="J152" s="24"/>
      <c r="K152" s="25"/>
      <c r="N152" s="35"/>
      <c r="O152" s="36"/>
      <c r="P152" s="36"/>
      <c r="Q152" s="37"/>
      <c r="T152" s="35"/>
      <c r="U152" s="36"/>
      <c r="V152" s="36"/>
      <c r="W152" s="37"/>
      <c r="Z152" s="28"/>
      <c r="AA152" s="29"/>
      <c r="AB152" s="29"/>
      <c r="AC152" s="30"/>
      <c r="AF152" s="28"/>
      <c r="AG152" s="29"/>
      <c r="AH152" s="29"/>
      <c r="AI152" s="30"/>
    </row>
    <row r="153" spans="2:35" hidden="1" x14ac:dyDescent="0.25">
      <c r="B153" s="23"/>
      <c r="C153" s="24"/>
      <c r="D153" s="24"/>
      <c r="E153" s="25"/>
      <c r="H153" s="23"/>
      <c r="I153" s="24"/>
      <c r="J153" s="24"/>
      <c r="K153" s="25"/>
      <c r="N153" s="35"/>
      <c r="O153" s="36"/>
      <c r="P153" s="36"/>
      <c r="Q153" s="37"/>
      <c r="T153" s="35"/>
      <c r="U153" s="36"/>
      <c r="V153" s="36"/>
      <c r="W153" s="37"/>
      <c r="Z153" s="28"/>
      <c r="AA153" s="29"/>
      <c r="AB153" s="29"/>
      <c r="AC153" s="30"/>
      <c r="AF153" s="28"/>
      <c r="AG153" s="29"/>
      <c r="AH153" s="29"/>
      <c r="AI153" s="30"/>
    </row>
    <row r="154" spans="2:35" hidden="1" x14ac:dyDescent="0.25">
      <c r="B154" s="23"/>
      <c r="C154" s="24"/>
      <c r="D154" s="24"/>
      <c r="E154" s="25"/>
      <c r="H154" s="23"/>
      <c r="I154" s="24"/>
      <c r="J154" s="24"/>
      <c r="K154" s="25"/>
      <c r="N154" s="35"/>
      <c r="O154" s="36"/>
      <c r="P154" s="36"/>
      <c r="Q154" s="37"/>
      <c r="T154" s="35"/>
      <c r="U154" s="36"/>
      <c r="V154" s="36"/>
      <c r="W154" s="37"/>
      <c r="Z154" s="28"/>
      <c r="AA154" s="29"/>
      <c r="AB154" s="29"/>
      <c r="AC154" s="30"/>
      <c r="AF154" s="28"/>
      <c r="AG154" s="29"/>
      <c r="AH154" s="29"/>
      <c r="AI154" s="30"/>
    </row>
    <row r="155" spans="2:35" x14ac:dyDescent="0.25">
      <c r="B155" s="23"/>
      <c r="C155" s="24"/>
      <c r="D155" s="24"/>
      <c r="E155" s="25"/>
      <c r="H155" s="23"/>
      <c r="I155" s="24"/>
      <c r="J155" s="24"/>
      <c r="K155" s="25"/>
      <c r="N155" s="35"/>
      <c r="O155" s="36"/>
      <c r="P155" s="36"/>
      <c r="Q155" s="37"/>
      <c r="T155" s="35"/>
      <c r="U155" s="36"/>
      <c r="V155" s="36"/>
      <c r="W155" s="37"/>
      <c r="Z155" s="28"/>
      <c r="AA155" s="29"/>
      <c r="AB155" s="29"/>
      <c r="AC155" s="30"/>
      <c r="AF155" s="28"/>
      <c r="AG155" s="29"/>
      <c r="AH155" s="29"/>
      <c r="AI155" s="30"/>
    </row>
    <row r="156" spans="2:35" x14ac:dyDescent="0.25">
      <c r="B156" s="23"/>
      <c r="C156" s="24"/>
      <c r="D156" s="24"/>
      <c r="E156" s="25"/>
      <c r="H156" s="23"/>
      <c r="I156" s="24"/>
      <c r="J156" s="24"/>
      <c r="K156" s="25"/>
      <c r="N156" s="35"/>
      <c r="O156" s="36"/>
      <c r="P156" s="36"/>
      <c r="Q156" s="37"/>
      <c r="T156" s="35"/>
      <c r="U156" s="36"/>
      <c r="V156" s="36"/>
      <c r="W156" s="37"/>
      <c r="Z156" s="28"/>
      <c r="AA156" s="29"/>
      <c r="AB156" s="29"/>
      <c r="AC156" s="30"/>
      <c r="AF156" s="28"/>
      <c r="AG156" s="29"/>
      <c r="AH156" s="29"/>
      <c r="AI156" s="30"/>
    </row>
    <row r="157" spans="2:35" x14ac:dyDescent="0.25">
      <c r="B157" s="23"/>
      <c r="C157" s="24"/>
      <c r="D157" s="24"/>
      <c r="E157" s="25"/>
      <c r="H157" s="23"/>
      <c r="I157" s="24"/>
      <c r="J157" s="24"/>
      <c r="K157" s="25"/>
      <c r="N157" s="35"/>
      <c r="O157" s="36"/>
      <c r="P157" s="36"/>
      <c r="Q157" s="37"/>
      <c r="T157" s="35"/>
      <c r="U157" s="36"/>
      <c r="V157" s="36"/>
      <c r="W157" s="37"/>
      <c r="Z157" s="28"/>
      <c r="AA157" s="29"/>
      <c r="AB157" s="29"/>
      <c r="AC157" s="30"/>
      <c r="AF157" s="28"/>
      <c r="AG157" s="29"/>
      <c r="AH157" s="29"/>
      <c r="AI157" s="30"/>
    </row>
    <row r="158" spans="2:35" x14ac:dyDescent="0.25">
      <c r="B158" s="23"/>
      <c r="C158" s="24"/>
      <c r="D158" s="24"/>
      <c r="E158" s="25"/>
      <c r="H158" s="23"/>
      <c r="I158" s="24"/>
      <c r="J158" s="24"/>
      <c r="K158" s="25"/>
      <c r="N158" s="35"/>
      <c r="O158" s="36"/>
      <c r="P158" s="36"/>
      <c r="Q158" s="37"/>
      <c r="T158" s="35"/>
      <c r="U158" s="36"/>
      <c r="V158" s="36"/>
      <c r="W158" s="37"/>
      <c r="Z158" s="28"/>
      <c r="AA158" s="29"/>
      <c r="AB158" s="29"/>
      <c r="AC158" s="30"/>
      <c r="AF158" s="28"/>
      <c r="AG158" s="29"/>
      <c r="AH158" s="29"/>
      <c r="AI158" s="30"/>
    </row>
    <row r="159" spans="2:35" x14ac:dyDescent="0.25">
      <c r="B159" s="23"/>
      <c r="C159" s="24"/>
      <c r="D159" s="24"/>
      <c r="E159" s="25"/>
      <c r="H159" s="23"/>
      <c r="I159" s="24"/>
      <c r="J159" s="24"/>
      <c r="K159" s="25"/>
      <c r="N159" s="35"/>
      <c r="O159" s="36"/>
      <c r="P159" s="36"/>
      <c r="Q159" s="37"/>
      <c r="T159" s="35"/>
      <c r="U159" s="36"/>
      <c r="V159" s="36"/>
      <c r="W159" s="37"/>
      <c r="Z159" s="28"/>
      <c r="AA159" s="29"/>
      <c r="AB159" s="29"/>
      <c r="AC159" s="30"/>
      <c r="AF159" s="28"/>
      <c r="AG159" s="29"/>
      <c r="AH159" s="29"/>
      <c r="AI159" s="30"/>
    </row>
    <row r="160" spans="2:35" x14ac:dyDescent="0.25">
      <c r="B160" s="23"/>
      <c r="C160" s="24"/>
      <c r="D160" s="24"/>
      <c r="E160" s="25"/>
      <c r="H160" s="23"/>
      <c r="I160" s="24"/>
      <c r="J160" s="24"/>
      <c r="K160" s="25"/>
      <c r="N160" s="35"/>
      <c r="O160" s="36"/>
      <c r="P160" s="36"/>
      <c r="Q160" s="37"/>
      <c r="T160" s="35"/>
      <c r="U160" s="36"/>
      <c r="V160" s="36"/>
      <c r="W160" s="37"/>
      <c r="Z160" s="28"/>
      <c r="AA160" s="29"/>
      <c r="AB160" s="29"/>
      <c r="AC160" s="30"/>
      <c r="AF160" s="28"/>
      <c r="AG160" s="29"/>
      <c r="AH160" s="29"/>
      <c r="AI160" s="30"/>
    </row>
    <row r="161" spans="2:35" x14ac:dyDescent="0.25">
      <c r="B161" s="23"/>
      <c r="C161" s="24"/>
      <c r="D161" s="24"/>
      <c r="E161" s="25"/>
      <c r="H161" s="23"/>
      <c r="I161" s="24"/>
      <c r="J161" s="24"/>
      <c r="K161" s="25"/>
      <c r="N161" s="35"/>
      <c r="O161" s="36"/>
      <c r="P161" s="36"/>
      <c r="Q161" s="37"/>
      <c r="T161" s="35"/>
      <c r="U161" s="36"/>
      <c r="V161" s="36"/>
      <c r="W161" s="37"/>
      <c r="Z161" s="28"/>
      <c r="AA161" s="29"/>
      <c r="AB161" s="29"/>
      <c r="AC161" s="30"/>
      <c r="AF161" s="28"/>
      <c r="AG161" s="29"/>
      <c r="AH161" s="29"/>
      <c r="AI161" s="30"/>
    </row>
    <row r="162" spans="2:35" x14ac:dyDescent="0.25">
      <c r="B162" s="23"/>
      <c r="C162" s="24"/>
      <c r="D162" s="24"/>
      <c r="E162" s="25"/>
      <c r="H162" s="23"/>
      <c r="I162" s="24"/>
      <c r="J162" s="24"/>
      <c r="K162" s="25"/>
      <c r="N162" s="35"/>
      <c r="O162" s="36"/>
      <c r="P162" s="36"/>
      <c r="Q162" s="37"/>
      <c r="T162" s="35"/>
      <c r="U162" s="36"/>
      <c r="V162" s="36"/>
      <c r="W162" s="37"/>
      <c r="Z162" s="28"/>
      <c r="AA162" s="29"/>
      <c r="AB162" s="29"/>
      <c r="AC162" s="30"/>
      <c r="AF162" s="28"/>
      <c r="AG162" s="29"/>
      <c r="AH162" s="29"/>
      <c r="AI162" s="30"/>
    </row>
    <row r="163" spans="2:35" x14ac:dyDescent="0.25">
      <c r="B163" s="23"/>
      <c r="C163" s="24"/>
      <c r="D163" s="24"/>
      <c r="E163" s="25"/>
      <c r="H163" s="23"/>
      <c r="I163" s="24"/>
      <c r="J163" s="24"/>
      <c r="K163" s="25"/>
      <c r="N163" s="35"/>
      <c r="O163" s="36"/>
      <c r="P163" s="36"/>
      <c r="Q163" s="37"/>
      <c r="T163" s="35"/>
      <c r="U163" s="36"/>
      <c r="V163" s="36"/>
      <c r="W163" s="37"/>
      <c r="Z163" s="28"/>
      <c r="AA163" s="29"/>
      <c r="AB163" s="29"/>
      <c r="AC163" s="30"/>
      <c r="AF163" s="28"/>
      <c r="AG163" s="29"/>
      <c r="AH163" s="29"/>
      <c r="AI163" s="30"/>
    </row>
    <row r="164" spans="2:35" x14ac:dyDescent="0.25">
      <c r="B164" s="23"/>
      <c r="C164" s="24"/>
      <c r="D164" s="24"/>
      <c r="E164" s="25"/>
      <c r="H164" s="23"/>
      <c r="I164" s="24"/>
      <c r="J164" s="24"/>
      <c r="K164" s="25"/>
      <c r="N164" s="35"/>
      <c r="O164" s="36"/>
      <c r="P164" s="36"/>
      <c r="Q164" s="37"/>
      <c r="T164" s="35"/>
      <c r="U164" s="36"/>
      <c r="V164" s="36"/>
      <c r="W164" s="37"/>
      <c r="Z164" s="28"/>
      <c r="AA164" s="29"/>
      <c r="AB164" s="29"/>
      <c r="AC164" s="30"/>
      <c r="AF164" s="28"/>
      <c r="AG164" s="29"/>
      <c r="AH164" s="29"/>
      <c r="AI164" s="30"/>
    </row>
    <row r="165" spans="2:35" x14ac:dyDescent="0.25">
      <c r="B165" s="23"/>
      <c r="C165" s="24"/>
      <c r="D165" s="24"/>
      <c r="E165" s="25"/>
      <c r="H165" s="23"/>
      <c r="I165" s="24"/>
      <c r="J165" s="24"/>
      <c r="K165" s="25"/>
      <c r="N165" s="35"/>
      <c r="O165" s="36"/>
      <c r="P165" s="36"/>
      <c r="Q165" s="37"/>
      <c r="T165" s="35"/>
      <c r="U165" s="36"/>
      <c r="V165" s="36"/>
      <c r="W165" s="37"/>
      <c r="Z165" s="28"/>
      <c r="AA165" s="29"/>
      <c r="AB165" s="29"/>
      <c r="AC165" s="30"/>
      <c r="AF165" s="28"/>
      <c r="AG165" s="29"/>
      <c r="AH165" s="29"/>
      <c r="AI165" s="30"/>
    </row>
    <row r="166" spans="2:35" x14ac:dyDescent="0.25">
      <c r="B166" s="23"/>
      <c r="C166" s="24"/>
      <c r="D166" s="24"/>
      <c r="E166" s="25"/>
      <c r="H166" s="23"/>
      <c r="I166" s="24"/>
      <c r="J166" s="24"/>
      <c r="K166" s="25"/>
      <c r="N166" s="35"/>
      <c r="O166" s="36"/>
      <c r="P166" s="36"/>
      <c r="Q166" s="37"/>
      <c r="T166" s="35"/>
      <c r="U166" s="36"/>
      <c r="V166" s="36"/>
      <c r="W166" s="37"/>
      <c r="Z166" s="28"/>
      <c r="AA166" s="29"/>
      <c r="AB166" s="29"/>
      <c r="AC166" s="30"/>
      <c r="AF166" s="28"/>
      <c r="AG166" s="29"/>
      <c r="AH166" s="29"/>
      <c r="AI166" s="30"/>
    </row>
    <row r="167" spans="2:35" x14ac:dyDescent="0.25">
      <c r="B167" s="23"/>
      <c r="C167" s="24"/>
      <c r="D167" s="24"/>
      <c r="E167" s="25"/>
      <c r="H167" s="23"/>
      <c r="I167" s="24"/>
      <c r="J167" s="24"/>
      <c r="K167" s="25"/>
      <c r="N167" s="35"/>
      <c r="O167" s="36"/>
      <c r="P167" s="36"/>
      <c r="Q167" s="37"/>
      <c r="T167" s="35"/>
      <c r="U167" s="36"/>
      <c r="V167" s="36"/>
      <c r="W167" s="37"/>
      <c r="Z167" s="28"/>
      <c r="AA167" s="29"/>
      <c r="AB167" s="29"/>
      <c r="AC167" s="30"/>
      <c r="AF167" s="28"/>
      <c r="AG167" s="29"/>
      <c r="AH167" s="29"/>
      <c r="AI167" s="30"/>
    </row>
    <row r="168" spans="2:35" x14ac:dyDescent="0.25">
      <c r="B168" s="23"/>
      <c r="C168" s="24"/>
      <c r="D168" s="24"/>
      <c r="E168" s="25"/>
      <c r="H168" s="23"/>
      <c r="I168" s="24"/>
      <c r="J168" s="24"/>
      <c r="K168" s="25"/>
      <c r="N168" s="35"/>
      <c r="O168" s="36"/>
      <c r="P168" s="36"/>
      <c r="Q168" s="37"/>
      <c r="T168" s="35"/>
      <c r="U168" s="36"/>
      <c r="V168" s="36"/>
      <c r="W168" s="37"/>
      <c r="Z168" s="28"/>
      <c r="AA168" s="29"/>
      <c r="AB168" s="29"/>
      <c r="AC168" s="30"/>
      <c r="AF168" s="28"/>
      <c r="AG168" s="29"/>
      <c r="AH168" s="29"/>
      <c r="AI168" s="30"/>
    </row>
    <row r="169" spans="2:35" x14ac:dyDescent="0.25">
      <c r="B169" s="23"/>
      <c r="C169" s="24"/>
      <c r="D169" s="24"/>
      <c r="E169" s="25"/>
      <c r="H169" s="23"/>
      <c r="I169" s="24"/>
      <c r="J169" s="24"/>
      <c r="K169" s="25"/>
      <c r="N169" s="35"/>
      <c r="O169" s="36"/>
      <c r="P169" s="36"/>
      <c r="Q169" s="37"/>
      <c r="T169" s="35"/>
      <c r="U169" s="36"/>
      <c r="V169" s="36"/>
      <c r="W169" s="37"/>
      <c r="Z169" s="28"/>
      <c r="AA169" s="29"/>
      <c r="AB169" s="29"/>
      <c r="AC169" s="30"/>
      <c r="AF169" s="28"/>
      <c r="AG169" s="29"/>
      <c r="AH169" s="29"/>
      <c r="AI169" s="30"/>
    </row>
    <row r="170" spans="2:35" x14ac:dyDescent="0.25">
      <c r="B170" s="23"/>
      <c r="C170" s="24"/>
      <c r="D170" s="24"/>
      <c r="E170" s="25"/>
      <c r="H170" s="23"/>
      <c r="I170" s="24"/>
      <c r="J170" s="24"/>
      <c r="K170" s="25"/>
      <c r="N170" s="35"/>
      <c r="O170" s="36"/>
      <c r="P170" s="36"/>
      <c r="Q170" s="37"/>
      <c r="T170" s="35"/>
      <c r="U170" s="36"/>
      <c r="V170" s="36"/>
      <c r="W170" s="37"/>
      <c r="Z170" s="28"/>
      <c r="AA170" s="29"/>
      <c r="AB170" s="29"/>
      <c r="AC170" s="30"/>
      <c r="AF170" s="28"/>
      <c r="AG170" s="29"/>
      <c r="AH170" s="29"/>
      <c r="AI170" s="30"/>
    </row>
    <row r="171" spans="2:35" x14ac:dyDescent="0.25">
      <c r="B171" s="23"/>
      <c r="C171" s="24"/>
      <c r="D171" s="24"/>
      <c r="E171" s="25"/>
      <c r="H171" s="23"/>
      <c r="I171" s="24"/>
      <c r="J171" s="24"/>
      <c r="K171" s="25"/>
      <c r="N171" s="35"/>
      <c r="O171" s="36"/>
      <c r="P171" s="36"/>
      <c r="Q171" s="37"/>
      <c r="T171" s="35"/>
      <c r="U171" s="36"/>
      <c r="V171" s="36"/>
      <c r="W171" s="37"/>
      <c r="Z171" s="28"/>
      <c r="AA171" s="29"/>
      <c r="AB171" s="29"/>
      <c r="AC171" s="30"/>
      <c r="AF171" s="28"/>
      <c r="AG171" s="29"/>
      <c r="AH171" s="29"/>
      <c r="AI171" s="30"/>
    </row>
    <row r="172" spans="2:35" x14ac:dyDescent="0.25">
      <c r="B172" s="23"/>
      <c r="C172" s="24"/>
      <c r="D172" s="24"/>
      <c r="E172" s="25"/>
      <c r="H172" s="23"/>
      <c r="I172" s="24"/>
      <c r="J172" s="24"/>
      <c r="K172" s="25"/>
      <c r="N172" s="35"/>
      <c r="O172" s="36"/>
      <c r="P172" s="36"/>
      <c r="Q172" s="37"/>
      <c r="T172" s="35"/>
      <c r="U172" s="36"/>
      <c r="V172" s="36"/>
      <c r="W172" s="37"/>
      <c r="Z172" s="28"/>
      <c r="AA172" s="29"/>
      <c r="AB172" s="29"/>
      <c r="AC172" s="30"/>
      <c r="AF172" s="28"/>
      <c r="AG172" s="29"/>
      <c r="AH172" s="29"/>
      <c r="AI172" s="30"/>
    </row>
    <row r="173" spans="2:35" x14ac:dyDescent="0.25">
      <c r="B173" s="23"/>
      <c r="C173" s="24"/>
      <c r="D173" s="24"/>
      <c r="E173" s="25"/>
      <c r="H173" s="23"/>
      <c r="I173" s="24"/>
      <c r="J173" s="24"/>
      <c r="K173" s="25"/>
      <c r="N173" s="35"/>
      <c r="O173" s="36"/>
      <c r="P173" s="36"/>
      <c r="Q173" s="37"/>
      <c r="T173" s="35"/>
      <c r="U173" s="36"/>
      <c r="V173" s="36"/>
      <c r="W173" s="37"/>
      <c r="Z173" s="28"/>
      <c r="AA173" s="29"/>
      <c r="AB173" s="29"/>
      <c r="AC173" s="30"/>
      <c r="AF173" s="28"/>
      <c r="AG173" s="29"/>
      <c r="AH173" s="29"/>
      <c r="AI173" s="30"/>
    </row>
    <row r="174" spans="2:35" x14ac:dyDescent="0.25">
      <c r="B174" s="23"/>
      <c r="C174" s="24"/>
      <c r="D174" s="24"/>
      <c r="E174" s="25"/>
      <c r="H174" s="23"/>
      <c r="I174" s="24"/>
      <c r="J174" s="24"/>
      <c r="K174" s="25"/>
      <c r="N174" s="35"/>
      <c r="O174" s="36"/>
      <c r="P174" s="36"/>
      <c r="Q174" s="37"/>
      <c r="T174" s="35"/>
      <c r="U174" s="36"/>
      <c r="V174" s="36"/>
      <c r="W174" s="37"/>
      <c r="Z174" s="28"/>
      <c r="AA174" s="29"/>
      <c r="AB174" s="29"/>
      <c r="AC174" s="30"/>
      <c r="AF174" s="28"/>
      <c r="AG174" s="29"/>
      <c r="AH174" s="29"/>
      <c r="AI174" s="30"/>
    </row>
    <row r="175" spans="2:35" x14ac:dyDescent="0.25">
      <c r="B175" s="23"/>
      <c r="C175" s="24"/>
      <c r="D175" s="24"/>
      <c r="E175" s="25"/>
      <c r="H175" s="23"/>
      <c r="I175" s="24"/>
      <c r="J175" s="24"/>
      <c r="K175" s="25"/>
      <c r="N175" s="35"/>
      <c r="O175" s="36"/>
      <c r="P175" s="36"/>
      <c r="Q175" s="37"/>
      <c r="T175" s="35"/>
      <c r="U175" s="36"/>
      <c r="V175" s="36"/>
      <c r="W175" s="37"/>
      <c r="Z175" s="28"/>
      <c r="AA175" s="29"/>
      <c r="AB175" s="29"/>
      <c r="AC175" s="30"/>
      <c r="AF175" s="28"/>
      <c r="AG175" s="29"/>
      <c r="AH175" s="29"/>
      <c r="AI175" s="30"/>
    </row>
    <row r="176" spans="2:35" x14ac:dyDescent="0.25">
      <c r="B176" s="23"/>
      <c r="C176" s="24"/>
      <c r="D176" s="24"/>
      <c r="E176" s="25"/>
      <c r="H176" s="23"/>
      <c r="I176" s="24"/>
      <c r="J176" s="24"/>
      <c r="K176" s="25"/>
      <c r="N176" s="35"/>
      <c r="O176" s="36"/>
      <c r="P176" s="36"/>
      <c r="Q176" s="37"/>
      <c r="T176" s="35"/>
      <c r="U176" s="36"/>
      <c r="V176" s="36"/>
      <c r="W176" s="37"/>
      <c r="Z176" s="28"/>
      <c r="AA176" s="29"/>
      <c r="AB176" s="29"/>
      <c r="AC176" s="30"/>
      <c r="AF176" s="28"/>
      <c r="AG176" s="29"/>
      <c r="AH176" s="29"/>
      <c r="AI176" s="30"/>
    </row>
    <row r="177" spans="2:35" x14ac:dyDescent="0.25">
      <c r="B177" s="23"/>
      <c r="C177" s="24"/>
      <c r="D177" s="24"/>
      <c r="E177" s="25"/>
      <c r="H177" s="23"/>
      <c r="I177" s="24"/>
      <c r="J177" s="24"/>
      <c r="K177" s="25"/>
      <c r="N177" s="35"/>
      <c r="O177" s="36"/>
      <c r="P177" s="36"/>
      <c r="Q177" s="37"/>
      <c r="T177" s="35"/>
      <c r="U177" s="36"/>
      <c r="V177" s="36"/>
      <c r="W177" s="37"/>
      <c r="Z177" s="28"/>
      <c r="AA177" s="29"/>
      <c r="AB177" s="29"/>
      <c r="AC177" s="30"/>
      <c r="AF177" s="28"/>
      <c r="AG177" s="29"/>
      <c r="AH177" s="29"/>
      <c r="AI177" s="30"/>
    </row>
    <row r="178" spans="2:35" x14ac:dyDescent="0.25">
      <c r="B178" s="23"/>
      <c r="C178" s="24"/>
      <c r="D178" s="24"/>
      <c r="E178" s="25"/>
      <c r="H178" s="23"/>
      <c r="I178" s="24"/>
      <c r="J178" s="24"/>
      <c r="K178" s="25"/>
      <c r="N178" s="35"/>
      <c r="O178" s="36"/>
      <c r="P178" s="36"/>
      <c r="Q178" s="37"/>
      <c r="T178" s="35"/>
      <c r="U178" s="36"/>
      <c r="V178" s="36"/>
      <c r="W178" s="37"/>
      <c r="Z178" s="28"/>
      <c r="AA178" s="29"/>
      <c r="AB178" s="29"/>
      <c r="AC178" s="30"/>
      <c r="AF178" s="28"/>
      <c r="AG178" s="29"/>
      <c r="AH178" s="29"/>
      <c r="AI178" s="30"/>
    </row>
    <row r="179" spans="2:35" x14ac:dyDescent="0.25">
      <c r="B179" s="23"/>
      <c r="C179" s="24"/>
      <c r="D179" s="24"/>
      <c r="E179" s="25"/>
      <c r="H179" s="23"/>
      <c r="I179" s="24"/>
      <c r="J179" s="24"/>
      <c r="K179" s="25"/>
      <c r="N179" s="35"/>
      <c r="O179" s="36"/>
      <c r="P179" s="36"/>
      <c r="Q179" s="37"/>
      <c r="T179" s="35"/>
      <c r="U179" s="36"/>
      <c r="V179" s="36"/>
      <c r="W179" s="37"/>
      <c r="Z179" s="28"/>
      <c r="AA179" s="29"/>
      <c r="AB179" s="29"/>
      <c r="AC179" s="30"/>
      <c r="AF179" s="28"/>
      <c r="AG179" s="29"/>
      <c r="AH179" s="29"/>
      <c r="AI179" s="30"/>
    </row>
    <row r="180" spans="2:35" x14ac:dyDescent="0.25">
      <c r="B180" s="23"/>
      <c r="C180" s="24"/>
      <c r="D180" s="24"/>
      <c r="E180" s="25"/>
      <c r="H180" s="23"/>
      <c r="I180" s="24"/>
      <c r="J180" s="24"/>
      <c r="K180" s="25"/>
      <c r="N180" s="35"/>
      <c r="O180" s="36"/>
      <c r="P180" s="36"/>
      <c r="Q180" s="37"/>
      <c r="T180" s="35"/>
      <c r="U180" s="36"/>
      <c r="V180" s="36"/>
      <c r="W180" s="37"/>
      <c r="Z180" s="28"/>
      <c r="AA180" s="29"/>
      <c r="AB180" s="29"/>
      <c r="AC180" s="30"/>
      <c r="AF180" s="28"/>
      <c r="AG180" s="29"/>
      <c r="AH180" s="29"/>
      <c r="AI180" s="30"/>
    </row>
    <row r="181" spans="2:35" x14ac:dyDescent="0.25">
      <c r="B181" s="23"/>
      <c r="C181" s="24"/>
      <c r="D181" s="24"/>
      <c r="E181" s="25"/>
      <c r="H181" s="23"/>
      <c r="I181" s="24"/>
      <c r="J181" s="24"/>
      <c r="K181" s="25"/>
      <c r="N181" s="35"/>
      <c r="O181" s="36"/>
      <c r="P181" s="36"/>
      <c r="Q181" s="37"/>
      <c r="T181" s="35"/>
      <c r="U181" s="36"/>
      <c r="V181" s="36"/>
      <c r="W181" s="37"/>
      <c r="Z181" s="28"/>
      <c r="AA181" s="29"/>
      <c r="AB181" s="29"/>
      <c r="AC181" s="30"/>
      <c r="AF181" s="28"/>
      <c r="AG181" s="29"/>
      <c r="AH181" s="29"/>
      <c r="AI181" s="30"/>
    </row>
    <row r="182" spans="2:35" x14ac:dyDescent="0.25">
      <c r="B182" s="23"/>
      <c r="C182" s="24"/>
      <c r="D182" s="24"/>
      <c r="E182" s="25"/>
      <c r="H182" s="23"/>
      <c r="I182" s="24"/>
      <c r="J182" s="24"/>
      <c r="K182" s="25"/>
      <c r="N182" s="35"/>
      <c r="O182" s="36"/>
      <c r="P182" s="36"/>
      <c r="Q182" s="37"/>
      <c r="T182" s="35"/>
      <c r="U182" s="36"/>
      <c r="V182" s="36"/>
      <c r="W182" s="37"/>
      <c r="Z182" s="28"/>
      <c r="AA182" s="29"/>
      <c r="AB182" s="29"/>
      <c r="AC182" s="30"/>
      <c r="AF182" s="28"/>
      <c r="AG182" s="29"/>
      <c r="AH182" s="29"/>
      <c r="AI182" s="30"/>
    </row>
    <row r="183" spans="2:35" x14ac:dyDescent="0.25">
      <c r="B183" s="23"/>
      <c r="C183" s="24"/>
      <c r="D183" s="24"/>
      <c r="E183" s="25"/>
      <c r="H183" s="23"/>
      <c r="I183" s="24"/>
      <c r="J183" s="24"/>
      <c r="K183" s="25"/>
      <c r="N183" s="35"/>
      <c r="O183" s="36"/>
      <c r="P183" s="36"/>
      <c r="Q183" s="37"/>
      <c r="T183" s="35"/>
      <c r="U183" s="36"/>
      <c r="V183" s="36"/>
      <c r="W183" s="37"/>
      <c r="Z183" s="28"/>
      <c r="AA183" s="29"/>
      <c r="AB183" s="29"/>
      <c r="AC183" s="30"/>
      <c r="AF183" s="28"/>
      <c r="AG183" s="29"/>
      <c r="AH183" s="29"/>
      <c r="AI183" s="30"/>
    </row>
    <row r="184" spans="2:35" x14ac:dyDescent="0.25">
      <c r="B184" s="23"/>
      <c r="C184" s="24"/>
      <c r="D184" s="24"/>
      <c r="E184" s="25"/>
      <c r="H184" s="23"/>
      <c r="I184" s="24"/>
      <c r="J184" s="24"/>
      <c r="K184" s="25"/>
      <c r="N184" s="35"/>
      <c r="O184" s="36"/>
      <c r="P184" s="36"/>
      <c r="Q184" s="37"/>
      <c r="T184" s="35"/>
      <c r="U184" s="36"/>
      <c r="V184" s="36"/>
      <c r="W184" s="37"/>
      <c r="Z184" s="28"/>
      <c r="AA184" s="29"/>
      <c r="AB184" s="29"/>
      <c r="AC184" s="30"/>
      <c r="AF184" s="28"/>
      <c r="AG184" s="29"/>
      <c r="AH184" s="29"/>
      <c r="AI184" s="30"/>
    </row>
    <row r="185" spans="2:35" x14ac:dyDescent="0.25">
      <c r="B185" s="23"/>
      <c r="C185" s="24"/>
      <c r="D185" s="24"/>
      <c r="E185" s="25"/>
      <c r="H185" s="23"/>
      <c r="I185" s="24"/>
      <c r="J185" s="24"/>
      <c r="K185" s="25"/>
      <c r="N185" s="35"/>
      <c r="O185" s="36"/>
      <c r="P185" s="36"/>
      <c r="Q185" s="37"/>
      <c r="T185" s="35"/>
      <c r="U185" s="36"/>
      <c r="V185" s="36"/>
      <c r="W185" s="37"/>
      <c r="Z185" s="28"/>
      <c r="AA185" s="29"/>
      <c r="AB185" s="29"/>
      <c r="AC185" s="30"/>
      <c r="AF185" s="28"/>
      <c r="AG185" s="29"/>
      <c r="AH185" s="29"/>
      <c r="AI185" s="30"/>
    </row>
    <row r="186" spans="2:35" x14ac:dyDescent="0.25">
      <c r="B186" s="23"/>
      <c r="C186" s="24"/>
      <c r="D186" s="24"/>
      <c r="E186" s="25"/>
      <c r="H186" s="23"/>
      <c r="I186" s="24"/>
      <c r="J186" s="24"/>
      <c r="K186" s="25"/>
      <c r="N186" s="35"/>
      <c r="O186" s="36"/>
      <c r="P186" s="36"/>
      <c r="Q186" s="37"/>
      <c r="T186" s="35"/>
      <c r="U186" s="36"/>
      <c r="V186" s="36"/>
      <c r="W186" s="37"/>
      <c r="Z186" s="28"/>
      <c r="AA186" s="29"/>
      <c r="AB186" s="29"/>
      <c r="AC186" s="30"/>
      <c r="AF186" s="28"/>
      <c r="AG186" s="29"/>
      <c r="AH186" s="29"/>
      <c r="AI186" s="30"/>
    </row>
    <row r="187" spans="2:35" ht="15.75" thickBot="1" x14ac:dyDescent="0.3">
      <c r="B187" s="23"/>
      <c r="C187" s="24"/>
      <c r="D187" s="24"/>
      <c r="E187" s="25"/>
      <c r="H187" s="23"/>
      <c r="I187" s="24"/>
      <c r="J187" s="24"/>
      <c r="K187" s="25"/>
      <c r="N187" s="35"/>
      <c r="O187" s="36"/>
      <c r="P187" s="36"/>
      <c r="Q187" s="37"/>
      <c r="T187" s="35"/>
      <c r="U187" s="36"/>
      <c r="V187" s="36"/>
      <c r="W187" s="37"/>
      <c r="Z187" s="28"/>
      <c r="AA187" s="29"/>
      <c r="AB187" s="29"/>
      <c r="AC187" s="30"/>
      <c r="AF187" s="28"/>
      <c r="AG187" s="29"/>
      <c r="AH187" s="29"/>
      <c r="AI187" s="30"/>
    </row>
    <row r="188" spans="2:35" ht="15.75" thickBot="1" x14ac:dyDescent="0.3">
      <c r="B188" s="143" t="s">
        <v>19</v>
      </c>
      <c r="C188" s="144">
        <v>0.4</v>
      </c>
      <c r="D188" s="143" t="s">
        <v>20</v>
      </c>
      <c r="E188" s="144">
        <f>MAX(E120:E128)</f>
        <v>194.25</v>
      </c>
      <c r="H188" s="143" t="s">
        <v>19</v>
      </c>
      <c r="I188" s="144">
        <v>0.35</v>
      </c>
      <c r="J188" s="143" t="s">
        <v>20</v>
      </c>
      <c r="K188" s="144">
        <f>MAX(K120:K144)</f>
        <v>216.45</v>
      </c>
      <c r="N188" s="143" t="s">
        <v>19</v>
      </c>
      <c r="O188" s="144">
        <v>1</v>
      </c>
      <c r="P188" s="143" t="s">
        <v>20</v>
      </c>
      <c r="Q188" s="144">
        <f>MAX(Q120:Q174)</f>
        <v>294.14999999999998</v>
      </c>
      <c r="T188" s="143" t="s">
        <v>19</v>
      </c>
      <c r="U188" s="144">
        <v>1.35</v>
      </c>
      <c r="V188" s="143" t="s">
        <v>20</v>
      </c>
      <c r="W188" s="144">
        <f>MAX(W120:W148)</f>
        <v>327.45</v>
      </c>
      <c r="Z188" s="143" t="s">
        <v>19</v>
      </c>
      <c r="AA188" s="144">
        <v>0.5</v>
      </c>
      <c r="AB188" s="143" t="s">
        <v>20</v>
      </c>
      <c r="AC188" s="144">
        <f>MAX(AC120:AC143)</f>
        <v>410.7</v>
      </c>
      <c r="AF188" s="143" t="s">
        <v>19</v>
      </c>
      <c r="AG188" s="144">
        <v>0.5</v>
      </c>
      <c r="AH188" s="143" t="s">
        <v>20</v>
      </c>
      <c r="AI188" s="144">
        <f>MAX(AI120:AI132)</f>
        <v>466.2</v>
      </c>
    </row>
    <row r="189" spans="2:35" ht="15.75" thickBot="1" x14ac:dyDescent="0.3">
      <c r="B189" s="23"/>
      <c r="C189" s="24"/>
      <c r="D189" s="24"/>
      <c r="E189" s="25"/>
      <c r="H189" s="23"/>
      <c r="I189" s="24"/>
      <c r="J189" s="24"/>
      <c r="K189" s="25"/>
      <c r="N189" s="35"/>
      <c r="O189" s="36"/>
      <c r="P189" s="36"/>
      <c r="Q189" s="37"/>
      <c r="T189" s="35"/>
      <c r="U189" s="36"/>
      <c r="V189" s="36"/>
      <c r="W189" s="37"/>
      <c r="Z189" s="28"/>
      <c r="AA189" s="29"/>
      <c r="AB189" s="29"/>
      <c r="AC189" s="30"/>
      <c r="AF189" s="28"/>
      <c r="AG189" s="29"/>
      <c r="AH189" s="29"/>
      <c r="AI189" s="30"/>
    </row>
    <row r="190" spans="2:35" ht="15.75" thickBot="1" x14ac:dyDescent="0.3">
      <c r="B190" s="145" t="s">
        <v>18</v>
      </c>
      <c r="C190" s="146">
        <f>C188/D113</f>
        <v>0.88888888888888895</v>
      </c>
      <c r="D190" s="26"/>
      <c r="E190" s="27"/>
      <c r="H190" s="145" t="s">
        <v>18</v>
      </c>
      <c r="I190" s="146">
        <f>I188/J113</f>
        <v>0.77777777777777768</v>
      </c>
      <c r="J190" s="26"/>
      <c r="K190" s="27"/>
      <c r="N190" s="145" t="s">
        <v>18</v>
      </c>
      <c r="O190" s="146">
        <f>O188/P113</f>
        <v>1.6666666666666667</v>
      </c>
      <c r="P190" s="38"/>
      <c r="Q190" s="39"/>
      <c r="T190" s="145" t="s">
        <v>18</v>
      </c>
      <c r="U190" s="146">
        <f>U188/V113</f>
        <v>2.2500000000000004</v>
      </c>
      <c r="V190" s="38"/>
      <c r="W190" s="39"/>
      <c r="Z190" s="145" t="s">
        <v>18</v>
      </c>
      <c r="AA190" s="146">
        <f>AA188/AB113</f>
        <v>0.83333333333333337</v>
      </c>
      <c r="AB190" s="31"/>
      <c r="AC190" s="32"/>
      <c r="AF190" s="145" t="s">
        <v>18</v>
      </c>
      <c r="AG190" s="146">
        <f>AG188/AH113</f>
        <v>0.83333333333333337</v>
      </c>
      <c r="AH190" s="31"/>
      <c r="AI190" s="32"/>
    </row>
    <row r="191" spans="2:35" x14ac:dyDescent="0.25">
      <c r="B191" s="6"/>
      <c r="C191" s="8"/>
      <c r="H191" s="6"/>
      <c r="I191" s="8"/>
      <c r="N191" s="6"/>
      <c r="O191" s="8"/>
      <c r="T191" s="6"/>
      <c r="U191" s="8"/>
      <c r="Z191" s="6"/>
      <c r="AA191" s="8"/>
    </row>
    <row r="192" spans="2:35" x14ac:dyDescent="0.25">
      <c r="B192" s="6"/>
      <c r="C192" s="8"/>
      <c r="H192" s="6"/>
      <c r="I192" s="8"/>
      <c r="N192" s="6"/>
      <c r="O192" s="8"/>
      <c r="T192" s="6"/>
      <c r="U192" s="8"/>
      <c r="Z192" s="6"/>
      <c r="AA192" s="8"/>
    </row>
    <row r="193" spans="2:27" x14ac:dyDescent="0.25">
      <c r="B193" s="6"/>
      <c r="C193" s="8"/>
      <c r="H193" s="6"/>
      <c r="I193" s="8"/>
      <c r="N193" s="6"/>
      <c r="O193" s="8"/>
      <c r="T193" s="6"/>
      <c r="U193" s="8"/>
      <c r="Z193" s="6"/>
      <c r="AA193" s="8"/>
    </row>
    <row r="194" spans="2:27" x14ac:dyDescent="0.25">
      <c r="B194" s="6"/>
      <c r="C194" s="8"/>
      <c r="H194" s="6"/>
      <c r="I194" s="8"/>
      <c r="N194" s="6"/>
      <c r="O194" s="8"/>
      <c r="T194" s="6"/>
      <c r="U194" s="8"/>
      <c r="Z194" s="6"/>
      <c r="AA194" s="8"/>
    </row>
    <row r="195" spans="2:27" x14ac:dyDescent="0.25">
      <c r="B195" s="6"/>
      <c r="C195" s="8"/>
      <c r="H195" s="6"/>
      <c r="I195" s="8"/>
      <c r="N195" s="6"/>
      <c r="O195" s="8"/>
      <c r="T195" s="6"/>
      <c r="U195" s="8"/>
      <c r="Z195" s="6"/>
      <c r="AA195" s="8"/>
    </row>
    <row r="196" spans="2:27" x14ac:dyDescent="0.25">
      <c r="B196" s="6"/>
      <c r="C196" s="8"/>
      <c r="H196" s="6"/>
      <c r="I196" s="8"/>
      <c r="N196" s="6"/>
      <c r="O196" s="8"/>
      <c r="T196" s="6"/>
      <c r="U196" s="8"/>
      <c r="Z196" s="6"/>
      <c r="AA196" s="8"/>
    </row>
    <row r="197" spans="2:27" x14ac:dyDescent="0.25">
      <c r="B197" s="6"/>
      <c r="C197" s="8"/>
      <c r="H197" s="6"/>
      <c r="I197" s="8"/>
      <c r="N197" s="6"/>
      <c r="O197" s="8"/>
      <c r="T197" s="6"/>
      <c r="U197" s="8"/>
      <c r="Z197" s="6"/>
      <c r="AA197" s="8"/>
    </row>
    <row r="198" spans="2:27" x14ac:dyDescent="0.25">
      <c r="B198" s="6"/>
      <c r="C198" s="8"/>
      <c r="H198" s="6"/>
      <c r="I198" s="8"/>
      <c r="N198" s="6"/>
      <c r="O198" s="8"/>
      <c r="T198" s="6"/>
      <c r="U198" s="8"/>
      <c r="Z198" s="6"/>
      <c r="AA198" s="8"/>
    </row>
    <row r="225" ht="63.75" customHeight="1" x14ac:dyDescent="0.25"/>
    <row r="288" ht="15" hidden="1" customHeight="1" x14ac:dyDescent="0.25"/>
    <row r="289" ht="15" hidden="1" customHeight="1" x14ac:dyDescent="0.25"/>
    <row r="291" ht="15" hidden="1" customHeight="1" x14ac:dyDescent="0.25"/>
    <row r="292" ht="15" hidden="1" customHeight="1" x14ac:dyDescent="0.25"/>
    <row r="294" ht="15.75" hidden="1" customHeight="1" thickBot="1" x14ac:dyDescent="0.25"/>
    <row r="295" ht="15" hidden="1" customHeight="1" x14ac:dyDescent="0.25"/>
    <row r="297" ht="15" hidden="1" customHeight="1" x14ac:dyDescent="0.25"/>
    <row r="298" ht="15" hidden="1" customHeight="1" x14ac:dyDescent="0.25"/>
    <row r="300" ht="15" hidden="1" customHeight="1" x14ac:dyDescent="0.25"/>
    <row r="301" ht="15" hidden="1" customHeight="1" x14ac:dyDescent="0.25"/>
    <row r="303" ht="15" hidden="1" customHeight="1" x14ac:dyDescent="0.25"/>
    <row r="304" ht="15" hidden="1" customHeight="1" x14ac:dyDescent="0.25"/>
    <row r="306" ht="15" hidden="1" customHeight="1" x14ac:dyDescent="0.25"/>
    <row r="307" ht="15" hidden="1" customHeight="1" x14ac:dyDescent="0.25"/>
    <row r="309" ht="15" hidden="1" customHeight="1" x14ac:dyDescent="0.25"/>
    <row r="310" ht="15" hidden="1" customHeight="1" x14ac:dyDescent="0.25"/>
    <row r="312" ht="15" hidden="1" customHeight="1" x14ac:dyDescent="0.25"/>
    <row r="313" ht="15" hidden="1" customHeight="1" x14ac:dyDescent="0.25"/>
    <row r="315" ht="15" hidden="1" customHeight="1" x14ac:dyDescent="0.25"/>
    <row r="316" ht="15" hidden="1" customHeight="1" x14ac:dyDescent="0.25"/>
    <row r="318" ht="15" hidden="1" customHeight="1" x14ac:dyDescent="0.25"/>
    <row r="319" ht="15" hidden="1" customHeight="1" x14ac:dyDescent="0.25"/>
    <row r="321" ht="15" hidden="1" customHeight="1" x14ac:dyDescent="0.25"/>
  </sheetData>
  <mergeCells count="59">
    <mergeCell ref="AO58:AO60"/>
    <mergeCell ref="AP58:AP60"/>
    <mergeCell ref="AT58:AT60"/>
    <mergeCell ref="AU58:AU60"/>
    <mergeCell ref="H109:K109"/>
    <mergeCell ref="N109:Q109"/>
    <mergeCell ref="B109:E109"/>
    <mergeCell ref="Z3:AC3"/>
    <mergeCell ref="AF3:AI3"/>
    <mergeCell ref="AF109:AI109"/>
    <mergeCell ref="Z109:AC109"/>
    <mergeCell ref="T109:W109"/>
    <mergeCell ref="AF5:AG5"/>
    <mergeCell ref="B6:C6"/>
    <mergeCell ref="H6:I6"/>
    <mergeCell ref="N6:O6"/>
    <mergeCell ref="T6:U6"/>
    <mergeCell ref="Z6:AA6"/>
    <mergeCell ref="AF6:AG6"/>
    <mergeCell ref="Z5:AA5"/>
    <mergeCell ref="B7:C7"/>
    <mergeCell ref="H7:I7"/>
    <mergeCell ref="B113:C113"/>
    <mergeCell ref="H113:I113"/>
    <mergeCell ref="N113:O113"/>
    <mergeCell ref="T113:U113"/>
    <mergeCell ref="Z113:AA113"/>
    <mergeCell ref="B112:C112"/>
    <mergeCell ref="H112:I112"/>
    <mergeCell ref="N112:O112"/>
    <mergeCell ref="T112:U112"/>
    <mergeCell ref="Z112:AA112"/>
    <mergeCell ref="B111:C111"/>
    <mergeCell ref="H111:I111"/>
    <mergeCell ref="N111:O111"/>
    <mergeCell ref="T111:U111"/>
    <mergeCell ref="Z111:AA111"/>
    <mergeCell ref="AN14:AN16"/>
    <mergeCell ref="AN17:AN19"/>
    <mergeCell ref="AN23:AN25"/>
    <mergeCell ref="AF7:AG7"/>
    <mergeCell ref="AF113:AG113"/>
    <mergeCell ref="AF112:AG112"/>
    <mergeCell ref="AF111:AG111"/>
    <mergeCell ref="AM14:AM19"/>
    <mergeCell ref="AM20:AM25"/>
    <mergeCell ref="AN20:AN22"/>
    <mergeCell ref="N7:O7"/>
    <mergeCell ref="T7:U7"/>
    <mergeCell ref="Z7:AA7"/>
    <mergeCell ref="E1:G1"/>
    <mergeCell ref="B5:C5"/>
    <mergeCell ref="H5:I5"/>
    <mergeCell ref="N5:O5"/>
    <mergeCell ref="T5:U5"/>
    <mergeCell ref="B3:E3"/>
    <mergeCell ref="H3:K3"/>
    <mergeCell ref="N3:Q3"/>
    <mergeCell ref="T3:W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A5221-122C-46DA-A148-47D3E41E50D6}">
  <dimension ref="E10:I14"/>
  <sheetViews>
    <sheetView tabSelected="1" workbookViewId="0">
      <selection activeCell="M12" sqref="M12"/>
    </sheetView>
  </sheetViews>
  <sheetFormatPr defaultRowHeight="15" x14ac:dyDescent="0.25"/>
  <cols>
    <col min="5" max="5" width="5.42578125" customWidth="1"/>
    <col min="6" max="6" width="10.28515625" customWidth="1"/>
    <col min="7" max="7" width="11.5703125" customWidth="1"/>
    <col min="9" max="9" width="14.85546875" customWidth="1"/>
  </cols>
  <sheetData>
    <row r="10" spans="5:9" ht="38.25" x14ac:dyDescent="0.25">
      <c r="E10" s="247" t="s">
        <v>40</v>
      </c>
      <c r="F10" s="247" t="s">
        <v>47</v>
      </c>
      <c r="G10" s="247" t="s">
        <v>41</v>
      </c>
      <c r="H10" s="247" t="s">
        <v>45</v>
      </c>
      <c r="I10" s="247" t="s">
        <v>46</v>
      </c>
    </row>
    <row r="11" spans="5:9" x14ac:dyDescent="0.25">
      <c r="E11" s="248">
        <v>1</v>
      </c>
      <c r="F11" s="248">
        <v>0.15</v>
      </c>
      <c r="G11" s="247" t="s">
        <v>42</v>
      </c>
      <c r="H11" s="247">
        <v>70</v>
      </c>
      <c r="I11" s="247" t="s">
        <v>43</v>
      </c>
    </row>
    <row r="12" spans="5:9" ht="19.5" customHeight="1" x14ac:dyDescent="0.25">
      <c r="E12" s="248"/>
      <c r="F12" s="248"/>
      <c r="G12" s="247" t="s">
        <v>44</v>
      </c>
      <c r="H12" s="247">
        <v>85</v>
      </c>
      <c r="I12" s="247" t="s">
        <v>43</v>
      </c>
    </row>
    <row r="13" spans="5:9" x14ac:dyDescent="0.25">
      <c r="E13" s="248">
        <v>2</v>
      </c>
      <c r="F13" s="249">
        <v>0.3</v>
      </c>
      <c r="G13" s="247" t="s">
        <v>42</v>
      </c>
      <c r="H13" s="247">
        <v>70</v>
      </c>
      <c r="I13" s="247" t="s">
        <v>43</v>
      </c>
    </row>
    <row r="14" spans="5:9" x14ac:dyDescent="0.25">
      <c r="E14" s="248"/>
      <c r="F14" s="249"/>
      <c r="G14" s="247" t="s">
        <v>44</v>
      </c>
      <c r="H14" s="247">
        <v>85</v>
      </c>
      <c r="I14" s="247" t="s">
        <v>43</v>
      </c>
    </row>
  </sheetData>
  <mergeCells count="4">
    <mergeCell ref="E11:E12"/>
    <mergeCell ref="F11:F12"/>
    <mergeCell ref="E13:E14"/>
    <mergeCell ref="F13:F14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Pull-out(E)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PCD</dc:creator>
  <cp:lastModifiedBy>abc</cp:lastModifiedBy>
  <dcterms:created xsi:type="dcterms:W3CDTF">2017-11-17T18:50:41Z</dcterms:created>
  <dcterms:modified xsi:type="dcterms:W3CDTF">2019-05-27T08:18:26Z</dcterms:modified>
</cp:coreProperties>
</file>