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Growth performance" sheetId="1" r:id="rId1"/>
    <sheet name="Nutrient Utilization" sheetId="2" r:id="rId2"/>
    <sheet name="Microflora" sheetId="3" r:id="rId3"/>
    <sheet name="pH" sheetId="4" r:id="rId4"/>
    <sheet name="Antioxidant" sheetId="5" r:id="rId5"/>
  </sheets>
  <calcPr calcId="145621"/>
</workbook>
</file>

<file path=xl/calcChain.xml><?xml version="1.0" encoding="utf-8"?>
<calcChain xmlns="http://schemas.openxmlformats.org/spreadsheetml/2006/main">
  <c r="L31" i="1" l="1"/>
  <c r="I31" i="1"/>
  <c r="G31" i="1"/>
  <c r="O31" i="1" s="1"/>
  <c r="N31" i="1"/>
  <c r="K31" i="1"/>
  <c r="H31" i="1"/>
  <c r="L30" i="1"/>
  <c r="I30" i="1"/>
  <c r="G30" i="1"/>
  <c r="O30" i="1" s="1"/>
  <c r="N30" i="1"/>
  <c r="K30" i="1"/>
  <c r="H30" i="1"/>
  <c r="L29" i="1"/>
  <c r="I29" i="1"/>
  <c r="G29" i="1"/>
  <c r="O29" i="1" s="1"/>
  <c r="N29" i="1"/>
  <c r="K29" i="1"/>
  <c r="H29" i="1"/>
  <c r="L28" i="1"/>
  <c r="I28" i="1"/>
  <c r="G28" i="1"/>
  <c r="O28" i="1" s="1"/>
  <c r="N28" i="1"/>
  <c r="K28" i="1"/>
  <c r="H28" i="1"/>
  <c r="L27" i="1"/>
  <c r="I27" i="1"/>
  <c r="G27" i="1"/>
  <c r="O27" i="1" s="1"/>
  <c r="N27" i="1"/>
  <c r="K27" i="1"/>
  <c r="H27" i="1"/>
  <c r="L26" i="1"/>
  <c r="I26" i="1"/>
  <c r="G26" i="1"/>
  <c r="O26" i="1" s="1"/>
  <c r="N26" i="1"/>
  <c r="K26" i="1"/>
  <c r="H26" i="1"/>
  <c r="L25" i="1"/>
  <c r="I25" i="1"/>
  <c r="G25" i="1"/>
  <c r="O25" i="1" s="1"/>
  <c r="N25" i="1"/>
  <c r="K25" i="1"/>
  <c r="H25" i="1"/>
  <c r="L24" i="1"/>
  <c r="I24" i="1"/>
  <c r="G24" i="1"/>
  <c r="O24" i="1" s="1"/>
  <c r="N24" i="1"/>
  <c r="K24" i="1"/>
  <c r="H24" i="1"/>
  <c r="L23" i="1"/>
  <c r="I23" i="1"/>
  <c r="G23" i="1"/>
  <c r="O23" i="1" s="1"/>
  <c r="N23" i="1"/>
  <c r="K23" i="1"/>
  <c r="H23" i="1"/>
  <c r="L22" i="1"/>
  <c r="I22" i="1"/>
  <c r="G22" i="1"/>
  <c r="O22" i="1" s="1"/>
  <c r="N22" i="1"/>
  <c r="K22" i="1"/>
  <c r="H22" i="1"/>
  <c r="L21" i="1"/>
  <c r="I21" i="1"/>
  <c r="G21" i="1"/>
  <c r="O21" i="1" s="1"/>
  <c r="N21" i="1"/>
  <c r="K21" i="1"/>
  <c r="H21" i="1"/>
  <c r="L20" i="1"/>
  <c r="I20" i="1"/>
  <c r="G20" i="1"/>
  <c r="O20" i="1" s="1"/>
  <c r="N20" i="1"/>
  <c r="K20" i="1"/>
  <c r="H20" i="1"/>
  <c r="L19" i="1"/>
  <c r="I19" i="1"/>
  <c r="G19" i="1"/>
  <c r="O19" i="1" s="1"/>
  <c r="N19" i="1"/>
  <c r="K19" i="1"/>
  <c r="H19" i="1"/>
  <c r="L18" i="1"/>
  <c r="I18" i="1"/>
  <c r="G18" i="1"/>
  <c r="O18" i="1" s="1"/>
  <c r="N18" i="1"/>
  <c r="K18" i="1"/>
  <c r="H18" i="1"/>
  <c r="L17" i="1"/>
  <c r="I17" i="1"/>
  <c r="G17" i="1"/>
  <c r="O17" i="1" s="1"/>
  <c r="N17" i="1"/>
  <c r="K17" i="1"/>
  <c r="H17" i="1"/>
  <c r="L16" i="1"/>
  <c r="I16" i="1"/>
  <c r="G16" i="1"/>
  <c r="O16" i="1" s="1"/>
  <c r="N16" i="1"/>
  <c r="K16" i="1"/>
  <c r="H16" i="1"/>
  <c r="L15" i="1"/>
  <c r="I15" i="1"/>
  <c r="G15" i="1"/>
  <c r="O15" i="1" s="1"/>
  <c r="N15" i="1"/>
  <c r="K15" i="1"/>
  <c r="H15" i="1"/>
  <c r="L14" i="1"/>
  <c r="I14" i="1"/>
  <c r="G14" i="1"/>
  <c r="O14" i="1" s="1"/>
  <c r="N14" i="1"/>
  <c r="K14" i="1"/>
  <c r="H14" i="1"/>
  <c r="L13" i="1"/>
  <c r="I13" i="1"/>
  <c r="G13" i="1"/>
  <c r="O13" i="1" s="1"/>
  <c r="N13" i="1"/>
  <c r="K13" i="1"/>
  <c r="H13" i="1"/>
  <c r="L12" i="1"/>
  <c r="I12" i="1"/>
  <c r="G12" i="1"/>
  <c r="O12" i="1" s="1"/>
  <c r="N12" i="1"/>
  <c r="K12" i="1"/>
  <c r="H12" i="1"/>
  <c r="L11" i="1"/>
  <c r="I11" i="1"/>
  <c r="G11" i="1"/>
  <c r="O11" i="1" s="1"/>
  <c r="N11" i="1"/>
  <c r="K11" i="1"/>
  <c r="H11" i="1"/>
  <c r="L10" i="1"/>
  <c r="I10" i="1"/>
  <c r="G10" i="1"/>
  <c r="O10" i="1" s="1"/>
  <c r="N10" i="1"/>
  <c r="K10" i="1"/>
  <c r="H10" i="1"/>
  <c r="L9" i="1"/>
  <c r="I9" i="1"/>
  <c r="G9" i="1"/>
  <c r="O9" i="1" s="1"/>
  <c r="N9" i="1"/>
  <c r="K9" i="1"/>
  <c r="H9" i="1"/>
  <c r="L8" i="1"/>
  <c r="I8" i="1"/>
  <c r="G8" i="1"/>
  <c r="O8" i="1" s="1"/>
  <c r="N8" i="1"/>
  <c r="K8" i="1"/>
  <c r="H8" i="1"/>
  <c r="L7" i="1"/>
  <c r="I7" i="1"/>
  <c r="G7" i="1"/>
  <c r="O7" i="1" s="1"/>
  <c r="N7" i="1"/>
  <c r="K7" i="1"/>
  <c r="H7" i="1"/>
  <c r="L6" i="1"/>
  <c r="I6" i="1"/>
  <c r="G6" i="1"/>
  <c r="O6" i="1" s="1"/>
  <c r="N6" i="1"/>
  <c r="K6" i="1"/>
  <c r="H6" i="1"/>
  <c r="L5" i="1"/>
  <c r="I5" i="1"/>
  <c r="G5" i="1"/>
  <c r="O5" i="1" s="1"/>
  <c r="N5" i="1"/>
  <c r="K5" i="1"/>
  <c r="H5" i="1"/>
  <c r="L4" i="1"/>
  <c r="I4" i="1"/>
  <c r="G4" i="1"/>
  <c r="O4" i="1" s="1"/>
  <c r="N4" i="1"/>
  <c r="K4" i="1"/>
  <c r="H4" i="1"/>
  <c r="L3" i="1"/>
  <c r="I3" i="1"/>
  <c r="G3" i="1"/>
  <c r="O3" i="1" s="1"/>
  <c r="N3" i="1"/>
  <c r="K3" i="1"/>
  <c r="H3" i="1"/>
  <c r="L2" i="1"/>
  <c r="I2" i="1"/>
  <c r="G2" i="1"/>
  <c r="O2" i="1" s="1"/>
  <c r="N2" i="1"/>
  <c r="K2" i="1"/>
  <c r="H2" i="1"/>
  <c r="P19" i="1" l="1"/>
  <c r="M9" i="1"/>
  <c r="J17" i="1"/>
  <c r="J23" i="1"/>
  <c r="P10" i="1"/>
  <c r="P22" i="1"/>
  <c r="J3" i="1"/>
  <c r="J27" i="1"/>
  <c r="J11" i="1"/>
  <c r="M22" i="1"/>
  <c r="J4" i="1"/>
  <c r="J15" i="1"/>
  <c r="M3" i="1"/>
  <c r="M7" i="1"/>
  <c r="J21" i="1"/>
  <c r="M25" i="1"/>
  <c r="P16" i="1"/>
  <c r="J13" i="1"/>
  <c r="P24" i="1"/>
  <c r="J26" i="1"/>
  <c r="P29" i="1"/>
  <c r="P30" i="1"/>
  <c r="M5" i="1"/>
  <c r="M11" i="1"/>
  <c r="P12" i="1"/>
  <c r="M17" i="1"/>
  <c r="P28" i="1"/>
  <c r="J14" i="1"/>
  <c r="M15" i="1"/>
  <c r="M19" i="1"/>
  <c r="J6" i="1"/>
  <c r="M12" i="1"/>
  <c r="M18" i="1"/>
  <c r="M28" i="1"/>
  <c r="M21" i="1"/>
  <c r="M27" i="1"/>
  <c r="P5" i="1"/>
  <c r="J9" i="1"/>
  <c r="J19" i="1"/>
  <c r="J25" i="1"/>
  <c r="J29" i="1"/>
  <c r="P18" i="1"/>
  <c r="M23" i="1"/>
  <c r="P2" i="1"/>
  <c r="J7" i="1"/>
  <c r="M29" i="1"/>
  <c r="M31" i="1"/>
  <c r="M4" i="1"/>
  <c r="P6" i="1"/>
  <c r="P7" i="1"/>
  <c r="M13" i="1"/>
  <c r="M16" i="1"/>
  <c r="M24" i="1"/>
  <c r="J31" i="1"/>
  <c r="M30" i="1"/>
  <c r="P4" i="1"/>
  <c r="P17" i="1"/>
  <c r="P3" i="1"/>
  <c r="P15" i="1"/>
  <c r="P27" i="1"/>
  <c r="M6" i="1"/>
  <c r="P9" i="1"/>
  <c r="P13" i="1"/>
  <c r="J16" i="1"/>
  <c r="J2" i="1"/>
  <c r="P8" i="1"/>
  <c r="M8" i="1"/>
  <c r="M10" i="1"/>
  <c r="P11" i="1"/>
  <c r="J18" i="1"/>
  <c r="P21" i="1"/>
  <c r="P25" i="1"/>
  <c r="P26" i="1"/>
  <c r="J28" i="1"/>
  <c r="M2" i="1"/>
  <c r="J10" i="1"/>
  <c r="M14" i="1"/>
  <c r="J20" i="1"/>
  <c r="J24" i="1"/>
  <c r="P31" i="1"/>
  <c r="J8" i="1"/>
  <c r="P14" i="1"/>
  <c r="M20" i="1"/>
  <c r="P23" i="1"/>
  <c r="J30" i="1"/>
  <c r="J5" i="1"/>
  <c r="J12" i="1"/>
  <c r="P20" i="1"/>
  <c r="J22" i="1"/>
  <c r="M26" i="1"/>
</calcChain>
</file>

<file path=xl/sharedStrings.xml><?xml version="1.0" encoding="utf-8"?>
<sst xmlns="http://schemas.openxmlformats.org/spreadsheetml/2006/main" count="189" uniqueCount="42">
  <si>
    <t>W1</t>
  </si>
  <si>
    <t>W21</t>
  </si>
  <si>
    <t>W42</t>
  </si>
  <si>
    <t>ADG1-21</t>
  </si>
  <si>
    <t>ADG22-42</t>
  </si>
  <si>
    <t>ADG42</t>
  </si>
  <si>
    <t>1-21天耗料</t>
  </si>
  <si>
    <t>22-42</t>
  </si>
  <si>
    <t>42天耗料</t>
  </si>
  <si>
    <t>ADFI1-21</t>
  </si>
  <si>
    <t>ADFI22-42</t>
  </si>
  <si>
    <t>ADFI42</t>
  </si>
  <si>
    <t>FG1-21</t>
  </si>
  <si>
    <t>FG22-42</t>
  </si>
  <si>
    <t>FG42</t>
  </si>
  <si>
    <t>Control</t>
  </si>
  <si>
    <t>CS50</t>
  </si>
  <si>
    <t>CS100</t>
  </si>
  <si>
    <t>CC50</t>
  </si>
  <si>
    <t>CC100</t>
  </si>
  <si>
    <t>平方和</t>
  </si>
  <si>
    <t>平方和/组数/重复数</t>
  </si>
  <si>
    <t>SEM</t>
  </si>
  <si>
    <t>DM</t>
  </si>
  <si>
    <t>Energy </t>
  </si>
  <si>
    <t>CP</t>
  </si>
  <si>
    <t>Ca</t>
  </si>
  <si>
    <t>P</t>
  </si>
  <si>
    <t>42Ileum</t>
  </si>
  <si>
    <t>42Cecum</t>
  </si>
  <si>
    <t>Escherichia coli </t>
  </si>
  <si>
    <t>CuS</t>
  </si>
  <si>
    <t>CuM</t>
  </si>
  <si>
    <t>Lactobacillus</t>
  </si>
  <si>
    <t>肌胃</t>
  </si>
  <si>
    <t>腺胃</t>
  </si>
  <si>
    <t>十二指肠中部</t>
  </si>
  <si>
    <t>空肠中段</t>
  </si>
  <si>
    <t>回肠前段</t>
  </si>
  <si>
    <t>回肠后端</t>
  </si>
  <si>
    <t>CER，U/L</t>
    <phoneticPr fontId="1" type="noConversion"/>
  </si>
  <si>
    <t>SOD，U/mL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</si>
</sst>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0"/>
  </numFmts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8" fontId="0" fillId="0" borderId="0" xfId="0" applyNumberFormat="1"/>
    <xf numFmtId="2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A2" sqref="A2:A31"/>
    </sheetView>
  </sheetViews>
  <sheetFormatPr defaultRowHeight="13.5" x14ac:dyDescent="0.15"/>
  <sheetData>
    <row r="1" spans="1:16" x14ac:dyDescent="0.15">
      <c r="B1" t="s">
        <v>0</v>
      </c>
      <c r="C1" t="s">
        <v>1</v>
      </c>
      <c r="D1" t="s">
        <v>2</v>
      </c>
      <c r="E1" t="s">
        <v>6</v>
      </c>
      <c r="F1" t="s">
        <v>7</v>
      </c>
      <c r="G1" t="s">
        <v>8</v>
      </c>
      <c r="H1" t="s">
        <v>3</v>
      </c>
      <c r="I1" t="s">
        <v>9</v>
      </c>
      <c r="J1" t="s">
        <v>12</v>
      </c>
      <c r="K1" t="s">
        <v>4</v>
      </c>
      <c r="L1" t="s">
        <v>10</v>
      </c>
      <c r="M1" t="s">
        <v>13</v>
      </c>
      <c r="N1" t="s">
        <v>5</v>
      </c>
      <c r="O1" t="s">
        <v>11</v>
      </c>
      <c r="P1" t="s">
        <v>14</v>
      </c>
    </row>
    <row r="2" spans="1:16" x14ac:dyDescent="0.15">
      <c r="A2" t="s">
        <v>15</v>
      </c>
      <c r="B2">
        <v>40</v>
      </c>
      <c r="C2">
        <v>768</v>
      </c>
      <c r="D2">
        <v>2485</v>
      </c>
      <c r="E2">
        <v>12275</v>
      </c>
      <c r="F2">
        <v>40224</v>
      </c>
      <c r="G2">
        <f>E2+F2</f>
        <v>52499</v>
      </c>
      <c r="H2">
        <f>(C2-B2)/21</f>
        <v>34.666666666666664</v>
      </c>
      <c r="I2">
        <f>E2/21/12</f>
        <v>48.710317460317462</v>
      </c>
      <c r="J2">
        <f>I2/H2</f>
        <v>1.4051053113553116</v>
      </c>
      <c r="K2">
        <f>(D2-C2)/21</f>
        <v>81.761904761904759</v>
      </c>
      <c r="L2">
        <f>F2/21/12</f>
        <v>159.61904761904762</v>
      </c>
      <c r="M2">
        <f>L2/K2</f>
        <v>1.9522422830518347</v>
      </c>
      <c r="N2">
        <f>(D2-B2)/42</f>
        <v>58.214285714285715</v>
      </c>
      <c r="O2">
        <f>G2/42/12</f>
        <v>104.16468253968253</v>
      </c>
      <c r="P2">
        <f>O2/N2</f>
        <v>1.7893319700068164</v>
      </c>
    </row>
    <row r="3" spans="1:16" x14ac:dyDescent="0.15">
      <c r="A3" t="s">
        <v>15</v>
      </c>
      <c r="B3">
        <v>40</v>
      </c>
      <c r="C3">
        <v>822</v>
      </c>
      <c r="D3">
        <v>2546</v>
      </c>
      <c r="E3">
        <v>12832</v>
      </c>
      <c r="F3">
        <v>41895</v>
      </c>
      <c r="G3">
        <f t="shared" ref="G3:G31" si="0">E3+F3</f>
        <v>54727</v>
      </c>
      <c r="H3">
        <f>(C3-B3)/21</f>
        <v>37.238095238095241</v>
      </c>
      <c r="I3">
        <f>E3/21/12</f>
        <v>50.920634920634917</v>
      </c>
      <c r="J3">
        <f>I3/H3</f>
        <v>1.3674339300937766</v>
      </c>
      <c r="K3">
        <f>(D3-C3)/21</f>
        <v>82.095238095238102</v>
      </c>
      <c r="L3">
        <f>F3/21/12</f>
        <v>166.25</v>
      </c>
      <c r="M3">
        <f>L3/K3</f>
        <v>2.0250870069605567</v>
      </c>
      <c r="N3">
        <f>(D3-B3)/42</f>
        <v>59.666666666666664</v>
      </c>
      <c r="O3">
        <f>G3/42/12</f>
        <v>108.58531746031747</v>
      </c>
      <c r="P3">
        <f>O3/N3</f>
        <v>1.8198656557595108</v>
      </c>
    </row>
    <row r="4" spans="1:16" x14ac:dyDescent="0.15">
      <c r="A4" t="s">
        <v>15</v>
      </c>
      <c r="B4">
        <v>40</v>
      </c>
      <c r="C4">
        <v>811</v>
      </c>
      <c r="D4">
        <v>2701</v>
      </c>
      <c r="E4">
        <v>11951</v>
      </c>
      <c r="F4">
        <v>46311</v>
      </c>
      <c r="G4">
        <f t="shared" si="0"/>
        <v>58262</v>
      </c>
      <c r="H4">
        <f>(C4-B4)/21</f>
        <v>36.714285714285715</v>
      </c>
      <c r="I4">
        <f>E4/21/12</f>
        <v>47.42460317460317</v>
      </c>
      <c r="J4">
        <f>I4/H4</f>
        <v>1.291720709035884</v>
      </c>
      <c r="K4">
        <f>(D4-C4)/21</f>
        <v>90</v>
      </c>
      <c r="L4">
        <f>F4/21/12</f>
        <v>183.77380952380952</v>
      </c>
      <c r="M4">
        <f>L4/K4</f>
        <v>2.0419312169312169</v>
      </c>
      <c r="N4">
        <f>(D4-B4)/42</f>
        <v>63.357142857142854</v>
      </c>
      <c r="O4">
        <f>G4/42/12</f>
        <v>115.59920634920634</v>
      </c>
      <c r="P4">
        <f>O4/N4</f>
        <v>1.8245646999874734</v>
      </c>
    </row>
    <row r="5" spans="1:16" x14ac:dyDescent="0.15">
      <c r="A5" t="s">
        <v>15</v>
      </c>
      <c r="B5">
        <v>40</v>
      </c>
      <c r="C5">
        <v>814</v>
      </c>
      <c r="D5">
        <v>2607</v>
      </c>
      <c r="E5">
        <v>12759</v>
      </c>
      <c r="F5">
        <v>44113</v>
      </c>
      <c r="G5">
        <f t="shared" si="0"/>
        <v>56872</v>
      </c>
      <c r="H5">
        <f>(C5-B5)/21</f>
        <v>36.857142857142854</v>
      </c>
      <c r="I5">
        <f>E5/21/12</f>
        <v>50.63095238095238</v>
      </c>
      <c r="J5">
        <f>I5/H5</f>
        <v>1.3737080103359174</v>
      </c>
      <c r="K5">
        <f>(D5-C5)/21</f>
        <v>85.38095238095238</v>
      </c>
      <c r="L5">
        <f>F5/21/12</f>
        <v>175.05158730158732</v>
      </c>
      <c r="M5">
        <f>L5/K5</f>
        <v>2.050241680609779</v>
      </c>
      <c r="N5">
        <f>(D5-B5)/42</f>
        <v>61.11904761904762</v>
      </c>
      <c r="O5">
        <f>G5/42/12</f>
        <v>112.84126984126983</v>
      </c>
      <c r="P5">
        <f>O5/N5</f>
        <v>1.846253733281392</v>
      </c>
    </row>
    <row r="6" spans="1:16" x14ac:dyDescent="0.15">
      <c r="A6" t="s">
        <v>15</v>
      </c>
      <c r="B6">
        <v>40</v>
      </c>
      <c r="C6">
        <v>794</v>
      </c>
      <c r="D6">
        <v>2668</v>
      </c>
      <c r="E6">
        <v>12379</v>
      </c>
      <c r="F6">
        <v>45564</v>
      </c>
      <c r="G6">
        <f t="shared" si="0"/>
        <v>57943</v>
      </c>
      <c r="H6">
        <f>(C6-B6)/21</f>
        <v>35.904761904761905</v>
      </c>
      <c r="I6">
        <f>E6/21/12</f>
        <v>49.123015873015873</v>
      </c>
      <c r="J6">
        <f>I6/H6</f>
        <v>1.3681476569407605</v>
      </c>
      <c r="K6">
        <f>(D6-C6)/21</f>
        <v>89.238095238095241</v>
      </c>
      <c r="L6">
        <f>F6/21/12</f>
        <v>180.80952380952382</v>
      </c>
      <c r="M6">
        <f>L6/K6</f>
        <v>2.0261472785485592</v>
      </c>
      <c r="N6">
        <f>(D6-B6)/42</f>
        <v>62.571428571428569</v>
      </c>
      <c r="O6">
        <f>G6/42/12</f>
        <v>114.96626984126983</v>
      </c>
      <c r="P6">
        <f>O6/N6</f>
        <v>1.8373604769152714</v>
      </c>
    </row>
    <row r="7" spans="1:16" x14ac:dyDescent="0.15">
      <c r="A7" t="s">
        <v>15</v>
      </c>
      <c r="B7">
        <v>40</v>
      </c>
      <c r="C7">
        <v>817</v>
      </c>
      <c r="D7">
        <v>2588</v>
      </c>
      <c r="E7">
        <v>12977</v>
      </c>
      <c r="F7">
        <v>40175</v>
      </c>
      <c r="G7">
        <f t="shared" si="0"/>
        <v>53152</v>
      </c>
      <c r="H7">
        <f>(C7-B7)/21</f>
        <v>37</v>
      </c>
      <c r="I7">
        <f>E7/21/12</f>
        <v>51.496031746031747</v>
      </c>
      <c r="J7">
        <f>I7/H7</f>
        <v>1.3917846417846418</v>
      </c>
      <c r="K7">
        <f>(D7-C7)/21</f>
        <v>84.333333333333329</v>
      </c>
      <c r="L7">
        <f>F7/21/12</f>
        <v>159.42460317460316</v>
      </c>
      <c r="M7">
        <f>L7/K7</f>
        <v>1.8904103143233577</v>
      </c>
      <c r="N7">
        <f>(D7-B7)/42</f>
        <v>60.666666666666664</v>
      </c>
      <c r="O7">
        <f>G7/42/12</f>
        <v>105.46031746031747</v>
      </c>
      <c r="P7">
        <f>O7/N7</f>
        <v>1.7383568812140242</v>
      </c>
    </row>
    <row r="8" spans="1:16" x14ac:dyDescent="0.15">
      <c r="A8" t="s">
        <v>16</v>
      </c>
      <c r="B8">
        <v>40</v>
      </c>
      <c r="C8">
        <v>824</v>
      </c>
      <c r="D8">
        <v>2655</v>
      </c>
      <c r="E8">
        <v>13070</v>
      </c>
      <c r="F8">
        <v>41798</v>
      </c>
      <c r="G8">
        <f t="shared" si="0"/>
        <v>54868</v>
      </c>
      <c r="H8">
        <f>(C8-B8)/21</f>
        <v>37.333333333333336</v>
      </c>
      <c r="I8">
        <f>E8/21/12</f>
        <v>51.865079365079367</v>
      </c>
      <c r="J8">
        <f>I8/H8</f>
        <v>1.3892431972789114</v>
      </c>
      <c r="K8">
        <f>(D8-C8)/21</f>
        <v>87.19047619047619</v>
      </c>
      <c r="L8">
        <f>F8/21/12</f>
        <v>165.86507936507937</v>
      </c>
      <c r="M8">
        <f>L8/K8</f>
        <v>1.9023302384853451</v>
      </c>
      <c r="N8">
        <f>(D8-B8)/42</f>
        <v>62.261904761904759</v>
      </c>
      <c r="O8">
        <f>G8/42/12</f>
        <v>108.86507936507935</v>
      </c>
      <c r="P8">
        <f>O8/N8</f>
        <v>1.7485022307202038</v>
      </c>
    </row>
    <row r="9" spans="1:16" x14ac:dyDescent="0.15">
      <c r="A9" t="s">
        <v>16</v>
      </c>
      <c r="B9">
        <v>40</v>
      </c>
      <c r="C9">
        <v>767</v>
      </c>
      <c r="D9">
        <v>2627</v>
      </c>
      <c r="E9">
        <v>12006</v>
      </c>
      <c r="F9">
        <v>42463</v>
      </c>
      <c r="G9">
        <f t="shared" si="0"/>
        <v>54469</v>
      </c>
      <c r="H9">
        <f>(C9-B9)/21</f>
        <v>34.61904761904762</v>
      </c>
      <c r="I9">
        <f>E9/21/12</f>
        <v>47.642857142857139</v>
      </c>
      <c r="J9">
        <f>I9/H9</f>
        <v>1.3762035763411278</v>
      </c>
      <c r="K9">
        <f>(D9-C9)/21</f>
        <v>88.571428571428569</v>
      </c>
      <c r="L9">
        <f>F9/21/12</f>
        <v>168.50396825396825</v>
      </c>
      <c r="M9">
        <f>L9/K9</f>
        <v>1.9024641577060932</v>
      </c>
      <c r="N9">
        <f>(D9-B9)/42</f>
        <v>61.595238095238095</v>
      </c>
      <c r="O9">
        <f>G9/42/12</f>
        <v>108.0734126984127</v>
      </c>
      <c r="P9">
        <f>O9/N9</f>
        <v>1.7545741528153589</v>
      </c>
    </row>
    <row r="10" spans="1:16" x14ac:dyDescent="0.15">
      <c r="A10" t="s">
        <v>16</v>
      </c>
      <c r="B10">
        <v>40</v>
      </c>
      <c r="C10">
        <v>839</v>
      </c>
      <c r="D10">
        <v>2661</v>
      </c>
      <c r="E10">
        <v>13115</v>
      </c>
      <c r="F10">
        <v>44861</v>
      </c>
      <c r="G10">
        <f t="shared" si="0"/>
        <v>57976</v>
      </c>
      <c r="H10">
        <f>(C10-B10)/21</f>
        <v>38.047619047619051</v>
      </c>
      <c r="I10">
        <f>E10/21/12</f>
        <v>52.043650793650791</v>
      </c>
      <c r="J10">
        <f>I10/H10</f>
        <v>1.3678556528994574</v>
      </c>
      <c r="K10">
        <f>(D10-C10)/21</f>
        <v>86.761904761904759</v>
      </c>
      <c r="L10">
        <f>F10/21/12</f>
        <v>178.01984126984129</v>
      </c>
      <c r="M10">
        <f>L10/K10</f>
        <v>2.0518203439443838</v>
      </c>
      <c r="N10">
        <f>(D10-B10)/42</f>
        <v>62.404761904761905</v>
      </c>
      <c r="O10">
        <f>G10/42/12</f>
        <v>115.03174603174602</v>
      </c>
      <c r="P10">
        <f>O10/N10</f>
        <v>1.8433168002034845</v>
      </c>
    </row>
    <row r="11" spans="1:16" x14ac:dyDescent="0.15">
      <c r="A11" t="s">
        <v>16</v>
      </c>
      <c r="B11">
        <v>40</v>
      </c>
      <c r="C11">
        <v>828</v>
      </c>
      <c r="D11">
        <v>2559</v>
      </c>
      <c r="E11">
        <v>11893</v>
      </c>
      <c r="F11">
        <v>41529</v>
      </c>
      <c r="G11">
        <f t="shared" si="0"/>
        <v>53422</v>
      </c>
      <c r="H11">
        <f>(C11-B11)/21</f>
        <v>37.523809523809526</v>
      </c>
      <c r="I11">
        <f>E11/21/12</f>
        <v>47.19444444444445</v>
      </c>
      <c r="J11">
        <f>I11/H11</f>
        <v>1.2577199661590526</v>
      </c>
      <c r="K11">
        <f>(D11-C11)/21</f>
        <v>82.428571428571431</v>
      </c>
      <c r="L11">
        <f>F11/21/12</f>
        <v>164.79761904761907</v>
      </c>
      <c r="M11">
        <f>L11/K11</f>
        <v>1.9992778740612365</v>
      </c>
      <c r="N11">
        <f>(D11-B11)/42</f>
        <v>59.976190476190474</v>
      </c>
      <c r="O11">
        <f>G11/42/12</f>
        <v>105.99603174603175</v>
      </c>
      <c r="P11">
        <f>O11/N11</f>
        <v>1.7673018393542412</v>
      </c>
    </row>
    <row r="12" spans="1:16" x14ac:dyDescent="0.15">
      <c r="A12" t="s">
        <v>16</v>
      </c>
      <c r="B12">
        <v>40</v>
      </c>
      <c r="C12">
        <v>840</v>
      </c>
      <c r="D12">
        <v>2791</v>
      </c>
      <c r="E12">
        <v>13481</v>
      </c>
      <c r="F12">
        <v>44153</v>
      </c>
      <c r="G12">
        <f t="shared" si="0"/>
        <v>57634</v>
      </c>
      <c r="H12">
        <f>(C12-B12)/21</f>
        <v>38.095238095238095</v>
      </c>
      <c r="I12">
        <f>E12/21/12</f>
        <v>53.496031746031747</v>
      </c>
      <c r="J12">
        <f>I12/H12</f>
        <v>1.4042708333333334</v>
      </c>
      <c r="K12">
        <f>(D12-C12)/21</f>
        <v>92.904761904761898</v>
      </c>
      <c r="L12">
        <f>F12/21/12</f>
        <v>175.21031746031747</v>
      </c>
      <c r="M12">
        <f>L12/K12</f>
        <v>1.8859132069024434</v>
      </c>
      <c r="N12">
        <f>(D12-B12)/42</f>
        <v>65.5</v>
      </c>
      <c r="O12">
        <f>G12/42/12</f>
        <v>114.35317460317459</v>
      </c>
      <c r="P12">
        <f>O12/N12</f>
        <v>1.7458499939415968</v>
      </c>
    </row>
    <row r="13" spans="1:16" x14ac:dyDescent="0.15">
      <c r="A13" t="s">
        <v>16</v>
      </c>
      <c r="B13">
        <v>40</v>
      </c>
      <c r="C13">
        <v>763</v>
      </c>
      <c r="D13">
        <v>2496</v>
      </c>
      <c r="E13">
        <v>11016</v>
      </c>
      <c r="F13">
        <v>41549</v>
      </c>
      <c r="G13">
        <f t="shared" si="0"/>
        <v>52565</v>
      </c>
      <c r="H13">
        <f>(C13-B13)/21</f>
        <v>34.428571428571431</v>
      </c>
      <c r="I13">
        <f>E13/21/12</f>
        <v>43.714285714285715</v>
      </c>
      <c r="J13">
        <f>I13/H13</f>
        <v>1.2697095435684647</v>
      </c>
      <c r="K13">
        <f>(D13-C13)/21</f>
        <v>82.523809523809518</v>
      </c>
      <c r="L13">
        <f>F13/21/12</f>
        <v>164.87698412698413</v>
      </c>
      <c r="M13">
        <f>L13/K13</f>
        <v>1.9979322946720524</v>
      </c>
      <c r="N13">
        <f>(D13-B13)/42</f>
        <v>58.476190476190474</v>
      </c>
      <c r="O13">
        <f>G13/42/12</f>
        <v>104.29563492063492</v>
      </c>
      <c r="P13">
        <f>O13/N13</f>
        <v>1.7835572747014117</v>
      </c>
    </row>
    <row r="14" spans="1:16" x14ac:dyDescent="0.15">
      <c r="A14" t="s">
        <v>17</v>
      </c>
      <c r="B14">
        <v>40</v>
      </c>
      <c r="C14">
        <v>852</v>
      </c>
      <c r="D14">
        <v>2688</v>
      </c>
      <c r="E14">
        <v>13100</v>
      </c>
      <c r="F14">
        <v>42374</v>
      </c>
      <c r="G14">
        <f t="shared" si="0"/>
        <v>55474</v>
      </c>
      <c r="H14">
        <f>(C14-B14)/21</f>
        <v>38.666666666666664</v>
      </c>
      <c r="I14">
        <f>E14/21/12</f>
        <v>51.984126984126988</v>
      </c>
      <c r="J14">
        <f>I14/H14</f>
        <v>1.344417077175698</v>
      </c>
      <c r="K14">
        <f>(D14-C14)/21</f>
        <v>87.428571428571431</v>
      </c>
      <c r="L14">
        <f>F14/21/12</f>
        <v>168.15079365079364</v>
      </c>
      <c r="M14">
        <f>L14/K14</f>
        <v>1.9232933914306463</v>
      </c>
      <c r="N14">
        <f>(D14-B14)/42</f>
        <v>63.047619047619051</v>
      </c>
      <c r="O14">
        <f>G14/42/12</f>
        <v>110.06746031746032</v>
      </c>
      <c r="P14">
        <f>O14/N14</f>
        <v>1.7457829808660623</v>
      </c>
    </row>
    <row r="15" spans="1:16" x14ac:dyDescent="0.15">
      <c r="A15" t="s">
        <v>17</v>
      </c>
      <c r="B15">
        <v>40</v>
      </c>
      <c r="C15">
        <v>812</v>
      </c>
      <c r="D15">
        <v>2739</v>
      </c>
      <c r="E15">
        <v>12159</v>
      </c>
      <c r="F15">
        <v>44720</v>
      </c>
      <c r="G15">
        <f t="shared" si="0"/>
        <v>56879</v>
      </c>
      <c r="H15">
        <f>(C15-B15)/21</f>
        <v>36.761904761904759</v>
      </c>
      <c r="I15">
        <f>E15/21/12</f>
        <v>48.25</v>
      </c>
      <c r="J15">
        <f>I15/H15</f>
        <v>1.3125</v>
      </c>
      <c r="K15">
        <f>(D15-C15)/21</f>
        <v>91.761904761904759</v>
      </c>
      <c r="L15">
        <f>F15/21/12</f>
        <v>177.46031746031747</v>
      </c>
      <c r="M15">
        <f>L15/K15</f>
        <v>1.9339214668742433</v>
      </c>
      <c r="N15">
        <f>(D15-B15)/42</f>
        <v>64.261904761904759</v>
      </c>
      <c r="O15">
        <f>G15/42/12</f>
        <v>112.85515873015873</v>
      </c>
      <c r="P15">
        <f>O15/N15</f>
        <v>1.7561751265900953</v>
      </c>
    </row>
    <row r="16" spans="1:16" x14ac:dyDescent="0.15">
      <c r="A16" t="s">
        <v>17</v>
      </c>
      <c r="B16">
        <v>40</v>
      </c>
      <c r="C16">
        <v>864</v>
      </c>
      <c r="D16">
        <v>2743</v>
      </c>
      <c r="E16">
        <v>13473</v>
      </c>
      <c r="F16">
        <v>43072</v>
      </c>
      <c r="G16">
        <f t="shared" si="0"/>
        <v>56545</v>
      </c>
      <c r="H16">
        <f>(C16-B16)/21</f>
        <v>39.238095238095241</v>
      </c>
      <c r="I16">
        <f>E16/21/12</f>
        <v>53.464285714285715</v>
      </c>
      <c r="J16">
        <f>I16/H16</f>
        <v>1.3625606796116505</v>
      </c>
      <c r="K16">
        <f>(D16-C16)/21</f>
        <v>89.476190476190482</v>
      </c>
      <c r="L16">
        <f>F16/21/12</f>
        <v>170.92063492063494</v>
      </c>
      <c r="M16">
        <f>L16/K16</f>
        <v>1.910235941103424</v>
      </c>
      <c r="N16">
        <f>(D16-B16)/42</f>
        <v>64.357142857142861</v>
      </c>
      <c r="O16">
        <f>G16/42/12</f>
        <v>112.19246031746032</v>
      </c>
      <c r="P16">
        <f>O16/N16</f>
        <v>1.7432790726353433</v>
      </c>
    </row>
    <row r="17" spans="1:16" x14ac:dyDescent="0.15">
      <c r="A17" t="s">
        <v>17</v>
      </c>
      <c r="B17">
        <v>40</v>
      </c>
      <c r="C17">
        <v>802</v>
      </c>
      <c r="D17">
        <v>2597</v>
      </c>
      <c r="E17">
        <v>12316</v>
      </c>
      <c r="F17">
        <v>42410</v>
      </c>
      <c r="G17">
        <f t="shared" si="0"/>
        <v>54726</v>
      </c>
      <c r="H17">
        <f>(C17-B17)/21</f>
        <v>36.285714285714285</v>
      </c>
      <c r="I17">
        <f>E17/21/12</f>
        <v>48.873015873015873</v>
      </c>
      <c r="J17">
        <f>I17/H17</f>
        <v>1.3468941382327209</v>
      </c>
      <c r="K17">
        <f>(D17-C17)/21</f>
        <v>85.476190476190482</v>
      </c>
      <c r="L17">
        <f>F17/21/12</f>
        <v>168.29365079365081</v>
      </c>
      <c r="M17">
        <f>L17/K17</f>
        <v>1.9688950789229342</v>
      </c>
      <c r="N17">
        <f>(D17-B17)/42</f>
        <v>60.88095238095238</v>
      </c>
      <c r="O17">
        <f>G17/42/12</f>
        <v>108.58333333333333</v>
      </c>
      <c r="P17">
        <f>O17/N17</f>
        <v>1.7835353930387172</v>
      </c>
    </row>
    <row r="18" spans="1:16" x14ac:dyDescent="0.15">
      <c r="A18" t="s">
        <v>17</v>
      </c>
      <c r="B18">
        <v>40</v>
      </c>
      <c r="C18">
        <v>864</v>
      </c>
      <c r="D18">
        <v>2535</v>
      </c>
      <c r="E18">
        <v>11819</v>
      </c>
      <c r="F18">
        <v>41616</v>
      </c>
      <c r="G18">
        <f t="shared" si="0"/>
        <v>53435</v>
      </c>
      <c r="H18">
        <f>(C18-B18)/21</f>
        <v>39.238095238095241</v>
      </c>
      <c r="I18">
        <f>E18/21/12</f>
        <v>46.900793650793652</v>
      </c>
      <c r="J18">
        <f>I18/H18</f>
        <v>1.1952872168284789</v>
      </c>
      <c r="K18">
        <f>(D18-C18)/21</f>
        <v>79.571428571428569</v>
      </c>
      <c r="L18">
        <f>F18/21/12</f>
        <v>165.14285714285714</v>
      </c>
      <c r="M18">
        <f>L18/K18</f>
        <v>2.0754039497307</v>
      </c>
      <c r="N18">
        <f>(D18-B18)/42</f>
        <v>59.404761904761905</v>
      </c>
      <c r="O18">
        <f>G18/42/12</f>
        <v>106.02182539682541</v>
      </c>
      <c r="P18">
        <f>O18/N18</f>
        <v>1.784736138944556</v>
      </c>
    </row>
    <row r="19" spans="1:16" x14ac:dyDescent="0.15">
      <c r="A19" t="s">
        <v>17</v>
      </c>
      <c r="B19">
        <v>40</v>
      </c>
      <c r="C19">
        <v>863</v>
      </c>
      <c r="D19">
        <v>2749</v>
      </c>
      <c r="E19">
        <v>13511</v>
      </c>
      <c r="F19">
        <v>44410</v>
      </c>
      <c r="G19">
        <f t="shared" si="0"/>
        <v>57921</v>
      </c>
      <c r="H19">
        <f>(C19-B19)/21</f>
        <v>39.19047619047619</v>
      </c>
      <c r="I19">
        <f>E19/21/12</f>
        <v>53.615079365079367</v>
      </c>
      <c r="J19">
        <f>I19/H19</f>
        <v>1.3680639935196437</v>
      </c>
      <c r="K19">
        <f>(D19-C19)/21</f>
        <v>89.80952380952381</v>
      </c>
      <c r="L19">
        <f>F19/21/12</f>
        <v>176.23015873015871</v>
      </c>
      <c r="M19">
        <f>L19/K19</f>
        <v>1.9622658183103567</v>
      </c>
      <c r="N19">
        <f>(D19-B19)/42</f>
        <v>64.5</v>
      </c>
      <c r="O19">
        <f>G19/42/12</f>
        <v>114.92261904761905</v>
      </c>
      <c r="P19">
        <f>O19/N19</f>
        <v>1.7817460317460319</v>
      </c>
    </row>
    <row r="20" spans="1:16" x14ac:dyDescent="0.15">
      <c r="A20" t="s">
        <v>18</v>
      </c>
      <c r="B20">
        <v>40</v>
      </c>
      <c r="C20">
        <v>837</v>
      </c>
      <c r="D20">
        <v>2636</v>
      </c>
      <c r="E20">
        <v>12399</v>
      </c>
      <c r="F20">
        <v>44083</v>
      </c>
      <c r="G20">
        <f t="shared" si="0"/>
        <v>56482</v>
      </c>
      <c r="H20">
        <f>(C20-B20)/21</f>
        <v>37.952380952380949</v>
      </c>
      <c r="I20">
        <f>E20/21/12</f>
        <v>49.202380952380956</v>
      </c>
      <c r="J20">
        <f>I20/H20</f>
        <v>1.2964240903387707</v>
      </c>
      <c r="K20">
        <f>(D20-C20)/21</f>
        <v>85.666666666666671</v>
      </c>
      <c r="L20">
        <f>F20/21/12</f>
        <v>174.93253968253967</v>
      </c>
      <c r="M20">
        <f>L20/K20</f>
        <v>2.0420140818973502</v>
      </c>
      <c r="N20">
        <f>(D20-B20)/42</f>
        <v>61.80952380952381</v>
      </c>
      <c r="O20">
        <f>G20/42/12</f>
        <v>112.06746031746032</v>
      </c>
      <c r="P20">
        <f>O20/N20</f>
        <v>1.8131099126861838</v>
      </c>
    </row>
    <row r="21" spans="1:16" x14ac:dyDescent="0.15">
      <c r="A21" t="s">
        <v>18</v>
      </c>
      <c r="B21">
        <v>40</v>
      </c>
      <c r="C21">
        <v>812</v>
      </c>
      <c r="D21">
        <v>2807</v>
      </c>
      <c r="E21">
        <v>12347</v>
      </c>
      <c r="F21">
        <v>46285</v>
      </c>
      <c r="G21">
        <f t="shared" si="0"/>
        <v>58632</v>
      </c>
      <c r="H21">
        <f>(C21-B21)/21</f>
        <v>36.761904761904759</v>
      </c>
      <c r="I21">
        <f>E21/21/12</f>
        <v>48.996031746031747</v>
      </c>
      <c r="J21">
        <f>I21/H21</f>
        <v>1.3327936096718482</v>
      </c>
      <c r="K21">
        <f>(D21-C21)/21</f>
        <v>95</v>
      </c>
      <c r="L21">
        <f>F21/21/12</f>
        <v>183.67063492063494</v>
      </c>
      <c r="M21">
        <f>L21/K21</f>
        <v>1.9333751044277363</v>
      </c>
      <c r="N21">
        <f>(D21-B21)/42</f>
        <v>65.88095238095238</v>
      </c>
      <c r="O21">
        <f>G21/42/12</f>
        <v>116.33333333333333</v>
      </c>
      <c r="P21">
        <f>O21/N21</f>
        <v>1.7658113480303577</v>
      </c>
    </row>
    <row r="22" spans="1:16" x14ac:dyDescent="0.15">
      <c r="A22" t="s">
        <v>18</v>
      </c>
      <c r="B22">
        <v>40</v>
      </c>
      <c r="C22">
        <v>819</v>
      </c>
      <c r="D22">
        <v>2638</v>
      </c>
      <c r="E22">
        <v>12384</v>
      </c>
      <c r="F22">
        <v>43366</v>
      </c>
      <c r="G22">
        <f t="shared" si="0"/>
        <v>55750</v>
      </c>
      <c r="H22">
        <f>(C22-B22)/21</f>
        <v>37.095238095238095</v>
      </c>
      <c r="I22">
        <f>E22/21/12</f>
        <v>49.142857142857139</v>
      </c>
      <c r="J22">
        <f>I22/H22</f>
        <v>1.3247753530166879</v>
      </c>
      <c r="K22">
        <f>(D22-C22)/21</f>
        <v>86.61904761904762</v>
      </c>
      <c r="L22">
        <f>F22/21/12</f>
        <v>172.0873015873016</v>
      </c>
      <c r="M22">
        <f>L22/K22</f>
        <v>1.9867143118929815</v>
      </c>
      <c r="N22">
        <f>(D22-B22)/42</f>
        <v>61.857142857142854</v>
      </c>
      <c r="O22">
        <f>G22/42/12</f>
        <v>110.61507936507935</v>
      </c>
      <c r="P22">
        <f>O22/N22</f>
        <v>1.7882345393892738</v>
      </c>
    </row>
    <row r="23" spans="1:16" x14ac:dyDescent="0.15">
      <c r="A23" t="s">
        <v>18</v>
      </c>
      <c r="B23">
        <v>40</v>
      </c>
      <c r="C23">
        <v>874</v>
      </c>
      <c r="D23">
        <v>2846</v>
      </c>
      <c r="E23">
        <v>13359</v>
      </c>
      <c r="F23">
        <v>44527</v>
      </c>
      <c r="G23">
        <f t="shared" si="0"/>
        <v>57886</v>
      </c>
      <c r="H23">
        <f>(C23-B23)/21</f>
        <v>39.714285714285715</v>
      </c>
      <c r="I23">
        <f>E23/21/12</f>
        <v>53.011904761904759</v>
      </c>
      <c r="J23">
        <f>I23/H23</f>
        <v>1.3348321342925658</v>
      </c>
      <c r="K23">
        <f>(D23-C23)/21</f>
        <v>93.904761904761898</v>
      </c>
      <c r="L23">
        <f>F23/21/12</f>
        <v>176.69444444444446</v>
      </c>
      <c r="M23">
        <f>L23/K23</f>
        <v>1.8816345503718732</v>
      </c>
      <c r="N23">
        <f>(D23-B23)/42</f>
        <v>66.80952380952381</v>
      </c>
      <c r="O23">
        <f>G23/42/12</f>
        <v>114.85317460317459</v>
      </c>
      <c r="P23">
        <f>O23/N23</f>
        <v>1.7191138037538607</v>
      </c>
    </row>
    <row r="24" spans="1:16" x14ac:dyDescent="0.15">
      <c r="A24" t="s">
        <v>18</v>
      </c>
      <c r="B24">
        <v>40</v>
      </c>
      <c r="C24">
        <v>820</v>
      </c>
      <c r="D24">
        <v>2663</v>
      </c>
      <c r="E24">
        <v>12472</v>
      </c>
      <c r="F24">
        <v>43792</v>
      </c>
      <c r="G24">
        <f t="shared" si="0"/>
        <v>56264</v>
      </c>
      <c r="H24">
        <f>(C24-B24)/21</f>
        <v>37.142857142857146</v>
      </c>
      <c r="I24">
        <f>E24/21/12</f>
        <v>49.492063492063494</v>
      </c>
      <c r="J24">
        <f>I24/H24</f>
        <v>1.3324786324786324</v>
      </c>
      <c r="K24">
        <f>(D24-C24)/21</f>
        <v>87.761904761904759</v>
      </c>
      <c r="L24">
        <f>F24/21/12</f>
        <v>173.7777777777778</v>
      </c>
      <c r="M24">
        <f>L24/K24</f>
        <v>1.9801049014288301</v>
      </c>
      <c r="N24">
        <f>(D24-B24)/42</f>
        <v>62.452380952380949</v>
      </c>
      <c r="O24">
        <f>G24/42/12</f>
        <v>111.63492063492065</v>
      </c>
      <c r="P24">
        <f>O24/N24</f>
        <v>1.7875206506544672</v>
      </c>
    </row>
    <row r="25" spans="1:16" x14ac:dyDescent="0.15">
      <c r="A25" t="s">
        <v>18</v>
      </c>
      <c r="B25">
        <v>40</v>
      </c>
      <c r="C25">
        <v>885</v>
      </c>
      <c r="D25">
        <v>2714</v>
      </c>
      <c r="E25">
        <v>12383</v>
      </c>
      <c r="F25">
        <v>42753</v>
      </c>
      <c r="G25">
        <f t="shared" si="0"/>
        <v>55136</v>
      </c>
      <c r="H25">
        <f>(C25-B25)/21</f>
        <v>40.238095238095241</v>
      </c>
      <c r="I25">
        <f>E25/21/12</f>
        <v>49.138888888888886</v>
      </c>
      <c r="J25">
        <f>I25/H25</f>
        <v>1.2212031558185403</v>
      </c>
      <c r="K25">
        <f>(D25-C25)/21</f>
        <v>87.095238095238102</v>
      </c>
      <c r="L25">
        <f>F25/21/12</f>
        <v>169.6547619047619</v>
      </c>
      <c r="M25">
        <f>L25/K25</f>
        <v>1.9479223619464185</v>
      </c>
      <c r="N25">
        <f>(D25-B25)/42</f>
        <v>63.666666666666664</v>
      </c>
      <c r="O25">
        <f>G25/42/12</f>
        <v>109.39682539682541</v>
      </c>
      <c r="P25">
        <f>O25/N25</f>
        <v>1.7182747444527551</v>
      </c>
    </row>
    <row r="26" spans="1:16" x14ac:dyDescent="0.15">
      <c r="A26" t="s">
        <v>19</v>
      </c>
      <c r="B26">
        <v>40</v>
      </c>
      <c r="C26">
        <v>841</v>
      </c>
      <c r="D26">
        <v>2694</v>
      </c>
      <c r="E26">
        <v>13104</v>
      </c>
      <c r="F26">
        <v>43770</v>
      </c>
      <c r="G26">
        <f t="shared" si="0"/>
        <v>56874</v>
      </c>
      <c r="H26">
        <f>(C26-B26)/21</f>
        <v>38.142857142857146</v>
      </c>
      <c r="I26">
        <f>E26/21/12</f>
        <v>52</v>
      </c>
      <c r="J26">
        <f>I26/H26</f>
        <v>1.3632958801498127</v>
      </c>
      <c r="K26">
        <f>(D26-C26)/21</f>
        <v>88.238095238095241</v>
      </c>
      <c r="L26">
        <f>F26/21/12</f>
        <v>173.69047619047618</v>
      </c>
      <c r="M26">
        <f>L26/K26</f>
        <v>1.9684295736643278</v>
      </c>
      <c r="N26">
        <f>(D26-B26)/42</f>
        <v>63.19047619047619</v>
      </c>
      <c r="O26">
        <f>G26/42/12</f>
        <v>112.84523809523809</v>
      </c>
      <c r="P26">
        <f>O26/N26</f>
        <v>1.7857950263752824</v>
      </c>
    </row>
    <row r="27" spans="1:16" x14ac:dyDescent="0.15">
      <c r="A27" t="s">
        <v>19</v>
      </c>
      <c r="B27">
        <v>40</v>
      </c>
      <c r="C27">
        <v>880</v>
      </c>
      <c r="D27">
        <v>2811</v>
      </c>
      <c r="E27">
        <v>13172</v>
      </c>
      <c r="F27">
        <v>44888</v>
      </c>
      <c r="G27">
        <f t="shared" si="0"/>
        <v>58060</v>
      </c>
      <c r="H27">
        <f>(C27-B27)/21</f>
        <v>40</v>
      </c>
      <c r="I27">
        <f>E27/21/12</f>
        <v>52.269841269841265</v>
      </c>
      <c r="J27">
        <f>I27/H27</f>
        <v>1.3067460317460315</v>
      </c>
      <c r="K27">
        <f>(D27-C27)/21</f>
        <v>91.952380952380949</v>
      </c>
      <c r="L27">
        <f>F27/21/12</f>
        <v>178.12698412698413</v>
      </c>
      <c r="M27">
        <f>L27/K27</f>
        <v>1.9371655446228206</v>
      </c>
      <c r="N27">
        <f>(D27-B27)/42</f>
        <v>65.976190476190482</v>
      </c>
      <c r="O27">
        <f>G27/42/12</f>
        <v>115.1984126984127</v>
      </c>
      <c r="P27">
        <f>O27/N27</f>
        <v>1.7460603873451219</v>
      </c>
    </row>
    <row r="28" spans="1:16" x14ac:dyDescent="0.15">
      <c r="A28" t="s">
        <v>19</v>
      </c>
      <c r="B28">
        <v>40</v>
      </c>
      <c r="C28">
        <v>886</v>
      </c>
      <c r="D28">
        <v>2816</v>
      </c>
      <c r="E28">
        <v>12297</v>
      </c>
      <c r="F28">
        <v>38701</v>
      </c>
      <c r="G28">
        <f t="shared" si="0"/>
        <v>50998</v>
      </c>
      <c r="H28">
        <f>(C28-B28)/21</f>
        <v>40.285714285714285</v>
      </c>
      <c r="I28">
        <f>E28/21/12</f>
        <v>48.797619047619044</v>
      </c>
      <c r="J28">
        <f>I28/H28</f>
        <v>1.2112884160756501</v>
      </c>
      <c r="K28">
        <f>(D28-C28)/21</f>
        <v>91.904761904761898</v>
      </c>
      <c r="L28">
        <f>F28/21/12</f>
        <v>153.57539682539684</v>
      </c>
      <c r="M28">
        <f>L28/K28</f>
        <v>1.6710276338514682</v>
      </c>
      <c r="N28">
        <f>(D28-B28)/42</f>
        <v>66.095238095238102</v>
      </c>
      <c r="O28">
        <f>G28/42/12</f>
        <v>101.18650793650794</v>
      </c>
      <c r="P28">
        <f>O28/N28</f>
        <v>1.5309197886647452</v>
      </c>
    </row>
    <row r="29" spans="1:16" x14ac:dyDescent="0.15">
      <c r="A29" t="s">
        <v>19</v>
      </c>
      <c r="B29">
        <v>40</v>
      </c>
      <c r="C29">
        <v>831</v>
      </c>
      <c r="D29">
        <v>2705</v>
      </c>
      <c r="E29">
        <v>13053</v>
      </c>
      <c r="F29">
        <v>46396</v>
      </c>
      <c r="G29">
        <f t="shared" si="0"/>
        <v>59449</v>
      </c>
      <c r="H29">
        <f>(C29-B29)/21</f>
        <v>37.666666666666664</v>
      </c>
      <c r="I29">
        <f>E29/21/12</f>
        <v>51.797619047619044</v>
      </c>
      <c r="J29">
        <f>I29/H29</f>
        <v>1.375158027812895</v>
      </c>
      <c r="K29">
        <f>(D29-C29)/21</f>
        <v>89.238095238095241</v>
      </c>
      <c r="L29">
        <f>F29/21/12</f>
        <v>184.11111111111111</v>
      </c>
      <c r="M29">
        <f>L29/K29</f>
        <v>2.0631447883315546</v>
      </c>
      <c r="N29">
        <f>(D29-B29)/42</f>
        <v>63.452380952380949</v>
      </c>
      <c r="O29">
        <f>G29/42/12</f>
        <v>117.95436507936508</v>
      </c>
      <c r="P29">
        <f>O29/N29</f>
        <v>1.8589430894308943</v>
      </c>
    </row>
    <row r="30" spans="1:16" x14ac:dyDescent="0.15">
      <c r="A30" t="s">
        <v>19</v>
      </c>
      <c r="B30">
        <v>40</v>
      </c>
      <c r="C30">
        <v>834</v>
      </c>
      <c r="D30">
        <v>2739</v>
      </c>
      <c r="E30">
        <v>13164</v>
      </c>
      <c r="F30">
        <v>43425</v>
      </c>
      <c r="G30">
        <f t="shared" si="0"/>
        <v>56589</v>
      </c>
      <c r="H30">
        <f>(C30-B30)/21</f>
        <v>37.80952380952381</v>
      </c>
      <c r="I30">
        <f>E30/21/12</f>
        <v>52.238095238095241</v>
      </c>
      <c r="J30">
        <f>I30/H30</f>
        <v>1.3816120906801008</v>
      </c>
      <c r="K30">
        <f>(D30-C30)/21</f>
        <v>90.714285714285708</v>
      </c>
      <c r="L30">
        <f>F30/21/12</f>
        <v>172.32142857142856</v>
      </c>
      <c r="M30">
        <f>L30/K30</f>
        <v>1.8996062992125984</v>
      </c>
      <c r="N30">
        <f>(D30-B30)/42</f>
        <v>64.261904761904759</v>
      </c>
      <c r="O30">
        <f>G30/42/12</f>
        <v>112.27976190476191</v>
      </c>
      <c r="P30">
        <f>O30/N30</f>
        <v>1.7472211930344574</v>
      </c>
    </row>
    <row r="31" spans="1:16" x14ac:dyDescent="0.15">
      <c r="A31" t="s">
        <v>19</v>
      </c>
      <c r="B31">
        <v>40</v>
      </c>
      <c r="C31">
        <v>827</v>
      </c>
      <c r="D31">
        <v>2605</v>
      </c>
      <c r="E31">
        <v>12804</v>
      </c>
      <c r="F31">
        <v>42425</v>
      </c>
      <c r="G31">
        <f t="shared" si="0"/>
        <v>55229</v>
      </c>
      <c r="H31">
        <f>(C31-B31)/21</f>
        <v>37.476190476190474</v>
      </c>
      <c r="I31">
        <f>E31/21/12</f>
        <v>50.809523809523803</v>
      </c>
      <c r="J31">
        <f>I31/H31</f>
        <v>1.3557814485387547</v>
      </c>
      <c r="K31">
        <f>(D31-C31)/21</f>
        <v>84.666666666666671</v>
      </c>
      <c r="L31">
        <f>F31/21/12</f>
        <v>168.35317460317461</v>
      </c>
      <c r="M31">
        <f>L31/K31</f>
        <v>1.9884233220847394</v>
      </c>
      <c r="N31">
        <f>(D31-B31)/42</f>
        <v>61.071428571428569</v>
      </c>
      <c r="O31">
        <f>G31/42/12</f>
        <v>109.5813492063492</v>
      </c>
      <c r="P31">
        <f>O31/N31</f>
        <v>1.794314489928525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2" sqref="A2:A31"/>
    </sheetView>
  </sheetViews>
  <sheetFormatPr defaultRowHeight="13.5" x14ac:dyDescent="0.15"/>
  <cols>
    <col min="2" max="6" width="10.5" bestFit="1" customWidth="1"/>
  </cols>
  <sheetData>
    <row r="1" spans="1:6" x14ac:dyDescent="0.15">
      <c r="B1" t="s">
        <v>23</v>
      </c>
      <c r="C1" t="s">
        <v>24</v>
      </c>
      <c r="D1" t="s">
        <v>25</v>
      </c>
      <c r="E1" t="s">
        <v>26</v>
      </c>
      <c r="F1" t="s">
        <v>27</v>
      </c>
    </row>
    <row r="2" spans="1:6" x14ac:dyDescent="0.15">
      <c r="A2" t="s">
        <v>15</v>
      </c>
      <c r="B2" s="2">
        <v>71.25</v>
      </c>
      <c r="C2" s="2">
        <v>72.86</v>
      </c>
      <c r="D2" s="2">
        <v>48.4</v>
      </c>
      <c r="E2" s="2">
        <v>38.840000000000003</v>
      </c>
      <c r="F2" s="2">
        <v>24.78</v>
      </c>
    </row>
    <row r="3" spans="1:6" x14ac:dyDescent="0.15">
      <c r="A3" t="s">
        <v>15</v>
      </c>
      <c r="B3" s="2">
        <v>73.900000000000006</v>
      </c>
      <c r="C3" s="2">
        <v>78.08</v>
      </c>
      <c r="D3" s="2">
        <v>50.98</v>
      </c>
      <c r="E3" s="2">
        <v>35.39</v>
      </c>
      <c r="F3" s="2">
        <v>25.7</v>
      </c>
    </row>
    <row r="4" spans="1:6" x14ac:dyDescent="0.15">
      <c r="A4" t="s">
        <v>15</v>
      </c>
      <c r="B4" s="2">
        <v>74.5</v>
      </c>
      <c r="C4" s="2">
        <v>77.58</v>
      </c>
      <c r="D4" s="2">
        <v>52.65</v>
      </c>
      <c r="E4" s="2">
        <v>40.94</v>
      </c>
      <c r="F4" s="2">
        <v>27.64</v>
      </c>
    </row>
    <row r="5" spans="1:6" x14ac:dyDescent="0.15">
      <c r="A5" t="s">
        <v>15</v>
      </c>
      <c r="B5" s="2">
        <v>76.78</v>
      </c>
      <c r="C5" s="2">
        <v>72.12</v>
      </c>
      <c r="D5" s="2">
        <v>54.31</v>
      </c>
      <c r="E5" s="2">
        <v>36.369999999999997</v>
      </c>
      <c r="F5" s="2">
        <v>26.26</v>
      </c>
    </row>
    <row r="6" spans="1:6" x14ac:dyDescent="0.15">
      <c r="A6" t="s">
        <v>15</v>
      </c>
      <c r="B6" s="2">
        <v>67.73</v>
      </c>
      <c r="C6" s="2">
        <v>77.239999999999995</v>
      </c>
      <c r="D6" s="2">
        <v>47.23</v>
      </c>
      <c r="E6" s="2">
        <v>36.340000000000003</v>
      </c>
      <c r="F6" s="2">
        <v>26.37</v>
      </c>
    </row>
    <row r="7" spans="1:6" x14ac:dyDescent="0.15">
      <c r="A7" t="s">
        <v>15</v>
      </c>
      <c r="B7" s="2">
        <v>75.459999999999994</v>
      </c>
      <c r="C7" s="2">
        <v>74.17</v>
      </c>
      <c r="D7" s="2">
        <v>52.34</v>
      </c>
      <c r="E7" s="2">
        <v>40.01</v>
      </c>
      <c r="F7" s="2">
        <v>26.24</v>
      </c>
    </row>
    <row r="8" spans="1:6" x14ac:dyDescent="0.15">
      <c r="A8" t="s">
        <v>16</v>
      </c>
      <c r="B8" s="2">
        <v>71.41</v>
      </c>
      <c r="C8" s="2">
        <v>79.62</v>
      </c>
      <c r="D8" s="2">
        <v>50.95</v>
      </c>
      <c r="E8" s="2">
        <v>40.590000000000003</v>
      </c>
      <c r="F8" s="2">
        <v>26.96</v>
      </c>
    </row>
    <row r="9" spans="1:6" x14ac:dyDescent="0.15">
      <c r="A9" t="s">
        <v>16</v>
      </c>
      <c r="B9" s="2">
        <v>77.05</v>
      </c>
      <c r="C9" s="2">
        <v>80.23</v>
      </c>
      <c r="D9" s="2">
        <v>55.12</v>
      </c>
      <c r="E9" s="2">
        <v>40.65</v>
      </c>
      <c r="F9" s="2">
        <v>24.01</v>
      </c>
    </row>
    <row r="10" spans="1:6" x14ac:dyDescent="0.15">
      <c r="A10" t="s">
        <v>16</v>
      </c>
      <c r="B10" s="2">
        <v>71.52</v>
      </c>
      <c r="C10" s="2">
        <v>74.73</v>
      </c>
      <c r="D10" s="2">
        <v>50.35</v>
      </c>
      <c r="E10" s="2">
        <v>38.96</v>
      </c>
      <c r="F10" s="2">
        <v>27.21</v>
      </c>
    </row>
    <row r="11" spans="1:6" x14ac:dyDescent="0.15">
      <c r="A11" t="s">
        <v>16</v>
      </c>
      <c r="B11" s="2">
        <v>73.69</v>
      </c>
      <c r="C11" s="2">
        <v>76.069999999999993</v>
      </c>
      <c r="D11" s="2">
        <v>51.16</v>
      </c>
      <c r="E11" s="2">
        <v>35.26</v>
      </c>
      <c r="F11" s="2">
        <v>25.81</v>
      </c>
    </row>
    <row r="12" spans="1:6" x14ac:dyDescent="0.15">
      <c r="A12" t="s">
        <v>16</v>
      </c>
      <c r="B12" s="2">
        <v>75.87</v>
      </c>
      <c r="C12" s="2">
        <v>79.87</v>
      </c>
      <c r="D12" s="2">
        <v>49.18</v>
      </c>
      <c r="E12" s="2">
        <v>37.39</v>
      </c>
      <c r="F12" s="2">
        <v>26.54</v>
      </c>
    </row>
    <row r="13" spans="1:6" x14ac:dyDescent="0.15">
      <c r="A13" t="s">
        <v>16</v>
      </c>
      <c r="B13" s="2">
        <v>73.5</v>
      </c>
      <c r="C13" s="2">
        <v>78.81</v>
      </c>
      <c r="D13" s="2">
        <v>51.89</v>
      </c>
      <c r="E13" s="2">
        <v>37.85</v>
      </c>
      <c r="F13" s="2">
        <v>28.38</v>
      </c>
    </row>
    <row r="14" spans="1:6" x14ac:dyDescent="0.15">
      <c r="A14" t="s">
        <v>17</v>
      </c>
      <c r="B14" s="2">
        <v>79.53</v>
      </c>
      <c r="C14" s="2">
        <v>82.33</v>
      </c>
      <c r="D14" s="2">
        <v>54.6</v>
      </c>
      <c r="E14" s="2">
        <v>36.270000000000003</v>
      </c>
      <c r="F14" s="2">
        <v>25.47</v>
      </c>
    </row>
    <row r="15" spans="1:6" x14ac:dyDescent="0.15">
      <c r="A15" t="s">
        <v>17</v>
      </c>
      <c r="B15" s="2">
        <v>73.78</v>
      </c>
      <c r="C15" s="2">
        <v>76.44</v>
      </c>
      <c r="D15" s="2">
        <v>53.68</v>
      </c>
      <c r="E15" s="2">
        <v>40.549999999999997</v>
      </c>
      <c r="F15" s="2">
        <v>25.03</v>
      </c>
    </row>
    <row r="16" spans="1:6" x14ac:dyDescent="0.15">
      <c r="A16" t="s">
        <v>17</v>
      </c>
      <c r="B16" s="2">
        <v>73.290000000000006</v>
      </c>
      <c r="C16" s="2">
        <v>79.010000000000005</v>
      </c>
      <c r="D16" s="2">
        <v>54.36</v>
      </c>
      <c r="E16" s="2">
        <v>37.53</v>
      </c>
      <c r="F16" s="2">
        <v>29.7</v>
      </c>
    </row>
    <row r="17" spans="1:6" x14ac:dyDescent="0.15">
      <c r="A17" t="s">
        <v>17</v>
      </c>
      <c r="B17" s="2">
        <v>72.5</v>
      </c>
      <c r="C17" s="2">
        <v>75.52</v>
      </c>
      <c r="D17" s="2">
        <v>51.47</v>
      </c>
      <c r="E17" s="2">
        <v>39.94</v>
      </c>
      <c r="F17" s="2">
        <v>27.76</v>
      </c>
    </row>
    <row r="18" spans="1:6" x14ac:dyDescent="0.15">
      <c r="A18" t="s">
        <v>17</v>
      </c>
      <c r="B18" s="2">
        <v>78.040000000000006</v>
      </c>
      <c r="C18" s="2">
        <v>80.67</v>
      </c>
      <c r="D18" s="2">
        <v>52.05</v>
      </c>
      <c r="E18" s="2">
        <v>39</v>
      </c>
      <c r="F18" s="2">
        <v>27.13</v>
      </c>
    </row>
    <row r="19" spans="1:6" x14ac:dyDescent="0.15">
      <c r="A19" t="s">
        <v>17</v>
      </c>
      <c r="B19" s="2">
        <v>74.569999999999993</v>
      </c>
      <c r="C19" s="2">
        <v>80.11</v>
      </c>
      <c r="D19" s="2">
        <v>53.6</v>
      </c>
      <c r="E19" s="2">
        <v>40.44</v>
      </c>
      <c r="F19" s="2">
        <v>23.93</v>
      </c>
    </row>
    <row r="20" spans="1:6" x14ac:dyDescent="0.15">
      <c r="A20" t="s">
        <v>18</v>
      </c>
      <c r="B20" s="2">
        <v>71.91</v>
      </c>
      <c r="C20" s="2">
        <v>79.31</v>
      </c>
      <c r="D20" s="2">
        <v>50.63</v>
      </c>
      <c r="E20" s="2">
        <v>38.520000000000003</v>
      </c>
      <c r="F20" s="2">
        <v>24.14</v>
      </c>
    </row>
    <row r="21" spans="1:6" x14ac:dyDescent="0.15">
      <c r="A21" t="s">
        <v>18</v>
      </c>
      <c r="B21" s="2">
        <v>76.98</v>
      </c>
      <c r="C21" s="2">
        <v>79.44</v>
      </c>
      <c r="D21" s="2">
        <v>51.63</v>
      </c>
      <c r="E21" s="2">
        <v>39.97</v>
      </c>
      <c r="F21" s="2">
        <v>27.76</v>
      </c>
    </row>
    <row r="22" spans="1:6" x14ac:dyDescent="0.15">
      <c r="A22" t="s">
        <v>18</v>
      </c>
      <c r="B22" s="2">
        <v>74.010000000000005</v>
      </c>
      <c r="C22" s="2">
        <v>76.28</v>
      </c>
      <c r="D22" s="2">
        <v>51.44</v>
      </c>
      <c r="E22" s="2">
        <v>36.590000000000003</v>
      </c>
      <c r="F22" s="2">
        <v>25.38</v>
      </c>
    </row>
    <row r="23" spans="1:6" x14ac:dyDescent="0.15">
      <c r="A23" t="s">
        <v>18</v>
      </c>
      <c r="B23" s="2">
        <v>73.709999999999994</v>
      </c>
      <c r="C23" s="2">
        <v>79.099999999999994</v>
      </c>
      <c r="D23" s="2">
        <v>52.8</v>
      </c>
      <c r="E23" s="2">
        <v>40.869999999999997</v>
      </c>
      <c r="F23" s="2">
        <v>27.73</v>
      </c>
    </row>
    <row r="24" spans="1:6" x14ac:dyDescent="0.15">
      <c r="A24" t="s">
        <v>18</v>
      </c>
      <c r="B24" s="2">
        <v>74.2</v>
      </c>
      <c r="C24" s="2">
        <v>79.319999999999993</v>
      </c>
      <c r="D24" s="2">
        <v>53.71</v>
      </c>
      <c r="E24" s="2">
        <v>36.51</v>
      </c>
      <c r="F24" s="2">
        <v>29.01</v>
      </c>
    </row>
    <row r="25" spans="1:6" x14ac:dyDescent="0.15">
      <c r="A25" t="s">
        <v>18</v>
      </c>
      <c r="B25" s="2">
        <v>77.150000000000006</v>
      </c>
      <c r="C25" s="2">
        <v>81.75</v>
      </c>
      <c r="D25" s="2">
        <v>55.45</v>
      </c>
      <c r="E25" s="2">
        <v>33.47</v>
      </c>
      <c r="F25" s="2">
        <v>22.4</v>
      </c>
    </row>
    <row r="26" spans="1:6" x14ac:dyDescent="0.15">
      <c r="A26" t="s">
        <v>19</v>
      </c>
      <c r="B26" s="2">
        <v>73.05</v>
      </c>
      <c r="C26" s="2">
        <v>78.42</v>
      </c>
      <c r="D26" s="2">
        <v>54.55</v>
      </c>
      <c r="E26" s="2">
        <v>40.67</v>
      </c>
      <c r="F26" s="2">
        <v>25.72</v>
      </c>
    </row>
    <row r="27" spans="1:6" x14ac:dyDescent="0.15">
      <c r="A27" t="s">
        <v>19</v>
      </c>
      <c r="B27" s="2">
        <v>78.95</v>
      </c>
      <c r="C27" s="2">
        <v>79</v>
      </c>
      <c r="D27" s="2">
        <v>52.37</v>
      </c>
      <c r="E27" s="2">
        <v>39.840000000000003</v>
      </c>
      <c r="F27" s="2">
        <v>27.83</v>
      </c>
    </row>
    <row r="28" spans="1:6" x14ac:dyDescent="0.15">
      <c r="A28" t="s">
        <v>19</v>
      </c>
      <c r="B28" s="2">
        <v>77.06</v>
      </c>
      <c r="C28" s="2">
        <v>83.26</v>
      </c>
      <c r="D28" s="2">
        <v>53.91</v>
      </c>
      <c r="E28" s="2">
        <v>39.5</v>
      </c>
      <c r="F28" s="2">
        <v>24.81</v>
      </c>
    </row>
    <row r="29" spans="1:6" x14ac:dyDescent="0.15">
      <c r="A29" t="s">
        <v>19</v>
      </c>
      <c r="B29" s="2">
        <v>76.290000000000006</v>
      </c>
      <c r="C29" s="2">
        <v>77.239999999999995</v>
      </c>
      <c r="D29" s="2">
        <v>55.09</v>
      </c>
      <c r="E29" s="2">
        <v>39.1</v>
      </c>
      <c r="F29" s="2">
        <v>26.52</v>
      </c>
    </row>
    <row r="30" spans="1:6" x14ac:dyDescent="0.15">
      <c r="A30" t="s">
        <v>19</v>
      </c>
      <c r="B30" s="2">
        <v>73.84</v>
      </c>
      <c r="C30" s="2">
        <v>80.25</v>
      </c>
      <c r="D30" s="2">
        <v>53.69</v>
      </c>
      <c r="E30" s="2">
        <v>35.090000000000003</v>
      </c>
      <c r="F30" s="2">
        <v>28.98</v>
      </c>
    </row>
    <row r="31" spans="1:6" x14ac:dyDescent="0.15">
      <c r="A31" t="s">
        <v>19</v>
      </c>
      <c r="B31" s="2">
        <v>75.27</v>
      </c>
      <c r="C31" s="2">
        <v>81.27</v>
      </c>
      <c r="D31" s="2">
        <v>53.85</v>
      </c>
      <c r="E31" s="2">
        <v>36.33</v>
      </c>
      <c r="F31" s="2">
        <v>27.81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A3" sqref="A3:A32"/>
    </sheetView>
  </sheetViews>
  <sheetFormatPr defaultRowHeight="13.5" x14ac:dyDescent="0.15"/>
  <sheetData>
    <row r="1" spans="1:5" x14ac:dyDescent="0.15">
      <c r="B1" t="s">
        <v>28</v>
      </c>
      <c r="D1" t="s">
        <v>29</v>
      </c>
    </row>
    <row r="2" spans="1:5" x14ac:dyDescent="0.15">
      <c r="B2" t="s">
        <v>33</v>
      </c>
      <c r="C2" t="s">
        <v>30</v>
      </c>
      <c r="D2" t="s">
        <v>33</v>
      </c>
      <c r="E2" t="s">
        <v>30</v>
      </c>
    </row>
    <row r="3" spans="1:5" x14ac:dyDescent="0.15">
      <c r="A3" t="s">
        <v>15</v>
      </c>
      <c r="B3" s="2">
        <v>7.61</v>
      </c>
      <c r="C3" s="2">
        <v>5.13</v>
      </c>
      <c r="D3" s="2">
        <v>8.27</v>
      </c>
      <c r="E3" s="2">
        <v>6.87</v>
      </c>
    </row>
    <row r="4" spans="1:5" x14ac:dyDescent="0.15">
      <c r="A4" t="s">
        <v>15</v>
      </c>
      <c r="B4" s="2">
        <v>6.44</v>
      </c>
      <c r="C4" s="2">
        <v>4.79</v>
      </c>
      <c r="D4" s="2">
        <v>8.6199999999999992</v>
      </c>
      <c r="E4" s="2">
        <v>7.36</v>
      </c>
    </row>
    <row r="5" spans="1:5" x14ac:dyDescent="0.15">
      <c r="A5" t="s">
        <v>15</v>
      </c>
      <c r="B5" s="2">
        <v>6.75</v>
      </c>
      <c r="C5" s="2">
        <v>5.37</v>
      </c>
      <c r="D5" s="2">
        <v>9.19</v>
      </c>
      <c r="E5" s="2">
        <v>7.37</v>
      </c>
    </row>
    <row r="6" spans="1:5" x14ac:dyDescent="0.15">
      <c r="A6" t="s">
        <v>15</v>
      </c>
      <c r="B6" s="2">
        <v>7.75</v>
      </c>
      <c r="C6" s="2">
        <v>5.33</v>
      </c>
      <c r="D6" s="2">
        <v>8.5299999999999994</v>
      </c>
      <c r="E6" s="2">
        <v>6.65</v>
      </c>
    </row>
    <row r="7" spans="1:5" x14ac:dyDescent="0.15">
      <c r="A7" t="s">
        <v>15</v>
      </c>
      <c r="B7" s="2">
        <v>7.63</v>
      </c>
      <c r="C7" s="2">
        <v>5.41</v>
      </c>
      <c r="D7" s="2">
        <v>8.1</v>
      </c>
      <c r="E7" s="2">
        <v>8.07</v>
      </c>
    </row>
    <row r="8" spans="1:5" x14ac:dyDescent="0.15">
      <c r="A8" t="s">
        <v>15</v>
      </c>
      <c r="B8" s="2">
        <v>7.9</v>
      </c>
      <c r="C8" s="2">
        <v>6.3</v>
      </c>
      <c r="D8" s="2">
        <v>7.68</v>
      </c>
      <c r="E8" s="2">
        <v>7.55</v>
      </c>
    </row>
    <row r="9" spans="1:5" x14ac:dyDescent="0.15">
      <c r="A9" t="s">
        <v>16</v>
      </c>
      <c r="B9" s="2">
        <v>7.78</v>
      </c>
      <c r="C9" s="2">
        <v>4.41</v>
      </c>
      <c r="D9" s="2">
        <v>8.2899999999999991</v>
      </c>
      <c r="E9" s="2">
        <v>7.22</v>
      </c>
    </row>
    <row r="10" spans="1:5" x14ac:dyDescent="0.15">
      <c r="A10" t="s">
        <v>16</v>
      </c>
      <c r="B10" s="2">
        <v>6.92</v>
      </c>
      <c r="C10" s="2">
        <v>4.5599999999999996</v>
      </c>
      <c r="D10" s="2">
        <v>7.68</v>
      </c>
      <c r="E10" s="2">
        <v>6.64</v>
      </c>
    </row>
    <row r="11" spans="1:5" x14ac:dyDescent="0.15">
      <c r="A11" t="s">
        <v>16</v>
      </c>
      <c r="B11" s="2">
        <v>6.63</v>
      </c>
      <c r="C11" s="2">
        <v>4.91</v>
      </c>
      <c r="D11" s="2">
        <v>7.32</v>
      </c>
      <c r="E11" s="2">
        <v>6.91</v>
      </c>
    </row>
    <row r="12" spans="1:5" x14ac:dyDescent="0.15">
      <c r="A12" t="s">
        <v>16</v>
      </c>
      <c r="B12" s="2">
        <v>7.86</v>
      </c>
      <c r="C12" s="2">
        <v>4.75</v>
      </c>
      <c r="D12" s="2">
        <v>8.27</v>
      </c>
      <c r="E12" s="2">
        <v>6.7</v>
      </c>
    </row>
    <row r="13" spans="1:5" x14ac:dyDescent="0.15">
      <c r="A13" t="s">
        <v>16</v>
      </c>
      <c r="B13" s="2">
        <v>6.49</v>
      </c>
      <c r="C13" s="2">
        <v>5.29</v>
      </c>
      <c r="D13" s="2">
        <v>8.09</v>
      </c>
      <c r="E13" s="2">
        <v>7.28</v>
      </c>
    </row>
    <row r="14" spans="1:5" x14ac:dyDescent="0.15">
      <c r="A14" t="s">
        <v>16</v>
      </c>
      <c r="B14" s="2">
        <v>6.61</v>
      </c>
      <c r="C14" s="2">
        <v>4.4000000000000004</v>
      </c>
      <c r="D14" s="2">
        <v>7.96</v>
      </c>
      <c r="E14" s="2">
        <v>6.4</v>
      </c>
    </row>
    <row r="15" spans="1:5" x14ac:dyDescent="0.15">
      <c r="A15" t="s">
        <v>17</v>
      </c>
      <c r="B15" s="2">
        <v>6.02</v>
      </c>
      <c r="C15" s="2">
        <v>5.19</v>
      </c>
      <c r="D15" s="2">
        <v>8.26</v>
      </c>
      <c r="E15" s="2">
        <v>5.83</v>
      </c>
    </row>
    <row r="16" spans="1:5" x14ac:dyDescent="0.15">
      <c r="A16" t="s">
        <v>17</v>
      </c>
      <c r="B16" s="2">
        <v>6.86</v>
      </c>
      <c r="C16" s="2">
        <v>4.49</v>
      </c>
      <c r="D16" s="2">
        <v>6.77</v>
      </c>
      <c r="E16" s="2">
        <v>6.47</v>
      </c>
    </row>
    <row r="17" spans="1:5" x14ac:dyDescent="0.15">
      <c r="A17" t="s">
        <v>17</v>
      </c>
      <c r="B17" s="2">
        <v>5.9</v>
      </c>
      <c r="C17" s="2">
        <v>4.3099999999999996</v>
      </c>
      <c r="D17" s="2">
        <v>7.01</v>
      </c>
      <c r="E17" s="2">
        <v>5.92</v>
      </c>
    </row>
    <row r="18" spans="1:5" x14ac:dyDescent="0.15">
      <c r="A18" t="s">
        <v>17</v>
      </c>
      <c r="B18" s="2">
        <v>6.54</v>
      </c>
      <c r="C18" s="2">
        <v>4.2300000000000004</v>
      </c>
      <c r="D18" s="2">
        <v>6.63</v>
      </c>
      <c r="E18" s="2">
        <v>5.87</v>
      </c>
    </row>
    <row r="19" spans="1:5" x14ac:dyDescent="0.15">
      <c r="A19" t="s">
        <v>17</v>
      </c>
      <c r="B19" s="2">
        <v>6.75</v>
      </c>
      <c r="C19" s="2">
        <v>3.96</v>
      </c>
      <c r="D19" s="2">
        <v>7.94</v>
      </c>
      <c r="E19" s="2">
        <v>5.26</v>
      </c>
    </row>
    <row r="20" spans="1:5" x14ac:dyDescent="0.15">
      <c r="A20" t="s">
        <v>17</v>
      </c>
      <c r="B20" s="2">
        <v>6.52</v>
      </c>
      <c r="C20" s="2">
        <v>4</v>
      </c>
      <c r="D20" s="2">
        <v>7.02</v>
      </c>
      <c r="E20" s="2">
        <v>5.8</v>
      </c>
    </row>
    <row r="21" spans="1:5" x14ac:dyDescent="0.15">
      <c r="A21" t="s">
        <v>18</v>
      </c>
      <c r="B21" s="2">
        <v>7.92</v>
      </c>
      <c r="C21" s="2">
        <v>4.37</v>
      </c>
      <c r="D21" s="2">
        <v>7.66</v>
      </c>
      <c r="E21" s="2">
        <v>5.89</v>
      </c>
    </row>
    <row r="22" spans="1:5" x14ac:dyDescent="0.15">
      <c r="A22" t="s">
        <v>18</v>
      </c>
      <c r="B22" s="2">
        <v>6.72</v>
      </c>
      <c r="C22" s="2">
        <v>4.16</v>
      </c>
      <c r="D22" s="2">
        <v>6.99</v>
      </c>
      <c r="E22" s="2">
        <v>5.77</v>
      </c>
    </row>
    <row r="23" spans="1:5" x14ac:dyDescent="0.15">
      <c r="A23" t="s">
        <v>18</v>
      </c>
      <c r="B23" s="2">
        <v>6.2</v>
      </c>
      <c r="C23" s="2">
        <v>5.05</v>
      </c>
      <c r="D23" s="2">
        <v>6.53</v>
      </c>
      <c r="E23" s="2">
        <v>6.82</v>
      </c>
    </row>
    <row r="24" spans="1:5" x14ac:dyDescent="0.15">
      <c r="A24" t="s">
        <v>18</v>
      </c>
      <c r="B24" s="2">
        <v>7.64</v>
      </c>
      <c r="C24" s="2">
        <v>4.21</v>
      </c>
      <c r="D24" s="2">
        <v>7.8</v>
      </c>
      <c r="E24" s="2">
        <v>5.57</v>
      </c>
    </row>
    <row r="25" spans="1:5" x14ac:dyDescent="0.15">
      <c r="A25" t="s">
        <v>18</v>
      </c>
      <c r="B25" s="2">
        <v>6.42</v>
      </c>
      <c r="C25" s="2">
        <v>5.19</v>
      </c>
      <c r="D25" s="2">
        <v>6.75</v>
      </c>
      <c r="E25" s="2">
        <v>6.04</v>
      </c>
    </row>
    <row r="26" spans="1:5" x14ac:dyDescent="0.15">
      <c r="A26" t="s">
        <v>18</v>
      </c>
      <c r="B26" s="2">
        <v>6.65</v>
      </c>
      <c r="C26" s="2">
        <v>4.3499999999999996</v>
      </c>
      <c r="D26" s="2">
        <v>7.98</v>
      </c>
      <c r="E26" s="2">
        <v>6.44</v>
      </c>
    </row>
    <row r="27" spans="1:5" x14ac:dyDescent="0.15">
      <c r="A27" t="s">
        <v>19</v>
      </c>
      <c r="B27" s="2">
        <v>7.7</v>
      </c>
      <c r="C27" s="2">
        <v>4.1900000000000004</v>
      </c>
      <c r="D27" s="2">
        <v>6.47</v>
      </c>
      <c r="E27" s="2">
        <v>5.92</v>
      </c>
    </row>
    <row r="28" spans="1:5" x14ac:dyDescent="0.15">
      <c r="A28" t="s">
        <v>19</v>
      </c>
      <c r="B28" s="2">
        <v>6.21</v>
      </c>
      <c r="C28" s="2">
        <v>3.88</v>
      </c>
      <c r="D28" s="2">
        <v>6.36</v>
      </c>
      <c r="E28" s="2">
        <v>5.05</v>
      </c>
    </row>
    <row r="29" spans="1:5" x14ac:dyDescent="0.15">
      <c r="A29" t="s">
        <v>19</v>
      </c>
      <c r="B29" s="2">
        <v>6.13</v>
      </c>
      <c r="C29" s="2">
        <v>3.35</v>
      </c>
      <c r="D29" s="2">
        <v>7.21</v>
      </c>
      <c r="E29" s="2">
        <v>5.5</v>
      </c>
    </row>
    <row r="30" spans="1:5" x14ac:dyDescent="0.15">
      <c r="A30" t="s">
        <v>19</v>
      </c>
      <c r="B30" s="2">
        <v>5.9</v>
      </c>
      <c r="C30" s="2">
        <v>4.2699999999999996</v>
      </c>
      <c r="D30" s="2">
        <v>7.34</v>
      </c>
      <c r="E30" s="2">
        <v>5.55</v>
      </c>
    </row>
    <row r="31" spans="1:5" x14ac:dyDescent="0.15">
      <c r="A31" t="s">
        <v>19</v>
      </c>
      <c r="B31" s="2">
        <v>6.29</v>
      </c>
      <c r="C31" s="2">
        <v>4.32</v>
      </c>
      <c r="D31" s="2">
        <v>6.49</v>
      </c>
      <c r="E31" s="2">
        <v>5.13</v>
      </c>
    </row>
    <row r="32" spans="1:5" x14ac:dyDescent="0.15">
      <c r="A32" t="s">
        <v>19</v>
      </c>
      <c r="B32" s="2">
        <v>7.05</v>
      </c>
      <c r="C32" s="2">
        <v>3.86</v>
      </c>
      <c r="D32" s="2">
        <v>7.12</v>
      </c>
      <c r="E32" s="2">
        <v>5</v>
      </c>
    </row>
    <row r="34" spans="1:1" x14ac:dyDescent="0.15">
      <c r="A34" t="s">
        <v>31</v>
      </c>
    </row>
    <row r="35" spans="1:1" x14ac:dyDescent="0.15">
      <c r="A35" t="s">
        <v>32</v>
      </c>
    </row>
    <row r="37" spans="1:1" x14ac:dyDescent="0.15">
      <c r="A37">
        <v>40</v>
      </c>
    </row>
    <row r="38" spans="1:1" x14ac:dyDescent="0.15">
      <c r="A38">
        <v>80</v>
      </c>
    </row>
    <row r="39" spans="1:1" x14ac:dyDescent="0.15">
      <c r="A39" t="s">
        <v>20</v>
      </c>
    </row>
    <row r="40" spans="1:1" x14ac:dyDescent="0.15">
      <c r="A40" t="s">
        <v>21</v>
      </c>
    </row>
    <row r="41" spans="1:1" x14ac:dyDescent="0.15">
      <c r="A41" t="s">
        <v>22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8" workbookViewId="0">
      <selection activeCell="A31" sqref="A2:A31"/>
    </sheetView>
  </sheetViews>
  <sheetFormatPr defaultRowHeight="13.5" x14ac:dyDescent="0.15"/>
  <sheetData>
    <row r="1" spans="1:7" x14ac:dyDescent="0.15"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</row>
    <row r="2" spans="1:7" x14ac:dyDescent="0.15">
      <c r="A2" t="s">
        <v>15</v>
      </c>
      <c r="B2" s="2">
        <v>2.98</v>
      </c>
      <c r="C2" s="2">
        <v>3.8</v>
      </c>
      <c r="D2" s="2">
        <v>5.91</v>
      </c>
      <c r="E2" s="2">
        <v>5.92</v>
      </c>
      <c r="F2" s="2">
        <v>6.04</v>
      </c>
      <c r="G2" s="2">
        <v>6.97</v>
      </c>
    </row>
    <row r="3" spans="1:7" x14ac:dyDescent="0.15">
      <c r="A3" t="s">
        <v>15</v>
      </c>
      <c r="B3" s="2">
        <v>2.95</v>
      </c>
      <c r="C3" s="2">
        <v>3.77</v>
      </c>
      <c r="D3" s="2">
        <v>5.74</v>
      </c>
      <c r="E3" s="2">
        <v>6.06</v>
      </c>
      <c r="F3" s="2">
        <v>6</v>
      </c>
      <c r="G3" s="2">
        <v>7.08</v>
      </c>
    </row>
    <row r="4" spans="1:7" x14ac:dyDescent="0.15">
      <c r="A4" t="s">
        <v>15</v>
      </c>
      <c r="B4" s="2">
        <v>3.01</v>
      </c>
      <c r="C4" s="2">
        <v>3.84</v>
      </c>
      <c r="D4" s="2">
        <v>5.92</v>
      </c>
      <c r="E4" s="2">
        <v>6.03</v>
      </c>
      <c r="F4" s="2">
        <v>6.16</v>
      </c>
      <c r="G4" s="2">
        <v>7.45</v>
      </c>
    </row>
    <row r="5" spans="1:7" x14ac:dyDescent="0.15">
      <c r="A5" t="s">
        <v>15</v>
      </c>
      <c r="B5" s="2">
        <v>3.03</v>
      </c>
      <c r="C5" s="2">
        <v>3.89</v>
      </c>
      <c r="D5" s="2">
        <v>6.07</v>
      </c>
      <c r="E5" s="2">
        <v>6</v>
      </c>
      <c r="F5" s="2">
        <v>6.16</v>
      </c>
      <c r="G5" s="2">
        <v>7.11</v>
      </c>
    </row>
    <row r="6" spans="1:7" x14ac:dyDescent="0.15">
      <c r="A6" t="s">
        <v>15</v>
      </c>
      <c r="B6" s="2">
        <v>2.95</v>
      </c>
      <c r="C6" s="2">
        <v>3.77</v>
      </c>
      <c r="D6" s="2">
        <v>5.75</v>
      </c>
      <c r="E6" s="2">
        <v>6.15</v>
      </c>
      <c r="F6" s="2">
        <v>5.97</v>
      </c>
      <c r="G6" s="2">
        <v>6.65</v>
      </c>
    </row>
    <row r="7" spans="1:7" x14ac:dyDescent="0.15">
      <c r="A7" t="s">
        <v>15</v>
      </c>
      <c r="B7" s="2">
        <v>2.82</v>
      </c>
      <c r="C7" s="2">
        <v>3.58</v>
      </c>
      <c r="D7" s="2">
        <v>5.78</v>
      </c>
      <c r="E7" s="2">
        <v>6.02</v>
      </c>
      <c r="F7" s="2">
        <v>5.64</v>
      </c>
      <c r="G7" s="2">
        <v>7.36</v>
      </c>
    </row>
    <row r="8" spans="1:7" x14ac:dyDescent="0.15">
      <c r="A8" t="s">
        <v>16</v>
      </c>
      <c r="B8" s="2">
        <v>3.08</v>
      </c>
      <c r="C8" s="2">
        <v>3.94</v>
      </c>
      <c r="D8" s="2">
        <v>6.13</v>
      </c>
      <c r="E8" s="2">
        <v>5.95</v>
      </c>
      <c r="F8" s="2">
        <v>6.29</v>
      </c>
      <c r="G8" s="2">
        <v>6.72</v>
      </c>
    </row>
    <row r="9" spans="1:7" x14ac:dyDescent="0.15">
      <c r="A9" t="s">
        <v>16</v>
      </c>
      <c r="B9" s="2">
        <v>2.79</v>
      </c>
      <c r="C9" s="2">
        <v>3.58</v>
      </c>
      <c r="D9" s="2">
        <v>5.8</v>
      </c>
      <c r="E9" s="2">
        <v>5.97</v>
      </c>
      <c r="F9" s="2">
        <v>5.61</v>
      </c>
      <c r="G9" s="2">
        <v>7.04</v>
      </c>
    </row>
    <row r="10" spans="1:7" x14ac:dyDescent="0.15">
      <c r="A10" t="s">
        <v>16</v>
      </c>
      <c r="B10" s="2">
        <v>2.92</v>
      </c>
      <c r="C10" s="2">
        <v>3.74</v>
      </c>
      <c r="D10" s="2">
        <v>6.09</v>
      </c>
      <c r="E10" s="2">
        <v>6.26</v>
      </c>
      <c r="F10" s="2">
        <v>5.9</v>
      </c>
      <c r="G10" s="2">
        <v>7.16</v>
      </c>
    </row>
    <row r="11" spans="1:7" x14ac:dyDescent="0.15">
      <c r="A11" t="s">
        <v>16</v>
      </c>
      <c r="B11" s="2">
        <v>2.99</v>
      </c>
      <c r="C11" s="2">
        <v>3.82</v>
      </c>
      <c r="D11" s="2">
        <v>6.03</v>
      </c>
      <c r="E11" s="2">
        <v>5.92</v>
      </c>
      <c r="F11" s="2">
        <v>6.08</v>
      </c>
      <c r="G11" s="2">
        <v>7.01</v>
      </c>
    </row>
    <row r="12" spans="1:7" x14ac:dyDescent="0.15">
      <c r="A12" t="s">
        <v>16</v>
      </c>
      <c r="B12" s="2">
        <v>3.09</v>
      </c>
      <c r="C12" s="2">
        <v>3.96</v>
      </c>
      <c r="D12" s="2">
        <v>6.17</v>
      </c>
      <c r="E12" s="2">
        <v>5.89</v>
      </c>
      <c r="F12" s="2">
        <v>6.33</v>
      </c>
      <c r="G12" s="2">
        <v>7.34</v>
      </c>
    </row>
    <row r="13" spans="1:7" x14ac:dyDescent="0.15">
      <c r="A13" t="s">
        <v>16</v>
      </c>
      <c r="B13" s="2">
        <v>2.68</v>
      </c>
      <c r="C13" s="2">
        <v>3.44</v>
      </c>
      <c r="D13" s="2">
        <v>5.93</v>
      </c>
      <c r="E13" s="2">
        <v>6.36</v>
      </c>
      <c r="F13" s="2">
        <v>6.37</v>
      </c>
      <c r="G13" s="2">
        <v>7.22</v>
      </c>
    </row>
    <row r="14" spans="1:7" x14ac:dyDescent="0.15">
      <c r="A14" t="s">
        <v>17</v>
      </c>
      <c r="B14" s="2">
        <v>2.99</v>
      </c>
      <c r="C14" s="2">
        <v>3.83</v>
      </c>
      <c r="D14" s="2">
        <v>6.05</v>
      </c>
      <c r="E14" s="2">
        <v>6.29</v>
      </c>
      <c r="F14" s="2">
        <v>6.08</v>
      </c>
      <c r="G14" s="2">
        <v>6.73</v>
      </c>
    </row>
    <row r="15" spans="1:7" x14ac:dyDescent="0.15">
      <c r="A15" t="s">
        <v>17</v>
      </c>
      <c r="B15" s="2">
        <v>2.86</v>
      </c>
      <c r="C15" s="2">
        <v>3.65</v>
      </c>
      <c r="D15" s="2">
        <v>6.38</v>
      </c>
      <c r="E15" s="2">
        <v>5.91</v>
      </c>
      <c r="F15" s="2">
        <v>5.77</v>
      </c>
      <c r="G15" s="2">
        <v>7.44</v>
      </c>
    </row>
    <row r="16" spans="1:7" x14ac:dyDescent="0.15">
      <c r="A16" t="s">
        <v>17</v>
      </c>
      <c r="B16" s="2">
        <v>3.11</v>
      </c>
      <c r="C16" s="2">
        <v>3.98</v>
      </c>
      <c r="D16" s="2">
        <v>6.22</v>
      </c>
      <c r="E16" s="2">
        <v>6.05</v>
      </c>
      <c r="F16" s="2">
        <v>6.39</v>
      </c>
      <c r="G16" s="2">
        <v>6.81</v>
      </c>
    </row>
    <row r="17" spans="1:7" x14ac:dyDescent="0.15">
      <c r="A17" t="s">
        <v>17</v>
      </c>
      <c r="B17" s="2">
        <v>2.86</v>
      </c>
      <c r="C17" s="2">
        <v>3.66</v>
      </c>
      <c r="D17" s="2">
        <v>6.28</v>
      </c>
      <c r="E17" s="2">
        <v>6.18</v>
      </c>
      <c r="F17" s="2">
        <v>5.77</v>
      </c>
      <c r="G17" s="2">
        <v>6.98</v>
      </c>
    </row>
    <row r="18" spans="1:7" x14ac:dyDescent="0.15">
      <c r="A18" t="s">
        <v>17</v>
      </c>
      <c r="B18" s="2">
        <v>2.9</v>
      </c>
      <c r="C18" s="2">
        <v>3.72</v>
      </c>
      <c r="D18" s="2">
        <v>5.94</v>
      </c>
      <c r="E18" s="2">
        <v>6.35</v>
      </c>
      <c r="F18" s="2">
        <v>5.86</v>
      </c>
      <c r="G18" s="2">
        <v>6.56</v>
      </c>
    </row>
    <row r="19" spans="1:7" x14ac:dyDescent="0.15">
      <c r="A19" t="s">
        <v>17</v>
      </c>
      <c r="B19" s="2">
        <v>2.77</v>
      </c>
      <c r="C19" s="2">
        <v>3.54</v>
      </c>
      <c r="D19" s="2">
        <v>6.26</v>
      </c>
      <c r="E19" s="2">
        <v>6.29</v>
      </c>
      <c r="F19" s="2">
        <v>5.65</v>
      </c>
      <c r="G19" s="2">
        <v>7.09</v>
      </c>
    </row>
    <row r="20" spans="1:7" x14ac:dyDescent="0.15">
      <c r="A20" t="s">
        <v>18</v>
      </c>
      <c r="B20" s="2">
        <v>2.96</v>
      </c>
      <c r="C20" s="2">
        <v>3.8</v>
      </c>
      <c r="D20" s="2">
        <v>6.21</v>
      </c>
      <c r="E20" s="2">
        <v>6.16</v>
      </c>
      <c r="F20" s="2">
        <v>6.06</v>
      </c>
      <c r="G20" s="2">
        <v>7.38</v>
      </c>
    </row>
    <row r="21" spans="1:7" x14ac:dyDescent="0.15">
      <c r="A21" t="s">
        <v>18</v>
      </c>
      <c r="B21" s="2">
        <v>3.08</v>
      </c>
      <c r="C21" s="2">
        <v>3.94</v>
      </c>
      <c r="D21" s="2">
        <v>6.03</v>
      </c>
      <c r="E21" s="2">
        <v>5.97</v>
      </c>
      <c r="F21" s="2">
        <v>6.31</v>
      </c>
      <c r="G21" s="2">
        <v>7.03</v>
      </c>
    </row>
    <row r="22" spans="1:7" x14ac:dyDescent="0.15">
      <c r="A22" t="s">
        <v>18</v>
      </c>
      <c r="B22" s="2">
        <v>2.98</v>
      </c>
      <c r="C22" s="2">
        <v>3.79</v>
      </c>
      <c r="D22" s="2">
        <v>6.16</v>
      </c>
      <c r="E22" s="2">
        <v>6.05</v>
      </c>
      <c r="F22" s="2">
        <v>6.04</v>
      </c>
      <c r="G22" s="2">
        <v>7.17</v>
      </c>
    </row>
    <row r="23" spans="1:7" x14ac:dyDescent="0.15">
      <c r="A23" t="s">
        <v>18</v>
      </c>
      <c r="B23" s="2">
        <v>3.06</v>
      </c>
      <c r="C23" s="2">
        <v>3.91</v>
      </c>
      <c r="D23" s="2">
        <v>5.93</v>
      </c>
      <c r="E23" s="2">
        <v>6.27</v>
      </c>
      <c r="F23" s="2">
        <v>6.31</v>
      </c>
      <c r="G23" s="2">
        <v>6.91</v>
      </c>
    </row>
    <row r="24" spans="1:7" x14ac:dyDescent="0.15">
      <c r="A24" t="s">
        <v>18</v>
      </c>
      <c r="B24" s="2">
        <v>2.91</v>
      </c>
      <c r="C24" s="2">
        <v>3.71</v>
      </c>
      <c r="D24" s="2">
        <v>6.03</v>
      </c>
      <c r="E24" s="2">
        <v>6.03</v>
      </c>
      <c r="F24" s="2">
        <v>5.89</v>
      </c>
      <c r="G24" s="2">
        <v>7.08</v>
      </c>
    </row>
    <row r="25" spans="1:7" x14ac:dyDescent="0.15">
      <c r="A25" t="s">
        <v>18</v>
      </c>
      <c r="B25" s="2">
        <v>2.95</v>
      </c>
      <c r="C25" s="2">
        <v>3.76</v>
      </c>
      <c r="D25" s="2">
        <v>6.2</v>
      </c>
      <c r="E25" s="2">
        <v>6.3</v>
      </c>
      <c r="F25" s="2">
        <v>5.96</v>
      </c>
      <c r="G25" s="2">
        <v>7.23</v>
      </c>
    </row>
    <row r="26" spans="1:7" x14ac:dyDescent="0.15">
      <c r="A26" t="s">
        <v>19</v>
      </c>
      <c r="B26" s="2">
        <v>3.04</v>
      </c>
      <c r="C26" s="2">
        <v>3.9</v>
      </c>
      <c r="D26" s="2">
        <v>6.27</v>
      </c>
      <c r="E26" s="2">
        <v>6.29</v>
      </c>
      <c r="F26" s="2">
        <v>6.25</v>
      </c>
      <c r="G26" s="2">
        <v>6.9</v>
      </c>
    </row>
    <row r="27" spans="1:7" x14ac:dyDescent="0.15">
      <c r="A27" t="s">
        <v>19</v>
      </c>
      <c r="B27" s="2">
        <v>2.83</v>
      </c>
      <c r="C27" s="2">
        <v>3.65</v>
      </c>
      <c r="D27" s="2">
        <v>6.39</v>
      </c>
      <c r="E27" s="2">
        <v>6.45</v>
      </c>
      <c r="F27" s="2">
        <v>5.75</v>
      </c>
      <c r="G27" s="2">
        <v>6.89</v>
      </c>
    </row>
    <row r="28" spans="1:7" x14ac:dyDescent="0.15">
      <c r="A28" t="s">
        <v>19</v>
      </c>
      <c r="B28" s="2">
        <v>2.91</v>
      </c>
      <c r="C28" s="2">
        <v>3.72</v>
      </c>
      <c r="D28" s="2">
        <v>6.29</v>
      </c>
      <c r="E28" s="2">
        <v>6.23</v>
      </c>
      <c r="F28" s="2">
        <v>5.91</v>
      </c>
      <c r="G28" s="2">
        <v>7.03</v>
      </c>
    </row>
    <row r="29" spans="1:7" x14ac:dyDescent="0.15">
      <c r="A29" t="s">
        <v>19</v>
      </c>
      <c r="B29" s="2">
        <v>2.76</v>
      </c>
      <c r="C29" s="2">
        <v>3.76</v>
      </c>
      <c r="D29" s="2">
        <v>6.01</v>
      </c>
      <c r="E29" s="2">
        <v>6.36</v>
      </c>
      <c r="F29" s="2">
        <v>5.94</v>
      </c>
      <c r="G29" s="2">
        <v>7.09</v>
      </c>
    </row>
    <row r="30" spans="1:7" x14ac:dyDescent="0.15">
      <c r="A30" t="s">
        <v>19</v>
      </c>
      <c r="B30" s="2">
        <v>3.02</v>
      </c>
      <c r="C30" s="2">
        <v>3.81</v>
      </c>
      <c r="D30" s="2">
        <v>6.11</v>
      </c>
      <c r="E30" s="2">
        <v>6.02</v>
      </c>
      <c r="F30" s="2">
        <v>6.07</v>
      </c>
      <c r="G30" s="2">
        <v>7.17</v>
      </c>
    </row>
    <row r="31" spans="1:7" x14ac:dyDescent="0.15">
      <c r="A31" t="s">
        <v>19</v>
      </c>
      <c r="B31" s="2">
        <v>2.95</v>
      </c>
      <c r="C31" s="2">
        <v>3.87</v>
      </c>
      <c r="D31" s="2">
        <v>6.42</v>
      </c>
      <c r="E31" s="2">
        <v>6.33</v>
      </c>
      <c r="F31" s="2">
        <v>5.7</v>
      </c>
      <c r="G31" s="2">
        <v>6.71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9" workbookViewId="0">
      <selection activeCell="A32" sqref="A32:XFD44"/>
    </sheetView>
  </sheetViews>
  <sheetFormatPr defaultRowHeight="13.5" x14ac:dyDescent="0.15"/>
  <cols>
    <col min="2" max="2" width="9.125" bestFit="1" customWidth="1"/>
    <col min="3" max="3" width="10.5" bestFit="1" customWidth="1"/>
  </cols>
  <sheetData>
    <row r="1" spans="1:3" x14ac:dyDescent="0.15">
      <c r="B1" t="s">
        <v>40</v>
      </c>
      <c r="C1" t="s">
        <v>41</v>
      </c>
    </row>
    <row r="2" spans="1:3" x14ac:dyDescent="0.15">
      <c r="A2" t="s">
        <v>15</v>
      </c>
      <c r="B2" s="1">
        <v>1.8897999999999999</v>
      </c>
      <c r="C2" s="1">
        <v>89.795400000000001</v>
      </c>
    </row>
    <row r="3" spans="1:3" x14ac:dyDescent="0.15">
      <c r="A3" t="s">
        <v>15</v>
      </c>
      <c r="B3" s="1">
        <v>1.9810000000000001</v>
      </c>
      <c r="C3" s="1">
        <v>93.077600000000004</v>
      </c>
    </row>
    <row r="4" spans="1:3" x14ac:dyDescent="0.15">
      <c r="A4" t="s">
        <v>15</v>
      </c>
      <c r="B4" s="1">
        <v>1.8399000000000001</v>
      </c>
      <c r="C4" s="1">
        <v>72.906099999999995</v>
      </c>
    </row>
    <row r="5" spans="1:3" x14ac:dyDescent="0.15">
      <c r="A5" t="s">
        <v>15</v>
      </c>
      <c r="B5" s="1">
        <v>2.0103</v>
      </c>
      <c r="C5" s="1">
        <v>95.206000000000003</v>
      </c>
    </row>
    <row r="6" spans="1:3" x14ac:dyDescent="0.15">
      <c r="A6" t="s">
        <v>15</v>
      </c>
      <c r="B6" s="1">
        <v>1.9804999999999999</v>
      </c>
      <c r="C6" s="1">
        <v>96.837299999999999</v>
      </c>
    </row>
    <row r="7" spans="1:3" x14ac:dyDescent="0.15">
      <c r="A7" t="s">
        <v>15</v>
      </c>
      <c r="B7" s="1">
        <v>1.8813</v>
      </c>
      <c r="C7" s="1">
        <v>96.680800000000005</v>
      </c>
    </row>
    <row r="8" spans="1:3" x14ac:dyDescent="0.15">
      <c r="A8" t="s">
        <v>16</v>
      </c>
      <c r="B8" s="1">
        <v>2.0465</v>
      </c>
      <c r="C8" s="1">
        <v>95.875399999999999</v>
      </c>
    </row>
    <row r="9" spans="1:3" x14ac:dyDescent="0.15">
      <c r="A9" t="s">
        <v>16</v>
      </c>
      <c r="B9" s="1">
        <v>1.8920999999999999</v>
      </c>
      <c r="C9" s="1">
        <v>101.0279</v>
      </c>
    </row>
    <row r="10" spans="1:3" x14ac:dyDescent="0.15">
      <c r="A10" t="s">
        <v>16</v>
      </c>
      <c r="B10" s="1">
        <v>2.0131000000000001</v>
      </c>
      <c r="C10" s="1">
        <v>94.681299999999993</v>
      </c>
    </row>
    <row r="11" spans="1:3" x14ac:dyDescent="0.15">
      <c r="A11" t="s">
        <v>16</v>
      </c>
      <c r="B11" s="1">
        <v>2.0869</v>
      </c>
      <c r="C11" s="1">
        <v>97.657600000000002</v>
      </c>
    </row>
    <row r="12" spans="1:3" x14ac:dyDescent="0.15">
      <c r="A12" t="s">
        <v>16</v>
      </c>
      <c r="B12" s="1">
        <v>2.1619000000000002</v>
      </c>
      <c r="C12" s="1">
        <v>100.94070000000001</v>
      </c>
    </row>
    <row r="13" spans="1:3" x14ac:dyDescent="0.15">
      <c r="A13" t="s">
        <v>16</v>
      </c>
      <c r="B13" s="1">
        <v>1.7713000000000001</v>
      </c>
      <c r="C13" s="1">
        <v>85.711100000000002</v>
      </c>
    </row>
    <row r="14" spans="1:3" x14ac:dyDescent="0.15">
      <c r="A14" t="s">
        <v>17</v>
      </c>
      <c r="B14" s="1">
        <v>2.0764</v>
      </c>
      <c r="C14" s="1">
        <v>97.227000000000004</v>
      </c>
    </row>
    <row r="15" spans="1:3" x14ac:dyDescent="0.15">
      <c r="A15" t="s">
        <v>17</v>
      </c>
      <c r="B15" s="1">
        <v>2.1522000000000001</v>
      </c>
      <c r="C15" s="1">
        <v>93.288300000000007</v>
      </c>
    </row>
    <row r="16" spans="1:3" x14ac:dyDescent="0.15">
      <c r="A16" t="s">
        <v>17</v>
      </c>
      <c r="B16" s="1">
        <v>1.9738</v>
      </c>
      <c r="C16" s="1">
        <v>93.217100000000002</v>
      </c>
    </row>
    <row r="17" spans="1:3" x14ac:dyDescent="0.15">
      <c r="A17" t="s">
        <v>17</v>
      </c>
      <c r="B17" s="1">
        <v>2.0144000000000002</v>
      </c>
      <c r="C17" s="1">
        <v>109.929</v>
      </c>
    </row>
    <row r="18" spans="1:3" x14ac:dyDescent="0.15">
      <c r="A18" t="s">
        <v>17</v>
      </c>
      <c r="B18" s="1">
        <v>2.0743999999999998</v>
      </c>
      <c r="C18" s="1">
        <v>97.616399999999999</v>
      </c>
    </row>
    <row r="19" spans="1:3" x14ac:dyDescent="0.15">
      <c r="A19" t="s">
        <v>17</v>
      </c>
      <c r="B19" s="1">
        <v>2.1545000000000001</v>
      </c>
      <c r="C19" s="1">
        <v>100.4769</v>
      </c>
    </row>
    <row r="20" spans="1:3" x14ac:dyDescent="0.15">
      <c r="A20" t="s">
        <v>18</v>
      </c>
      <c r="B20" s="1">
        <v>2.0167999999999999</v>
      </c>
      <c r="C20" s="1">
        <v>95.168700000000001</v>
      </c>
    </row>
    <row r="21" spans="1:3" x14ac:dyDescent="0.15">
      <c r="A21" t="s">
        <v>18</v>
      </c>
      <c r="B21" s="1">
        <v>2.1442000000000001</v>
      </c>
      <c r="C21" s="1">
        <v>101.0321</v>
      </c>
    </row>
    <row r="22" spans="1:3" x14ac:dyDescent="0.15">
      <c r="A22" t="s">
        <v>18</v>
      </c>
      <c r="B22" s="1">
        <v>2.1332</v>
      </c>
      <c r="C22" s="1">
        <v>100.1545</v>
      </c>
    </row>
    <row r="23" spans="1:3" x14ac:dyDescent="0.15">
      <c r="A23" t="s">
        <v>18</v>
      </c>
      <c r="B23" s="1">
        <v>2.0125000000000002</v>
      </c>
      <c r="C23" s="1">
        <v>94.510599999999997</v>
      </c>
    </row>
    <row r="24" spans="1:3" x14ac:dyDescent="0.15">
      <c r="A24" t="s">
        <v>18</v>
      </c>
      <c r="B24" s="1">
        <v>1.992</v>
      </c>
      <c r="C24" s="1">
        <v>134.36689999999999</v>
      </c>
    </row>
    <row r="25" spans="1:3" x14ac:dyDescent="0.15">
      <c r="A25" t="s">
        <v>18</v>
      </c>
      <c r="B25" s="1">
        <v>2.0001000000000002</v>
      </c>
      <c r="C25" s="1">
        <v>94.505799999999994</v>
      </c>
    </row>
    <row r="26" spans="1:3" x14ac:dyDescent="0.15">
      <c r="A26" t="s">
        <v>19</v>
      </c>
      <c r="B26" s="1">
        <v>2.0701000000000001</v>
      </c>
      <c r="C26" s="1">
        <v>97.233500000000006</v>
      </c>
    </row>
    <row r="27" spans="1:3" x14ac:dyDescent="0.15">
      <c r="A27" t="s">
        <v>19</v>
      </c>
      <c r="B27" s="1">
        <v>2.1073</v>
      </c>
      <c r="C27" s="1">
        <v>109.0346</v>
      </c>
    </row>
    <row r="28" spans="1:3" x14ac:dyDescent="0.15">
      <c r="A28" t="s">
        <v>19</v>
      </c>
      <c r="B28" s="1">
        <v>2.0577999999999999</v>
      </c>
      <c r="C28" s="1">
        <v>96.667400000000001</v>
      </c>
    </row>
    <row r="29" spans="1:3" x14ac:dyDescent="0.15">
      <c r="A29" t="s">
        <v>19</v>
      </c>
      <c r="B29" s="1">
        <v>2.0042</v>
      </c>
      <c r="C29" s="1">
        <v>122.0274</v>
      </c>
    </row>
    <row r="30" spans="1:3" x14ac:dyDescent="0.15">
      <c r="A30" t="s">
        <v>19</v>
      </c>
      <c r="B30" s="1">
        <v>2.1842000000000001</v>
      </c>
      <c r="C30" s="1">
        <v>116.40940000000001</v>
      </c>
    </row>
    <row r="31" spans="1:3" x14ac:dyDescent="0.15">
      <c r="A31" t="s">
        <v>19</v>
      </c>
      <c r="B31" s="1">
        <v>2.1078000000000001</v>
      </c>
      <c r="C31" s="1">
        <v>98.792100000000005</v>
      </c>
    </row>
    <row r="32" spans="1:3" ht="18" customHeight="1" x14ac:dyDescent="0.15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Growth performance</vt:lpstr>
      <vt:lpstr>Nutrient Utilization</vt:lpstr>
      <vt:lpstr>Microflora</vt:lpstr>
      <vt:lpstr>pH</vt:lpstr>
      <vt:lpstr>Antioxidant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2022-05-10T01:55:00Z</dcterms:modified>
</cp:coreProperties>
</file>