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Laura/Documents/Psychosis/PGRS/"/>
    </mc:Choice>
  </mc:AlternateContent>
  <xr:revisionPtr revIDLastSave="0" documentId="13_ncr:1_{6338FEA6-BF19-274D-A97B-9F9C12E696DA}" xr6:coauthVersionLast="47" xr6:coauthVersionMax="47" xr10:uidLastSave="{00000000-0000-0000-0000-000000000000}"/>
  <bookViews>
    <workbookView xWindow="0" yWindow="500" windowWidth="35840" windowHeight="20100" tabRatio="812" xr2:uid="{00000000-000D-0000-FFFF-FFFF00000000}"/>
  </bookViews>
  <sheets>
    <sheet name="Supplementary Table 1 Outlier" sheetId="19" r:id="rId1"/>
    <sheet name="Supplementary Table 2 OCs" sheetId="17" r:id="rId2"/>
    <sheet name="Supplementary Table 3 Caucasian" sheetId="18" r:id="rId3"/>
    <sheet name="Supplementary Table 4 nHC" sheetId="1" r:id="rId4"/>
    <sheet name="Supplementary Table 5 nHC" sheetId="2" r:id="rId5"/>
    <sheet name="Supplementary Table 6 nHC_GA_BW" sheetId="3" r:id="rId6"/>
    <sheet name="Supplementary Table 7 Adult ICV" sheetId="13" r:id="rId7"/>
    <sheet name="Supplementary Table 8 ICV_ASPH" sheetId="14" r:id="rId8"/>
    <sheet name="Supplementary Table 9 ICV_GA_BW" sheetId="15" r:id="rId9"/>
    <sheet name="Supplementary Table 10 ICV_nHC" sheetId="1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4" i="1" l="1"/>
  <c r="U26" i="1"/>
  <c r="J23" i="2"/>
  <c r="J119" i="14"/>
  <c r="J100" i="14"/>
  <c r="J81" i="14"/>
  <c r="J62" i="14"/>
  <c r="H54" i="13"/>
  <c r="H26" i="13"/>
  <c r="Q81" i="2"/>
  <c r="Q62" i="2"/>
  <c r="Q43" i="2"/>
  <c r="J81" i="2"/>
  <c r="J62" i="2"/>
  <c r="J43" i="2"/>
  <c r="Q23" i="2"/>
  <c r="H54" i="1"/>
  <c r="H26" i="1"/>
  <c r="T107" i="17"/>
  <c r="R107" i="17"/>
  <c r="P107" i="17"/>
  <c r="N107" i="17"/>
  <c r="K107" i="17"/>
  <c r="I107" i="17"/>
  <c r="G107" i="17"/>
  <c r="E107" i="17"/>
  <c r="T106" i="17"/>
  <c r="R106" i="17"/>
  <c r="P106" i="17"/>
  <c r="N106" i="17"/>
  <c r="K106" i="17"/>
  <c r="I106" i="17"/>
  <c r="G106" i="17"/>
  <c r="E106" i="17"/>
  <c r="T105" i="17"/>
  <c r="R105" i="17"/>
  <c r="P105" i="17"/>
  <c r="N105" i="17"/>
  <c r="K105" i="17"/>
  <c r="I105" i="17"/>
  <c r="G105" i="17"/>
  <c r="E105" i="17"/>
  <c r="T104" i="17"/>
  <c r="R104" i="17"/>
  <c r="P104" i="17"/>
  <c r="N104" i="17"/>
  <c r="K104" i="17"/>
  <c r="I104" i="17"/>
  <c r="G104" i="17"/>
  <c r="E104" i="17"/>
  <c r="T103" i="17"/>
  <c r="R103" i="17"/>
  <c r="P103" i="17"/>
  <c r="N103" i="17"/>
  <c r="K103" i="17"/>
  <c r="I103" i="17"/>
  <c r="G103" i="17"/>
  <c r="E103" i="17"/>
  <c r="T102" i="17"/>
  <c r="R102" i="17"/>
  <c r="P102" i="17"/>
  <c r="N102" i="17"/>
  <c r="K102" i="17"/>
  <c r="I102" i="17"/>
  <c r="G102" i="17"/>
  <c r="E102" i="17"/>
  <c r="T101" i="17"/>
  <c r="R101" i="17"/>
  <c r="P101" i="17"/>
  <c r="N101" i="17"/>
  <c r="K101" i="17"/>
  <c r="I101" i="17"/>
  <c r="G101" i="17"/>
  <c r="E101" i="17"/>
  <c r="T100" i="17"/>
  <c r="R100" i="17"/>
  <c r="P100" i="17"/>
  <c r="N100" i="17"/>
  <c r="K100" i="17"/>
  <c r="I100" i="17"/>
  <c r="G100" i="17"/>
  <c r="E100" i="17"/>
  <c r="T99" i="17"/>
  <c r="R99" i="17"/>
  <c r="P99" i="17"/>
  <c r="N99" i="17"/>
  <c r="K99" i="17"/>
  <c r="I99" i="17"/>
  <c r="G99" i="17"/>
  <c r="E99" i="17"/>
  <c r="T98" i="17"/>
  <c r="R98" i="17"/>
  <c r="P98" i="17"/>
  <c r="N98" i="17"/>
  <c r="K98" i="17"/>
  <c r="I98" i="17"/>
  <c r="G98" i="17"/>
  <c r="E98" i="17"/>
  <c r="T97" i="17"/>
  <c r="R97" i="17"/>
  <c r="P97" i="17"/>
  <c r="N97" i="17"/>
  <c r="K97" i="17"/>
  <c r="I97" i="17"/>
  <c r="G97" i="17"/>
  <c r="E97" i="17"/>
  <c r="T96" i="17"/>
  <c r="R96" i="17"/>
  <c r="P96" i="17"/>
  <c r="N96" i="17"/>
  <c r="K96" i="17"/>
  <c r="I96" i="17"/>
  <c r="G96" i="17"/>
  <c r="E96" i="17"/>
  <c r="T95" i="17"/>
  <c r="R95" i="17"/>
  <c r="P95" i="17"/>
  <c r="N95" i="17"/>
  <c r="K95" i="17"/>
  <c r="I95" i="17"/>
  <c r="G95" i="17"/>
  <c r="E95" i="17"/>
  <c r="T94" i="17"/>
  <c r="R94" i="17"/>
  <c r="P94" i="17"/>
  <c r="N94" i="17"/>
  <c r="K94" i="17"/>
  <c r="I94" i="17"/>
  <c r="G94" i="17"/>
  <c r="E94" i="17"/>
  <c r="T93" i="17"/>
  <c r="R93" i="17"/>
  <c r="P93" i="17"/>
  <c r="N93" i="17"/>
  <c r="K93" i="17"/>
  <c r="I93" i="17"/>
  <c r="G93" i="17"/>
  <c r="E93" i="17"/>
  <c r="T92" i="17"/>
  <c r="R92" i="17"/>
  <c r="P92" i="17"/>
  <c r="N92" i="17"/>
  <c r="K92" i="17"/>
  <c r="I92" i="17"/>
  <c r="G92" i="17"/>
  <c r="E92" i="17"/>
  <c r="T91" i="17"/>
  <c r="R91" i="17"/>
  <c r="P91" i="17"/>
  <c r="N91" i="17"/>
  <c r="K91" i="17"/>
  <c r="I91" i="17"/>
  <c r="G91" i="17"/>
  <c r="E91" i="17"/>
  <c r="T90" i="17"/>
  <c r="R90" i="17"/>
  <c r="P90" i="17"/>
  <c r="N90" i="17"/>
  <c r="K90" i="17"/>
  <c r="I90" i="17"/>
  <c r="G90" i="17"/>
  <c r="E90" i="17"/>
  <c r="T89" i="17"/>
  <c r="R89" i="17"/>
  <c r="P89" i="17"/>
  <c r="N89" i="17"/>
  <c r="K89" i="17"/>
  <c r="I89" i="17"/>
  <c r="G89" i="17"/>
  <c r="E89" i="17"/>
  <c r="T88" i="17"/>
  <c r="R88" i="17"/>
  <c r="P88" i="17"/>
  <c r="N88" i="17"/>
  <c r="K88" i="17"/>
  <c r="I88" i="17"/>
  <c r="G88" i="17"/>
  <c r="E88" i="17"/>
  <c r="T87" i="17"/>
  <c r="R87" i="17"/>
  <c r="P87" i="17"/>
  <c r="N87" i="17"/>
  <c r="K87" i="17"/>
  <c r="I87" i="17"/>
  <c r="G87" i="17"/>
  <c r="E87" i="17"/>
  <c r="T86" i="17"/>
  <c r="R86" i="17"/>
  <c r="P86" i="17"/>
  <c r="N86" i="17"/>
  <c r="K86" i="17"/>
  <c r="I86" i="17"/>
  <c r="G86" i="17"/>
  <c r="E86" i="17"/>
  <c r="T85" i="17"/>
  <c r="R85" i="17"/>
  <c r="P85" i="17"/>
  <c r="N85" i="17"/>
  <c r="K85" i="17"/>
  <c r="I85" i="17"/>
  <c r="G85" i="17"/>
  <c r="E85" i="17"/>
  <c r="T84" i="17"/>
  <c r="R84" i="17"/>
  <c r="P84" i="17"/>
  <c r="N84" i="17"/>
  <c r="K84" i="17"/>
  <c r="I84" i="17"/>
  <c r="G84" i="17"/>
  <c r="E84" i="17"/>
  <c r="T83" i="17"/>
  <c r="R83" i="17"/>
  <c r="P83" i="17"/>
  <c r="N83" i="17"/>
  <c r="K83" i="17"/>
  <c r="I83" i="17"/>
  <c r="G83" i="17"/>
  <c r="E83" i="17"/>
  <c r="T82" i="17"/>
  <c r="R82" i="17"/>
  <c r="P82" i="17"/>
  <c r="N82" i="17"/>
  <c r="K82" i="17"/>
  <c r="I82" i="17"/>
  <c r="G82" i="17"/>
  <c r="E82" i="17"/>
  <c r="T81" i="17"/>
  <c r="R81" i="17"/>
  <c r="P81" i="17"/>
  <c r="N81" i="17"/>
  <c r="K81" i="17"/>
  <c r="I81" i="17"/>
  <c r="G81" i="17"/>
  <c r="E81" i="17"/>
  <c r="T80" i="17"/>
  <c r="R80" i="17"/>
  <c r="P80" i="17"/>
  <c r="N80" i="17"/>
  <c r="K80" i="17"/>
  <c r="I80" i="17"/>
  <c r="G80" i="17"/>
  <c r="E80" i="17"/>
  <c r="T79" i="17"/>
  <c r="R79" i="17"/>
  <c r="P79" i="17"/>
  <c r="N79" i="17"/>
  <c r="K79" i="17"/>
  <c r="I79" i="17"/>
  <c r="G79" i="17"/>
  <c r="E79" i="17"/>
  <c r="T78" i="17"/>
  <c r="R78" i="17"/>
  <c r="P78" i="17"/>
  <c r="N78" i="17"/>
  <c r="K78" i="17"/>
  <c r="I78" i="17"/>
  <c r="G78" i="17"/>
  <c r="E78" i="17"/>
  <c r="T77" i="17"/>
  <c r="R77" i="17"/>
  <c r="P77" i="17"/>
  <c r="N77" i="17"/>
  <c r="K77" i="17"/>
  <c r="I77" i="17"/>
  <c r="G77" i="17"/>
  <c r="E77" i="17"/>
  <c r="T76" i="17"/>
  <c r="R76" i="17"/>
  <c r="P76" i="17"/>
  <c r="N76" i="17"/>
  <c r="K76" i="17"/>
  <c r="I76" i="17"/>
  <c r="G76" i="17"/>
  <c r="E76" i="17"/>
  <c r="T75" i="17"/>
  <c r="R75" i="17"/>
  <c r="P75" i="17"/>
  <c r="N75" i="17"/>
  <c r="K75" i="17"/>
  <c r="I75" i="17"/>
  <c r="G75" i="17"/>
  <c r="E75" i="17"/>
  <c r="T74" i="17"/>
  <c r="R74" i="17"/>
  <c r="P74" i="17"/>
  <c r="N74" i="17"/>
  <c r="K74" i="17"/>
  <c r="I74" i="17"/>
  <c r="G74" i="17"/>
  <c r="E74" i="17"/>
  <c r="T73" i="17"/>
  <c r="R73" i="17"/>
  <c r="P73" i="17"/>
  <c r="N73" i="17"/>
  <c r="K73" i="17"/>
  <c r="I73" i="17"/>
  <c r="G73" i="17"/>
  <c r="E73" i="17"/>
  <c r="T72" i="17"/>
  <c r="R72" i="17"/>
  <c r="P72" i="17"/>
  <c r="N72" i="17"/>
  <c r="K72" i="17"/>
  <c r="I72" i="17"/>
  <c r="G72" i="17"/>
  <c r="E72" i="17"/>
  <c r="T71" i="17"/>
  <c r="R71" i="17"/>
  <c r="P71" i="17"/>
  <c r="N71" i="17"/>
  <c r="K71" i="17"/>
  <c r="I71" i="17"/>
  <c r="G71" i="17"/>
  <c r="E71" i="17"/>
  <c r="T48" i="17"/>
  <c r="R48" i="17"/>
  <c r="P48" i="17"/>
  <c r="N48" i="17"/>
  <c r="K48" i="17"/>
  <c r="I48" i="17"/>
  <c r="G48" i="17"/>
  <c r="E48" i="17"/>
  <c r="T47" i="17"/>
  <c r="R47" i="17"/>
  <c r="P47" i="17"/>
  <c r="N47" i="17"/>
  <c r="K47" i="17"/>
  <c r="I47" i="17"/>
  <c r="G47" i="17"/>
  <c r="E47" i="17"/>
  <c r="T46" i="17"/>
  <c r="R46" i="17"/>
  <c r="P46" i="17"/>
  <c r="N46" i="17"/>
  <c r="K46" i="17"/>
  <c r="I46" i="17"/>
  <c r="G46" i="17"/>
  <c r="E46" i="17"/>
  <c r="T45" i="17"/>
  <c r="R45" i="17"/>
  <c r="P45" i="17"/>
  <c r="N45" i="17"/>
  <c r="K45" i="17"/>
  <c r="I45" i="17"/>
  <c r="G45" i="17"/>
  <c r="E45" i="17"/>
  <c r="T44" i="17"/>
  <c r="R44" i="17"/>
  <c r="P44" i="17"/>
  <c r="N44" i="17"/>
  <c r="K44" i="17"/>
  <c r="I44" i="17"/>
  <c r="G44" i="17"/>
  <c r="E44" i="17"/>
  <c r="T43" i="17"/>
  <c r="R43" i="17"/>
  <c r="P43" i="17"/>
  <c r="N43" i="17"/>
  <c r="K43" i="17"/>
  <c r="I43" i="17"/>
  <c r="G43" i="17"/>
  <c r="E43" i="17"/>
  <c r="T42" i="17"/>
  <c r="R42" i="17"/>
  <c r="P42" i="17"/>
  <c r="N42" i="17"/>
  <c r="K42" i="17"/>
  <c r="I42" i="17"/>
  <c r="G42" i="17"/>
  <c r="E42" i="17"/>
  <c r="T41" i="17"/>
  <c r="R41" i="17"/>
  <c r="P41" i="17"/>
  <c r="N41" i="17"/>
  <c r="K41" i="17"/>
  <c r="I41" i="17"/>
  <c r="G41" i="17"/>
  <c r="E41" i="17"/>
  <c r="T40" i="17"/>
  <c r="R40" i="17"/>
  <c r="P40" i="17"/>
  <c r="N40" i="17"/>
  <c r="K40" i="17"/>
  <c r="I40" i="17"/>
  <c r="G40" i="17"/>
  <c r="E40" i="17"/>
  <c r="T39" i="17"/>
  <c r="R39" i="17"/>
  <c r="P39" i="17"/>
  <c r="N39" i="17"/>
  <c r="K39" i="17"/>
  <c r="I39" i="17"/>
  <c r="G39" i="17"/>
  <c r="E39" i="17"/>
  <c r="T38" i="17"/>
  <c r="R38" i="17"/>
  <c r="P38" i="17"/>
  <c r="N38" i="17"/>
  <c r="K38" i="17"/>
  <c r="I38" i="17"/>
  <c r="G38" i="17"/>
  <c r="E38" i="17"/>
  <c r="T68" i="17"/>
  <c r="R68" i="17"/>
  <c r="P68" i="17"/>
  <c r="N68" i="17"/>
  <c r="K68" i="17"/>
  <c r="I68" i="17"/>
  <c r="G68" i="17"/>
  <c r="E68" i="17"/>
  <c r="T67" i="17"/>
  <c r="R67" i="17"/>
  <c r="P67" i="17"/>
  <c r="N67" i="17"/>
  <c r="K67" i="17"/>
  <c r="I67" i="17"/>
  <c r="G67" i="17"/>
  <c r="E67" i="17"/>
  <c r="T66" i="17"/>
  <c r="R66" i="17"/>
  <c r="P66" i="17"/>
  <c r="N66" i="17"/>
  <c r="K66" i="17"/>
  <c r="I66" i="17"/>
  <c r="G66" i="17"/>
  <c r="E66" i="17"/>
  <c r="T65" i="17"/>
  <c r="R65" i="17"/>
  <c r="P65" i="17"/>
  <c r="N65" i="17"/>
  <c r="K65" i="17"/>
  <c r="I65" i="17"/>
  <c r="G65" i="17"/>
  <c r="E65" i="17"/>
  <c r="T64" i="17"/>
  <c r="R64" i="17"/>
  <c r="P64" i="17"/>
  <c r="N64" i="17"/>
  <c r="K64" i="17"/>
  <c r="I64" i="17"/>
  <c r="G64" i="17"/>
  <c r="E64" i="17"/>
  <c r="T63" i="17"/>
  <c r="R63" i="17"/>
  <c r="P63" i="17"/>
  <c r="N63" i="17"/>
  <c r="K63" i="17"/>
  <c r="I63" i="17"/>
  <c r="G63" i="17"/>
  <c r="E63" i="17"/>
  <c r="T62" i="17"/>
  <c r="R62" i="17"/>
  <c r="P62" i="17"/>
  <c r="N62" i="17"/>
  <c r="K62" i="17"/>
  <c r="I62" i="17"/>
  <c r="G62" i="17"/>
  <c r="E62" i="17"/>
  <c r="T61" i="17"/>
  <c r="R61" i="17"/>
  <c r="P61" i="17"/>
  <c r="N61" i="17"/>
  <c r="K61" i="17"/>
  <c r="I61" i="17"/>
  <c r="G61" i="17"/>
  <c r="E61" i="17"/>
  <c r="T60" i="17"/>
  <c r="R60" i="17"/>
  <c r="P60" i="17"/>
  <c r="N60" i="17"/>
  <c r="K60" i="17"/>
  <c r="I60" i="17"/>
  <c r="G60" i="17"/>
  <c r="E60" i="17"/>
  <c r="T59" i="17"/>
  <c r="R59" i="17"/>
  <c r="P59" i="17"/>
  <c r="N59" i="17"/>
  <c r="K59" i="17"/>
  <c r="I59" i="17"/>
  <c r="G59" i="17"/>
  <c r="E59" i="17"/>
  <c r="T58" i="17"/>
  <c r="R58" i="17"/>
  <c r="P58" i="17"/>
  <c r="N58" i="17"/>
  <c r="K58" i="17"/>
  <c r="I58" i="17"/>
  <c r="G58" i="17"/>
  <c r="E58" i="17"/>
  <c r="T57" i="17"/>
  <c r="R57" i="17"/>
  <c r="P57" i="17"/>
  <c r="N57" i="17"/>
  <c r="K57" i="17"/>
  <c r="I57" i="17"/>
  <c r="G57" i="17"/>
  <c r="E57" i="17"/>
  <c r="T56" i="17"/>
  <c r="R56" i="17"/>
  <c r="P56" i="17"/>
  <c r="N56" i="17"/>
  <c r="K56" i="17"/>
  <c r="I56" i="17"/>
  <c r="G56" i="17"/>
  <c r="E56" i="17"/>
  <c r="T55" i="17"/>
  <c r="R55" i="17"/>
  <c r="P55" i="17"/>
  <c r="N55" i="17"/>
  <c r="K55" i="17"/>
  <c r="I55" i="17"/>
  <c r="G55" i="17"/>
  <c r="E55" i="17"/>
  <c r="T54" i="17"/>
  <c r="R54" i="17"/>
  <c r="P54" i="17"/>
  <c r="N54" i="17"/>
  <c r="K54" i="17"/>
  <c r="I54" i="17"/>
  <c r="G54" i="17"/>
  <c r="E54" i="17"/>
  <c r="T53" i="17"/>
  <c r="R53" i="17"/>
  <c r="P53" i="17"/>
  <c r="N53" i="17"/>
  <c r="K53" i="17"/>
  <c r="I53" i="17"/>
  <c r="G53" i="17"/>
  <c r="E53" i="17"/>
  <c r="T52" i="17"/>
  <c r="R52" i="17"/>
  <c r="P52" i="17"/>
  <c r="N52" i="17"/>
  <c r="K52" i="17"/>
  <c r="I52" i="17"/>
  <c r="G52" i="17"/>
  <c r="E52" i="17"/>
  <c r="T51" i="17"/>
  <c r="R51" i="17"/>
  <c r="P51" i="17"/>
  <c r="N51" i="17"/>
  <c r="K51" i="17"/>
  <c r="I51" i="17"/>
  <c r="G51" i="17"/>
  <c r="E51" i="17"/>
  <c r="T50" i="17"/>
  <c r="R50" i="17"/>
  <c r="P50" i="17"/>
  <c r="N50" i="17"/>
  <c r="K50" i="17"/>
  <c r="I50" i="17"/>
  <c r="G50" i="17"/>
  <c r="E50" i="17"/>
  <c r="T49" i="17"/>
  <c r="R49" i="17"/>
  <c r="P49" i="17"/>
  <c r="N49" i="17"/>
  <c r="K49" i="17"/>
  <c r="I49" i="17"/>
  <c r="G49" i="17"/>
  <c r="E49" i="17"/>
  <c r="T37" i="17"/>
  <c r="R37" i="17"/>
  <c r="P37" i="17"/>
  <c r="N37" i="17"/>
  <c r="K37" i="17"/>
  <c r="I37" i="17"/>
  <c r="G37" i="17"/>
  <c r="E37" i="17"/>
  <c r="T36" i="17"/>
  <c r="R36" i="17"/>
  <c r="P36" i="17"/>
  <c r="N36" i="17"/>
  <c r="K36" i="17"/>
  <c r="I36" i="17"/>
  <c r="G36" i="17"/>
  <c r="E36" i="17"/>
  <c r="T35" i="17"/>
  <c r="R35" i="17"/>
  <c r="P35" i="17"/>
  <c r="N35" i="17"/>
  <c r="K35" i="17"/>
  <c r="I35" i="17"/>
  <c r="G35" i="17"/>
  <c r="E35" i="17"/>
  <c r="T34" i="17"/>
  <c r="R34" i="17"/>
  <c r="P34" i="17"/>
  <c r="N34" i="17"/>
  <c r="K34" i="17"/>
  <c r="I34" i="17"/>
  <c r="G34" i="17"/>
  <c r="E34" i="17"/>
  <c r="T33" i="17"/>
  <c r="R33" i="17"/>
  <c r="P33" i="17"/>
  <c r="N33" i="17"/>
  <c r="K33" i="17"/>
  <c r="I33" i="17"/>
  <c r="G33" i="17"/>
  <c r="E33" i="17"/>
  <c r="T32" i="17"/>
  <c r="R32" i="17"/>
  <c r="P32" i="17"/>
  <c r="N32" i="17"/>
  <c r="K32" i="17"/>
  <c r="I32" i="17"/>
  <c r="G32" i="17"/>
  <c r="E32" i="17"/>
  <c r="T31" i="17"/>
  <c r="R31" i="17"/>
  <c r="P31" i="17"/>
  <c r="N31" i="17"/>
  <c r="K31" i="17"/>
  <c r="I31" i="17"/>
  <c r="G31" i="17"/>
  <c r="E31" i="17"/>
  <c r="T30" i="17"/>
  <c r="R30" i="17"/>
  <c r="P30" i="17"/>
  <c r="N30" i="17"/>
  <c r="K30" i="17"/>
  <c r="I30" i="17"/>
  <c r="G30" i="17"/>
  <c r="E30" i="17"/>
  <c r="T29" i="17"/>
  <c r="R29" i="17"/>
  <c r="P29" i="17"/>
  <c r="N29" i="17"/>
  <c r="K29" i="17"/>
  <c r="I29" i="17"/>
  <c r="G29" i="17"/>
  <c r="E29" i="17"/>
  <c r="T28" i="17"/>
  <c r="R28" i="17"/>
  <c r="P28" i="17"/>
  <c r="N28" i="17"/>
  <c r="K28" i="17"/>
  <c r="I28" i="17"/>
  <c r="G28" i="17"/>
  <c r="E28" i="17"/>
  <c r="T27" i="17"/>
  <c r="R27" i="17"/>
  <c r="P27" i="17"/>
  <c r="N27" i="17"/>
  <c r="K27" i="17"/>
  <c r="I27" i="17"/>
  <c r="G27" i="17"/>
  <c r="E27" i="17"/>
  <c r="T26" i="17"/>
  <c r="R26" i="17"/>
  <c r="P26" i="17"/>
  <c r="N26" i="17"/>
  <c r="K26" i="17"/>
  <c r="I26" i="17"/>
  <c r="G26" i="17"/>
  <c r="E26" i="17"/>
  <c r="T23" i="17"/>
  <c r="R23" i="17"/>
  <c r="P23" i="17"/>
  <c r="N23" i="17"/>
  <c r="K23" i="17"/>
  <c r="I23" i="17"/>
  <c r="G23" i="17"/>
  <c r="E23" i="17"/>
  <c r="T22" i="17"/>
  <c r="R22" i="17"/>
  <c r="P22" i="17"/>
  <c r="N22" i="17"/>
  <c r="K22" i="17"/>
  <c r="I22" i="17"/>
  <c r="G22" i="17"/>
  <c r="E22" i="17"/>
  <c r="T21" i="17"/>
  <c r="R21" i="17"/>
  <c r="P21" i="17"/>
  <c r="N21" i="17"/>
  <c r="K21" i="17"/>
  <c r="I21" i="17"/>
  <c r="G21" i="17"/>
  <c r="E21" i="17"/>
  <c r="T20" i="17"/>
  <c r="R20" i="17"/>
  <c r="P20" i="17"/>
  <c r="N20" i="17"/>
  <c r="K20" i="17"/>
  <c r="I20" i="17"/>
  <c r="G20" i="17"/>
  <c r="E20" i="17"/>
  <c r="T19" i="17"/>
  <c r="R19" i="17"/>
  <c r="P19" i="17"/>
  <c r="N19" i="17"/>
  <c r="K19" i="17"/>
  <c r="I19" i="17"/>
  <c r="G19" i="17"/>
  <c r="E19" i="17"/>
  <c r="T18" i="17"/>
  <c r="R18" i="17"/>
  <c r="P18" i="17"/>
  <c r="N18" i="17"/>
  <c r="K18" i="17"/>
  <c r="I18" i="17"/>
  <c r="G18" i="17"/>
  <c r="E18" i="17"/>
  <c r="T17" i="17"/>
  <c r="R17" i="17"/>
  <c r="P17" i="17"/>
  <c r="N17" i="17"/>
  <c r="K17" i="17"/>
  <c r="I17" i="17"/>
  <c r="G17" i="17"/>
  <c r="E17" i="17"/>
  <c r="T16" i="17"/>
  <c r="R16" i="17"/>
  <c r="P16" i="17"/>
  <c r="N16" i="17"/>
  <c r="K16" i="17"/>
  <c r="I16" i="17"/>
  <c r="G16" i="17"/>
  <c r="E16" i="17"/>
  <c r="T15" i="17"/>
  <c r="R15" i="17"/>
  <c r="P15" i="17"/>
  <c r="N15" i="17"/>
  <c r="K15" i="17"/>
  <c r="I15" i="17"/>
  <c r="G15" i="17"/>
  <c r="E15" i="17"/>
  <c r="T14" i="17"/>
  <c r="R14" i="17"/>
  <c r="P14" i="17"/>
  <c r="N14" i="17"/>
  <c r="K14" i="17"/>
  <c r="I14" i="17"/>
  <c r="G14" i="17"/>
  <c r="E14" i="17"/>
  <c r="T13" i="17"/>
  <c r="R13" i="17"/>
  <c r="P13" i="17"/>
  <c r="N13" i="17"/>
  <c r="K13" i="17"/>
  <c r="I13" i="17"/>
  <c r="G13" i="17"/>
  <c r="E13" i="17"/>
  <c r="T12" i="17"/>
  <c r="R12" i="17"/>
  <c r="P12" i="17"/>
  <c r="N12" i="17"/>
  <c r="K12" i="17"/>
  <c r="I12" i="17"/>
  <c r="G12" i="17"/>
  <c r="E12" i="17"/>
  <c r="T11" i="17"/>
  <c r="R11" i="17"/>
  <c r="P11" i="17"/>
  <c r="N11" i="17"/>
  <c r="K11" i="17"/>
  <c r="I11" i="17"/>
  <c r="G11" i="17"/>
  <c r="E11" i="17"/>
  <c r="T10" i="17"/>
  <c r="R10" i="17"/>
  <c r="P10" i="17"/>
  <c r="N10" i="17"/>
  <c r="K10" i="17"/>
  <c r="I10" i="17"/>
  <c r="G10" i="17"/>
  <c r="E10" i="17"/>
  <c r="T9" i="17"/>
  <c r="R9" i="17"/>
  <c r="P9" i="17"/>
  <c r="N9" i="17"/>
  <c r="K9" i="17"/>
  <c r="I9" i="17"/>
  <c r="G9" i="17"/>
  <c r="E9" i="17"/>
  <c r="T8" i="17"/>
  <c r="R8" i="17"/>
  <c r="P8" i="17"/>
  <c r="N8" i="17"/>
  <c r="K8" i="17"/>
  <c r="I8" i="17"/>
  <c r="G8" i="17"/>
  <c r="E8" i="17"/>
</calcChain>
</file>

<file path=xl/sharedStrings.xml><?xml version="1.0" encoding="utf-8"?>
<sst xmlns="http://schemas.openxmlformats.org/spreadsheetml/2006/main" count="1120" uniqueCount="253">
  <si>
    <t>t</t>
  </si>
  <si>
    <t>B</t>
  </si>
  <si>
    <t>(Constant)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</si>
  <si>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</si>
  <si>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</si>
  <si>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</si>
  <si>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</si>
  <si>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</si>
  <si>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</si>
  <si>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</si>
  <si>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</si>
  <si>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</si>
  <si>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</si>
  <si>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batch2</t>
  </si>
  <si>
    <t>batch3</t>
  </si>
  <si>
    <t>Age</t>
  </si>
  <si>
    <t>Dx</t>
  </si>
  <si>
    <t>ASPH</t>
  </si>
  <si>
    <t>PlacPRS1</t>
  </si>
  <si>
    <t>ASPH_PlacPRS1</t>
  </si>
  <si>
    <t>Overall model</t>
  </si>
  <si>
    <t>p</t>
  </si>
  <si>
    <t>Sex</t>
  </si>
  <si>
    <t>&lt;.000</t>
  </si>
  <si>
    <t>β</t>
  </si>
  <si>
    <t>European caucasians only</t>
  </si>
  <si>
    <t>SE</t>
  </si>
  <si>
    <t>GA</t>
  </si>
  <si>
    <t>BW</t>
  </si>
  <si>
    <t>Neonatal head circumference, controlling for GA and BW</t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</si>
  <si>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(18, 810) = 3.42,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0.05</t>
    </r>
  </si>
  <si>
    <r>
      <rPr>
        <i/>
        <sz val="9"/>
        <color theme="1"/>
        <rFont val="Arial Narrow"/>
        <family val="2"/>
      </rPr>
      <t>F</t>
    </r>
    <r>
      <rPr>
        <sz val="9"/>
        <color theme="1"/>
        <rFont val="Arial Narrow"/>
        <family val="2"/>
      </rPr>
      <t xml:space="preserve"> (18, 750) = 3.10, </t>
    </r>
    <r>
      <rPr>
        <i/>
        <sz val="9"/>
        <color theme="1"/>
        <rFont val="Arial Narrow"/>
        <family val="2"/>
      </rPr>
      <t>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0.05</t>
    </r>
  </si>
  <si>
    <r>
      <rPr>
        <i/>
        <sz val="9"/>
        <color theme="1"/>
        <rFont val="Arial Narrow"/>
        <family val="2"/>
      </rPr>
      <t>F</t>
    </r>
    <r>
      <rPr>
        <sz val="9"/>
        <color theme="1"/>
        <rFont val="Arial Narrow"/>
        <family val="2"/>
      </rPr>
      <t xml:space="preserve"> (20, 750) = 35.87, </t>
    </r>
    <r>
      <rPr>
        <i/>
        <sz val="9"/>
        <color theme="1"/>
        <rFont val="Arial Narrow"/>
        <family val="2"/>
      </rPr>
      <t>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0.48</t>
    </r>
  </si>
  <si>
    <r>
      <rPr>
        <i/>
        <sz val="9"/>
        <color theme="1"/>
        <rFont val="Arial Narrow"/>
        <family val="2"/>
      </rPr>
      <t>F</t>
    </r>
    <r>
      <rPr>
        <sz val="9"/>
        <color theme="1"/>
        <rFont val="Arial Narrow"/>
        <family val="2"/>
      </rPr>
      <t xml:space="preserve"> (20, 696) = 31.50, </t>
    </r>
    <r>
      <rPr>
        <i/>
        <sz val="9"/>
        <color theme="1"/>
        <rFont val="Arial Narrow"/>
        <family val="2"/>
      </rPr>
      <t>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0.46</t>
    </r>
  </si>
  <si>
    <t>PlacPRS2</t>
  </si>
  <si>
    <t>ASPH_PlacPRS2</t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</si>
  <si>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(18, 810) = 3.24,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0.05</t>
    </r>
  </si>
  <si>
    <r>
      <rPr>
        <i/>
        <sz val="9"/>
        <color theme="1"/>
        <rFont val="Arial Narrow"/>
        <family val="2"/>
      </rPr>
      <t>F</t>
    </r>
    <r>
      <rPr>
        <sz val="9"/>
        <color theme="1"/>
        <rFont val="Arial Narrow"/>
        <family val="2"/>
      </rPr>
      <t xml:space="preserve"> (20, 750) = 35.70, </t>
    </r>
    <r>
      <rPr>
        <i/>
        <sz val="9"/>
        <color theme="1"/>
        <rFont val="Arial Narrow"/>
        <family val="2"/>
      </rPr>
      <t>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0.47</t>
    </r>
  </si>
  <si>
    <r>
      <rPr>
        <i/>
        <sz val="9"/>
        <color theme="1"/>
        <rFont val="Arial Narrow"/>
        <family val="2"/>
      </rPr>
      <t>F</t>
    </r>
    <r>
      <rPr>
        <sz val="9"/>
        <color theme="1"/>
        <rFont val="Arial Narrow"/>
        <family val="2"/>
      </rPr>
      <t xml:space="preserve"> (20, 696) = 31.39, </t>
    </r>
    <r>
      <rPr>
        <i/>
        <sz val="9"/>
        <color theme="1"/>
        <rFont val="Arial Narrow"/>
        <family val="2"/>
      </rPr>
      <t>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0.46</t>
    </r>
  </si>
  <si>
    <r>
      <rPr>
        <i/>
        <sz val="9"/>
        <color theme="1"/>
        <rFont val="Arial Narrow"/>
        <family val="2"/>
      </rPr>
      <t>F</t>
    </r>
    <r>
      <rPr>
        <sz val="9"/>
        <color theme="1"/>
        <rFont val="Arial Narrow"/>
        <family val="2"/>
      </rPr>
      <t xml:space="preserve"> (18, 750) = 2.93, </t>
    </r>
    <r>
      <rPr>
        <i/>
        <sz val="9"/>
        <color theme="1"/>
        <rFont val="Arial Narrow"/>
        <family val="2"/>
      </rPr>
      <t>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0.04</t>
    </r>
  </si>
  <si>
    <t>ASPH-</t>
  </si>
  <si>
    <t>ASPH+</t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</si>
  <si>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(16, 698) = 3.22,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0.05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</si>
  <si>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(16, 97) = 2.46,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.004,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0.17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</si>
  <si>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(15, 35) = 1.11,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.386,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0.03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</si>
  <si>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(15, 47) = 2.06,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.031,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0.20</t>
    </r>
  </si>
  <si>
    <t>HC</t>
  </si>
  <si>
    <t>SZ</t>
  </si>
  <si>
    <t>ASPH+, Males</t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</si>
  <si>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(14, 33) = 2.62,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.011,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0.33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</si>
  <si>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(13, 1) = 5.46,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.324,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0.81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</si>
  <si>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(18, 664) = 32.71,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0.46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</si>
  <si>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(18, 87) = 9.98,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0.61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</si>
  <si>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(17, 30) = 4.26,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0.54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</si>
  <si>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(17, 40) = 6.11,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0.60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</si>
  <si>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(16, 28) = 7.42,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0.70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</si>
  <si>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(12, 0) =,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</t>
    </r>
  </si>
  <si>
    <t>HDxt</t>
  </si>
  <si>
    <t>MR750</t>
  </si>
  <si>
    <t>F</t>
  </si>
  <si>
    <t>MR_Age</t>
  </si>
  <si>
    <t>NonPlacPRS1</t>
  </si>
  <si>
    <t>Adult ICV, controlling for GA and BW</t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</si>
  <si>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(16, 772) = 41.71,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0.45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</si>
  <si>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(16, 105) = 8.42,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0.50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</si>
  <si>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(15, 33) = 1.39,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.210,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0.11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</si>
  <si>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(15, 57) = 1.49,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.139,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0.09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</si>
  <si>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(14, 48) = 1.68,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.093,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0.13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</si>
  <si>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(9, 0) = 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</si>
  <si>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(18, 726) = 38.86,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0.48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</si>
  <si>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(18, 95) = 8.71,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0.55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</si>
  <si>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(17, 29) = 2.44,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&lt;.017,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0.35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</si>
  <si>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(17, 49) = 1.46,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&lt;.153,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0.11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</si>
  <si>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(7, 0) =,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</si>
  <si>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(16, 42) = 1.50,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&lt;.146,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0.12</t>
    </r>
  </si>
  <si>
    <t>ASPH+, Females</t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</si>
  <si>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(14, 22) = 1.06,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.441,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0.02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</si>
  <si>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(11, 0) = 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</t>
    </r>
  </si>
  <si>
    <t>&lt;.001</t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</si>
  <si>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(18, 892) = 43.52,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0.46</t>
    </r>
  </si>
  <si>
    <r>
      <rPr>
        <i/>
        <sz val="9"/>
        <color theme="1"/>
        <rFont val="Arial Narrow"/>
        <family val="2"/>
      </rPr>
      <t>F</t>
    </r>
    <r>
      <rPr>
        <sz val="9"/>
        <color theme="1"/>
        <rFont val="Arial Narrow"/>
        <family val="2"/>
      </rPr>
      <t xml:space="preserve"> (18, 849) = 40.63, </t>
    </r>
    <r>
      <rPr>
        <i/>
        <sz val="9"/>
        <color theme="1"/>
        <rFont val="Arial Narrow"/>
        <family val="2"/>
      </rPr>
      <t>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0.45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</si>
  <si>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(18, 892) = 43.63,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0.46</t>
    </r>
  </si>
  <si>
    <t>ASPH*PlacPRS1</t>
  </si>
  <si>
    <r>
      <rPr>
        <i/>
        <sz val="9"/>
        <color theme="1"/>
        <rFont val="Arial Narrow"/>
        <family val="2"/>
      </rPr>
      <t>F</t>
    </r>
    <r>
      <rPr>
        <sz val="9"/>
        <color theme="1"/>
        <rFont val="Arial Narrow"/>
        <family val="2"/>
      </rPr>
      <t xml:space="preserve"> (20, 838) = 41.40, </t>
    </r>
    <r>
      <rPr>
        <i/>
        <sz val="9"/>
        <color theme="1"/>
        <rFont val="Arial Narrow"/>
        <family val="2"/>
      </rPr>
      <t>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0.49</t>
    </r>
  </si>
  <si>
    <r>
      <rPr>
        <i/>
        <sz val="9"/>
        <color theme="1"/>
        <rFont val="Arial Narrow"/>
        <family val="2"/>
      </rPr>
      <t>F</t>
    </r>
    <r>
      <rPr>
        <sz val="9"/>
        <color theme="1"/>
        <rFont val="Arial Narrow"/>
        <family val="2"/>
      </rPr>
      <t xml:space="preserve"> (20, 800) = 38.86, </t>
    </r>
    <r>
      <rPr>
        <i/>
        <sz val="9"/>
        <color theme="1"/>
        <rFont val="Arial Narrow"/>
        <family val="2"/>
      </rPr>
      <t>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0.48</t>
    </r>
  </si>
  <si>
    <r>
      <rPr>
        <i/>
        <sz val="9"/>
        <color theme="1"/>
        <rFont val="Arial Narrow"/>
        <family val="2"/>
      </rPr>
      <t>F</t>
    </r>
    <r>
      <rPr>
        <sz val="9"/>
        <color theme="1"/>
        <rFont val="Arial Narrow"/>
        <family val="2"/>
      </rPr>
      <t xml:space="preserve"> (20, 800) = 38.85, </t>
    </r>
    <r>
      <rPr>
        <i/>
        <sz val="9"/>
        <color theme="1"/>
        <rFont val="Arial Narrow"/>
        <family val="2"/>
      </rPr>
      <t>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0.48</t>
    </r>
  </si>
  <si>
    <r>
      <rPr>
        <i/>
        <sz val="9"/>
        <color theme="1"/>
        <rFont val="Arial Narrow"/>
        <family val="2"/>
      </rPr>
      <t>F</t>
    </r>
    <r>
      <rPr>
        <sz val="9"/>
        <color theme="1"/>
        <rFont val="Arial Narrow"/>
        <family val="2"/>
      </rPr>
      <t xml:space="preserve"> (20, 838) = 41.52, </t>
    </r>
    <r>
      <rPr>
        <i/>
        <sz val="9"/>
        <color theme="1"/>
        <rFont val="Arial Narrow"/>
        <family val="2"/>
      </rPr>
      <t>p</t>
    </r>
    <r>
      <rPr>
        <sz val="9"/>
        <color theme="1"/>
        <rFont val="Arial Narrow"/>
        <family val="2"/>
      </rPr>
      <t xml:space="preserve"> = &lt;.000,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0.49</t>
    </r>
  </si>
  <si>
    <t>Males</t>
  </si>
  <si>
    <t>Females</t>
  </si>
  <si>
    <t>HC (n = 403)</t>
  </si>
  <si>
    <t>SZ (n = 179)</t>
  </si>
  <si>
    <t>HC (n = 467)</t>
  </si>
  <si>
    <t>SZ (n = 254)</t>
  </si>
  <si>
    <t>-</t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</si>
  <si>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(14, 36) = 1.18,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.332,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0.05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</si>
  <si>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(14, 48) = 1.98,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.040,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0.18</t>
    </r>
  </si>
  <si>
    <t>ASPH-, Males</t>
  </si>
  <si>
    <t>ASPH-, Females</t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</si>
  <si>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(14, 318) = 1.93,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.023,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0.04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</si>
  <si>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(14, 246) = 1.08,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.375,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0.00</t>
    </r>
  </si>
  <si>
    <t>nHC</t>
  </si>
  <si>
    <t>Dx*nHC</t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</si>
  <si>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(5, 564) = 118.93,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&lt;.001,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0.51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</si>
  <si>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(4, 244) = 11.45,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&lt;.001,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0.14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</si>
  <si>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(4, 316) = 16.78,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&lt;.001,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0.17</t>
    </r>
  </si>
  <si>
    <t>(n = 393)</t>
  </si>
  <si>
    <t>(n = 74)</t>
  </si>
  <si>
    <t xml:space="preserve">ASPH- </t>
  </si>
  <si>
    <t>(n = 226)</t>
  </si>
  <si>
    <t>(n = 28)</t>
  </si>
  <si>
    <t>(n = 360)</t>
  </si>
  <si>
    <t>(n = 43)</t>
  </si>
  <si>
    <t>(n = 155)</t>
  </si>
  <si>
    <t xml:space="preserve">ASPH+ </t>
  </si>
  <si>
    <t>(n = 24)</t>
  </si>
  <si>
    <t>n</t>
  </si>
  <si>
    <t>%</t>
  </si>
  <si>
    <t xml:space="preserve">Pregnancy </t>
  </si>
  <si>
    <t>5901 Pyelonephritis pyelitis</t>
  </si>
  <si>
    <t>1309 Toxoplasmosis</t>
  </si>
  <si>
    <t>2509 Diabetes</t>
  </si>
  <si>
    <t>4869 Pneumonia</t>
  </si>
  <si>
    <t>6326 Bleeding in 3 trimester</t>
  </si>
  <si>
    <t>6347 Rh antibody</t>
  </si>
  <si>
    <t>6374 Proteinuria Hypertension</t>
  </si>
  <si>
    <t>6323 Bleeding in 1 trimester</t>
  </si>
  <si>
    <t>6325 Bleeding in 2 trimester</t>
  </si>
  <si>
    <t>6327 Bleeding in 1 and 2 trimester</t>
  </si>
  <si>
    <t>0849 Malaria</t>
  </si>
  <si>
    <t xml:space="preserve">Labor and delivery </t>
  </si>
  <si>
    <t>AS51 Discolored amniotic fluid</t>
  </si>
  <si>
    <t>FV03 Discolored amniotic fluid</t>
  </si>
  <si>
    <t>PL59 Discolored placenta</t>
  </si>
  <si>
    <t>PL109 Separation placenta</t>
  </si>
  <si>
    <t>PL175 Green or discolored membranes</t>
  </si>
  <si>
    <t>Breech other presentation</t>
  </si>
  <si>
    <t>Neonatal</t>
  </si>
  <si>
    <t xml:space="preserve">GA between 36 and 37 weeks </t>
  </si>
  <si>
    <t>BW between 2000 and 2500 grams</t>
  </si>
  <si>
    <t>Apgar score at 1 minute between  4 and 7</t>
  </si>
  <si>
    <t>GA between 34 and 35 weeks</t>
  </si>
  <si>
    <t>BW between 1500 1999 grams</t>
  </si>
  <si>
    <t xml:space="preserve">Apgar score at 1 minute between 0 and 3 </t>
  </si>
  <si>
    <t>Apgar score at 5 minutes between 4 and 7</t>
  </si>
  <si>
    <t>GA less than 33 weeks</t>
  </si>
  <si>
    <t>BW less than 1499 grams</t>
  </si>
  <si>
    <t>Apgar score at 5 minutes between 0 and 3</t>
  </si>
  <si>
    <t>MS level</t>
  </si>
  <si>
    <t>Obstetric complications</t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</si>
  <si>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(3, 422) = 139.70,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&lt;.001,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0.50</t>
    </r>
  </si>
  <si>
    <r>
      <rPr>
        <i/>
        <sz val="9"/>
        <color theme="1"/>
        <rFont val="Arial Narrow"/>
        <family val="2"/>
      </rPr>
      <t xml:space="preserve">F </t>
    </r>
    <r>
      <rPr>
        <sz val="9"/>
        <color theme="1"/>
        <rFont val="Arial Narrow"/>
        <family val="2"/>
      </rPr>
      <t>(3, 140) = 57.45,</t>
    </r>
    <r>
      <rPr>
        <i/>
        <sz val="9"/>
        <color theme="1"/>
        <rFont val="Arial Narrow"/>
        <family val="2"/>
      </rPr>
      <t xml:space="preserve"> p</t>
    </r>
    <r>
      <rPr>
        <sz val="9"/>
        <color theme="1"/>
        <rFont val="Arial Narrow"/>
        <family val="2"/>
      </rPr>
      <t xml:space="preserve"> = &lt;.001, adj. R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= 0.54</t>
    </r>
  </si>
  <si>
    <t>NonPlacPRS2</t>
  </si>
  <si>
    <t>ASPH*NonPlacPRS2</t>
  </si>
  <si>
    <t>Diagnosis</t>
  </si>
  <si>
    <t>PRS*OCs</t>
  </si>
  <si>
    <t>PRS*ASPH</t>
  </si>
  <si>
    <t>P</t>
  </si>
  <si>
    <t>European Caucasians</t>
  </si>
  <si>
    <t>PGC3</t>
  </si>
  <si>
    <t>PRS1</t>
  </si>
  <si>
    <t>PRS2</t>
  </si>
  <si>
    <t xml:space="preserve">Whole sample </t>
  </si>
  <si>
    <t>PGC2</t>
  </si>
  <si>
    <t>0529 Chickenpox</t>
  </si>
  <si>
    <t>6379 Preeclampsia</t>
  </si>
  <si>
    <t>MU07 Preeclampsia light</t>
  </si>
  <si>
    <t>2890 Hyperviscosity/neon. polycythemia</t>
  </si>
  <si>
    <t>6329 Unspecified bleeding</t>
  </si>
  <si>
    <t>FV02 Oligohydramnion</t>
  </si>
  <si>
    <t>KP04 Difficult shoulder relief</t>
  </si>
  <si>
    <t>KP15 Threatening intrauterine asphyxia</t>
  </si>
  <si>
    <t>NS06 Real knot in umbilical cord</t>
  </si>
  <si>
    <t>O410 Oligohydramnion</t>
  </si>
  <si>
    <t>O421 Premature discharge of water with start of birth after 24 hours</t>
  </si>
  <si>
    <t>O469 Unspecified bleeding before birth</t>
  </si>
  <si>
    <t>O639 Unspecified long-term birth</t>
  </si>
  <si>
    <t>O650 Mechanically hindered birth due to deformed pelvis</t>
  </si>
  <si>
    <t>O651 Mechanically obstructed birth due to generally narrow pelvis</t>
  </si>
  <si>
    <t>O655 Mechanically hindered birth due to abnormal pelvic condition in mother</t>
  </si>
  <si>
    <t>FV102 Thick mushy amniotic fluid</t>
  </si>
  <si>
    <t>PL52 Darken necrotic placenta</t>
  </si>
  <si>
    <t>O411 Infection in amnion and fetal membrane</t>
  </si>
  <si>
    <t>O441 Placenta previa with bleeding</t>
  </si>
  <si>
    <t>KP12 Bleeding 500 - 1500 ml</t>
  </si>
  <si>
    <t>KP115 Bleeding delivery 500-749 ml</t>
  </si>
  <si>
    <t>KP116 Bleeding delivery 750-999 ml</t>
  </si>
  <si>
    <t>KP117 Bleeding delivery 1000-1199 ml</t>
  </si>
  <si>
    <t>KP118 Bleeding delivery 1200-1399 ml</t>
  </si>
  <si>
    <t>KP121 Bleeding delivery 1600-1799 ml</t>
  </si>
  <si>
    <t>KP122 Bleeding delivery 1800-1999 ml</t>
  </si>
  <si>
    <t>KP123 Bleeding delivery 2000ml-more</t>
  </si>
  <si>
    <t>O459 Unspecified premature placental abruption</t>
  </si>
  <si>
    <t>O711 Uterine rupture during labor</t>
  </si>
  <si>
    <t>O690 Birth delivery complication by umbilical cord prolapse</t>
  </si>
  <si>
    <t>IG07 Forceps in retrospect head, breech birth</t>
  </si>
  <si>
    <t>IG106 Forceps (forceps, Simpsons forceps)</t>
  </si>
  <si>
    <t>KP124 Bleeding delivery INA level</t>
  </si>
  <si>
    <t>IG108 Caesarean section / sectio caesarea</t>
  </si>
  <si>
    <t>IG118 Caesarean section, planned and completed as planned</t>
  </si>
  <si>
    <t>IG121 All other caesarean sections</t>
  </si>
  <si>
    <t>FS03 Sectio</t>
  </si>
  <si>
    <t>AN04 Spinal</t>
  </si>
  <si>
    <t>MAF00 Cutting forceps at head</t>
  </si>
  <si>
    <t>IG119 Caesarean section, planned and implemented as emergency caesarean section</t>
  </si>
  <si>
    <t>IG120 Caesarean section, not planned and implemented as emergency caesarean section</t>
  </si>
  <si>
    <t>0704 Hepatitt B</t>
  </si>
  <si>
    <t>2859 Anemia</t>
  </si>
  <si>
    <t>7470 Failure to close the ductus</t>
  </si>
  <si>
    <t>7490 Cleft palate</t>
  </si>
  <si>
    <t>7492 Cleft palate w / cleft lips, jaw</t>
  </si>
  <si>
    <t>7721 Cephalhemotoma</t>
  </si>
  <si>
    <t>7750 Erythroblastosis</t>
  </si>
  <si>
    <t>7762 Respiratory distress sleep apnea</t>
  </si>
  <si>
    <t>7763 Primary apnea</t>
  </si>
  <si>
    <t>7765 Atelectasis pulmonary</t>
  </si>
  <si>
    <t>7768 Cyanosis</t>
  </si>
  <si>
    <t>7781 Post-maturity (over 42 weeks)</t>
  </si>
  <si>
    <t>7789 General debility lethargy</t>
  </si>
  <si>
    <t>P282 Cyanosis attack in newborn</t>
  </si>
  <si>
    <t>P285 Respiratory failure in newborn</t>
  </si>
  <si>
    <t>P612 Anemmia due to prematurity</t>
  </si>
  <si>
    <t>P284 Other Apnea in newborn</t>
  </si>
  <si>
    <t>P704 Hypoglycemia</t>
  </si>
  <si>
    <t>P711 Hypocalceamia</t>
  </si>
  <si>
    <t>Q250 Open ductus arteriosus</t>
  </si>
  <si>
    <t>2871 Thrombocytopenia</t>
  </si>
  <si>
    <t>P220 Respiratory distress syndrome in newborn</t>
  </si>
  <si>
    <t>0389 Sepsis</t>
  </si>
  <si>
    <t>2519 Hypoglycemia</t>
  </si>
  <si>
    <t>C802 Exchange transfusion</t>
  </si>
  <si>
    <t xml:space="preserve">nHC </t>
  </si>
  <si>
    <t>Outlier</t>
  </si>
  <si>
    <t>M</t>
  </si>
  <si>
    <t>Ethnicity</t>
  </si>
  <si>
    <t>European Caucasian</t>
  </si>
  <si>
    <t>adult ICV</t>
  </si>
  <si>
    <t>nHC (cm)</t>
  </si>
  <si>
    <t xml:space="preserve"> ICV cm3</t>
  </si>
  <si>
    <t>Scanner</t>
  </si>
  <si>
    <t>Neonatal head circumference (nHC); intracranial volume (ICV); schizophrenia (SZ); healthy controls (controls); male (M); female (F); birth weight (BW); gestational age (GA)</t>
  </si>
  <si>
    <r>
      <rPr>
        <sz val="9"/>
        <color theme="1"/>
        <rFont val="Arial Narrow"/>
        <family val="2"/>
      </rPr>
      <t xml:space="preserve">one-tailed </t>
    </r>
    <r>
      <rPr>
        <i/>
        <sz val="9"/>
        <color theme="1"/>
        <rFont val="Arial Narrow"/>
        <family val="2"/>
      </rPr>
      <t xml:space="preserve">p </t>
    </r>
    <r>
      <rPr>
        <sz val="9"/>
        <color theme="1"/>
        <rFont val="Arial Narrow"/>
        <family val="2"/>
      </rPr>
      <t>value</t>
    </r>
  </si>
  <si>
    <r>
      <t xml:space="preserve">one-tailed </t>
    </r>
    <r>
      <rPr>
        <i/>
        <sz val="9"/>
        <color theme="1"/>
        <rFont val="Arial Narrow"/>
        <family val="2"/>
      </rPr>
      <t xml:space="preserve">p </t>
    </r>
    <r>
      <rPr>
        <sz val="9"/>
        <color theme="1"/>
        <rFont val="Arial Narrow"/>
        <family val="2"/>
      </rPr>
      <t>value</t>
    </r>
  </si>
  <si>
    <r>
      <t xml:space="preserve">We found a relationship between each PRS and case-control status (column 2). Column 3 reports the statistics for the interaction between each PRS and a history of obstetric complications (OCs) on case-control status. Column 4 reports the statistics for the interaction between each PRS and a history of birth asphyxia (ASPH) on case-control status. All the statistics were generated using multiple logistic regression, adjusting for population stratification (10 PCs), batch, age and sex. Bolded numbers represent one-tailed </t>
    </r>
    <r>
      <rPr>
        <i/>
        <sz val="9"/>
        <color rgb="FF000000"/>
        <rFont val="Arial Narrow"/>
        <family val="2"/>
      </rPr>
      <t>p</t>
    </r>
    <r>
      <rPr>
        <sz val="9"/>
        <color rgb="FF000000"/>
        <rFont val="Arial Narrow"/>
        <family val="2"/>
      </rPr>
      <t xml:space="preserve"> values reported for both PRS*birth asphyxia and PlacPRS*birth asphyxia, based on the directionality of the findings in previous study (20, 21).</t>
    </r>
  </si>
  <si>
    <t>Supplementary Table 1. Outlier</t>
  </si>
  <si>
    <t>Supplementary Table 2. Obstetric Complications</t>
  </si>
  <si>
    <t>Supplemantary Table 3. Caucasians only PGC3, whole sample and caucasians only PGC2</t>
  </si>
  <si>
    <t>Supplementary Table 4. Neonatal head circumference</t>
  </si>
  <si>
    <t>Supplementary Table 5. Neonatal head circumference</t>
  </si>
  <si>
    <t>Supplementary Table 6. Neonatal head circumference</t>
  </si>
  <si>
    <t>Supplementary Table 7. Adult ICV</t>
  </si>
  <si>
    <t>Supplementary Table 8. Adult ICV</t>
  </si>
  <si>
    <t>Supplementary Table 9. Adult ICV</t>
  </si>
  <si>
    <t>Supplementary Table 10. Adult ICV and nHC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</si>
</sst>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.000"/>
    <numFmt numFmtId="165" formatCode=".00"/>
    <numFmt numFmtId="166" formatCode="0.0000E+00"/>
    <numFmt numFmtId="167" formatCode="0.0E+00"/>
    <numFmt numFmtId="168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b/>
      <sz val="9"/>
      <color theme="1"/>
      <name val="Arial Narrow"/>
      <family val="2"/>
    </font>
    <font>
      <b/>
      <sz val="9"/>
      <color rgb="FF000000"/>
      <name val="Arial Narrow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85">
    <xf numFmtId="0" fontId="0" fillId="0" borderId="0" xfId="0"/>
    <xf numFmtId="0" fontId="0" fillId="2" borderId="0" xfId="0" applyFill="1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2" fontId="3" fillId="2" borderId="0" xfId="0" applyNumberFormat="1" applyFont="1" applyFill="1"/>
    <xf numFmtId="2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0" borderId="0" xfId="0" applyNumberFormat="1" applyFont="1"/>
    <xf numFmtId="164" fontId="3" fillId="2" borderId="0" xfId="0" applyNumberFormat="1" applyFont="1" applyFill="1"/>
    <xf numFmtId="0" fontId="3" fillId="2" borderId="0" xfId="0" applyFont="1" applyFill="1" applyAlignment="1">
      <alignment horizontal="right"/>
    </xf>
    <xf numFmtId="0" fontId="3" fillId="0" borderId="0" xfId="0" applyFont="1" applyFill="1"/>
    <xf numFmtId="164" fontId="3" fillId="0" borderId="0" xfId="0" applyNumberFormat="1" applyFont="1" applyFill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0" fillId="0" borderId="1" xfId="0" applyBorder="1"/>
    <xf numFmtId="0" fontId="4" fillId="0" borderId="1" xfId="0" applyFont="1" applyFill="1" applyBorder="1" applyAlignment="1">
      <alignment horizontal="right"/>
    </xf>
    <xf numFmtId="0" fontId="0" fillId="3" borderId="0" xfId="0" applyFill="1"/>
    <xf numFmtId="0" fontId="0" fillId="0" borderId="0" xfId="0" applyFill="1"/>
    <xf numFmtId="164" fontId="3" fillId="0" borderId="0" xfId="0" applyNumberFormat="1" applyFont="1" applyFill="1"/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2" fontId="3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0" fontId="0" fillId="0" borderId="0" xfId="0" applyFill="1" applyBorder="1"/>
    <xf numFmtId="165" fontId="3" fillId="2" borderId="0" xfId="0" applyNumberFormat="1" applyFont="1" applyFill="1"/>
    <xf numFmtId="1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 applyAlignment="1"/>
    <xf numFmtId="10" fontId="0" fillId="0" borderId="0" xfId="0" applyNumberFormat="1" applyFill="1"/>
    <xf numFmtId="11" fontId="0" fillId="0" borderId="0" xfId="0" applyNumberFormat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left" vertical="center" indent="2"/>
    </xf>
    <xf numFmtId="10" fontId="3" fillId="2" borderId="0" xfId="1" applyNumberFormat="1" applyFont="1" applyFill="1"/>
    <xf numFmtId="10" fontId="3" fillId="0" borderId="0" xfId="1" applyNumberFormat="1" applyFont="1" applyFill="1"/>
    <xf numFmtId="0" fontId="3" fillId="0" borderId="0" xfId="0" applyFont="1" applyAlignment="1">
      <alignment horizontal="left" indent="2"/>
    </xf>
    <xf numFmtId="49" fontId="3" fillId="0" borderId="0" xfId="0" applyNumberFormat="1" applyFont="1" applyAlignment="1">
      <alignment horizontal="left" vertical="center" indent="2"/>
    </xf>
    <xf numFmtId="10" fontId="3" fillId="2" borderId="0" xfId="1" applyNumberFormat="1" applyFont="1" applyFill="1" applyBorder="1"/>
    <xf numFmtId="167" fontId="3" fillId="0" borderId="0" xfId="0" applyNumberFormat="1" applyFont="1" applyFill="1" applyAlignment="1">
      <alignment horizontal="right"/>
    </xf>
    <xf numFmtId="2" fontId="3" fillId="0" borderId="0" xfId="0" applyNumberFormat="1" applyFont="1" applyFill="1"/>
    <xf numFmtId="167" fontId="3" fillId="0" borderId="0" xfId="0" applyNumberFormat="1" applyFont="1"/>
    <xf numFmtId="166" fontId="0" fillId="0" borderId="0" xfId="0" applyNumberFormat="1" applyFill="1"/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2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3" fillId="0" borderId="0" xfId="0" applyFont="1" applyBorder="1"/>
    <xf numFmtId="164" fontId="3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64" fontId="0" fillId="0" borderId="0" xfId="0" applyNumberFormat="1"/>
    <xf numFmtId="164" fontId="3" fillId="2" borderId="1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3" fillId="2" borderId="1" xfId="0" applyNumberFormat="1" applyFont="1" applyFill="1" applyBorder="1"/>
    <xf numFmtId="0" fontId="10" fillId="0" borderId="0" xfId="0" applyFont="1"/>
    <xf numFmtId="164" fontId="3" fillId="0" borderId="1" xfId="0" applyNumberFormat="1" applyFont="1" applyBorder="1"/>
    <xf numFmtId="164" fontId="11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8" fontId="0" fillId="0" borderId="0" xfId="0" applyNumberForma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D4B4B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2B84-E132-7442-A90C-28A62FB88D35}">
  <dimension ref="B2:P17"/>
  <sheetViews>
    <sheetView tabSelected="1" zoomScaleNormal="100" workbookViewId="0">
      <selection activeCell="B2" sqref="B2"/>
    </sheetView>
  </sheetViews>
  <sheetFormatPr baseColWidth="10" defaultRowHeight="15" x14ac:dyDescent="0.2"/>
  <cols>
    <col min="4" max="4" width="7.6640625" customWidth="1"/>
    <col min="5" max="5" width="10.33203125" customWidth="1"/>
    <col min="6" max="6" width="9.83203125" customWidth="1"/>
    <col min="7" max="7" width="10.6640625" customWidth="1"/>
    <col min="9" max="11" width="6.33203125" customWidth="1"/>
    <col min="12" max="12" width="15.6640625" customWidth="1"/>
    <col min="13" max="13" width="16" customWidth="1"/>
  </cols>
  <sheetData>
    <row r="2" spans="2:16" ht="19" customHeight="1" x14ac:dyDescent="0.2">
      <c r="B2" t="s">
        <v>243</v>
      </c>
    </row>
    <row r="4" spans="2:16" x14ac:dyDescent="0.2">
      <c r="B4" s="20" t="s">
        <v>231</v>
      </c>
      <c r="C4" s="20" t="s">
        <v>236</v>
      </c>
      <c r="D4" s="20" t="s">
        <v>237</v>
      </c>
      <c r="E4" s="20" t="s">
        <v>238</v>
      </c>
      <c r="F4" s="20" t="s">
        <v>17</v>
      </c>
      <c r="G4" s="20" t="s">
        <v>153</v>
      </c>
      <c r="H4" s="20" t="s">
        <v>22</v>
      </c>
      <c r="I4" s="20" t="s">
        <v>15</v>
      </c>
      <c r="J4" s="20" t="s">
        <v>28</v>
      </c>
      <c r="K4" s="20" t="s">
        <v>27</v>
      </c>
      <c r="L4" s="20" t="s">
        <v>233</v>
      </c>
    </row>
    <row r="5" spans="2:16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6" x14ac:dyDescent="0.2">
      <c r="B6" s="4" t="s">
        <v>230</v>
      </c>
      <c r="C6" s="16">
        <v>22</v>
      </c>
      <c r="D6" s="36" t="s">
        <v>93</v>
      </c>
      <c r="E6" s="36" t="s">
        <v>93</v>
      </c>
      <c r="F6" s="36" t="s">
        <v>41</v>
      </c>
      <c r="G6" s="16" t="s">
        <v>47</v>
      </c>
      <c r="H6" s="16" t="s">
        <v>232</v>
      </c>
      <c r="I6" s="16">
        <v>25</v>
      </c>
      <c r="J6" s="16">
        <v>740</v>
      </c>
      <c r="K6" s="16">
        <v>25</v>
      </c>
      <c r="L6" s="16" t="s">
        <v>234</v>
      </c>
      <c r="N6" s="4"/>
      <c r="O6" s="4"/>
      <c r="P6" s="4"/>
    </row>
    <row r="7" spans="2:16" x14ac:dyDescent="0.2">
      <c r="B7" s="4" t="s">
        <v>230</v>
      </c>
      <c r="C7" s="16">
        <v>26</v>
      </c>
      <c r="D7" s="16">
        <v>1767</v>
      </c>
      <c r="E7" s="16" t="s">
        <v>58</v>
      </c>
      <c r="F7" s="16" t="s">
        <v>40</v>
      </c>
      <c r="G7" s="16" t="s">
        <v>47</v>
      </c>
      <c r="H7" s="16" t="s">
        <v>232</v>
      </c>
      <c r="I7" s="16">
        <v>28</v>
      </c>
      <c r="J7" s="16">
        <v>1055</v>
      </c>
      <c r="K7" s="16">
        <v>27</v>
      </c>
      <c r="L7" s="16" t="s">
        <v>234</v>
      </c>
      <c r="N7" s="4"/>
      <c r="O7" s="4"/>
      <c r="P7" s="4"/>
    </row>
    <row r="8" spans="2:16" x14ac:dyDescent="0.2">
      <c r="B8" s="4" t="s">
        <v>235</v>
      </c>
      <c r="C8" s="16">
        <v>35</v>
      </c>
      <c r="D8" s="16">
        <v>839</v>
      </c>
      <c r="E8" s="16" t="s">
        <v>57</v>
      </c>
      <c r="F8" s="16" t="s">
        <v>40</v>
      </c>
      <c r="G8" s="16" t="s">
        <v>46</v>
      </c>
      <c r="H8" s="16" t="s">
        <v>59</v>
      </c>
      <c r="I8" s="16">
        <v>25</v>
      </c>
      <c r="J8" s="16">
        <v>2950</v>
      </c>
      <c r="K8" s="16">
        <v>43</v>
      </c>
      <c r="L8" s="16" t="s">
        <v>234</v>
      </c>
      <c r="N8" s="4"/>
      <c r="O8" s="4"/>
      <c r="P8" s="4"/>
    </row>
    <row r="9" spans="2:16" x14ac:dyDescent="0.2">
      <c r="B9" s="4" t="s">
        <v>235</v>
      </c>
      <c r="C9" s="36" t="s">
        <v>93</v>
      </c>
      <c r="D9" s="16">
        <v>971</v>
      </c>
      <c r="E9" s="16" t="s">
        <v>57</v>
      </c>
      <c r="F9" s="36" t="s">
        <v>41</v>
      </c>
      <c r="G9" s="16" t="s">
        <v>46</v>
      </c>
      <c r="H9" s="16" t="s">
        <v>232</v>
      </c>
      <c r="I9" s="16">
        <v>40</v>
      </c>
      <c r="J9" s="16">
        <v>3670</v>
      </c>
      <c r="K9" s="16">
        <v>39</v>
      </c>
      <c r="L9" s="16" t="s">
        <v>234</v>
      </c>
      <c r="N9" s="4"/>
      <c r="O9" s="4"/>
      <c r="P9" s="4"/>
    </row>
    <row r="10" spans="2:16" x14ac:dyDescent="0.2">
      <c r="B10" s="4" t="s">
        <v>235</v>
      </c>
      <c r="C10" s="16">
        <v>36</v>
      </c>
      <c r="D10" s="16">
        <v>979</v>
      </c>
      <c r="E10" s="16" t="s">
        <v>57</v>
      </c>
      <c r="F10" s="16" t="s">
        <v>40</v>
      </c>
      <c r="G10" s="16" t="s">
        <v>47</v>
      </c>
      <c r="H10" s="16" t="s">
        <v>59</v>
      </c>
      <c r="I10" s="16">
        <v>24</v>
      </c>
      <c r="J10" s="16">
        <v>3860</v>
      </c>
      <c r="K10" s="16">
        <v>42</v>
      </c>
      <c r="L10" s="16" t="s">
        <v>234</v>
      </c>
      <c r="N10" s="4"/>
      <c r="O10" s="4"/>
      <c r="P10" s="4"/>
    </row>
    <row r="11" spans="2:16" x14ac:dyDescent="0.2">
      <c r="B11" s="4" t="s">
        <v>235</v>
      </c>
      <c r="C11" s="36" t="s">
        <v>93</v>
      </c>
      <c r="D11" s="16">
        <v>1004</v>
      </c>
      <c r="E11" s="16" t="s">
        <v>57</v>
      </c>
      <c r="F11" s="16" t="s">
        <v>40</v>
      </c>
      <c r="G11" s="16" t="s">
        <v>46</v>
      </c>
      <c r="H11" s="16" t="s">
        <v>232</v>
      </c>
      <c r="I11" s="16">
        <v>35</v>
      </c>
      <c r="J11" s="16">
        <v>4060</v>
      </c>
      <c r="K11" s="16">
        <v>40</v>
      </c>
      <c r="L11" s="16" t="s">
        <v>234</v>
      </c>
      <c r="N11" s="4"/>
      <c r="O11" s="4"/>
      <c r="P11" s="4"/>
    </row>
    <row r="12" spans="2:16" x14ac:dyDescent="0.2">
      <c r="B12" s="4" t="s">
        <v>235</v>
      </c>
      <c r="C12" s="36" t="s">
        <v>93</v>
      </c>
      <c r="D12" s="16">
        <v>1016</v>
      </c>
      <c r="E12" s="16" t="s">
        <v>57</v>
      </c>
      <c r="F12" s="36" t="s">
        <v>41</v>
      </c>
      <c r="G12" s="16" t="s">
        <v>46</v>
      </c>
      <c r="H12" s="16" t="s">
        <v>232</v>
      </c>
      <c r="I12" s="16">
        <v>38</v>
      </c>
      <c r="J12" s="16">
        <v>3340</v>
      </c>
      <c r="K12" s="36" t="s">
        <v>93</v>
      </c>
      <c r="L12" s="16" t="s">
        <v>234</v>
      </c>
      <c r="N12" s="4"/>
      <c r="O12" s="4"/>
      <c r="P12" s="4"/>
    </row>
    <row r="13" spans="2:16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N13" s="4"/>
      <c r="O13" s="4"/>
      <c r="P13" s="4"/>
    </row>
    <row r="14" spans="2:16" x14ac:dyDescent="0.2">
      <c r="B14" s="4" t="s">
        <v>239</v>
      </c>
      <c r="C14" s="4"/>
      <c r="D14" s="4"/>
      <c r="E14" s="4"/>
      <c r="F14" s="4"/>
      <c r="G14" s="4"/>
      <c r="H14" s="4"/>
      <c r="I14" s="4"/>
      <c r="J14" s="4"/>
      <c r="K14" s="4"/>
      <c r="L14" s="4"/>
      <c r="N14" s="4"/>
      <c r="O14" s="4"/>
      <c r="P14" s="4"/>
    </row>
    <row r="15" spans="2:16" x14ac:dyDescent="0.2">
      <c r="N15" s="4"/>
      <c r="O15" s="4"/>
      <c r="P15" s="4"/>
    </row>
    <row r="16" spans="2:16" x14ac:dyDescent="0.2">
      <c r="N16" s="4"/>
      <c r="O16" s="4"/>
      <c r="P16" s="4"/>
    </row>
    <row r="17" spans="14:16" x14ac:dyDescent="0.2">
      <c r="N17" s="4"/>
      <c r="O17" s="4"/>
      <c r="P17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B2:AS110"/>
  <sheetViews>
    <sheetView zoomScaleNormal="100" workbookViewId="0">
      <selection activeCell="B2" sqref="B2"/>
    </sheetView>
  </sheetViews>
  <sheetFormatPr baseColWidth="10" defaultColWidth="8.83203125" defaultRowHeight="15" x14ac:dyDescent="0.2"/>
  <cols>
    <col min="5" max="21" width="8.83203125" customWidth="1"/>
    <col min="22" max="23" width="6.6640625" customWidth="1"/>
    <col min="24" max="24" width="8.83203125" customWidth="1"/>
    <col min="25" max="25" width="11.6640625" customWidth="1"/>
  </cols>
  <sheetData>
    <row r="2" spans="2:24" ht="19" customHeight="1" x14ac:dyDescent="0.2">
      <c r="B2" s="2" t="s">
        <v>252</v>
      </c>
    </row>
    <row r="4" spans="2:24" x14ac:dyDescent="0.2">
      <c r="B4" s="4" t="s">
        <v>20</v>
      </c>
      <c r="C4" s="4"/>
      <c r="D4" s="4"/>
      <c r="E4" s="5" t="s">
        <v>102</v>
      </c>
      <c r="F4" s="5"/>
      <c r="G4" s="5"/>
      <c r="H4" s="5"/>
      <c r="I4" s="5"/>
      <c r="J4" s="4"/>
      <c r="K4" s="4" t="s">
        <v>103</v>
      </c>
      <c r="L4" s="7"/>
      <c r="M4" s="7"/>
      <c r="N4" s="7"/>
      <c r="O4" s="7"/>
      <c r="P4" s="4"/>
      <c r="Q4" s="37" t="s">
        <v>104</v>
      </c>
      <c r="R4" s="7"/>
      <c r="S4" s="7"/>
      <c r="T4" s="7"/>
      <c r="U4" s="7"/>
    </row>
    <row r="5" spans="2:24" x14ac:dyDescent="0.2">
      <c r="B5" s="4"/>
      <c r="C5" s="4"/>
      <c r="D5" s="4"/>
      <c r="E5" s="5"/>
      <c r="F5" s="5"/>
      <c r="G5" s="5"/>
      <c r="H5" s="5"/>
      <c r="I5" s="5"/>
      <c r="J5" s="4"/>
      <c r="K5" s="4"/>
      <c r="L5" s="7"/>
      <c r="M5" s="7"/>
      <c r="N5" s="7"/>
      <c r="O5" s="7"/>
      <c r="P5" s="4"/>
      <c r="Q5" s="4"/>
      <c r="R5" s="7"/>
      <c r="S5" s="7"/>
      <c r="T5" s="7"/>
      <c r="U5" s="7"/>
    </row>
    <row r="6" spans="2:24" x14ac:dyDescent="0.2">
      <c r="B6" s="4"/>
      <c r="C6" s="20"/>
      <c r="D6" s="20"/>
      <c r="E6" s="22" t="s">
        <v>1</v>
      </c>
      <c r="F6" s="22" t="s">
        <v>26</v>
      </c>
      <c r="G6" s="22" t="s">
        <v>24</v>
      </c>
      <c r="H6" s="22" t="s">
        <v>0</v>
      </c>
      <c r="I6" s="22" t="s">
        <v>21</v>
      </c>
      <c r="J6" s="20"/>
      <c r="K6" s="21" t="s">
        <v>1</v>
      </c>
      <c r="L6" s="21" t="s">
        <v>26</v>
      </c>
      <c r="M6" s="21" t="s">
        <v>24</v>
      </c>
      <c r="N6" s="21" t="s">
        <v>0</v>
      </c>
      <c r="O6" s="21" t="s">
        <v>21</v>
      </c>
      <c r="P6" s="20"/>
      <c r="Q6" s="21" t="s">
        <v>1</v>
      </c>
      <c r="R6" s="21" t="s">
        <v>26</v>
      </c>
      <c r="S6" s="21" t="s">
        <v>24</v>
      </c>
      <c r="T6" s="21" t="s">
        <v>0</v>
      </c>
      <c r="U6" s="21" t="s">
        <v>21</v>
      </c>
    </row>
    <row r="7" spans="2:24" x14ac:dyDescent="0.2">
      <c r="B7" s="4"/>
      <c r="C7" s="4"/>
      <c r="D7" s="4" t="s">
        <v>2</v>
      </c>
      <c r="E7" s="6">
        <v>524.28200000000004</v>
      </c>
      <c r="F7" s="6">
        <v>121.306</v>
      </c>
      <c r="G7" s="6"/>
      <c r="H7" s="6">
        <v>4.3220000000000001</v>
      </c>
      <c r="I7" s="9" t="s">
        <v>78</v>
      </c>
      <c r="J7" s="4" t="s">
        <v>88</v>
      </c>
      <c r="K7" s="7">
        <v>649.24300000000005</v>
      </c>
      <c r="L7" s="7">
        <v>167.06399999999999</v>
      </c>
      <c r="M7" s="7"/>
      <c r="N7" s="7">
        <v>3.8860000000000001</v>
      </c>
      <c r="O7" s="14" t="s">
        <v>78</v>
      </c>
      <c r="P7" s="4" t="s">
        <v>87</v>
      </c>
      <c r="Q7" s="7">
        <v>602.851</v>
      </c>
      <c r="R7" s="7">
        <v>174.55199999999999</v>
      </c>
      <c r="S7" s="7"/>
      <c r="T7" s="7">
        <v>3.4540000000000002</v>
      </c>
      <c r="U7" s="10">
        <v>1E-3</v>
      </c>
    </row>
    <row r="8" spans="2:24" x14ac:dyDescent="0.2">
      <c r="B8" s="4"/>
      <c r="C8" s="4"/>
      <c r="D8" s="4" t="s">
        <v>15</v>
      </c>
      <c r="E8" s="6">
        <v>0.27200000000000002</v>
      </c>
      <c r="F8" s="6">
        <v>0.84399999999999997</v>
      </c>
      <c r="G8" s="6">
        <v>0.01</v>
      </c>
      <c r="H8" s="6">
        <v>0.32300000000000001</v>
      </c>
      <c r="I8" s="9">
        <v>0.747</v>
      </c>
      <c r="J8" s="4"/>
      <c r="K8" s="7">
        <v>-0.79400000000000004</v>
      </c>
      <c r="L8" s="7">
        <v>1.141</v>
      </c>
      <c r="M8" s="7">
        <v>-4.2000000000000003E-2</v>
      </c>
      <c r="N8" s="7">
        <v>-0.69599999999999995</v>
      </c>
      <c r="O8" s="10">
        <v>0.48699999999999999</v>
      </c>
      <c r="P8" s="4"/>
      <c r="Q8" s="7">
        <v>1.0860000000000001</v>
      </c>
      <c r="R8" s="7">
        <v>1.212</v>
      </c>
      <c r="S8" s="7">
        <v>4.7E-2</v>
      </c>
      <c r="T8" s="7">
        <v>0.89600000000000002</v>
      </c>
      <c r="U8" s="10">
        <v>0.371</v>
      </c>
    </row>
    <row r="9" spans="2:24" x14ac:dyDescent="0.2">
      <c r="B9" s="4"/>
      <c r="C9" s="4"/>
      <c r="D9" s="4" t="s">
        <v>22</v>
      </c>
      <c r="E9" s="6">
        <v>170.15199999999999</v>
      </c>
      <c r="F9" s="6">
        <v>8.7219999999999995</v>
      </c>
      <c r="G9" s="6">
        <v>0.58699999999999997</v>
      </c>
      <c r="H9" s="6">
        <v>19.507999999999999</v>
      </c>
      <c r="I9" s="9" t="s">
        <v>78</v>
      </c>
      <c r="J9" s="4"/>
      <c r="K9" s="7"/>
      <c r="L9" s="7"/>
      <c r="M9" s="7"/>
      <c r="N9" s="7"/>
      <c r="O9" s="4"/>
      <c r="P9" s="4"/>
      <c r="Q9" s="7"/>
      <c r="R9" s="7"/>
      <c r="S9" s="7"/>
      <c r="T9" s="7"/>
      <c r="U9" s="4"/>
    </row>
    <row r="10" spans="2:24" x14ac:dyDescent="0.2">
      <c r="B10" s="4"/>
      <c r="C10" s="4"/>
      <c r="D10" s="4" t="s">
        <v>16</v>
      </c>
      <c r="E10" s="6">
        <v>-536.71500000000003</v>
      </c>
      <c r="F10" s="6">
        <v>237.07</v>
      </c>
      <c r="G10" s="6">
        <v>-1.623</v>
      </c>
      <c r="H10" s="6">
        <v>-2.2639999999999998</v>
      </c>
      <c r="I10" s="9">
        <v>2.4E-2</v>
      </c>
      <c r="J10" s="4"/>
      <c r="K10" s="7">
        <v>-408.64800000000002</v>
      </c>
      <c r="L10" s="7">
        <v>353.70699999999999</v>
      </c>
      <c r="M10" s="7">
        <v>-1.7290000000000001</v>
      </c>
      <c r="N10" s="7">
        <v>-1.155</v>
      </c>
      <c r="O10" s="10">
        <v>0.249</v>
      </c>
      <c r="P10" s="4"/>
      <c r="Q10" s="7">
        <v>-593.78499999999997</v>
      </c>
      <c r="R10" s="7">
        <v>333.48399999999998</v>
      </c>
      <c r="S10" s="7">
        <v>-2.25</v>
      </c>
      <c r="T10" s="7">
        <v>-1.7809999999999999</v>
      </c>
      <c r="U10" s="10">
        <v>7.5999999999999998E-2</v>
      </c>
    </row>
    <row r="11" spans="2:24" x14ac:dyDescent="0.2">
      <c r="B11" s="4"/>
      <c r="C11" s="4"/>
      <c r="D11" s="4" t="s">
        <v>100</v>
      </c>
      <c r="E11" s="6">
        <v>26.504999999999999</v>
      </c>
      <c r="F11" s="6">
        <v>3.3820000000000001</v>
      </c>
      <c r="G11" s="6">
        <v>0.26900000000000002</v>
      </c>
      <c r="H11" s="6">
        <v>7.8380000000000001</v>
      </c>
      <c r="I11" s="9" t="s">
        <v>78</v>
      </c>
      <c r="J11" s="4"/>
      <c r="K11" s="7">
        <v>23.765000000000001</v>
      </c>
      <c r="L11" s="7">
        <v>4.6719999999999997</v>
      </c>
      <c r="M11" s="7">
        <v>0.33700000000000002</v>
      </c>
      <c r="N11" s="7">
        <v>5.0860000000000003</v>
      </c>
      <c r="O11" s="14" t="s">
        <v>78</v>
      </c>
      <c r="P11" s="4"/>
      <c r="Q11" s="7">
        <v>28.454000000000001</v>
      </c>
      <c r="R11" s="7">
        <v>4.8070000000000004</v>
      </c>
      <c r="S11" s="7">
        <v>0.35199999999999998</v>
      </c>
      <c r="T11" s="7">
        <v>5.9189999999999996</v>
      </c>
      <c r="U11" s="14" t="s">
        <v>78</v>
      </c>
    </row>
    <row r="12" spans="2:24" x14ac:dyDescent="0.2">
      <c r="B12" s="4"/>
      <c r="C12" s="4"/>
      <c r="D12" s="4" t="s">
        <v>101</v>
      </c>
      <c r="E12" s="6">
        <v>14.901999999999999</v>
      </c>
      <c r="F12" s="6">
        <v>6.7460000000000004</v>
      </c>
      <c r="G12" s="6">
        <v>1.583</v>
      </c>
      <c r="H12" s="6">
        <v>2.2090000000000001</v>
      </c>
      <c r="I12" s="9">
        <v>2.8000000000000001E-2</v>
      </c>
      <c r="J12" s="4"/>
      <c r="K12" s="7">
        <v>11.092000000000001</v>
      </c>
      <c r="L12" s="7">
        <v>10.186999999999999</v>
      </c>
      <c r="M12" s="7">
        <v>1.627</v>
      </c>
      <c r="N12" s="7">
        <v>1.089</v>
      </c>
      <c r="O12" s="28">
        <v>0.27700000000000002</v>
      </c>
      <c r="P12" s="13"/>
      <c r="Q12" s="51">
        <v>16.579999999999998</v>
      </c>
      <c r="R12" s="51">
        <v>9.4190000000000005</v>
      </c>
      <c r="S12" s="51">
        <v>2.2229999999999999</v>
      </c>
      <c r="T12" s="51">
        <v>1.76</v>
      </c>
      <c r="U12" s="28">
        <v>7.9000000000000001E-2</v>
      </c>
      <c r="X12" s="4"/>
    </row>
    <row r="13" spans="2:24" x14ac:dyDescent="0.2">
      <c r="B13" s="4"/>
      <c r="C13" s="4"/>
      <c r="D13" s="4"/>
      <c r="E13" s="6"/>
      <c r="F13" s="6"/>
      <c r="G13" s="6"/>
      <c r="H13" s="6"/>
      <c r="I13" s="5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2:24" x14ac:dyDescent="0.2">
      <c r="B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2:24" x14ac:dyDescent="0.2">
      <c r="B15" s="4"/>
      <c r="C15" s="4"/>
      <c r="D15" s="4"/>
      <c r="E15" s="13" t="s">
        <v>149</v>
      </c>
      <c r="F15" s="7"/>
      <c r="G15" s="7"/>
      <c r="H15" s="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2:24" x14ac:dyDescent="0.2">
      <c r="B16" s="4"/>
      <c r="J16" s="1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2:39" x14ac:dyDescent="0.2">
      <c r="B17" s="4"/>
      <c r="E17" s="25" t="s">
        <v>1</v>
      </c>
      <c r="F17" s="25" t="s">
        <v>26</v>
      </c>
      <c r="G17" s="25" t="s">
        <v>24</v>
      </c>
      <c r="H17" s="25" t="s">
        <v>0</v>
      </c>
      <c r="I17" s="25" t="s">
        <v>21</v>
      </c>
      <c r="J17" s="13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2:39" x14ac:dyDescent="0.2">
      <c r="B18" s="4"/>
      <c r="C18" s="4" t="s">
        <v>46</v>
      </c>
      <c r="D18" s="4" t="s">
        <v>2</v>
      </c>
      <c r="E18" s="7">
        <v>525.24900000000002</v>
      </c>
      <c r="F18" s="7">
        <v>121.75700000000001</v>
      </c>
      <c r="G18" s="7"/>
      <c r="H18" s="7">
        <v>4.3140000000000001</v>
      </c>
      <c r="I18" s="14" t="s">
        <v>78</v>
      </c>
      <c r="J18" s="1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2:39" x14ac:dyDescent="0.2">
      <c r="B19" s="4"/>
      <c r="C19" s="4"/>
      <c r="D19" s="4" t="s">
        <v>15</v>
      </c>
      <c r="E19" s="7">
        <v>0.24199999999999999</v>
      </c>
      <c r="F19" s="7">
        <v>0.93400000000000005</v>
      </c>
      <c r="G19" s="7">
        <v>8.9999999999999993E-3</v>
      </c>
      <c r="H19" s="7">
        <v>0.26</v>
      </c>
      <c r="I19" s="28">
        <v>0.79500000000000004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2:39" x14ac:dyDescent="0.2">
      <c r="B20" s="4"/>
      <c r="C20" s="4"/>
      <c r="D20" s="4" t="s">
        <v>22</v>
      </c>
      <c r="E20" s="7">
        <v>170.18600000000001</v>
      </c>
      <c r="F20" s="7">
        <v>9.9410000000000007</v>
      </c>
      <c r="G20" s="7">
        <v>0.60099999999999998</v>
      </c>
      <c r="H20" s="7">
        <v>17.119</v>
      </c>
      <c r="I20" s="14" t="s">
        <v>78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39" x14ac:dyDescent="0.2">
      <c r="B21" s="4"/>
      <c r="C21" s="4"/>
      <c r="D21" s="4" t="s">
        <v>100</v>
      </c>
      <c r="E21" s="7">
        <v>26.501000000000001</v>
      </c>
      <c r="F21" s="7">
        <v>3.3839999999999999</v>
      </c>
      <c r="G21" s="7">
        <v>0.27500000000000002</v>
      </c>
      <c r="H21" s="51">
        <v>7.8310000000000004</v>
      </c>
      <c r="I21" s="50">
        <v>4.0999999999999998E-10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39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AM22" s="26"/>
    </row>
    <row r="23" spans="2:39" x14ac:dyDescent="0.2">
      <c r="B23" s="4"/>
      <c r="C23" s="4"/>
      <c r="D23" s="4"/>
      <c r="E23" s="13" t="s">
        <v>150</v>
      </c>
      <c r="F23" s="7"/>
      <c r="G23" s="7"/>
      <c r="H23" s="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2:39" x14ac:dyDescent="0.2">
      <c r="B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2:39" x14ac:dyDescent="0.2">
      <c r="E25" s="25" t="s">
        <v>1</v>
      </c>
      <c r="F25" s="25" t="s">
        <v>26</v>
      </c>
      <c r="G25" s="25" t="s">
        <v>24</v>
      </c>
      <c r="H25" s="25" t="s">
        <v>0</v>
      </c>
      <c r="I25" s="25" t="s">
        <v>21</v>
      </c>
      <c r="J25" s="4"/>
    </row>
    <row r="26" spans="2:39" x14ac:dyDescent="0.2">
      <c r="C26" s="13" t="s">
        <v>47</v>
      </c>
      <c r="D26" s="4" t="s">
        <v>2</v>
      </c>
      <c r="E26" s="7">
        <v>-17.039000000000001</v>
      </c>
      <c r="F26" s="7">
        <v>223.40600000000001</v>
      </c>
      <c r="G26" s="7"/>
      <c r="H26" s="7">
        <v>-7.5999999999999998E-2</v>
      </c>
      <c r="I26" s="10">
        <v>0.93899999999999995</v>
      </c>
      <c r="J26" s="4"/>
    </row>
    <row r="27" spans="2:39" x14ac:dyDescent="0.2">
      <c r="C27" s="4"/>
      <c r="D27" s="4" t="s">
        <v>15</v>
      </c>
      <c r="E27" s="7">
        <v>0.40300000000000002</v>
      </c>
      <c r="F27" s="7">
        <v>1.986</v>
      </c>
      <c r="G27" s="7">
        <v>1.2E-2</v>
      </c>
      <c r="H27" s="7">
        <v>0.20300000000000001</v>
      </c>
      <c r="I27" s="10">
        <v>0.83899999999999997</v>
      </c>
      <c r="AM27" s="26"/>
    </row>
    <row r="28" spans="2:39" x14ac:dyDescent="0.2">
      <c r="C28" s="4"/>
      <c r="D28" s="4" t="s">
        <v>22</v>
      </c>
      <c r="E28" s="7">
        <v>169.952</v>
      </c>
      <c r="F28" s="7">
        <v>18.323</v>
      </c>
      <c r="G28" s="7">
        <v>0.54300000000000004</v>
      </c>
      <c r="H28" s="7">
        <v>9.2750000000000004</v>
      </c>
      <c r="I28" s="14" t="s">
        <v>78</v>
      </c>
    </row>
    <row r="29" spans="2:39" x14ac:dyDescent="0.2">
      <c r="C29" s="4"/>
      <c r="D29" s="4" t="s">
        <v>100</v>
      </c>
      <c r="E29" s="7">
        <v>41.448999999999998</v>
      </c>
      <c r="F29" s="7">
        <v>6.1630000000000003</v>
      </c>
      <c r="G29" s="7">
        <v>0.39300000000000002</v>
      </c>
      <c r="H29" s="51">
        <v>6.726</v>
      </c>
      <c r="I29" s="52">
        <v>3.8999999999999998E-14</v>
      </c>
    </row>
    <row r="46" spans="17:45" x14ac:dyDescent="0.2"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</row>
    <row r="47" spans="17:45" x14ac:dyDescent="0.2"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</row>
    <row r="48" spans="17:45" x14ac:dyDescent="0.2"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</row>
    <row r="49" spans="10:45" x14ac:dyDescent="0.2"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</row>
    <row r="50" spans="10:45" x14ac:dyDescent="0.2"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</row>
    <row r="51" spans="10:45" x14ac:dyDescent="0.2">
      <c r="Q51" s="27"/>
      <c r="R51" s="27"/>
      <c r="S51" s="27"/>
      <c r="T51" s="27"/>
      <c r="U51" s="27"/>
      <c r="V51" s="27"/>
      <c r="W51" s="27"/>
      <c r="X51" s="27"/>
      <c r="Y51" s="53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</row>
    <row r="52" spans="10:45" x14ac:dyDescent="0.2"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</row>
    <row r="53" spans="10:45" x14ac:dyDescent="0.2"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</row>
    <row r="54" spans="10:45" x14ac:dyDescent="0.2"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</row>
    <row r="55" spans="10:45" x14ac:dyDescent="0.2"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</row>
    <row r="56" spans="10:45" x14ac:dyDescent="0.2"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</row>
    <row r="57" spans="10:45" x14ac:dyDescent="0.2">
      <c r="J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</row>
    <row r="58" spans="10:45" x14ac:dyDescent="0.2"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</row>
    <row r="59" spans="10:45" x14ac:dyDescent="0.2"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</row>
    <row r="60" spans="10:45" x14ac:dyDescent="0.2"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</row>
    <row r="61" spans="10:45" x14ac:dyDescent="0.2">
      <c r="J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</row>
    <row r="62" spans="10:45" x14ac:dyDescent="0.2"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</row>
    <row r="63" spans="10:45" x14ac:dyDescent="0.2"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</row>
    <row r="66" spans="4:29" x14ac:dyDescent="0.2"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spans="4:29" x14ac:dyDescent="0.2">
      <c r="K67" s="27"/>
      <c r="L67" s="27"/>
      <c r="M67" s="27"/>
      <c r="Y67" s="39"/>
    </row>
    <row r="68" spans="4:29" x14ac:dyDescent="0.2">
      <c r="K68" s="27"/>
      <c r="L68" s="27"/>
      <c r="M68" s="27"/>
    </row>
    <row r="69" spans="4:29" x14ac:dyDescent="0.2">
      <c r="K69" s="27"/>
      <c r="L69" s="27"/>
      <c r="M69" s="27"/>
    </row>
    <row r="70" spans="4:29" x14ac:dyDescent="0.2">
      <c r="K70" s="27"/>
      <c r="L70" s="27"/>
      <c r="M70" s="27"/>
    </row>
    <row r="71" spans="4:29" x14ac:dyDescent="0.2">
      <c r="K71" s="27"/>
      <c r="L71" s="27"/>
      <c r="M71" s="27"/>
    </row>
    <row r="72" spans="4:29" x14ac:dyDescent="0.2">
      <c r="K72" s="27"/>
      <c r="L72" s="27"/>
      <c r="M72" s="27"/>
      <c r="N72" s="27"/>
      <c r="O72" s="27"/>
      <c r="P72" s="27"/>
      <c r="Q72" s="27"/>
      <c r="R72" s="27"/>
      <c r="AA72" s="27"/>
      <c r="AB72" s="27"/>
      <c r="AC72" s="27"/>
    </row>
    <row r="73" spans="4:29" x14ac:dyDescent="0.2">
      <c r="K73" s="27"/>
      <c r="L73" s="27"/>
      <c r="M73" s="27"/>
      <c r="N73" s="27"/>
      <c r="O73" s="27"/>
      <c r="P73" s="27"/>
      <c r="Q73" s="27"/>
      <c r="R73" s="27"/>
      <c r="AA73" s="27"/>
      <c r="AB73" s="27"/>
      <c r="AC73" s="27"/>
    </row>
    <row r="74" spans="4:29" x14ac:dyDescent="0.2">
      <c r="K74" s="27"/>
      <c r="L74" s="27"/>
      <c r="M74" s="27"/>
      <c r="N74" s="27"/>
      <c r="O74" s="27"/>
      <c r="P74" s="27"/>
      <c r="Q74" s="27"/>
      <c r="R74" s="27"/>
      <c r="AA74" s="27"/>
      <c r="AB74" s="27"/>
      <c r="AC74" s="27"/>
    </row>
    <row r="75" spans="4:29" x14ac:dyDescent="0.2">
      <c r="K75" s="27"/>
      <c r="L75" s="27"/>
      <c r="M75" s="27"/>
      <c r="N75" s="27"/>
      <c r="O75" s="27"/>
      <c r="P75" s="27"/>
      <c r="Q75" s="27"/>
      <c r="R75" s="27"/>
      <c r="AA75" s="27"/>
      <c r="AB75" s="27"/>
      <c r="AC75" s="27"/>
    </row>
    <row r="76" spans="4:29" x14ac:dyDescent="0.2">
      <c r="K76" s="27"/>
      <c r="L76" s="27"/>
      <c r="M76" s="27"/>
      <c r="N76" s="27"/>
      <c r="O76" s="27"/>
      <c r="P76" s="27"/>
      <c r="Q76" s="38"/>
      <c r="R76" s="38"/>
      <c r="AA76" s="27"/>
      <c r="AB76" s="27"/>
      <c r="AC76" s="27"/>
    </row>
    <row r="77" spans="4:29" x14ac:dyDescent="0.2">
      <c r="K77" s="27"/>
      <c r="L77" s="27"/>
      <c r="M77" s="27"/>
      <c r="N77" s="27"/>
      <c r="O77" s="27"/>
      <c r="P77" s="27"/>
      <c r="Q77" s="38"/>
      <c r="R77" s="38"/>
      <c r="AA77" s="27"/>
      <c r="AB77" s="27"/>
      <c r="AC77" s="27"/>
    </row>
    <row r="78" spans="4:29" x14ac:dyDescent="0.2">
      <c r="K78" s="27"/>
      <c r="L78" s="27"/>
      <c r="M78" s="27"/>
      <c r="N78" s="27"/>
      <c r="O78" s="27"/>
      <c r="P78" s="27"/>
      <c r="Q78" s="38"/>
      <c r="R78" s="38"/>
      <c r="AA78" s="27"/>
      <c r="AB78" s="27"/>
      <c r="AC78" s="27"/>
    </row>
    <row r="79" spans="4:29" x14ac:dyDescent="0.2">
      <c r="K79" s="27"/>
      <c r="L79" s="27"/>
      <c r="M79" s="27"/>
      <c r="N79" s="27"/>
      <c r="O79" s="27"/>
      <c r="P79" s="27"/>
      <c r="Q79" s="27"/>
      <c r="R79" s="27"/>
      <c r="Y79" s="39"/>
      <c r="AA79" s="27"/>
      <c r="AB79" s="27"/>
      <c r="AC79" s="27"/>
    </row>
    <row r="80" spans="4:29" x14ac:dyDescent="0.2">
      <c r="K80" s="27"/>
      <c r="L80" s="27"/>
      <c r="M80" s="27"/>
      <c r="N80" s="27"/>
      <c r="O80" s="27"/>
      <c r="P80" s="27"/>
      <c r="Q80" s="38"/>
      <c r="R80" s="38"/>
      <c r="AA80" s="27"/>
      <c r="AB80" s="27"/>
      <c r="AC80" s="27"/>
    </row>
    <row r="81" spans="11:29" x14ac:dyDescent="0.2">
      <c r="K81" s="27"/>
      <c r="L81" s="27"/>
      <c r="M81" s="27"/>
      <c r="N81" s="27"/>
      <c r="O81" s="27"/>
      <c r="P81" s="27"/>
      <c r="Q81" s="38"/>
      <c r="R81" s="38"/>
      <c r="AA81" s="27"/>
      <c r="AB81" s="27"/>
      <c r="AC81" s="27"/>
    </row>
    <row r="82" spans="11:29" x14ac:dyDescent="0.2">
      <c r="K82" s="27"/>
      <c r="L82" s="27"/>
      <c r="M82" s="27"/>
      <c r="N82" s="27"/>
      <c r="O82" s="27"/>
      <c r="P82" s="27"/>
      <c r="Q82" s="38"/>
      <c r="R82" s="38"/>
      <c r="AA82" s="27"/>
      <c r="AB82" s="27"/>
      <c r="AC82" s="27"/>
    </row>
    <row r="83" spans="11:29" x14ac:dyDescent="0.2">
      <c r="K83" s="27"/>
      <c r="L83" s="27"/>
      <c r="M83" s="27"/>
      <c r="N83" s="27"/>
      <c r="O83" s="27"/>
      <c r="P83" s="27"/>
      <c r="Q83" s="27"/>
      <c r="R83" s="27"/>
      <c r="AA83" s="27"/>
      <c r="AB83" s="27"/>
      <c r="AC83" s="27"/>
    </row>
    <row r="84" spans="11:29" x14ac:dyDescent="0.2">
      <c r="K84" s="27"/>
      <c r="L84" s="27"/>
      <c r="M84" s="27"/>
      <c r="N84" s="27"/>
      <c r="O84" s="27"/>
      <c r="P84" s="27"/>
      <c r="Q84" s="38"/>
      <c r="R84" s="38"/>
      <c r="AA84" s="27"/>
      <c r="AB84" s="27"/>
      <c r="AC84" s="27"/>
    </row>
    <row r="85" spans="11:29" x14ac:dyDescent="0.2">
      <c r="K85" s="27"/>
      <c r="L85" s="27"/>
      <c r="M85" s="27"/>
      <c r="N85" s="27"/>
      <c r="O85" s="27"/>
      <c r="P85" s="27"/>
      <c r="Q85" s="38"/>
      <c r="R85" s="38"/>
      <c r="AA85" s="27"/>
      <c r="AB85" s="27"/>
      <c r="AC85" s="27"/>
    </row>
    <row r="86" spans="11:29" x14ac:dyDescent="0.2">
      <c r="K86" s="27"/>
      <c r="L86" s="27"/>
      <c r="M86" s="27"/>
      <c r="N86" s="27"/>
      <c r="O86" s="27"/>
      <c r="P86" s="27"/>
      <c r="Q86" s="38"/>
      <c r="R86" s="38"/>
      <c r="AA86" s="27"/>
      <c r="AB86" s="27"/>
      <c r="AC86" s="27"/>
    </row>
    <row r="87" spans="11:29" x14ac:dyDescent="0.2">
      <c r="K87" s="27"/>
      <c r="L87" s="27"/>
      <c r="M87" s="27"/>
      <c r="N87" s="27"/>
      <c r="O87" s="27"/>
      <c r="P87" s="27"/>
      <c r="Q87" s="27"/>
      <c r="R87" s="27"/>
      <c r="AA87" s="27"/>
      <c r="AB87" s="27"/>
      <c r="AC87" s="27"/>
    </row>
    <row r="88" spans="11:29" x14ac:dyDescent="0.2">
      <c r="K88" s="27"/>
      <c r="L88" s="27"/>
      <c r="M88" s="27"/>
      <c r="N88" s="27"/>
      <c r="O88" s="27"/>
      <c r="P88" s="27"/>
      <c r="Q88" s="38"/>
      <c r="R88" s="38"/>
      <c r="AA88" s="27"/>
      <c r="AB88" s="27"/>
      <c r="AC88" s="27"/>
    </row>
    <row r="89" spans="11:29" x14ac:dyDescent="0.2">
      <c r="K89" s="27"/>
      <c r="L89" s="27"/>
      <c r="M89" s="27"/>
      <c r="N89" s="27"/>
      <c r="O89" s="27"/>
      <c r="P89" s="27"/>
      <c r="Q89" s="38"/>
      <c r="R89" s="38"/>
      <c r="AA89" s="27"/>
      <c r="AB89" s="27"/>
      <c r="AC89" s="27"/>
    </row>
    <row r="90" spans="11:29" ht="15" customHeight="1" x14ac:dyDescent="0.2">
      <c r="K90" s="27"/>
      <c r="L90" s="27"/>
      <c r="M90" s="27"/>
      <c r="N90" s="27"/>
      <c r="O90" s="27"/>
      <c r="P90" s="27"/>
      <c r="Q90" s="38"/>
      <c r="R90" s="38"/>
      <c r="AA90" s="27"/>
      <c r="AB90" s="27"/>
      <c r="AC90" s="27"/>
    </row>
    <row r="91" spans="11:29" x14ac:dyDescent="0.2">
      <c r="K91" s="27"/>
      <c r="L91" s="27"/>
      <c r="M91" s="27"/>
      <c r="N91" s="27"/>
      <c r="O91" s="27"/>
      <c r="P91" s="27"/>
      <c r="Q91" s="27"/>
      <c r="R91" s="27"/>
      <c r="AA91" s="27"/>
      <c r="AB91" s="27"/>
      <c r="AC91" s="27"/>
    </row>
    <row r="92" spans="11:29" x14ac:dyDescent="0.2">
      <c r="K92" s="27"/>
      <c r="L92" s="27"/>
      <c r="M92" s="27"/>
      <c r="N92" s="27"/>
      <c r="O92" s="27"/>
      <c r="P92" s="27"/>
      <c r="Q92" s="38"/>
      <c r="R92" s="38"/>
      <c r="S92" s="38"/>
      <c r="AA92" s="27"/>
      <c r="AB92" s="27"/>
      <c r="AC92" s="27"/>
    </row>
    <row r="93" spans="11:29" x14ac:dyDescent="0.2">
      <c r="K93" s="27"/>
      <c r="L93" s="27"/>
      <c r="M93" s="27"/>
      <c r="N93" s="27"/>
      <c r="O93" s="27"/>
      <c r="P93" s="27"/>
      <c r="Q93" s="38"/>
      <c r="R93" s="38"/>
      <c r="S93" s="38"/>
      <c r="T93" s="38"/>
      <c r="U93" s="27"/>
      <c r="V93" s="27"/>
      <c r="W93" s="27"/>
      <c r="X93" s="27"/>
      <c r="Y93" s="27"/>
      <c r="Z93" s="27"/>
      <c r="AA93" s="27"/>
      <c r="AB93" s="27"/>
      <c r="AC93" s="27"/>
    </row>
    <row r="94" spans="11:29" x14ac:dyDescent="0.2">
      <c r="K94" s="27"/>
      <c r="L94" s="27"/>
      <c r="M94" s="27"/>
      <c r="N94" s="27"/>
      <c r="O94" s="27"/>
      <c r="P94" s="27"/>
      <c r="Q94" s="38"/>
      <c r="R94" s="38"/>
      <c r="S94" s="38"/>
      <c r="T94" s="38"/>
      <c r="U94" s="27"/>
      <c r="V94" s="27"/>
      <c r="W94" s="27"/>
      <c r="X94" s="27"/>
      <c r="Y94" s="27"/>
      <c r="Z94" s="27"/>
      <c r="AA94" s="27"/>
      <c r="AB94" s="27"/>
      <c r="AC94" s="27"/>
    </row>
    <row r="95" spans="11:29" x14ac:dyDescent="0.2"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</row>
    <row r="96" spans="11:29" x14ac:dyDescent="0.2">
      <c r="K96" s="27"/>
      <c r="L96" s="27"/>
      <c r="M96" s="27"/>
      <c r="N96" s="27"/>
      <c r="O96" s="27"/>
      <c r="P96" s="27"/>
      <c r="Q96" s="38"/>
      <c r="R96" s="38"/>
      <c r="S96" s="38"/>
      <c r="T96" s="38"/>
      <c r="U96" s="27"/>
      <c r="V96" s="27"/>
      <c r="W96" s="27"/>
      <c r="X96" s="27"/>
      <c r="Y96" s="27"/>
      <c r="Z96" s="27"/>
      <c r="AA96" s="27"/>
      <c r="AB96" s="27"/>
      <c r="AC96" s="27"/>
    </row>
    <row r="97" spans="4:29" x14ac:dyDescent="0.2">
      <c r="K97" s="27"/>
      <c r="L97" s="27"/>
      <c r="M97" s="27"/>
      <c r="N97" s="27"/>
      <c r="O97" s="27"/>
      <c r="P97" s="27"/>
      <c r="Q97" s="38"/>
      <c r="R97" s="38"/>
      <c r="S97" s="38"/>
      <c r="T97" s="38"/>
      <c r="U97" s="27"/>
      <c r="V97" s="27"/>
      <c r="W97" s="27"/>
      <c r="X97" s="27"/>
      <c r="Y97" s="27"/>
      <c r="Z97" s="27"/>
      <c r="AA97" s="27"/>
      <c r="AB97" s="27"/>
      <c r="AC97" s="27"/>
    </row>
    <row r="98" spans="4:29" x14ac:dyDescent="0.2"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8"/>
      <c r="R98" s="38"/>
      <c r="S98" s="38"/>
      <c r="T98" s="38"/>
      <c r="U98" s="27"/>
      <c r="V98" s="27"/>
      <c r="W98" s="27"/>
      <c r="X98" s="27"/>
      <c r="Y98" s="27"/>
      <c r="Z98" s="27"/>
      <c r="AA98" s="27"/>
      <c r="AB98" s="27"/>
      <c r="AC98" s="27"/>
    </row>
    <row r="99" spans="4:29" x14ac:dyDescent="0.2"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</row>
    <row r="100" spans="4:29" x14ac:dyDescent="0.2">
      <c r="M100" s="27"/>
      <c r="N100" s="27"/>
      <c r="O100" s="27"/>
      <c r="P100" s="27"/>
      <c r="Q100" s="38"/>
      <c r="R100" s="38"/>
      <c r="S100" s="38"/>
      <c r="T100" s="38"/>
      <c r="U100" s="27"/>
      <c r="V100" s="27"/>
      <c r="W100" s="27"/>
      <c r="X100" s="27"/>
      <c r="Y100" s="27"/>
      <c r="Z100" s="27"/>
      <c r="AA100" s="27"/>
      <c r="AB100" s="27"/>
      <c r="AC100" s="27"/>
    </row>
    <row r="101" spans="4:29" x14ac:dyDescent="0.2">
      <c r="M101" s="27"/>
      <c r="N101" s="27"/>
      <c r="O101" s="27"/>
      <c r="P101" s="27"/>
      <c r="Q101" s="38"/>
      <c r="R101" s="38"/>
      <c r="S101" s="38"/>
      <c r="T101" s="38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4:29" x14ac:dyDescent="0.2">
      <c r="M102" s="27"/>
      <c r="N102" s="27"/>
      <c r="O102" s="27"/>
      <c r="P102" s="27"/>
      <c r="Q102" s="38"/>
      <c r="R102" s="38"/>
      <c r="S102" s="38"/>
      <c r="T102" s="38"/>
      <c r="U102" s="27"/>
      <c r="V102" s="27"/>
      <c r="W102" s="27"/>
      <c r="X102" s="27"/>
      <c r="Y102" s="27"/>
      <c r="Z102" s="27"/>
      <c r="AA102" s="27"/>
      <c r="AB102" s="27"/>
      <c r="AC102" s="27"/>
    </row>
    <row r="103" spans="4:29" x14ac:dyDescent="0.2"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</row>
    <row r="104" spans="4:29" x14ac:dyDescent="0.2">
      <c r="M104" s="27"/>
      <c r="N104" s="27"/>
      <c r="O104" s="27"/>
      <c r="P104" s="27"/>
      <c r="Q104" s="38"/>
      <c r="R104" s="38"/>
      <c r="S104" s="38"/>
      <c r="T104" s="38"/>
      <c r="U104" s="27"/>
      <c r="V104" s="27"/>
      <c r="W104" s="27"/>
      <c r="X104" s="27"/>
      <c r="Y104" s="27"/>
      <c r="Z104" s="27"/>
      <c r="AA104" s="27"/>
      <c r="AB104" s="27"/>
      <c r="AC104" s="27"/>
    </row>
    <row r="105" spans="4:29" x14ac:dyDescent="0.2">
      <c r="M105" s="27"/>
      <c r="N105" s="27"/>
      <c r="O105" s="27"/>
      <c r="P105" s="27"/>
      <c r="Q105" s="38"/>
      <c r="R105" s="38"/>
      <c r="S105" s="38"/>
      <c r="T105" s="38"/>
      <c r="U105" s="27"/>
      <c r="V105" s="27"/>
      <c r="W105" s="27"/>
      <c r="X105" s="27"/>
      <c r="Y105" s="27"/>
      <c r="Z105" s="27"/>
      <c r="AA105" s="27"/>
      <c r="AB105" s="27"/>
      <c r="AC105" s="27"/>
    </row>
    <row r="106" spans="4:29" x14ac:dyDescent="0.2">
      <c r="M106" s="27"/>
      <c r="N106" s="27"/>
      <c r="O106" s="27"/>
      <c r="P106" s="27"/>
      <c r="Q106" s="38"/>
      <c r="R106" s="38"/>
      <c r="S106" s="38"/>
      <c r="T106" s="38"/>
      <c r="U106" s="27"/>
      <c r="V106" s="27"/>
      <c r="W106" s="27"/>
      <c r="X106" s="27"/>
      <c r="Y106" s="27"/>
      <c r="Z106" s="27"/>
      <c r="AA106" s="27"/>
      <c r="AB106" s="27"/>
      <c r="AC106" s="27"/>
    </row>
    <row r="107" spans="4:29" x14ac:dyDescent="0.2"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</row>
    <row r="108" spans="4:29" x14ac:dyDescent="0.2">
      <c r="M108" s="27"/>
      <c r="N108" s="27"/>
      <c r="O108" s="27"/>
      <c r="P108" s="27"/>
      <c r="Q108" s="38"/>
      <c r="R108" s="38"/>
      <c r="S108" s="38"/>
      <c r="T108" s="38"/>
      <c r="U108" s="27"/>
      <c r="V108" s="27"/>
      <c r="W108" s="27"/>
      <c r="X108" s="27"/>
      <c r="Y108" s="27"/>
      <c r="Z108" s="27"/>
      <c r="AA108" s="27"/>
      <c r="AB108" s="27"/>
      <c r="AC108" s="27"/>
    </row>
    <row r="109" spans="4:29" x14ac:dyDescent="0.2">
      <c r="M109" s="27"/>
      <c r="N109" s="27"/>
      <c r="O109" s="27"/>
      <c r="P109" s="27"/>
      <c r="Q109" s="38"/>
      <c r="R109" s="38"/>
      <c r="S109" s="38"/>
      <c r="T109" s="38"/>
      <c r="U109" s="27"/>
      <c r="V109" s="27"/>
      <c r="W109" s="27"/>
      <c r="X109" s="27"/>
      <c r="Y109" s="27"/>
      <c r="Z109" s="27"/>
      <c r="AA109" s="27"/>
      <c r="AB109" s="27"/>
      <c r="AC109" s="27"/>
    </row>
    <row r="110" spans="4:29" x14ac:dyDescent="0.2">
      <c r="M110" s="27"/>
      <c r="N110" s="27"/>
      <c r="O110" s="27"/>
      <c r="P110" s="27"/>
      <c r="Q110" s="38"/>
      <c r="R110" s="38"/>
      <c r="S110" s="38"/>
      <c r="T110" s="38"/>
      <c r="U110" s="27"/>
      <c r="V110" s="27"/>
      <c r="W110" s="27"/>
      <c r="X110" s="27"/>
      <c r="Y110" s="27"/>
      <c r="Z110" s="27"/>
      <c r="AA110" s="27"/>
      <c r="AB110" s="27"/>
      <c r="AC110" s="2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T107"/>
  <sheetViews>
    <sheetView zoomScaleNormal="100" workbookViewId="0">
      <selection activeCell="B2" sqref="B2"/>
    </sheetView>
  </sheetViews>
  <sheetFormatPr baseColWidth="10" defaultColWidth="8.83203125" defaultRowHeight="12" x14ac:dyDescent="0.15"/>
  <cols>
    <col min="1" max="1" width="8.83203125" style="4"/>
    <col min="2" max="2" width="53" style="4" customWidth="1"/>
    <col min="3" max="20" width="6.5" style="4" customWidth="1"/>
    <col min="21" max="21" width="7.33203125" style="4" customWidth="1"/>
    <col min="22" max="16384" width="8.83203125" style="4"/>
  </cols>
  <sheetData>
    <row r="2" spans="2:20" ht="19" customHeight="1" x14ac:dyDescent="0.15">
      <c r="B2" s="2" t="s">
        <v>244</v>
      </c>
    </row>
    <row r="3" spans="2:20" x14ac:dyDescent="0.15">
      <c r="D3" s="80" t="s">
        <v>87</v>
      </c>
      <c r="E3" s="80"/>
      <c r="F3" s="80"/>
      <c r="G3" s="80"/>
      <c r="H3" s="80"/>
      <c r="I3" s="80"/>
      <c r="J3" s="80"/>
      <c r="K3" s="80"/>
      <c r="L3" s="80"/>
      <c r="M3" s="81" t="s">
        <v>88</v>
      </c>
      <c r="N3" s="81"/>
      <c r="O3" s="81"/>
      <c r="P3" s="81"/>
      <c r="Q3" s="81"/>
      <c r="R3" s="81"/>
      <c r="S3" s="81"/>
      <c r="T3" s="81"/>
    </row>
    <row r="4" spans="2:20" ht="19" customHeight="1" x14ac:dyDescent="0.15">
      <c r="D4" s="80" t="s">
        <v>91</v>
      </c>
      <c r="E4" s="80"/>
      <c r="F4" s="80"/>
      <c r="G4" s="80"/>
      <c r="H4" s="80" t="s">
        <v>92</v>
      </c>
      <c r="I4" s="80"/>
      <c r="J4" s="80"/>
      <c r="K4" s="80"/>
      <c r="L4" s="40"/>
      <c r="M4" s="81" t="s">
        <v>89</v>
      </c>
      <c r="N4" s="81"/>
      <c r="O4" s="81"/>
      <c r="P4" s="81"/>
      <c r="Q4" s="81" t="s">
        <v>90</v>
      </c>
      <c r="R4" s="81"/>
      <c r="S4" s="81"/>
      <c r="T4" s="81"/>
    </row>
    <row r="5" spans="2:20" x14ac:dyDescent="0.15">
      <c r="D5" s="12" t="s">
        <v>40</v>
      </c>
      <c r="E5" s="12" t="s">
        <v>105</v>
      </c>
      <c r="F5" s="12" t="s">
        <v>41</v>
      </c>
      <c r="G5" s="12" t="s">
        <v>106</v>
      </c>
      <c r="H5" s="12" t="s">
        <v>107</v>
      </c>
      <c r="I5" s="12" t="s">
        <v>108</v>
      </c>
      <c r="J5" s="12" t="s">
        <v>41</v>
      </c>
      <c r="K5" s="12" t="s">
        <v>109</v>
      </c>
      <c r="L5" s="12"/>
      <c r="M5" s="16" t="s">
        <v>107</v>
      </c>
      <c r="N5" s="16" t="s">
        <v>110</v>
      </c>
      <c r="O5" s="16" t="s">
        <v>41</v>
      </c>
      <c r="P5" s="16" t="s">
        <v>111</v>
      </c>
      <c r="Q5" s="16" t="s">
        <v>107</v>
      </c>
      <c r="R5" s="16" t="s">
        <v>112</v>
      </c>
      <c r="S5" s="16" t="s">
        <v>113</v>
      </c>
      <c r="T5" s="16" t="s">
        <v>114</v>
      </c>
    </row>
    <row r="6" spans="2:20" x14ac:dyDescent="0.15">
      <c r="B6" s="20" t="s">
        <v>148</v>
      </c>
      <c r="C6" s="20" t="s">
        <v>147</v>
      </c>
      <c r="D6" s="41" t="s">
        <v>115</v>
      </c>
      <c r="E6" s="41" t="s">
        <v>116</v>
      </c>
      <c r="F6" s="41" t="s">
        <v>115</v>
      </c>
      <c r="G6" s="41" t="s">
        <v>116</v>
      </c>
      <c r="H6" s="41" t="s">
        <v>115</v>
      </c>
      <c r="I6" s="41" t="s">
        <v>116</v>
      </c>
      <c r="J6" s="41" t="s">
        <v>115</v>
      </c>
      <c r="K6" s="41" t="s">
        <v>116</v>
      </c>
      <c r="L6" s="41"/>
      <c r="M6" s="42" t="s">
        <v>115</v>
      </c>
      <c r="N6" s="42" t="s">
        <v>116</v>
      </c>
      <c r="O6" s="42" t="s">
        <v>115</v>
      </c>
      <c r="P6" s="42" t="s">
        <v>116</v>
      </c>
      <c r="Q6" s="42" t="s">
        <v>115</v>
      </c>
      <c r="R6" s="42" t="s">
        <v>116</v>
      </c>
      <c r="S6" s="42" t="s">
        <v>115</v>
      </c>
      <c r="T6" s="42" t="s">
        <v>116</v>
      </c>
    </row>
    <row r="7" spans="2:20" x14ac:dyDescent="0.15">
      <c r="B7" s="43" t="s">
        <v>117</v>
      </c>
      <c r="D7" s="5"/>
      <c r="E7" s="5"/>
      <c r="F7" s="5"/>
      <c r="G7" s="5"/>
      <c r="H7" s="5"/>
      <c r="I7" s="5"/>
      <c r="J7" s="5"/>
      <c r="K7" s="5"/>
      <c r="L7" s="5"/>
    </row>
    <row r="8" spans="2:20" x14ac:dyDescent="0.15">
      <c r="B8" s="44" t="s">
        <v>167</v>
      </c>
      <c r="C8" s="4">
        <v>4</v>
      </c>
      <c r="D8" s="5">
        <v>2</v>
      </c>
      <c r="E8" s="45">
        <f t="shared" ref="E8:E23" si="0">D8/393</f>
        <v>5.0890585241730284E-3</v>
      </c>
      <c r="F8" s="5">
        <v>1</v>
      </c>
      <c r="G8" s="45">
        <f t="shared" ref="G8:G23" si="1">F8/74</f>
        <v>1.3513513513513514E-2</v>
      </c>
      <c r="H8" s="5">
        <v>2</v>
      </c>
      <c r="I8" s="45">
        <f t="shared" ref="I8:I23" si="2">H8/226</f>
        <v>8.8495575221238937E-3</v>
      </c>
      <c r="J8" s="5">
        <v>0</v>
      </c>
      <c r="K8" s="45">
        <f t="shared" ref="K8:K23" si="3">J8/28</f>
        <v>0</v>
      </c>
      <c r="L8" s="45"/>
      <c r="M8" s="4">
        <v>0</v>
      </c>
      <c r="N8" s="46">
        <f t="shared" ref="N8:N23" si="4">M8/360</f>
        <v>0</v>
      </c>
      <c r="O8" s="4">
        <v>0</v>
      </c>
      <c r="P8" s="46">
        <f t="shared" ref="P8:P23" si="5">O8/43</f>
        <v>0</v>
      </c>
      <c r="Q8" s="4">
        <v>0</v>
      </c>
      <c r="R8" s="46">
        <f t="shared" ref="R8:R23" si="6">Q8/155</f>
        <v>0</v>
      </c>
      <c r="S8" s="4">
        <v>0</v>
      </c>
      <c r="T8" s="46">
        <f t="shared" ref="T8:T23" si="7">S8/24</f>
        <v>0</v>
      </c>
    </row>
    <row r="9" spans="2:20" x14ac:dyDescent="0.15">
      <c r="B9" s="47" t="s">
        <v>118</v>
      </c>
      <c r="C9" s="4">
        <v>4</v>
      </c>
      <c r="D9" s="5">
        <v>1</v>
      </c>
      <c r="E9" s="45">
        <f t="shared" si="0"/>
        <v>2.5445292620865142E-3</v>
      </c>
      <c r="F9" s="5">
        <v>0</v>
      </c>
      <c r="G9" s="45">
        <f t="shared" si="1"/>
        <v>0</v>
      </c>
      <c r="H9" s="5">
        <v>1</v>
      </c>
      <c r="I9" s="45">
        <f t="shared" si="2"/>
        <v>4.4247787610619468E-3</v>
      </c>
      <c r="J9" s="5">
        <v>0</v>
      </c>
      <c r="K9" s="45">
        <f t="shared" si="3"/>
        <v>0</v>
      </c>
      <c r="L9" s="45"/>
      <c r="M9" s="4">
        <v>0</v>
      </c>
      <c r="N9" s="46">
        <f t="shared" si="4"/>
        <v>0</v>
      </c>
      <c r="O9" s="4">
        <v>1</v>
      </c>
      <c r="P9" s="46">
        <f t="shared" si="5"/>
        <v>2.3255813953488372E-2</v>
      </c>
      <c r="R9" s="46">
        <f t="shared" si="6"/>
        <v>0</v>
      </c>
      <c r="T9" s="46">
        <f t="shared" si="7"/>
        <v>0</v>
      </c>
    </row>
    <row r="10" spans="2:20" x14ac:dyDescent="0.15">
      <c r="B10" s="47" t="s">
        <v>163</v>
      </c>
      <c r="C10" s="4">
        <v>4</v>
      </c>
      <c r="D10" s="5">
        <v>0</v>
      </c>
      <c r="E10" s="45">
        <f t="shared" si="0"/>
        <v>0</v>
      </c>
      <c r="F10" s="5">
        <v>0</v>
      </c>
      <c r="G10" s="45">
        <f t="shared" si="1"/>
        <v>0</v>
      </c>
      <c r="H10" s="5">
        <v>1</v>
      </c>
      <c r="I10" s="45">
        <f t="shared" si="2"/>
        <v>4.4247787610619468E-3</v>
      </c>
      <c r="J10" s="5">
        <v>0</v>
      </c>
      <c r="K10" s="45">
        <f t="shared" si="3"/>
        <v>0</v>
      </c>
      <c r="L10" s="45"/>
      <c r="M10" s="4">
        <v>1</v>
      </c>
      <c r="N10" s="46">
        <f t="shared" si="4"/>
        <v>2.7777777777777779E-3</v>
      </c>
      <c r="O10" s="4">
        <v>0</v>
      </c>
      <c r="P10" s="46">
        <f t="shared" si="5"/>
        <v>0</v>
      </c>
      <c r="Q10" s="4">
        <v>1</v>
      </c>
      <c r="R10" s="46">
        <f t="shared" si="6"/>
        <v>6.4516129032258064E-3</v>
      </c>
      <c r="S10" s="4">
        <v>0</v>
      </c>
      <c r="T10" s="46">
        <f t="shared" si="7"/>
        <v>0</v>
      </c>
    </row>
    <row r="11" spans="2:20" x14ac:dyDescent="0.15">
      <c r="B11" s="47" t="s">
        <v>119</v>
      </c>
      <c r="C11" s="4">
        <v>4</v>
      </c>
      <c r="D11" s="5">
        <v>0</v>
      </c>
      <c r="E11" s="45">
        <f t="shared" si="0"/>
        <v>0</v>
      </c>
      <c r="F11" s="5">
        <v>0</v>
      </c>
      <c r="G11" s="45">
        <f t="shared" si="1"/>
        <v>0</v>
      </c>
      <c r="H11" s="5">
        <v>0</v>
      </c>
      <c r="I11" s="45">
        <f t="shared" si="2"/>
        <v>0</v>
      </c>
      <c r="J11" s="5">
        <v>0</v>
      </c>
      <c r="K11" s="45">
        <f t="shared" si="3"/>
        <v>0</v>
      </c>
      <c r="L11" s="45"/>
      <c r="M11" s="4">
        <v>1</v>
      </c>
      <c r="N11" s="46">
        <f t="shared" si="4"/>
        <v>2.7777777777777779E-3</v>
      </c>
      <c r="O11" s="4">
        <v>0</v>
      </c>
      <c r="P11" s="46">
        <f t="shared" si="5"/>
        <v>0</v>
      </c>
      <c r="Q11" s="4">
        <v>0</v>
      </c>
      <c r="R11" s="46">
        <f t="shared" si="6"/>
        <v>0</v>
      </c>
      <c r="S11" s="4">
        <v>0</v>
      </c>
      <c r="T11" s="46">
        <f t="shared" si="7"/>
        <v>0</v>
      </c>
    </row>
    <row r="12" spans="2:20" x14ac:dyDescent="0.15">
      <c r="B12" s="47" t="s">
        <v>120</v>
      </c>
      <c r="C12" s="4">
        <v>4</v>
      </c>
      <c r="D12" s="5">
        <v>0</v>
      </c>
      <c r="E12" s="45">
        <f t="shared" si="0"/>
        <v>0</v>
      </c>
      <c r="F12" s="5">
        <v>0</v>
      </c>
      <c r="G12" s="45">
        <f t="shared" si="1"/>
        <v>0</v>
      </c>
      <c r="H12" s="5">
        <v>0</v>
      </c>
      <c r="I12" s="45">
        <f t="shared" si="2"/>
        <v>0</v>
      </c>
      <c r="J12" s="5">
        <v>0</v>
      </c>
      <c r="K12" s="45">
        <f t="shared" si="3"/>
        <v>0</v>
      </c>
      <c r="L12" s="45"/>
      <c r="M12" s="4">
        <v>2</v>
      </c>
      <c r="N12" s="46">
        <f t="shared" si="4"/>
        <v>5.5555555555555558E-3</v>
      </c>
      <c r="O12" s="4">
        <v>0</v>
      </c>
      <c r="P12" s="46">
        <f t="shared" si="5"/>
        <v>0</v>
      </c>
      <c r="Q12" s="4">
        <v>3</v>
      </c>
      <c r="R12" s="46">
        <f t="shared" si="6"/>
        <v>1.935483870967742E-2</v>
      </c>
      <c r="S12" s="4">
        <v>0</v>
      </c>
      <c r="T12" s="46">
        <f t="shared" si="7"/>
        <v>0</v>
      </c>
    </row>
    <row r="13" spans="2:20" x14ac:dyDescent="0.15">
      <c r="B13" s="47" t="s">
        <v>121</v>
      </c>
      <c r="C13" s="4">
        <v>4</v>
      </c>
      <c r="D13" s="5">
        <v>0</v>
      </c>
      <c r="E13" s="45">
        <f t="shared" si="0"/>
        <v>0</v>
      </c>
      <c r="F13" s="5">
        <v>0</v>
      </c>
      <c r="G13" s="45">
        <f t="shared" si="1"/>
        <v>0</v>
      </c>
      <c r="H13" s="5">
        <v>0</v>
      </c>
      <c r="I13" s="45">
        <f t="shared" si="2"/>
        <v>0</v>
      </c>
      <c r="J13" s="5">
        <v>0</v>
      </c>
      <c r="K13" s="45">
        <f t="shared" si="3"/>
        <v>0</v>
      </c>
      <c r="L13" s="45"/>
      <c r="M13" s="4">
        <v>1</v>
      </c>
      <c r="N13" s="46">
        <f t="shared" si="4"/>
        <v>2.7777777777777779E-3</v>
      </c>
      <c r="O13" s="4">
        <v>0</v>
      </c>
      <c r="P13" s="46">
        <f t="shared" si="5"/>
        <v>0</v>
      </c>
      <c r="Q13" s="4">
        <v>0</v>
      </c>
      <c r="R13" s="46">
        <f t="shared" si="6"/>
        <v>0</v>
      </c>
      <c r="S13" s="4">
        <v>0</v>
      </c>
      <c r="T13" s="46">
        <f t="shared" si="7"/>
        <v>0</v>
      </c>
    </row>
    <row r="14" spans="2:20" x14ac:dyDescent="0.15">
      <c r="B14" s="47" t="s">
        <v>122</v>
      </c>
      <c r="C14" s="4">
        <v>4</v>
      </c>
      <c r="D14" s="5">
        <v>1</v>
      </c>
      <c r="E14" s="45">
        <f t="shared" si="0"/>
        <v>2.5445292620865142E-3</v>
      </c>
      <c r="F14" s="5">
        <v>1</v>
      </c>
      <c r="G14" s="45">
        <f t="shared" si="1"/>
        <v>1.3513513513513514E-2</v>
      </c>
      <c r="H14" s="5">
        <v>1</v>
      </c>
      <c r="I14" s="45">
        <f t="shared" si="2"/>
        <v>4.4247787610619468E-3</v>
      </c>
      <c r="J14" s="5">
        <v>1</v>
      </c>
      <c r="K14" s="45">
        <f t="shared" si="3"/>
        <v>3.5714285714285712E-2</v>
      </c>
      <c r="L14" s="45"/>
      <c r="M14" s="4">
        <v>4</v>
      </c>
      <c r="N14" s="46">
        <f t="shared" si="4"/>
        <v>1.1111111111111112E-2</v>
      </c>
      <c r="O14" s="4">
        <v>0</v>
      </c>
      <c r="P14" s="46">
        <f t="shared" si="5"/>
        <v>0</v>
      </c>
      <c r="Q14" s="4">
        <v>0</v>
      </c>
      <c r="R14" s="46">
        <f t="shared" si="6"/>
        <v>0</v>
      </c>
      <c r="S14" s="4">
        <v>0</v>
      </c>
      <c r="T14" s="46">
        <f t="shared" si="7"/>
        <v>0</v>
      </c>
    </row>
    <row r="15" spans="2:20" x14ac:dyDescent="0.15">
      <c r="B15" s="47" t="s">
        <v>123</v>
      </c>
      <c r="C15" s="4">
        <v>4</v>
      </c>
      <c r="D15" s="5">
        <v>0</v>
      </c>
      <c r="E15" s="45">
        <f t="shared" si="0"/>
        <v>0</v>
      </c>
      <c r="F15" s="5">
        <v>0</v>
      </c>
      <c r="G15" s="45">
        <f t="shared" si="1"/>
        <v>0</v>
      </c>
      <c r="H15" s="5">
        <v>0</v>
      </c>
      <c r="I15" s="45">
        <f t="shared" si="2"/>
        <v>0</v>
      </c>
      <c r="J15" s="5">
        <v>0</v>
      </c>
      <c r="K15" s="45">
        <f t="shared" si="3"/>
        <v>0</v>
      </c>
      <c r="L15" s="45"/>
      <c r="M15" s="4">
        <v>0</v>
      </c>
      <c r="N15" s="46">
        <f t="shared" si="4"/>
        <v>0</v>
      </c>
      <c r="O15" s="4">
        <v>0</v>
      </c>
      <c r="P15" s="46">
        <f t="shared" si="5"/>
        <v>0</v>
      </c>
      <c r="Q15" s="4">
        <v>1</v>
      </c>
      <c r="R15" s="46">
        <f t="shared" si="6"/>
        <v>6.4516129032258064E-3</v>
      </c>
      <c r="S15" s="4">
        <v>1</v>
      </c>
      <c r="T15" s="46">
        <f t="shared" si="7"/>
        <v>4.1666666666666664E-2</v>
      </c>
    </row>
    <row r="16" spans="2:20" x14ac:dyDescent="0.15">
      <c r="B16" s="47" t="s">
        <v>124</v>
      </c>
      <c r="C16" s="4">
        <v>4</v>
      </c>
      <c r="D16" s="5">
        <v>0</v>
      </c>
      <c r="E16" s="45">
        <f t="shared" si="0"/>
        <v>0</v>
      </c>
      <c r="F16" s="5">
        <v>0</v>
      </c>
      <c r="G16" s="45">
        <f t="shared" si="1"/>
        <v>0</v>
      </c>
      <c r="H16" s="5">
        <v>0</v>
      </c>
      <c r="I16" s="45">
        <f t="shared" si="2"/>
        <v>0</v>
      </c>
      <c r="J16" s="5">
        <v>0</v>
      </c>
      <c r="K16" s="45">
        <f t="shared" si="3"/>
        <v>0</v>
      </c>
      <c r="L16" s="45"/>
      <c r="M16" s="4">
        <v>1</v>
      </c>
      <c r="N16" s="46">
        <f t="shared" si="4"/>
        <v>2.7777777777777779E-3</v>
      </c>
      <c r="O16" s="4">
        <v>0</v>
      </c>
      <c r="P16" s="46">
        <f t="shared" si="5"/>
        <v>0</v>
      </c>
      <c r="Q16" s="4">
        <v>1</v>
      </c>
      <c r="R16" s="46">
        <f t="shared" si="6"/>
        <v>6.4516129032258064E-3</v>
      </c>
      <c r="S16" s="4">
        <v>0</v>
      </c>
      <c r="T16" s="46">
        <f t="shared" si="7"/>
        <v>0</v>
      </c>
    </row>
    <row r="17" spans="2:20" x14ac:dyDescent="0.15">
      <c r="B17" s="47" t="s">
        <v>164</v>
      </c>
      <c r="C17" s="4">
        <v>4</v>
      </c>
      <c r="D17" s="5">
        <v>11</v>
      </c>
      <c r="E17" s="45">
        <f t="shared" si="0"/>
        <v>2.7989821882951654E-2</v>
      </c>
      <c r="F17" s="5">
        <v>1</v>
      </c>
      <c r="G17" s="45">
        <f t="shared" si="1"/>
        <v>1.3513513513513514E-2</v>
      </c>
      <c r="H17" s="5">
        <v>5</v>
      </c>
      <c r="I17" s="45">
        <f t="shared" si="2"/>
        <v>2.2123893805309734E-2</v>
      </c>
      <c r="J17" s="5">
        <v>0</v>
      </c>
      <c r="K17" s="45">
        <f t="shared" si="3"/>
        <v>0</v>
      </c>
      <c r="L17" s="45"/>
      <c r="M17" s="4">
        <v>3</v>
      </c>
      <c r="N17" s="46">
        <f t="shared" si="4"/>
        <v>8.3333333333333332E-3</v>
      </c>
      <c r="O17" s="4">
        <v>0</v>
      </c>
      <c r="P17" s="46">
        <f t="shared" si="5"/>
        <v>0</v>
      </c>
      <c r="Q17" s="4">
        <v>5</v>
      </c>
      <c r="R17" s="46">
        <f t="shared" si="6"/>
        <v>3.2258064516129031E-2</v>
      </c>
      <c r="S17" s="4">
        <v>0</v>
      </c>
      <c r="T17" s="46">
        <f t="shared" si="7"/>
        <v>0</v>
      </c>
    </row>
    <row r="18" spans="2:20" x14ac:dyDescent="0.15">
      <c r="B18" s="47" t="s">
        <v>165</v>
      </c>
      <c r="C18" s="4">
        <v>4</v>
      </c>
      <c r="D18" s="5">
        <v>0</v>
      </c>
      <c r="E18" s="45">
        <f t="shared" si="0"/>
        <v>0</v>
      </c>
      <c r="F18" s="5">
        <v>0</v>
      </c>
      <c r="G18" s="45">
        <f t="shared" si="1"/>
        <v>0</v>
      </c>
      <c r="H18" s="5">
        <v>0</v>
      </c>
      <c r="I18" s="45">
        <f t="shared" si="2"/>
        <v>0</v>
      </c>
      <c r="J18" s="5">
        <v>0</v>
      </c>
      <c r="K18" s="45">
        <f t="shared" si="3"/>
        <v>0</v>
      </c>
      <c r="L18" s="45"/>
      <c r="M18" s="4">
        <v>0</v>
      </c>
      <c r="N18" s="46">
        <f t="shared" si="4"/>
        <v>0</v>
      </c>
      <c r="O18" s="4">
        <v>0</v>
      </c>
      <c r="P18" s="46">
        <f t="shared" si="5"/>
        <v>0</v>
      </c>
      <c r="Q18" s="4">
        <v>1</v>
      </c>
      <c r="R18" s="46">
        <f t="shared" si="6"/>
        <v>6.4516129032258064E-3</v>
      </c>
      <c r="S18" s="4">
        <v>0</v>
      </c>
      <c r="T18" s="46">
        <f t="shared" si="7"/>
        <v>0</v>
      </c>
    </row>
    <row r="19" spans="2:20" x14ac:dyDescent="0.15">
      <c r="B19" s="44" t="s">
        <v>166</v>
      </c>
      <c r="C19" s="4">
        <v>5</v>
      </c>
      <c r="D19" s="5">
        <v>0</v>
      </c>
      <c r="E19" s="45">
        <f t="shared" si="0"/>
        <v>0</v>
      </c>
      <c r="F19" s="5">
        <v>0</v>
      </c>
      <c r="G19" s="45">
        <f t="shared" si="1"/>
        <v>0</v>
      </c>
      <c r="H19" s="5">
        <v>0</v>
      </c>
      <c r="I19" s="45">
        <f t="shared" si="2"/>
        <v>0</v>
      </c>
      <c r="J19" s="5">
        <v>0</v>
      </c>
      <c r="K19" s="45">
        <f t="shared" si="3"/>
        <v>0</v>
      </c>
      <c r="L19" s="45"/>
      <c r="M19" s="4">
        <v>1</v>
      </c>
      <c r="N19" s="46">
        <f t="shared" si="4"/>
        <v>2.7777777777777779E-3</v>
      </c>
      <c r="O19" s="4">
        <v>0</v>
      </c>
      <c r="P19" s="46">
        <f t="shared" si="5"/>
        <v>0</v>
      </c>
      <c r="Q19" s="4">
        <v>0</v>
      </c>
      <c r="R19" s="46">
        <f t="shared" si="6"/>
        <v>0</v>
      </c>
      <c r="S19" s="4">
        <v>0</v>
      </c>
      <c r="T19" s="46">
        <f t="shared" si="7"/>
        <v>0</v>
      </c>
    </row>
    <row r="20" spans="2:20" x14ac:dyDescent="0.15">
      <c r="B20" s="47" t="s">
        <v>125</v>
      </c>
      <c r="C20" s="4">
        <v>5</v>
      </c>
      <c r="D20" s="5">
        <v>4</v>
      </c>
      <c r="E20" s="45">
        <f t="shared" si="0"/>
        <v>1.0178117048346057E-2</v>
      </c>
      <c r="F20" s="5">
        <v>2</v>
      </c>
      <c r="G20" s="45">
        <f t="shared" si="1"/>
        <v>2.7027027027027029E-2</v>
      </c>
      <c r="H20" s="5">
        <v>2</v>
      </c>
      <c r="I20" s="45">
        <f t="shared" si="2"/>
        <v>8.8495575221238937E-3</v>
      </c>
      <c r="J20" s="5">
        <v>0</v>
      </c>
      <c r="K20" s="45">
        <f t="shared" si="3"/>
        <v>0</v>
      </c>
      <c r="L20" s="45"/>
      <c r="M20" s="4">
        <v>6</v>
      </c>
      <c r="N20" s="46">
        <f t="shared" si="4"/>
        <v>1.6666666666666666E-2</v>
      </c>
      <c r="O20" s="4">
        <v>1</v>
      </c>
      <c r="P20" s="46">
        <f t="shared" si="5"/>
        <v>2.3255813953488372E-2</v>
      </c>
      <c r="Q20" s="4">
        <v>3</v>
      </c>
      <c r="R20" s="46">
        <f t="shared" si="6"/>
        <v>1.935483870967742E-2</v>
      </c>
      <c r="S20" s="4">
        <v>1</v>
      </c>
      <c r="T20" s="46">
        <f t="shared" si="7"/>
        <v>4.1666666666666664E-2</v>
      </c>
    </row>
    <row r="21" spans="2:20" x14ac:dyDescent="0.15">
      <c r="B21" s="47" t="s">
        <v>126</v>
      </c>
      <c r="C21" s="4">
        <v>5</v>
      </c>
      <c r="D21" s="5">
        <v>3</v>
      </c>
      <c r="E21" s="45">
        <f t="shared" si="0"/>
        <v>7.6335877862595417E-3</v>
      </c>
      <c r="F21" s="5">
        <v>0</v>
      </c>
      <c r="G21" s="45">
        <f t="shared" si="1"/>
        <v>0</v>
      </c>
      <c r="H21" s="5">
        <v>1</v>
      </c>
      <c r="I21" s="45">
        <f t="shared" si="2"/>
        <v>4.4247787610619468E-3</v>
      </c>
      <c r="J21" s="5">
        <v>1</v>
      </c>
      <c r="K21" s="45">
        <f t="shared" si="3"/>
        <v>3.5714285714285712E-2</v>
      </c>
      <c r="L21" s="45"/>
      <c r="M21" s="4">
        <v>1</v>
      </c>
      <c r="N21" s="46">
        <f t="shared" si="4"/>
        <v>2.7777777777777779E-3</v>
      </c>
      <c r="O21" s="4">
        <v>0</v>
      </c>
      <c r="P21" s="46">
        <f t="shared" si="5"/>
        <v>0</v>
      </c>
      <c r="Q21" s="4">
        <v>0</v>
      </c>
      <c r="R21" s="46">
        <f t="shared" si="6"/>
        <v>0</v>
      </c>
      <c r="S21" s="4">
        <v>0</v>
      </c>
      <c r="T21" s="46">
        <f t="shared" si="7"/>
        <v>0</v>
      </c>
    </row>
    <row r="22" spans="2:20" x14ac:dyDescent="0.15">
      <c r="B22" s="47" t="s">
        <v>127</v>
      </c>
      <c r="C22" s="4">
        <v>5</v>
      </c>
      <c r="D22" s="5">
        <v>0</v>
      </c>
      <c r="E22" s="45">
        <f t="shared" si="0"/>
        <v>0</v>
      </c>
      <c r="F22" s="5">
        <v>0</v>
      </c>
      <c r="G22" s="45">
        <f t="shared" si="1"/>
        <v>0</v>
      </c>
      <c r="H22" s="5">
        <v>0</v>
      </c>
      <c r="I22" s="45">
        <f t="shared" si="2"/>
        <v>0</v>
      </c>
      <c r="J22" s="5">
        <v>0</v>
      </c>
      <c r="K22" s="45">
        <f t="shared" si="3"/>
        <v>0</v>
      </c>
      <c r="L22" s="45"/>
      <c r="M22" s="4">
        <v>1</v>
      </c>
      <c r="N22" s="46">
        <f t="shared" si="4"/>
        <v>2.7777777777777779E-3</v>
      </c>
      <c r="O22" s="4">
        <v>0</v>
      </c>
      <c r="P22" s="46">
        <f t="shared" si="5"/>
        <v>0</v>
      </c>
      <c r="Q22" s="4">
        <v>0</v>
      </c>
      <c r="R22" s="46">
        <f t="shared" si="6"/>
        <v>0</v>
      </c>
      <c r="S22" s="4">
        <v>1</v>
      </c>
      <c r="T22" s="46">
        <f t="shared" si="7"/>
        <v>4.1666666666666664E-2</v>
      </c>
    </row>
    <row r="23" spans="2:20" x14ac:dyDescent="0.15">
      <c r="B23" s="47" t="s">
        <v>128</v>
      </c>
      <c r="C23" s="4">
        <v>5</v>
      </c>
      <c r="D23" s="5">
        <v>0</v>
      </c>
      <c r="E23" s="45">
        <f t="shared" si="0"/>
        <v>0</v>
      </c>
      <c r="F23" s="5">
        <v>0</v>
      </c>
      <c r="G23" s="45">
        <f t="shared" si="1"/>
        <v>0</v>
      </c>
      <c r="H23" s="5">
        <v>1</v>
      </c>
      <c r="I23" s="45">
        <f t="shared" si="2"/>
        <v>4.4247787610619468E-3</v>
      </c>
      <c r="J23" s="5">
        <v>0</v>
      </c>
      <c r="K23" s="45">
        <f t="shared" si="3"/>
        <v>0</v>
      </c>
      <c r="L23" s="45"/>
      <c r="M23" s="4">
        <v>0</v>
      </c>
      <c r="N23" s="46">
        <f t="shared" si="4"/>
        <v>0</v>
      </c>
      <c r="O23" s="4">
        <v>0</v>
      </c>
      <c r="P23" s="46">
        <f t="shared" si="5"/>
        <v>0</v>
      </c>
      <c r="Q23" s="4">
        <v>0</v>
      </c>
      <c r="R23" s="46">
        <f t="shared" si="6"/>
        <v>0</v>
      </c>
      <c r="S23" s="4">
        <v>0</v>
      </c>
      <c r="T23" s="46">
        <f t="shared" si="7"/>
        <v>0</v>
      </c>
    </row>
    <row r="24" spans="2:20" x14ac:dyDescent="0.15">
      <c r="B24" s="47"/>
      <c r="D24" s="5"/>
      <c r="E24" s="45"/>
      <c r="F24" s="5"/>
      <c r="G24" s="45"/>
      <c r="H24" s="5"/>
      <c r="I24" s="45"/>
      <c r="J24" s="5"/>
      <c r="K24" s="45"/>
      <c r="L24" s="45"/>
      <c r="N24" s="46"/>
      <c r="P24" s="46"/>
      <c r="R24" s="46"/>
      <c r="T24" s="46"/>
    </row>
    <row r="25" spans="2:20" x14ac:dyDescent="0.15">
      <c r="B25" s="43" t="s">
        <v>129</v>
      </c>
      <c r="D25" s="5"/>
      <c r="E25" s="45"/>
      <c r="F25" s="5"/>
      <c r="G25" s="45"/>
      <c r="H25" s="5"/>
      <c r="I25" s="45"/>
      <c r="J25" s="5"/>
      <c r="K25" s="45"/>
      <c r="L25" s="45"/>
      <c r="N25" s="46"/>
      <c r="P25" s="46"/>
      <c r="R25" s="46"/>
      <c r="T25" s="46"/>
    </row>
    <row r="26" spans="2:20" x14ac:dyDescent="0.15">
      <c r="B26" s="44" t="s">
        <v>168</v>
      </c>
      <c r="C26" s="4">
        <v>4</v>
      </c>
      <c r="D26" s="5">
        <v>1</v>
      </c>
      <c r="E26" s="45">
        <f t="shared" ref="E26:E37" si="8">D26/393</f>
        <v>2.5445292620865142E-3</v>
      </c>
      <c r="F26" s="5">
        <v>0</v>
      </c>
      <c r="G26" s="45">
        <f t="shared" ref="G26:G37" si="9">F26/74</f>
        <v>0</v>
      </c>
      <c r="H26" s="5">
        <v>0</v>
      </c>
      <c r="I26" s="45">
        <f t="shared" ref="I26:I37" si="10">H26/226</f>
        <v>0</v>
      </c>
      <c r="J26" s="5">
        <v>0</v>
      </c>
      <c r="K26" s="45">
        <f t="shared" ref="K26:K37" si="11">J26/28</f>
        <v>0</v>
      </c>
      <c r="L26" s="45"/>
      <c r="M26" s="4">
        <v>0</v>
      </c>
      <c r="N26" s="46">
        <f t="shared" ref="N26:N37" si="12">M26/360</f>
        <v>0</v>
      </c>
      <c r="O26" s="4">
        <v>0</v>
      </c>
      <c r="P26" s="46">
        <f t="shared" ref="P26:P37" si="13">O26/43</f>
        <v>0</v>
      </c>
      <c r="Q26" s="4">
        <v>0</v>
      </c>
      <c r="R26" s="46">
        <f t="shared" ref="R26:R37" si="14">Q26/155</f>
        <v>0</v>
      </c>
      <c r="S26" s="4">
        <v>0</v>
      </c>
      <c r="T26" s="46">
        <f t="shared" ref="T26:T37" si="15">S26/24</f>
        <v>0</v>
      </c>
    </row>
    <row r="27" spans="2:20" x14ac:dyDescent="0.15">
      <c r="B27" s="47" t="s">
        <v>169</v>
      </c>
      <c r="C27" s="4">
        <v>4</v>
      </c>
      <c r="D27" s="5">
        <v>2</v>
      </c>
      <c r="E27" s="45">
        <f t="shared" si="8"/>
        <v>5.0890585241730284E-3</v>
      </c>
      <c r="F27" s="5">
        <v>3</v>
      </c>
      <c r="G27" s="45">
        <f t="shared" si="9"/>
        <v>4.0540540540540543E-2</v>
      </c>
      <c r="H27" s="5">
        <v>0</v>
      </c>
      <c r="I27" s="45">
        <f t="shared" si="10"/>
        <v>0</v>
      </c>
      <c r="J27" s="5">
        <v>0</v>
      </c>
      <c r="K27" s="45">
        <f t="shared" si="11"/>
        <v>0</v>
      </c>
      <c r="L27" s="45"/>
      <c r="M27" s="4">
        <v>1</v>
      </c>
      <c r="N27" s="46">
        <f t="shared" si="12"/>
        <v>2.7777777777777779E-3</v>
      </c>
      <c r="O27" s="4">
        <v>0</v>
      </c>
      <c r="P27" s="46">
        <f t="shared" si="13"/>
        <v>0</v>
      </c>
      <c r="Q27" s="4">
        <v>1</v>
      </c>
      <c r="R27" s="46">
        <f t="shared" si="14"/>
        <v>6.4516129032258064E-3</v>
      </c>
      <c r="S27" s="4">
        <v>1</v>
      </c>
      <c r="T27" s="46">
        <f t="shared" si="15"/>
        <v>4.1666666666666664E-2</v>
      </c>
    </row>
    <row r="28" spans="2:20" x14ac:dyDescent="0.15">
      <c r="B28" s="47" t="s">
        <v>170</v>
      </c>
      <c r="C28" s="4">
        <v>4</v>
      </c>
      <c r="D28" s="5">
        <v>9</v>
      </c>
      <c r="E28" s="45">
        <f t="shared" si="8"/>
        <v>2.2900763358778626E-2</v>
      </c>
      <c r="F28" s="5">
        <v>3</v>
      </c>
      <c r="G28" s="45">
        <f t="shared" si="9"/>
        <v>4.0540540540540543E-2</v>
      </c>
      <c r="H28" s="5">
        <v>6</v>
      </c>
      <c r="I28" s="45">
        <f t="shared" si="10"/>
        <v>2.6548672566371681E-2</v>
      </c>
      <c r="J28" s="5">
        <v>3</v>
      </c>
      <c r="K28" s="45">
        <f t="shared" si="11"/>
        <v>0.10714285714285714</v>
      </c>
      <c r="L28" s="45"/>
      <c r="M28" s="4">
        <v>4</v>
      </c>
      <c r="N28" s="46">
        <f t="shared" si="12"/>
        <v>1.1111111111111112E-2</v>
      </c>
      <c r="O28" s="4">
        <v>4</v>
      </c>
      <c r="P28" s="46">
        <f t="shared" si="13"/>
        <v>9.3023255813953487E-2</v>
      </c>
      <c r="Q28" s="4">
        <v>5</v>
      </c>
      <c r="R28" s="46">
        <f t="shared" si="14"/>
        <v>3.2258064516129031E-2</v>
      </c>
      <c r="S28" s="4">
        <v>4</v>
      </c>
      <c r="T28" s="46">
        <f t="shared" si="15"/>
        <v>0.16666666666666666</v>
      </c>
    </row>
    <row r="29" spans="2:20" x14ac:dyDescent="0.15">
      <c r="B29" s="47" t="s">
        <v>196</v>
      </c>
      <c r="C29" s="4">
        <v>4</v>
      </c>
      <c r="D29" s="5">
        <v>0</v>
      </c>
      <c r="E29" s="45">
        <f t="shared" si="8"/>
        <v>0</v>
      </c>
      <c r="F29" s="5">
        <v>0</v>
      </c>
      <c r="G29" s="45">
        <f t="shared" si="9"/>
        <v>0</v>
      </c>
      <c r="H29" s="5">
        <v>0</v>
      </c>
      <c r="I29" s="45">
        <f t="shared" si="10"/>
        <v>0</v>
      </c>
      <c r="J29" s="5">
        <v>0</v>
      </c>
      <c r="K29" s="45">
        <f t="shared" si="11"/>
        <v>0</v>
      </c>
      <c r="L29" s="45"/>
      <c r="M29" s="4">
        <v>1</v>
      </c>
      <c r="N29" s="46">
        <f t="shared" si="12"/>
        <v>2.7777777777777779E-3</v>
      </c>
      <c r="O29" s="4">
        <v>0</v>
      </c>
      <c r="P29" s="46">
        <f t="shared" si="13"/>
        <v>0</v>
      </c>
      <c r="Q29" s="4">
        <v>0</v>
      </c>
      <c r="R29" s="46">
        <f t="shared" si="14"/>
        <v>0</v>
      </c>
      <c r="S29" s="4">
        <v>0</v>
      </c>
      <c r="T29" s="46">
        <f t="shared" si="15"/>
        <v>0</v>
      </c>
    </row>
    <row r="30" spans="2:20" x14ac:dyDescent="0.15">
      <c r="B30" s="47" t="s">
        <v>171</v>
      </c>
      <c r="C30" s="4">
        <v>4</v>
      </c>
      <c r="D30" s="5">
        <v>9</v>
      </c>
      <c r="E30" s="45">
        <f t="shared" si="8"/>
        <v>2.2900763358778626E-2</v>
      </c>
      <c r="F30" s="5">
        <v>2</v>
      </c>
      <c r="G30" s="45">
        <f t="shared" si="9"/>
        <v>2.7027027027027029E-2</v>
      </c>
      <c r="H30" s="5">
        <v>4</v>
      </c>
      <c r="I30" s="45">
        <f t="shared" si="10"/>
        <v>1.7699115044247787E-2</v>
      </c>
      <c r="J30" s="5">
        <v>2</v>
      </c>
      <c r="K30" s="45">
        <f t="shared" si="11"/>
        <v>7.1428571428571425E-2</v>
      </c>
      <c r="L30" s="45"/>
      <c r="M30" s="4">
        <v>1</v>
      </c>
      <c r="N30" s="46">
        <f t="shared" si="12"/>
        <v>2.7777777777777779E-3</v>
      </c>
      <c r="O30" s="4">
        <v>2</v>
      </c>
      <c r="P30" s="46">
        <f t="shared" si="13"/>
        <v>4.6511627906976744E-2</v>
      </c>
      <c r="Q30" s="4">
        <v>4</v>
      </c>
      <c r="R30" s="46">
        <f t="shared" si="14"/>
        <v>2.5806451612903226E-2</v>
      </c>
      <c r="S30" s="4">
        <v>0</v>
      </c>
      <c r="T30" s="46">
        <f t="shared" si="15"/>
        <v>0</v>
      </c>
    </row>
    <row r="31" spans="2:20" x14ac:dyDescent="0.15">
      <c r="B31" s="47" t="s">
        <v>172</v>
      </c>
      <c r="C31" s="4">
        <v>4</v>
      </c>
      <c r="D31" s="5">
        <v>0</v>
      </c>
      <c r="E31" s="45">
        <f t="shared" si="8"/>
        <v>0</v>
      </c>
      <c r="F31" s="5">
        <v>0</v>
      </c>
      <c r="G31" s="45">
        <f t="shared" si="9"/>
        <v>0</v>
      </c>
      <c r="H31" s="5">
        <v>1</v>
      </c>
      <c r="I31" s="45">
        <f t="shared" si="10"/>
        <v>4.4247787610619468E-3</v>
      </c>
      <c r="J31" s="5">
        <v>0</v>
      </c>
      <c r="K31" s="45">
        <f t="shared" si="11"/>
        <v>0</v>
      </c>
      <c r="L31" s="45"/>
      <c r="M31" s="4">
        <v>2</v>
      </c>
      <c r="N31" s="46">
        <f t="shared" si="12"/>
        <v>5.5555555555555558E-3</v>
      </c>
      <c r="O31" s="4">
        <v>0</v>
      </c>
      <c r="P31" s="46">
        <f t="shared" si="13"/>
        <v>0</v>
      </c>
      <c r="Q31" s="4">
        <v>1</v>
      </c>
      <c r="R31" s="46">
        <f t="shared" si="14"/>
        <v>6.4516129032258064E-3</v>
      </c>
      <c r="S31" s="4">
        <v>0</v>
      </c>
      <c r="T31" s="46">
        <f t="shared" si="15"/>
        <v>0</v>
      </c>
    </row>
    <row r="32" spans="2:20" x14ac:dyDescent="0.15">
      <c r="B32" s="47" t="s">
        <v>173</v>
      </c>
      <c r="C32" s="4">
        <v>4</v>
      </c>
      <c r="D32" s="5">
        <v>2</v>
      </c>
      <c r="E32" s="45">
        <f t="shared" si="8"/>
        <v>5.0890585241730284E-3</v>
      </c>
      <c r="F32" s="5">
        <v>2</v>
      </c>
      <c r="G32" s="45">
        <f t="shared" si="9"/>
        <v>2.7027027027027029E-2</v>
      </c>
      <c r="H32" s="5">
        <v>0</v>
      </c>
      <c r="I32" s="45">
        <f t="shared" si="10"/>
        <v>0</v>
      </c>
      <c r="J32" s="5">
        <v>1</v>
      </c>
      <c r="K32" s="45">
        <f t="shared" si="11"/>
        <v>3.5714285714285712E-2</v>
      </c>
      <c r="L32" s="45"/>
      <c r="M32" s="4">
        <v>1</v>
      </c>
      <c r="N32" s="46">
        <f t="shared" si="12"/>
        <v>2.7777777777777779E-3</v>
      </c>
      <c r="O32" s="4">
        <v>1</v>
      </c>
      <c r="P32" s="46">
        <f t="shared" si="13"/>
        <v>2.3255813953488372E-2</v>
      </c>
      <c r="Q32" s="4">
        <v>0</v>
      </c>
      <c r="R32" s="46">
        <f t="shared" si="14"/>
        <v>0</v>
      </c>
      <c r="S32" s="4">
        <v>1</v>
      </c>
      <c r="T32" s="46">
        <f t="shared" si="15"/>
        <v>4.1666666666666664E-2</v>
      </c>
    </row>
    <row r="33" spans="2:20" x14ac:dyDescent="0.15">
      <c r="B33" s="47" t="s">
        <v>174</v>
      </c>
      <c r="C33" s="4">
        <v>4</v>
      </c>
      <c r="D33" s="5">
        <v>1</v>
      </c>
      <c r="E33" s="45">
        <f t="shared" si="8"/>
        <v>2.5445292620865142E-3</v>
      </c>
      <c r="F33" s="5">
        <v>2</v>
      </c>
      <c r="G33" s="45">
        <f t="shared" si="9"/>
        <v>2.7027027027027029E-2</v>
      </c>
      <c r="H33" s="5">
        <v>1</v>
      </c>
      <c r="I33" s="45">
        <f t="shared" si="10"/>
        <v>4.4247787610619468E-3</v>
      </c>
      <c r="J33" s="5">
        <v>0</v>
      </c>
      <c r="K33" s="45">
        <f t="shared" si="11"/>
        <v>0</v>
      </c>
      <c r="L33" s="45"/>
      <c r="M33" s="4">
        <v>2</v>
      </c>
      <c r="N33" s="46">
        <f t="shared" si="12"/>
        <v>5.5555555555555558E-3</v>
      </c>
      <c r="O33" s="4">
        <v>0</v>
      </c>
      <c r="P33" s="46">
        <f t="shared" si="13"/>
        <v>0</v>
      </c>
      <c r="Q33" s="4">
        <v>0</v>
      </c>
      <c r="R33" s="46">
        <f t="shared" si="14"/>
        <v>0</v>
      </c>
      <c r="S33" s="4">
        <v>0</v>
      </c>
      <c r="T33" s="46">
        <f t="shared" si="15"/>
        <v>0</v>
      </c>
    </row>
    <row r="34" spans="2:20" x14ac:dyDescent="0.15">
      <c r="B34" s="47" t="s">
        <v>175</v>
      </c>
      <c r="C34" s="4">
        <v>4</v>
      </c>
      <c r="D34" s="5">
        <v>4</v>
      </c>
      <c r="E34" s="45">
        <f t="shared" si="8"/>
        <v>1.0178117048346057E-2</v>
      </c>
      <c r="F34" s="5">
        <v>1</v>
      </c>
      <c r="G34" s="45">
        <f t="shared" si="9"/>
        <v>1.3513513513513514E-2</v>
      </c>
      <c r="H34" s="5">
        <v>2</v>
      </c>
      <c r="I34" s="45">
        <f t="shared" si="10"/>
        <v>8.8495575221238937E-3</v>
      </c>
      <c r="J34" s="5">
        <v>1</v>
      </c>
      <c r="K34" s="45">
        <f t="shared" si="11"/>
        <v>3.5714285714285712E-2</v>
      </c>
      <c r="L34" s="45"/>
      <c r="M34" s="4">
        <v>1</v>
      </c>
      <c r="N34" s="46">
        <f t="shared" si="12"/>
        <v>2.7777777777777779E-3</v>
      </c>
      <c r="O34" s="4">
        <v>1</v>
      </c>
      <c r="P34" s="46">
        <f t="shared" si="13"/>
        <v>2.3255813953488372E-2</v>
      </c>
      <c r="Q34" s="4">
        <v>0</v>
      </c>
      <c r="R34" s="46">
        <f t="shared" si="14"/>
        <v>0</v>
      </c>
      <c r="S34" s="4">
        <v>2</v>
      </c>
      <c r="T34" s="46">
        <f t="shared" si="15"/>
        <v>8.3333333333333329E-2</v>
      </c>
    </row>
    <row r="35" spans="2:20" x14ac:dyDescent="0.15">
      <c r="B35" s="47" t="s">
        <v>176</v>
      </c>
      <c r="C35" s="4">
        <v>4</v>
      </c>
      <c r="D35" s="5">
        <v>0</v>
      </c>
      <c r="E35" s="45">
        <f t="shared" si="8"/>
        <v>0</v>
      </c>
      <c r="F35" s="5">
        <v>0</v>
      </c>
      <c r="G35" s="45">
        <f t="shared" si="9"/>
        <v>0</v>
      </c>
      <c r="H35" s="5">
        <v>0</v>
      </c>
      <c r="I35" s="45">
        <f t="shared" si="10"/>
        <v>0</v>
      </c>
      <c r="J35" s="5">
        <v>0</v>
      </c>
      <c r="K35" s="45">
        <f t="shared" si="11"/>
        <v>0</v>
      </c>
      <c r="L35" s="45"/>
      <c r="M35" s="4">
        <v>1</v>
      </c>
      <c r="N35" s="46">
        <f t="shared" si="12"/>
        <v>2.7777777777777779E-3</v>
      </c>
      <c r="O35" s="4">
        <v>0</v>
      </c>
      <c r="P35" s="46">
        <f t="shared" si="13"/>
        <v>0</v>
      </c>
      <c r="Q35" s="4">
        <v>0</v>
      </c>
      <c r="R35" s="46">
        <f t="shared" si="14"/>
        <v>0</v>
      </c>
      <c r="S35" s="4">
        <v>0</v>
      </c>
      <c r="T35" s="46">
        <f t="shared" si="15"/>
        <v>0</v>
      </c>
    </row>
    <row r="36" spans="2:20" x14ac:dyDescent="0.15">
      <c r="B36" s="47" t="s">
        <v>177</v>
      </c>
      <c r="C36" s="4">
        <v>4</v>
      </c>
      <c r="D36" s="5">
        <v>7</v>
      </c>
      <c r="E36" s="45">
        <f t="shared" si="8"/>
        <v>1.7811704834605598E-2</v>
      </c>
      <c r="F36" s="5">
        <v>0</v>
      </c>
      <c r="G36" s="45">
        <f t="shared" si="9"/>
        <v>0</v>
      </c>
      <c r="H36" s="5">
        <v>4</v>
      </c>
      <c r="I36" s="45">
        <f t="shared" si="10"/>
        <v>1.7699115044247787E-2</v>
      </c>
      <c r="J36" s="5">
        <v>0</v>
      </c>
      <c r="K36" s="45">
        <f t="shared" si="11"/>
        <v>0</v>
      </c>
      <c r="L36" s="45"/>
      <c r="M36" s="4">
        <v>7</v>
      </c>
      <c r="N36" s="46">
        <f t="shared" si="12"/>
        <v>1.9444444444444445E-2</v>
      </c>
      <c r="O36" s="4">
        <v>1</v>
      </c>
      <c r="P36" s="46">
        <f t="shared" si="13"/>
        <v>2.3255813953488372E-2</v>
      </c>
      <c r="Q36" s="4">
        <v>3</v>
      </c>
      <c r="R36" s="46">
        <f t="shared" si="14"/>
        <v>1.935483870967742E-2</v>
      </c>
      <c r="S36" s="4">
        <v>0</v>
      </c>
      <c r="T36" s="46">
        <f t="shared" si="15"/>
        <v>0</v>
      </c>
    </row>
    <row r="37" spans="2:20" x14ac:dyDescent="0.15">
      <c r="B37" s="47" t="s">
        <v>178</v>
      </c>
      <c r="C37" s="4">
        <v>4</v>
      </c>
      <c r="D37" s="5">
        <v>0</v>
      </c>
      <c r="E37" s="45">
        <f t="shared" si="8"/>
        <v>0</v>
      </c>
      <c r="F37" s="5">
        <v>0</v>
      </c>
      <c r="G37" s="45">
        <f t="shared" si="9"/>
        <v>0</v>
      </c>
      <c r="H37" s="5">
        <v>0</v>
      </c>
      <c r="I37" s="45">
        <f t="shared" si="10"/>
        <v>0</v>
      </c>
      <c r="J37" s="5">
        <v>0</v>
      </c>
      <c r="K37" s="45">
        <f t="shared" si="11"/>
        <v>0</v>
      </c>
      <c r="L37" s="45"/>
      <c r="M37" s="4">
        <v>1</v>
      </c>
      <c r="N37" s="46">
        <f t="shared" si="12"/>
        <v>2.7777777777777779E-3</v>
      </c>
      <c r="O37" s="4">
        <v>0</v>
      </c>
      <c r="P37" s="46">
        <f t="shared" si="13"/>
        <v>0</v>
      </c>
      <c r="Q37" s="4">
        <v>0</v>
      </c>
      <c r="R37" s="46">
        <f t="shared" si="14"/>
        <v>0</v>
      </c>
      <c r="S37" s="4">
        <v>0</v>
      </c>
      <c r="T37" s="46">
        <f t="shared" si="15"/>
        <v>0</v>
      </c>
    </row>
    <row r="38" spans="2:20" x14ac:dyDescent="0.15">
      <c r="B38" s="44" t="s">
        <v>135</v>
      </c>
      <c r="C38" s="4">
        <v>4</v>
      </c>
      <c r="D38" s="5">
        <v>12</v>
      </c>
      <c r="E38" s="45">
        <f t="shared" ref="E38:E68" si="16">D38/393</f>
        <v>3.0534351145038167E-2</v>
      </c>
      <c r="F38" s="5">
        <v>5</v>
      </c>
      <c r="G38" s="45">
        <f t="shared" ref="G38:G68" si="17">F38/74</f>
        <v>6.7567567567567571E-2</v>
      </c>
      <c r="H38" s="5">
        <v>10</v>
      </c>
      <c r="I38" s="45">
        <f t="shared" ref="I38:I68" si="18">H38/226</f>
        <v>4.4247787610619468E-2</v>
      </c>
      <c r="J38" s="5">
        <v>3</v>
      </c>
      <c r="K38" s="45">
        <f t="shared" ref="K38:K68" si="19">J38/28</f>
        <v>0.10714285714285714</v>
      </c>
      <c r="L38" s="5"/>
      <c r="M38" s="4">
        <v>13</v>
      </c>
      <c r="N38" s="46">
        <f t="shared" ref="N38:N68" si="20">M38/360</f>
        <v>3.6111111111111108E-2</v>
      </c>
      <c r="O38" s="4">
        <v>4</v>
      </c>
      <c r="P38" s="46">
        <f t="shared" ref="P38:P68" si="21">O38/43</f>
        <v>9.3023255813953487E-2</v>
      </c>
      <c r="Q38" s="4">
        <v>9</v>
      </c>
      <c r="R38" s="46">
        <f t="shared" ref="R38:R68" si="22">Q38/155</f>
        <v>5.8064516129032261E-2</v>
      </c>
      <c r="S38" s="4">
        <v>1</v>
      </c>
      <c r="T38" s="46">
        <f t="shared" ref="T38:T68" si="23">S38/24</f>
        <v>4.1666666666666664E-2</v>
      </c>
    </row>
    <row r="39" spans="2:20" x14ac:dyDescent="0.15">
      <c r="B39" s="47" t="s">
        <v>194</v>
      </c>
      <c r="C39" s="4">
        <v>4</v>
      </c>
      <c r="D39" s="5">
        <v>2</v>
      </c>
      <c r="E39" s="45">
        <f t="shared" si="16"/>
        <v>5.0890585241730284E-3</v>
      </c>
      <c r="F39" s="5">
        <v>0</v>
      </c>
      <c r="G39" s="45">
        <f t="shared" si="17"/>
        <v>0</v>
      </c>
      <c r="H39" s="5">
        <v>0</v>
      </c>
      <c r="I39" s="45">
        <f t="shared" si="18"/>
        <v>0</v>
      </c>
      <c r="J39" s="5">
        <v>0</v>
      </c>
      <c r="K39" s="45">
        <f t="shared" si="19"/>
        <v>0</v>
      </c>
      <c r="L39" s="5"/>
      <c r="M39" s="4">
        <v>2</v>
      </c>
      <c r="N39" s="46">
        <f t="shared" si="20"/>
        <v>5.5555555555555558E-3</v>
      </c>
      <c r="O39" s="4">
        <v>1</v>
      </c>
      <c r="P39" s="46">
        <f t="shared" si="21"/>
        <v>2.3255813953488372E-2</v>
      </c>
      <c r="Q39" s="4">
        <v>0</v>
      </c>
      <c r="R39" s="46">
        <f t="shared" si="22"/>
        <v>0</v>
      </c>
      <c r="S39" s="4">
        <v>0</v>
      </c>
      <c r="T39" s="46">
        <f t="shared" si="23"/>
        <v>0</v>
      </c>
    </row>
    <row r="40" spans="2:20" x14ac:dyDescent="0.15">
      <c r="B40" s="47" t="s">
        <v>195</v>
      </c>
      <c r="C40" s="4">
        <v>4</v>
      </c>
      <c r="D40" s="5">
        <v>7</v>
      </c>
      <c r="E40" s="45">
        <f t="shared" si="16"/>
        <v>1.7811704834605598E-2</v>
      </c>
      <c r="F40" s="5">
        <v>3</v>
      </c>
      <c r="G40" s="45">
        <f t="shared" si="17"/>
        <v>4.0540540540540543E-2</v>
      </c>
      <c r="H40" s="5">
        <v>4</v>
      </c>
      <c r="I40" s="45">
        <f t="shared" si="18"/>
        <v>1.7699115044247787E-2</v>
      </c>
      <c r="J40" s="5">
        <v>2</v>
      </c>
      <c r="K40" s="45">
        <f t="shared" si="19"/>
        <v>7.1428571428571425E-2</v>
      </c>
      <c r="L40" s="5"/>
      <c r="M40" s="4">
        <v>8</v>
      </c>
      <c r="N40" s="46">
        <f t="shared" si="20"/>
        <v>2.2222222222222223E-2</v>
      </c>
      <c r="O40" s="4">
        <v>5</v>
      </c>
      <c r="P40" s="46">
        <f t="shared" si="21"/>
        <v>0.11627906976744186</v>
      </c>
      <c r="Q40" s="4">
        <v>1</v>
      </c>
      <c r="R40" s="46">
        <f t="shared" si="22"/>
        <v>6.4516129032258064E-3</v>
      </c>
      <c r="S40" s="4">
        <v>2</v>
      </c>
      <c r="T40" s="46">
        <f t="shared" si="23"/>
        <v>8.3333333333333329E-2</v>
      </c>
    </row>
    <row r="41" spans="2:20" x14ac:dyDescent="0.15">
      <c r="B41" s="47" t="s">
        <v>197</v>
      </c>
      <c r="C41" s="4">
        <v>4</v>
      </c>
      <c r="D41" s="5">
        <v>21</v>
      </c>
      <c r="E41" s="45">
        <f t="shared" si="16"/>
        <v>5.3435114503816793E-2</v>
      </c>
      <c r="F41" s="5">
        <v>7</v>
      </c>
      <c r="G41" s="45">
        <f t="shared" si="17"/>
        <v>9.45945945945946E-2</v>
      </c>
      <c r="H41" s="5">
        <v>11</v>
      </c>
      <c r="I41" s="45">
        <f t="shared" si="18"/>
        <v>4.8672566371681415E-2</v>
      </c>
      <c r="J41" s="5">
        <v>2</v>
      </c>
      <c r="K41" s="45">
        <f t="shared" si="19"/>
        <v>7.1428571428571425E-2</v>
      </c>
      <c r="L41" s="5"/>
      <c r="M41" s="4">
        <v>20</v>
      </c>
      <c r="N41" s="46">
        <f t="shared" si="20"/>
        <v>5.5555555555555552E-2</v>
      </c>
      <c r="O41" s="4">
        <v>2</v>
      </c>
      <c r="P41" s="46">
        <f t="shared" si="21"/>
        <v>4.6511627906976744E-2</v>
      </c>
      <c r="Q41" s="4">
        <v>10</v>
      </c>
      <c r="R41" s="46">
        <f t="shared" si="22"/>
        <v>6.4516129032258063E-2</v>
      </c>
      <c r="S41" s="4">
        <v>2</v>
      </c>
      <c r="T41" s="46">
        <f t="shared" si="23"/>
        <v>8.3333333333333329E-2</v>
      </c>
    </row>
    <row r="42" spans="2:20" x14ac:dyDescent="0.15">
      <c r="B42" s="47" t="s">
        <v>198</v>
      </c>
      <c r="C42" s="4">
        <v>4</v>
      </c>
      <c r="D42" s="5">
        <v>4</v>
      </c>
      <c r="E42" s="45">
        <f t="shared" si="16"/>
        <v>1.0178117048346057E-2</v>
      </c>
      <c r="F42" s="5">
        <v>0</v>
      </c>
      <c r="G42" s="45">
        <f t="shared" si="17"/>
        <v>0</v>
      </c>
      <c r="H42" s="5">
        <v>5</v>
      </c>
      <c r="I42" s="45">
        <f t="shared" si="18"/>
        <v>2.2123893805309734E-2</v>
      </c>
      <c r="J42" s="5">
        <v>0</v>
      </c>
      <c r="K42" s="45">
        <f t="shared" si="19"/>
        <v>0</v>
      </c>
      <c r="L42" s="5"/>
      <c r="M42" s="4">
        <v>2</v>
      </c>
      <c r="N42" s="46">
        <f t="shared" si="20"/>
        <v>5.5555555555555558E-3</v>
      </c>
      <c r="O42" s="4">
        <v>1</v>
      </c>
      <c r="P42" s="46">
        <f t="shared" si="21"/>
        <v>2.3255813953488372E-2</v>
      </c>
      <c r="Q42" s="4">
        <v>3</v>
      </c>
      <c r="R42" s="46">
        <f t="shared" si="22"/>
        <v>1.935483870967742E-2</v>
      </c>
      <c r="S42" s="4">
        <v>0</v>
      </c>
      <c r="T42" s="46">
        <f t="shared" si="23"/>
        <v>0</v>
      </c>
    </row>
    <row r="43" spans="2:20" x14ac:dyDescent="0.15">
      <c r="B43" s="47" t="s">
        <v>199</v>
      </c>
      <c r="C43" s="4">
        <v>4</v>
      </c>
      <c r="D43" s="5">
        <v>1</v>
      </c>
      <c r="E43" s="45">
        <f t="shared" si="16"/>
        <v>2.5445292620865142E-3</v>
      </c>
      <c r="F43" s="5">
        <v>0</v>
      </c>
      <c r="G43" s="45">
        <f t="shared" si="17"/>
        <v>0</v>
      </c>
      <c r="H43" s="5">
        <v>0</v>
      </c>
      <c r="I43" s="45">
        <f t="shared" si="18"/>
        <v>0</v>
      </c>
      <c r="J43" s="5">
        <v>0</v>
      </c>
      <c r="K43" s="45">
        <f t="shared" si="19"/>
        <v>0</v>
      </c>
      <c r="L43" s="5"/>
      <c r="M43" s="4">
        <v>0</v>
      </c>
      <c r="N43" s="46">
        <f t="shared" si="20"/>
        <v>0</v>
      </c>
      <c r="O43" s="4">
        <v>0</v>
      </c>
      <c r="P43" s="46">
        <f t="shared" si="21"/>
        <v>0</v>
      </c>
      <c r="Q43" s="4">
        <v>0</v>
      </c>
      <c r="R43" s="46">
        <f t="shared" si="22"/>
        <v>0</v>
      </c>
      <c r="S43" s="4">
        <v>0</v>
      </c>
      <c r="T43" s="46">
        <f t="shared" si="23"/>
        <v>0</v>
      </c>
    </row>
    <row r="44" spans="2:20" x14ac:dyDescent="0.15">
      <c r="B44" s="47" t="s">
        <v>200</v>
      </c>
      <c r="C44" s="4">
        <v>4</v>
      </c>
      <c r="D44" s="5">
        <v>0</v>
      </c>
      <c r="E44" s="45">
        <f t="shared" si="16"/>
        <v>0</v>
      </c>
      <c r="F44" s="5">
        <v>0</v>
      </c>
      <c r="G44" s="45">
        <f t="shared" si="17"/>
        <v>0</v>
      </c>
      <c r="H44" s="5">
        <v>1</v>
      </c>
      <c r="I44" s="45">
        <f t="shared" si="18"/>
        <v>4.4247787610619468E-3</v>
      </c>
      <c r="J44" s="5">
        <v>0</v>
      </c>
      <c r="K44" s="45">
        <f t="shared" si="19"/>
        <v>0</v>
      </c>
      <c r="L44" s="5"/>
      <c r="M44" s="4">
        <v>0</v>
      </c>
      <c r="N44" s="46">
        <f t="shared" si="20"/>
        <v>0</v>
      </c>
      <c r="O44" s="4">
        <v>0</v>
      </c>
      <c r="P44" s="46">
        <f t="shared" si="21"/>
        <v>0</v>
      </c>
      <c r="Q44" s="4">
        <v>1</v>
      </c>
      <c r="R44" s="46">
        <f t="shared" si="22"/>
        <v>6.4516129032258064E-3</v>
      </c>
      <c r="S44" s="4">
        <v>0</v>
      </c>
      <c r="T44" s="46">
        <f t="shared" si="23"/>
        <v>0</v>
      </c>
    </row>
    <row r="45" spans="2:20" x14ac:dyDescent="0.15">
      <c r="B45" s="47" t="s">
        <v>201</v>
      </c>
      <c r="C45" s="4">
        <v>4</v>
      </c>
      <c r="D45" s="5">
        <v>1</v>
      </c>
      <c r="E45" s="45">
        <f t="shared" si="16"/>
        <v>2.5445292620865142E-3</v>
      </c>
      <c r="F45" s="5">
        <v>0</v>
      </c>
      <c r="G45" s="45">
        <f t="shared" si="17"/>
        <v>0</v>
      </c>
      <c r="H45" s="5">
        <v>1</v>
      </c>
      <c r="I45" s="45">
        <f t="shared" si="18"/>
        <v>4.4247787610619468E-3</v>
      </c>
      <c r="J45" s="5">
        <v>0</v>
      </c>
      <c r="K45" s="45">
        <f t="shared" si="19"/>
        <v>0</v>
      </c>
      <c r="L45" s="5"/>
      <c r="M45" s="4">
        <v>0</v>
      </c>
      <c r="N45" s="46">
        <f t="shared" si="20"/>
        <v>0</v>
      </c>
      <c r="O45" s="4">
        <v>0</v>
      </c>
      <c r="P45" s="46">
        <f t="shared" si="21"/>
        <v>0</v>
      </c>
      <c r="Q45" s="4">
        <v>1</v>
      </c>
      <c r="R45" s="46">
        <f t="shared" si="22"/>
        <v>6.4516129032258064E-3</v>
      </c>
      <c r="S45" s="4">
        <v>0</v>
      </c>
      <c r="T45" s="46">
        <f t="shared" si="23"/>
        <v>0</v>
      </c>
    </row>
    <row r="46" spans="2:20" x14ac:dyDescent="0.15">
      <c r="B46" s="47" t="s">
        <v>202</v>
      </c>
      <c r="C46" s="4">
        <v>4</v>
      </c>
      <c r="D46" s="5">
        <v>4</v>
      </c>
      <c r="E46" s="45">
        <f t="shared" si="16"/>
        <v>1.0178117048346057E-2</v>
      </c>
      <c r="F46" s="5">
        <v>3</v>
      </c>
      <c r="G46" s="45">
        <f t="shared" si="17"/>
        <v>4.0540540540540543E-2</v>
      </c>
      <c r="H46" s="5">
        <v>1</v>
      </c>
      <c r="I46" s="45">
        <f t="shared" si="18"/>
        <v>4.4247787610619468E-3</v>
      </c>
      <c r="J46" s="5">
        <v>0</v>
      </c>
      <c r="K46" s="45">
        <f t="shared" si="19"/>
        <v>0</v>
      </c>
      <c r="L46" s="5"/>
      <c r="M46" s="4">
        <v>4</v>
      </c>
      <c r="N46" s="46">
        <f t="shared" si="20"/>
        <v>1.1111111111111112E-2</v>
      </c>
      <c r="O46" s="4">
        <v>1</v>
      </c>
      <c r="P46" s="46">
        <f t="shared" si="21"/>
        <v>2.3255813953488372E-2</v>
      </c>
      <c r="Q46" s="4">
        <v>2</v>
      </c>
      <c r="R46" s="46">
        <f t="shared" si="22"/>
        <v>1.2903225806451613E-2</v>
      </c>
      <c r="S46" s="4">
        <v>1</v>
      </c>
      <c r="T46" s="46">
        <f t="shared" si="23"/>
        <v>4.1666666666666664E-2</v>
      </c>
    </row>
    <row r="47" spans="2:20" x14ac:dyDescent="0.15">
      <c r="B47" s="44" t="s">
        <v>203</v>
      </c>
      <c r="C47" s="4">
        <v>5</v>
      </c>
      <c r="D47" s="5">
        <v>0</v>
      </c>
      <c r="E47" s="45">
        <f t="shared" si="16"/>
        <v>0</v>
      </c>
      <c r="F47" s="5">
        <v>0</v>
      </c>
      <c r="G47" s="45">
        <f t="shared" si="17"/>
        <v>0</v>
      </c>
      <c r="H47" s="5">
        <v>0</v>
      </c>
      <c r="I47" s="45">
        <f t="shared" si="18"/>
        <v>0</v>
      </c>
      <c r="J47" s="5">
        <v>0</v>
      </c>
      <c r="K47" s="45">
        <f t="shared" si="19"/>
        <v>0</v>
      </c>
      <c r="L47" s="5"/>
      <c r="M47" s="4">
        <v>1</v>
      </c>
      <c r="N47" s="46">
        <f t="shared" si="20"/>
        <v>2.7777777777777779E-3</v>
      </c>
      <c r="O47" s="4">
        <v>0</v>
      </c>
      <c r="P47" s="46">
        <f t="shared" si="21"/>
        <v>0</v>
      </c>
      <c r="Q47" s="4">
        <v>0</v>
      </c>
      <c r="R47" s="46">
        <f t="shared" si="22"/>
        <v>0</v>
      </c>
      <c r="S47" s="4">
        <v>0</v>
      </c>
      <c r="T47" s="46">
        <f t="shared" si="23"/>
        <v>0</v>
      </c>
    </row>
    <row r="48" spans="2:20" x14ac:dyDescent="0.15">
      <c r="B48" s="47" t="s">
        <v>204</v>
      </c>
      <c r="C48" s="4">
        <v>5</v>
      </c>
      <c r="D48" s="5">
        <v>5</v>
      </c>
      <c r="E48" s="45">
        <f t="shared" si="16"/>
        <v>1.2722646310432569E-2</v>
      </c>
      <c r="F48" s="5">
        <v>4</v>
      </c>
      <c r="G48" s="45">
        <f t="shared" si="17"/>
        <v>5.4054054054054057E-2</v>
      </c>
      <c r="H48" s="5">
        <v>9</v>
      </c>
      <c r="I48" s="45">
        <f t="shared" si="18"/>
        <v>3.9823008849557522E-2</v>
      </c>
      <c r="J48" s="5">
        <v>3</v>
      </c>
      <c r="K48" s="45">
        <f t="shared" si="19"/>
        <v>0.10714285714285714</v>
      </c>
      <c r="L48" s="5"/>
      <c r="M48" s="4">
        <v>6</v>
      </c>
      <c r="N48" s="46">
        <f t="shared" si="20"/>
        <v>1.6666666666666666E-2</v>
      </c>
      <c r="O48" s="4">
        <v>2</v>
      </c>
      <c r="P48" s="46">
        <f t="shared" si="21"/>
        <v>4.6511627906976744E-2</v>
      </c>
      <c r="Q48" s="4">
        <v>1</v>
      </c>
      <c r="R48" s="46">
        <f t="shared" si="22"/>
        <v>6.4516129032258064E-3</v>
      </c>
      <c r="S48" s="4">
        <v>3</v>
      </c>
      <c r="T48" s="46">
        <f t="shared" si="23"/>
        <v>0.125</v>
      </c>
    </row>
    <row r="49" spans="2:20" x14ac:dyDescent="0.15">
      <c r="B49" s="44" t="s">
        <v>130</v>
      </c>
      <c r="C49" s="4">
        <v>5</v>
      </c>
      <c r="D49" s="5">
        <v>0</v>
      </c>
      <c r="E49" s="45">
        <f t="shared" si="16"/>
        <v>0</v>
      </c>
      <c r="F49" s="5">
        <v>0</v>
      </c>
      <c r="G49" s="45">
        <f t="shared" si="17"/>
        <v>0</v>
      </c>
      <c r="H49" s="5">
        <v>0</v>
      </c>
      <c r="I49" s="45">
        <f t="shared" si="18"/>
        <v>0</v>
      </c>
      <c r="J49" s="5">
        <v>0</v>
      </c>
      <c r="K49" s="45">
        <f t="shared" si="19"/>
        <v>0</v>
      </c>
      <c r="L49" s="45"/>
      <c r="M49" s="4">
        <v>2</v>
      </c>
      <c r="N49" s="46">
        <f t="shared" si="20"/>
        <v>5.5555555555555558E-3</v>
      </c>
      <c r="O49" s="4">
        <v>0</v>
      </c>
      <c r="P49" s="46">
        <f t="shared" si="21"/>
        <v>0</v>
      </c>
      <c r="Q49" s="4">
        <v>0</v>
      </c>
      <c r="R49" s="46">
        <f t="shared" si="22"/>
        <v>0</v>
      </c>
      <c r="S49" s="4">
        <v>0</v>
      </c>
      <c r="T49" s="46">
        <f t="shared" si="23"/>
        <v>0</v>
      </c>
    </row>
    <row r="50" spans="2:20" x14ac:dyDescent="0.15">
      <c r="B50" s="47" t="s">
        <v>131</v>
      </c>
      <c r="C50" s="4">
        <v>5</v>
      </c>
      <c r="D50" s="5">
        <v>19</v>
      </c>
      <c r="E50" s="45">
        <f t="shared" si="16"/>
        <v>4.8346055979643768E-2</v>
      </c>
      <c r="F50" s="5">
        <v>29</v>
      </c>
      <c r="G50" s="45">
        <f t="shared" si="17"/>
        <v>0.39189189189189189</v>
      </c>
      <c r="H50" s="5">
        <v>18</v>
      </c>
      <c r="I50" s="45">
        <f t="shared" si="18"/>
        <v>7.9646017699115043E-2</v>
      </c>
      <c r="J50" s="5">
        <v>10</v>
      </c>
      <c r="K50" s="45">
        <f t="shared" si="19"/>
        <v>0.35714285714285715</v>
      </c>
      <c r="L50" s="45"/>
      <c r="M50" s="4">
        <v>25</v>
      </c>
      <c r="N50" s="46">
        <f t="shared" si="20"/>
        <v>6.9444444444444448E-2</v>
      </c>
      <c r="O50" s="4">
        <v>23</v>
      </c>
      <c r="P50" s="46">
        <f t="shared" si="21"/>
        <v>0.53488372093023251</v>
      </c>
      <c r="Q50" s="4">
        <v>5</v>
      </c>
      <c r="R50" s="46">
        <f t="shared" si="22"/>
        <v>3.2258064516129031E-2</v>
      </c>
      <c r="S50" s="4">
        <v>12</v>
      </c>
      <c r="T50" s="46">
        <f t="shared" si="23"/>
        <v>0.5</v>
      </c>
    </row>
    <row r="51" spans="2:20" x14ac:dyDescent="0.15">
      <c r="B51" s="47" t="s">
        <v>179</v>
      </c>
      <c r="C51" s="4">
        <v>5</v>
      </c>
      <c r="D51" s="5">
        <v>0</v>
      </c>
      <c r="E51" s="45">
        <f t="shared" si="16"/>
        <v>0</v>
      </c>
      <c r="F51" s="5">
        <v>0</v>
      </c>
      <c r="G51" s="45">
        <f t="shared" si="17"/>
        <v>0</v>
      </c>
      <c r="H51" s="5">
        <v>0</v>
      </c>
      <c r="I51" s="45">
        <f t="shared" si="18"/>
        <v>0</v>
      </c>
      <c r="J51" s="5">
        <v>0</v>
      </c>
      <c r="K51" s="45">
        <f t="shared" si="19"/>
        <v>0</v>
      </c>
      <c r="L51" s="45"/>
      <c r="M51" s="4">
        <v>0</v>
      </c>
      <c r="N51" s="46">
        <f t="shared" si="20"/>
        <v>0</v>
      </c>
      <c r="O51" s="4">
        <v>0</v>
      </c>
      <c r="P51" s="46">
        <f t="shared" si="21"/>
        <v>0</v>
      </c>
      <c r="Q51" s="4">
        <v>1</v>
      </c>
      <c r="R51" s="46">
        <f t="shared" si="22"/>
        <v>6.4516129032258064E-3</v>
      </c>
      <c r="S51" s="4">
        <v>2</v>
      </c>
      <c r="T51" s="46">
        <f t="shared" si="23"/>
        <v>8.3333333333333329E-2</v>
      </c>
    </row>
    <row r="52" spans="2:20" x14ac:dyDescent="0.15">
      <c r="B52" s="47" t="s">
        <v>180</v>
      </c>
      <c r="C52" s="4">
        <v>5</v>
      </c>
      <c r="D52" s="5">
        <v>0</v>
      </c>
      <c r="E52" s="45">
        <f t="shared" si="16"/>
        <v>0</v>
      </c>
      <c r="F52" s="5">
        <v>0</v>
      </c>
      <c r="G52" s="45">
        <f t="shared" si="17"/>
        <v>0</v>
      </c>
      <c r="H52" s="5">
        <v>0</v>
      </c>
      <c r="I52" s="45">
        <f t="shared" si="18"/>
        <v>0</v>
      </c>
      <c r="J52" s="5">
        <v>0</v>
      </c>
      <c r="K52" s="45">
        <f t="shared" si="19"/>
        <v>0</v>
      </c>
      <c r="L52" s="45"/>
      <c r="M52" s="4">
        <v>1</v>
      </c>
      <c r="N52" s="46">
        <f t="shared" si="20"/>
        <v>2.7777777777777779E-3</v>
      </c>
      <c r="O52" s="4">
        <v>0</v>
      </c>
      <c r="P52" s="46">
        <f t="shared" si="21"/>
        <v>0</v>
      </c>
      <c r="Q52" s="4">
        <v>0</v>
      </c>
      <c r="R52" s="46">
        <f t="shared" si="22"/>
        <v>0</v>
      </c>
      <c r="S52" s="4">
        <v>0</v>
      </c>
      <c r="T52" s="46">
        <f t="shared" si="23"/>
        <v>0</v>
      </c>
    </row>
    <row r="53" spans="2:20" x14ac:dyDescent="0.15">
      <c r="B53" s="47" t="s">
        <v>132</v>
      </c>
      <c r="C53" s="4">
        <v>5</v>
      </c>
      <c r="D53" s="5">
        <v>3</v>
      </c>
      <c r="E53" s="45">
        <f t="shared" si="16"/>
        <v>7.6335877862595417E-3</v>
      </c>
      <c r="F53" s="5">
        <v>4</v>
      </c>
      <c r="G53" s="45">
        <f t="shared" si="17"/>
        <v>5.4054054054054057E-2</v>
      </c>
      <c r="H53" s="5">
        <v>2</v>
      </c>
      <c r="I53" s="45">
        <f t="shared" si="18"/>
        <v>8.8495575221238937E-3</v>
      </c>
      <c r="J53" s="5">
        <v>0</v>
      </c>
      <c r="K53" s="45">
        <f t="shared" si="19"/>
        <v>0</v>
      </c>
      <c r="L53" s="45"/>
      <c r="M53" s="4">
        <v>4</v>
      </c>
      <c r="N53" s="46">
        <f t="shared" si="20"/>
        <v>1.1111111111111112E-2</v>
      </c>
      <c r="O53" s="4">
        <v>1</v>
      </c>
      <c r="P53" s="46">
        <f t="shared" si="21"/>
        <v>2.3255813953488372E-2</v>
      </c>
      <c r="Q53" s="4">
        <v>0</v>
      </c>
      <c r="R53" s="46">
        <f t="shared" si="22"/>
        <v>0</v>
      </c>
      <c r="S53" s="4">
        <v>0</v>
      </c>
      <c r="T53" s="46">
        <f t="shared" si="23"/>
        <v>0</v>
      </c>
    </row>
    <row r="54" spans="2:20" x14ac:dyDescent="0.15">
      <c r="B54" s="47" t="s">
        <v>133</v>
      </c>
      <c r="C54" s="4">
        <v>5</v>
      </c>
      <c r="D54" s="5">
        <v>0</v>
      </c>
      <c r="E54" s="45">
        <f t="shared" si="16"/>
        <v>0</v>
      </c>
      <c r="F54" s="5">
        <v>0</v>
      </c>
      <c r="G54" s="45">
        <f t="shared" si="17"/>
        <v>0</v>
      </c>
      <c r="H54" s="5">
        <v>1</v>
      </c>
      <c r="I54" s="45">
        <f t="shared" si="18"/>
        <v>4.4247787610619468E-3</v>
      </c>
      <c r="J54" s="5">
        <v>0</v>
      </c>
      <c r="K54" s="45">
        <f t="shared" si="19"/>
        <v>0</v>
      </c>
      <c r="L54" s="45"/>
      <c r="M54" s="4">
        <v>0</v>
      </c>
      <c r="N54" s="46">
        <f t="shared" si="20"/>
        <v>0</v>
      </c>
      <c r="O54" s="4">
        <v>0</v>
      </c>
      <c r="P54" s="46">
        <f t="shared" si="21"/>
        <v>0</v>
      </c>
      <c r="Q54" s="4">
        <v>0</v>
      </c>
      <c r="R54" s="46">
        <f t="shared" si="22"/>
        <v>0</v>
      </c>
      <c r="S54" s="4">
        <v>0</v>
      </c>
      <c r="T54" s="46">
        <f t="shared" si="23"/>
        <v>0</v>
      </c>
    </row>
    <row r="55" spans="2:20" x14ac:dyDescent="0.15">
      <c r="B55" s="47" t="s">
        <v>134</v>
      </c>
      <c r="C55" s="4">
        <v>5</v>
      </c>
      <c r="D55" s="5">
        <v>3</v>
      </c>
      <c r="E55" s="45">
        <f t="shared" si="16"/>
        <v>7.6335877862595417E-3</v>
      </c>
      <c r="F55" s="5">
        <v>5</v>
      </c>
      <c r="G55" s="45">
        <f t="shared" si="17"/>
        <v>6.7567567567567571E-2</v>
      </c>
      <c r="H55" s="5">
        <v>3</v>
      </c>
      <c r="I55" s="45">
        <f t="shared" si="18"/>
        <v>1.3274336283185841E-2</v>
      </c>
      <c r="J55" s="5">
        <v>0</v>
      </c>
      <c r="K55" s="45">
        <f t="shared" si="19"/>
        <v>0</v>
      </c>
      <c r="L55" s="45"/>
      <c r="M55" s="4">
        <v>4</v>
      </c>
      <c r="N55" s="46">
        <f t="shared" si="20"/>
        <v>1.1111111111111112E-2</v>
      </c>
      <c r="O55" s="4">
        <v>1</v>
      </c>
      <c r="P55" s="46">
        <f t="shared" si="21"/>
        <v>2.3255813953488372E-2</v>
      </c>
      <c r="Q55" s="4">
        <v>1</v>
      </c>
      <c r="R55" s="46">
        <f t="shared" si="22"/>
        <v>6.4516129032258064E-3</v>
      </c>
      <c r="S55" s="4">
        <v>2</v>
      </c>
      <c r="T55" s="46">
        <f t="shared" si="23"/>
        <v>8.3333333333333329E-2</v>
      </c>
    </row>
    <row r="56" spans="2:20" x14ac:dyDescent="0.15">
      <c r="B56" s="47" t="s">
        <v>181</v>
      </c>
      <c r="C56" s="4">
        <v>5</v>
      </c>
      <c r="D56" s="5">
        <v>0</v>
      </c>
      <c r="E56" s="45">
        <f t="shared" si="16"/>
        <v>0</v>
      </c>
      <c r="F56" s="5">
        <v>0</v>
      </c>
      <c r="G56" s="45">
        <f t="shared" si="17"/>
        <v>0</v>
      </c>
      <c r="H56" s="5">
        <v>0</v>
      </c>
      <c r="I56" s="45">
        <f t="shared" si="18"/>
        <v>0</v>
      </c>
      <c r="J56" s="5">
        <v>0</v>
      </c>
      <c r="K56" s="45">
        <f t="shared" si="19"/>
        <v>0</v>
      </c>
      <c r="L56" s="45"/>
      <c r="M56" s="4">
        <v>1</v>
      </c>
      <c r="N56" s="46">
        <f t="shared" si="20"/>
        <v>2.7777777777777779E-3</v>
      </c>
      <c r="O56" s="4">
        <v>0</v>
      </c>
      <c r="P56" s="46">
        <f t="shared" si="21"/>
        <v>0</v>
      </c>
      <c r="Q56" s="4">
        <v>0</v>
      </c>
      <c r="R56" s="46">
        <f t="shared" si="22"/>
        <v>0</v>
      </c>
      <c r="S56" s="4">
        <v>0</v>
      </c>
      <c r="T56" s="46">
        <f t="shared" si="23"/>
        <v>0</v>
      </c>
    </row>
    <row r="57" spans="2:20" x14ac:dyDescent="0.15">
      <c r="B57" s="47" t="s">
        <v>182</v>
      </c>
      <c r="C57" s="4">
        <v>5</v>
      </c>
      <c r="D57" s="5">
        <v>0</v>
      </c>
      <c r="E57" s="45">
        <f t="shared" si="16"/>
        <v>0</v>
      </c>
      <c r="F57" s="5">
        <v>1</v>
      </c>
      <c r="G57" s="45">
        <f t="shared" si="17"/>
        <v>1.3513513513513514E-2</v>
      </c>
      <c r="H57" s="5">
        <v>1</v>
      </c>
      <c r="I57" s="45">
        <f t="shared" si="18"/>
        <v>4.4247787610619468E-3</v>
      </c>
      <c r="J57" s="5">
        <v>0</v>
      </c>
      <c r="K57" s="45">
        <f t="shared" si="19"/>
        <v>0</v>
      </c>
      <c r="L57" s="45"/>
      <c r="M57" s="4">
        <v>0</v>
      </c>
      <c r="N57" s="46">
        <f t="shared" si="20"/>
        <v>0</v>
      </c>
      <c r="O57" s="4">
        <v>0</v>
      </c>
      <c r="P57" s="46">
        <f t="shared" si="21"/>
        <v>0</v>
      </c>
      <c r="Q57" s="4">
        <v>0</v>
      </c>
      <c r="R57" s="46">
        <f t="shared" si="22"/>
        <v>0</v>
      </c>
      <c r="S57" s="4">
        <v>0</v>
      </c>
      <c r="T57" s="46">
        <f t="shared" si="23"/>
        <v>0</v>
      </c>
    </row>
    <row r="58" spans="2:20" x14ac:dyDescent="0.15">
      <c r="B58" s="47" t="s">
        <v>183</v>
      </c>
      <c r="C58" s="4">
        <v>5</v>
      </c>
      <c r="D58" s="5">
        <v>3</v>
      </c>
      <c r="E58" s="45">
        <f t="shared" si="16"/>
        <v>7.6335877862595417E-3</v>
      </c>
      <c r="F58" s="5">
        <v>1</v>
      </c>
      <c r="G58" s="45">
        <f t="shared" si="17"/>
        <v>1.3513513513513514E-2</v>
      </c>
      <c r="H58" s="5">
        <v>7</v>
      </c>
      <c r="I58" s="45">
        <f t="shared" si="18"/>
        <v>3.0973451327433628E-2</v>
      </c>
      <c r="J58" s="5">
        <v>0</v>
      </c>
      <c r="K58" s="45">
        <f t="shared" si="19"/>
        <v>0</v>
      </c>
      <c r="L58" s="45"/>
      <c r="M58" s="4">
        <v>7</v>
      </c>
      <c r="N58" s="46">
        <f t="shared" si="20"/>
        <v>1.9444444444444445E-2</v>
      </c>
      <c r="O58" s="4">
        <v>1</v>
      </c>
      <c r="P58" s="46">
        <f t="shared" si="21"/>
        <v>2.3255813953488372E-2</v>
      </c>
      <c r="Q58" s="4">
        <v>3</v>
      </c>
      <c r="R58" s="46">
        <f t="shared" si="22"/>
        <v>1.935483870967742E-2</v>
      </c>
      <c r="S58" s="4">
        <v>0</v>
      </c>
      <c r="T58" s="46">
        <f t="shared" si="23"/>
        <v>0</v>
      </c>
    </row>
    <row r="59" spans="2:20" x14ac:dyDescent="0.15">
      <c r="B59" s="47" t="s">
        <v>184</v>
      </c>
      <c r="C59" s="4">
        <v>5</v>
      </c>
      <c r="D59" s="5">
        <v>13</v>
      </c>
      <c r="E59" s="45">
        <f t="shared" si="16"/>
        <v>3.3078880407124679E-2</v>
      </c>
      <c r="F59" s="5">
        <v>2</v>
      </c>
      <c r="G59" s="45">
        <f t="shared" si="17"/>
        <v>2.7027027027027029E-2</v>
      </c>
      <c r="H59" s="5">
        <v>4</v>
      </c>
      <c r="I59" s="45">
        <f t="shared" si="18"/>
        <v>1.7699115044247787E-2</v>
      </c>
      <c r="J59" s="5">
        <v>0</v>
      </c>
      <c r="K59" s="45">
        <f t="shared" si="19"/>
        <v>0</v>
      </c>
      <c r="L59" s="45"/>
      <c r="M59" s="4">
        <v>12</v>
      </c>
      <c r="N59" s="46">
        <f t="shared" si="20"/>
        <v>3.3333333333333333E-2</v>
      </c>
      <c r="O59" s="4">
        <v>0</v>
      </c>
      <c r="P59" s="46">
        <f t="shared" si="21"/>
        <v>0</v>
      </c>
      <c r="Q59" s="4">
        <v>5</v>
      </c>
      <c r="R59" s="46">
        <f t="shared" si="22"/>
        <v>3.2258064516129031E-2</v>
      </c>
      <c r="S59" s="4">
        <v>1</v>
      </c>
      <c r="T59" s="46">
        <f t="shared" si="23"/>
        <v>4.1666666666666664E-2</v>
      </c>
    </row>
    <row r="60" spans="2:20" x14ac:dyDescent="0.15">
      <c r="B60" s="47" t="s">
        <v>185</v>
      </c>
      <c r="C60" s="4">
        <v>5</v>
      </c>
      <c r="D60" s="5">
        <v>3</v>
      </c>
      <c r="E60" s="45">
        <f t="shared" si="16"/>
        <v>7.6335877862595417E-3</v>
      </c>
      <c r="F60" s="5">
        <v>1</v>
      </c>
      <c r="G60" s="45">
        <f t="shared" si="17"/>
        <v>1.3513513513513514E-2</v>
      </c>
      <c r="H60" s="5">
        <v>2</v>
      </c>
      <c r="I60" s="45">
        <f t="shared" si="18"/>
        <v>8.8495575221238937E-3</v>
      </c>
      <c r="J60" s="5">
        <v>0</v>
      </c>
      <c r="K60" s="45">
        <f t="shared" si="19"/>
        <v>0</v>
      </c>
      <c r="L60" s="45"/>
      <c r="M60" s="4">
        <v>8</v>
      </c>
      <c r="N60" s="46">
        <f t="shared" si="20"/>
        <v>2.2222222222222223E-2</v>
      </c>
      <c r="O60" s="4">
        <v>0</v>
      </c>
      <c r="P60" s="46">
        <f t="shared" si="21"/>
        <v>0</v>
      </c>
      <c r="Q60" s="4">
        <v>1</v>
      </c>
      <c r="R60" s="46">
        <f t="shared" si="22"/>
        <v>6.4516129032258064E-3</v>
      </c>
      <c r="S60" s="4">
        <v>0</v>
      </c>
      <c r="T60" s="46">
        <f t="shared" si="23"/>
        <v>0</v>
      </c>
    </row>
    <row r="61" spans="2:20" x14ac:dyDescent="0.15">
      <c r="B61" s="47" t="s">
        <v>186</v>
      </c>
      <c r="C61" s="4">
        <v>5</v>
      </c>
      <c r="D61" s="5">
        <v>1</v>
      </c>
      <c r="E61" s="45">
        <f t="shared" si="16"/>
        <v>2.5445292620865142E-3</v>
      </c>
      <c r="F61" s="5">
        <v>0</v>
      </c>
      <c r="G61" s="45">
        <f t="shared" si="17"/>
        <v>0</v>
      </c>
      <c r="H61" s="5">
        <v>1</v>
      </c>
      <c r="I61" s="45">
        <f t="shared" si="18"/>
        <v>4.4247787610619468E-3</v>
      </c>
      <c r="J61" s="5">
        <v>0</v>
      </c>
      <c r="K61" s="45">
        <f t="shared" si="19"/>
        <v>0</v>
      </c>
      <c r="L61" s="45"/>
      <c r="M61" s="4">
        <v>3</v>
      </c>
      <c r="N61" s="46">
        <f t="shared" si="20"/>
        <v>8.3333333333333332E-3</v>
      </c>
      <c r="O61" s="4">
        <v>0</v>
      </c>
      <c r="P61" s="46">
        <f t="shared" si="21"/>
        <v>0</v>
      </c>
      <c r="Q61" s="4">
        <v>0</v>
      </c>
      <c r="R61" s="46">
        <f t="shared" si="22"/>
        <v>0</v>
      </c>
      <c r="S61" s="4">
        <v>1</v>
      </c>
      <c r="T61" s="46">
        <f t="shared" si="23"/>
        <v>4.1666666666666664E-2</v>
      </c>
    </row>
    <row r="62" spans="2:20" x14ac:dyDescent="0.15">
      <c r="B62" s="47" t="s">
        <v>187</v>
      </c>
      <c r="C62" s="4">
        <v>5</v>
      </c>
      <c r="D62" s="5">
        <v>0</v>
      </c>
      <c r="E62" s="45">
        <f t="shared" si="16"/>
        <v>0</v>
      </c>
      <c r="F62" s="5">
        <v>1</v>
      </c>
      <c r="G62" s="45">
        <f t="shared" si="17"/>
        <v>1.3513513513513514E-2</v>
      </c>
      <c r="H62" s="5">
        <v>0</v>
      </c>
      <c r="I62" s="45">
        <f t="shared" si="18"/>
        <v>0</v>
      </c>
      <c r="J62" s="5">
        <v>0</v>
      </c>
      <c r="K62" s="45">
        <f t="shared" si="19"/>
        <v>0</v>
      </c>
      <c r="L62" s="45"/>
      <c r="M62" s="4">
        <v>0</v>
      </c>
      <c r="N62" s="46">
        <f t="shared" si="20"/>
        <v>0</v>
      </c>
      <c r="O62" s="4">
        <v>0</v>
      </c>
      <c r="P62" s="46">
        <f t="shared" si="21"/>
        <v>0</v>
      </c>
      <c r="Q62" s="4">
        <v>1</v>
      </c>
      <c r="R62" s="46">
        <f t="shared" si="22"/>
        <v>6.4516129032258064E-3</v>
      </c>
      <c r="S62" s="4">
        <v>0</v>
      </c>
      <c r="T62" s="46">
        <f t="shared" si="23"/>
        <v>0</v>
      </c>
    </row>
    <row r="63" spans="2:20" x14ac:dyDescent="0.15">
      <c r="B63" s="47" t="s">
        <v>188</v>
      </c>
      <c r="C63" s="4">
        <v>5</v>
      </c>
      <c r="D63" s="5">
        <v>1</v>
      </c>
      <c r="E63" s="45">
        <f t="shared" si="16"/>
        <v>2.5445292620865142E-3</v>
      </c>
      <c r="F63" s="5">
        <v>0</v>
      </c>
      <c r="G63" s="45">
        <f t="shared" si="17"/>
        <v>0</v>
      </c>
      <c r="H63" s="5">
        <v>0</v>
      </c>
      <c r="I63" s="45">
        <f t="shared" si="18"/>
        <v>0</v>
      </c>
      <c r="J63" s="5">
        <v>0</v>
      </c>
      <c r="K63" s="45">
        <f t="shared" si="19"/>
        <v>0</v>
      </c>
      <c r="L63" s="45"/>
      <c r="M63" s="4">
        <v>0</v>
      </c>
      <c r="N63" s="46">
        <f t="shared" si="20"/>
        <v>0</v>
      </c>
      <c r="O63" s="4">
        <v>0</v>
      </c>
      <c r="P63" s="46">
        <f t="shared" si="21"/>
        <v>0</v>
      </c>
      <c r="Q63" s="4">
        <v>0</v>
      </c>
      <c r="R63" s="46">
        <f t="shared" si="22"/>
        <v>0</v>
      </c>
      <c r="S63" s="4">
        <v>0</v>
      </c>
      <c r="T63" s="46">
        <f t="shared" si="23"/>
        <v>0</v>
      </c>
    </row>
    <row r="64" spans="2:20" x14ac:dyDescent="0.15">
      <c r="B64" s="47" t="s">
        <v>189</v>
      </c>
      <c r="C64" s="4">
        <v>5</v>
      </c>
      <c r="D64" s="5">
        <v>0</v>
      </c>
      <c r="E64" s="45">
        <f t="shared" si="16"/>
        <v>0</v>
      </c>
      <c r="F64" s="5">
        <v>0</v>
      </c>
      <c r="G64" s="45">
        <f t="shared" si="17"/>
        <v>0</v>
      </c>
      <c r="H64" s="5">
        <v>2</v>
      </c>
      <c r="I64" s="45">
        <f t="shared" si="18"/>
        <v>8.8495575221238937E-3</v>
      </c>
      <c r="J64" s="5">
        <v>0</v>
      </c>
      <c r="K64" s="45">
        <f t="shared" si="19"/>
        <v>0</v>
      </c>
      <c r="L64" s="45"/>
      <c r="M64" s="4">
        <v>1</v>
      </c>
      <c r="N64" s="46">
        <f t="shared" si="20"/>
        <v>2.7777777777777779E-3</v>
      </c>
      <c r="O64" s="4">
        <v>0</v>
      </c>
      <c r="P64" s="46">
        <f t="shared" si="21"/>
        <v>0</v>
      </c>
      <c r="Q64" s="4">
        <v>0</v>
      </c>
      <c r="R64" s="46">
        <f t="shared" si="22"/>
        <v>0</v>
      </c>
      <c r="S64" s="4">
        <v>0</v>
      </c>
      <c r="T64" s="46">
        <f t="shared" si="23"/>
        <v>0</v>
      </c>
    </row>
    <row r="65" spans="2:20" x14ac:dyDescent="0.15">
      <c r="B65" s="47" t="s">
        <v>190</v>
      </c>
      <c r="C65" s="4">
        <v>5</v>
      </c>
      <c r="D65" s="5">
        <v>0</v>
      </c>
      <c r="E65" s="45">
        <f t="shared" si="16"/>
        <v>0</v>
      </c>
      <c r="F65" s="5">
        <v>1</v>
      </c>
      <c r="G65" s="45">
        <f t="shared" si="17"/>
        <v>1.3513513513513514E-2</v>
      </c>
      <c r="H65" s="5">
        <v>1</v>
      </c>
      <c r="I65" s="45">
        <f t="shared" si="18"/>
        <v>4.4247787610619468E-3</v>
      </c>
      <c r="J65" s="5">
        <v>0</v>
      </c>
      <c r="K65" s="45">
        <f t="shared" si="19"/>
        <v>0</v>
      </c>
      <c r="L65" s="45"/>
      <c r="M65" s="4">
        <v>4</v>
      </c>
      <c r="N65" s="46">
        <f t="shared" si="20"/>
        <v>1.1111111111111112E-2</v>
      </c>
      <c r="O65" s="4">
        <v>1</v>
      </c>
      <c r="P65" s="46">
        <f t="shared" si="21"/>
        <v>2.3255813953488372E-2</v>
      </c>
      <c r="Q65" s="4">
        <v>0</v>
      </c>
      <c r="R65" s="46">
        <f t="shared" si="22"/>
        <v>0</v>
      </c>
      <c r="S65" s="4">
        <v>0</v>
      </c>
      <c r="T65" s="46">
        <f t="shared" si="23"/>
        <v>0</v>
      </c>
    </row>
    <row r="66" spans="2:20" x14ac:dyDescent="0.15">
      <c r="B66" s="44" t="s">
        <v>191</v>
      </c>
      <c r="C66" s="4">
        <v>6</v>
      </c>
      <c r="D66" s="5">
        <v>0</v>
      </c>
      <c r="E66" s="45">
        <f t="shared" si="16"/>
        <v>0</v>
      </c>
      <c r="F66" s="5">
        <v>0</v>
      </c>
      <c r="G66" s="45">
        <f t="shared" si="17"/>
        <v>0</v>
      </c>
      <c r="H66" s="5">
        <v>0</v>
      </c>
      <c r="I66" s="45">
        <f t="shared" si="18"/>
        <v>0</v>
      </c>
      <c r="J66" s="5">
        <v>1</v>
      </c>
      <c r="K66" s="45">
        <f t="shared" si="19"/>
        <v>3.5714285714285712E-2</v>
      </c>
      <c r="L66" s="5"/>
      <c r="M66" s="4">
        <v>1</v>
      </c>
      <c r="N66" s="46">
        <f t="shared" si="20"/>
        <v>2.7777777777777779E-3</v>
      </c>
      <c r="O66" s="4">
        <v>0</v>
      </c>
      <c r="P66" s="46">
        <f t="shared" si="21"/>
        <v>0</v>
      </c>
      <c r="Q66" s="4">
        <v>1</v>
      </c>
      <c r="R66" s="46">
        <f t="shared" si="22"/>
        <v>6.4516129032258064E-3</v>
      </c>
      <c r="S66" s="4">
        <v>1</v>
      </c>
      <c r="T66" s="46">
        <f t="shared" si="23"/>
        <v>4.1666666666666664E-2</v>
      </c>
    </row>
    <row r="67" spans="2:20" x14ac:dyDescent="0.15">
      <c r="B67" s="47" t="s">
        <v>192</v>
      </c>
      <c r="C67" s="4">
        <v>6</v>
      </c>
      <c r="D67" s="5">
        <v>0</v>
      </c>
      <c r="E67" s="45">
        <f t="shared" si="16"/>
        <v>0</v>
      </c>
      <c r="F67" s="5">
        <v>1</v>
      </c>
      <c r="G67" s="45">
        <f t="shared" si="17"/>
        <v>1.3513513513513514E-2</v>
      </c>
      <c r="H67" s="5">
        <v>0</v>
      </c>
      <c r="I67" s="45">
        <f t="shared" si="18"/>
        <v>0</v>
      </c>
      <c r="J67" s="5">
        <v>0</v>
      </c>
      <c r="K67" s="45">
        <f t="shared" si="19"/>
        <v>0</v>
      </c>
      <c r="L67" s="5"/>
      <c r="M67" s="4">
        <v>0</v>
      </c>
      <c r="N67" s="46">
        <f t="shared" si="20"/>
        <v>0</v>
      </c>
      <c r="O67" s="4">
        <v>0</v>
      </c>
      <c r="P67" s="46">
        <f t="shared" si="21"/>
        <v>0</v>
      </c>
      <c r="Q67" s="4">
        <v>0</v>
      </c>
      <c r="R67" s="46">
        <f t="shared" si="22"/>
        <v>0</v>
      </c>
      <c r="S67" s="4">
        <v>0</v>
      </c>
      <c r="T67" s="46">
        <f t="shared" si="23"/>
        <v>0</v>
      </c>
    </row>
    <row r="68" spans="2:20" x14ac:dyDescent="0.15">
      <c r="B68" s="47" t="s">
        <v>193</v>
      </c>
      <c r="C68" s="4">
        <v>6</v>
      </c>
      <c r="D68" s="5">
        <v>0</v>
      </c>
      <c r="E68" s="45">
        <f t="shared" si="16"/>
        <v>0</v>
      </c>
      <c r="F68" s="5">
        <v>1</v>
      </c>
      <c r="G68" s="45">
        <f t="shared" si="17"/>
        <v>1.3513513513513514E-2</v>
      </c>
      <c r="H68" s="5">
        <v>0</v>
      </c>
      <c r="I68" s="45">
        <f t="shared" si="18"/>
        <v>0</v>
      </c>
      <c r="J68" s="5">
        <v>0</v>
      </c>
      <c r="K68" s="45">
        <f t="shared" si="19"/>
        <v>0</v>
      </c>
      <c r="L68" s="5"/>
      <c r="M68" s="4">
        <v>1</v>
      </c>
      <c r="N68" s="46">
        <f t="shared" si="20"/>
        <v>2.7777777777777779E-3</v>
      </c>
      <c r="O68" s="4">
        <v>2</v>
      </c>
      <c r="P68" s="46">
        <f t="shared" si="21"/>
        <v>4.6511627906976744E-2</v>
      </c>
      <c r="Q68" s="4">
        <v>0</v>
      </c>
      <c r="R68" s="46">
        <f t="shared" si="22"/>
        <v>0</v>
      </c>
      <c r="S68" s="4">
        <v>0</v>
      </c>
      <c r="T68" s="46">
        <f t="shared" si="23"/>
        <v>0</v>
      </c>
    </row>
    <row r="69" spans="2:20" x14ac:dyDescent="0.15">
      <c r="D69" s="5"/>
      <c r="E69" s="45"/>
      <c r="F69" s="5"/>
      <c r="G69" s="45"/>
      <c r="H69" s="5"/>
      <c r="I69" s="45"/>
      <c r="J69" s="5"/>
      <c r="K69" s="45"/>
      <c r="L69" s="5"/>
      <c r="N69" s="46"/>
      <c r="P69" s="46"/>
      <c r="R69" s="46"/>
      <c r="T69" s="46"/>
    </row>
    <row r="70" spans="2:20" x14ac:dyDescent="0.15">
      <c r="B70" s="43" t="s">
        <v>136</v>
      </c>
      <c r="D70" s="5"/>
      <c r="E70" s="45"/>
      <c r="F70" s="5"/>
      <c r="G70" s="45"/>
      <c r="H70" s="5"/>
      <c r="I70" s="45"/>
      <c r="J70" s="5"/>
      <c r="K70" s="45"/>
      <c r="L70" s="5"/>
      <c r="N70" s="46"/>
      <c r="P70" s="46"/>
      <c r="R70" s="46"/>
      <c r="T70" s="46"/>
    </row>
    <row r="71" spans="2:20" x14ac:dyDescent="0.15">
      <c r="B71" s="48" t="s">
        <v>205</v>
      </c>
      <c r="C71" s="4">
        <v>4</v>
      </c>
      <c r="D71" s="5">
        <v>1</v>
      </c>
      <c r="E71" s="45">
        <f t="shared" ref="E71:E107" si="24">D71/393</f>
        <v>2.5445292620865142E-3</v>
      </c>
      <c r="F71" s="5">
        <v>0</v>
      </c>
      <c r="G71" s="45">
        <f t="shared" ref="G71:G107" si="25">F71/74</f>
        <v>0</v>
      </c>
      <c r="H71" s="5">
        <v>0</v>
      </c>
      <c r="I71" s="45">
        <f t="shared" ref="I71:I107" si="26">H71/226</f>
        <v>0</v>
      </c>
      <c r="J71" s="5">
        <v>0</v>
      </c>
      <c r="K71" s="45">
        <f t="shared" ref="K71:K107" si="27">J71/28</f>
        <v>0</v>
      </c>
      <c r="L71" s="40"/>
      <c r="M71" s="4">
        <v>0</v>
      </c>
      <c r="N71" s="46">
        <f t="shared" ref="N71:N107" si="28">M71/360</f>
        <v>0</v>
      </c>
      <c r="O71" s="4">
        <v>0</v>
      </c>
      <c r="P71" s="46">
        <f t="shared" ref="P71:P107" si="29">O71/43</f>
        <v>0</v>
      </c>
      <c r="Q71" s="4">
        <v>0</v>
      </c>
      <c r="R71" s="46">
        <f t="shared" ref="R71:R107" si="30">Q71/155</f>
        <v>0</v>
      </c>
      <c r="S71" s="4">
        <v>0</v>
      </c>
      <c r="T71" s="46">
        <f t="shared" ref="T71:T107" si="31">S71/24</f>
        <v>0</v>
      </c>
    </row>
    <row r="72" spans="2:20" x14ac:dyDescent="0.15">
      <c r="B72" s="47" t="s">
        <v>119</v>
      </c>
      <c r="C72" s="4">
        <v>4</v>
      </c>
      <c r="D72" s="5">
        <v>0</v>
      </c>
      <c r="E72" s="45">
        <f t="shared" si="24"/>
        <v>0</v>
      </c>
      <c r="F72" s="5">
        <v>0</v>
      </c>
      <c r="G72" s="45">
        <f t="shared" si="25"/>
        <v>0</v>
      </c>
      <c r="H72" s="5">
        <v>0</v>
      </c>
      <c r="I72" s="45">
        <f t="shared" si="26"/>
        <v>0</v>
      </c>
      <c r="J72" s="5">
        <v>0</v>
      </c>
      <c r="K72" s="45">
        <f t="shared" si="27"/>
        <v>0</v>
      </c>
      <c r="L72" s="5"/>
      <c r="M72" s="4">
        <v>1</v>
      </c>
      <c r="N72" s="46">
        <f t="shared" si="28"/>
        <v>2.7777777777777779E-3</v>
      </c>
      <c r="O72" s="4">
        <v>0</v>
      </c>
      <c r="P72" s="46">
        <f t="shared" si="29"/>
        <v>0</v>
      </c>
      <c r="Q72" s="4">
        <v>0</v>
      </c>
      <c r="R72" s="46">
        <f t="shared" si="30"/>
        <v>0</v>
      </c>
      <c r="S72" s="4">
        <v>0</v>
      </c>
      <c r="T72" s="46">
        <f t="shared" si="31"/>
        <v>0</v>
      </c>
    </row>
    <row r="73" spans="2:20" x14ac:dyDescent="0.15">
      <c r="B73" s="47" t="s">
        <v>228</v>
      </c>
      <c r="C73" s="4">
        <v>4</v>
      </c>
      <c r="D73" s="12">
        <v>0</v>
      </c>
      <c r="E73" s="45">
        <f t="shared" si="24"/>
        <v>0</v>
      </c>
      <c r="F73" s="12">
        <v>1</v>
      </c>
      <c r="G73" s="45">
        <f t="shared" si="25"/>
        <v>1.3513513513513514E-2</v>
      </c>
      <c r="H73" s="12">
        <v>0</v>
      </c>
      <c r="I73" s="45">
        <f t="shared" si="26"/>
        <v>0</v>
      </c>
      <c r="J73" s="12">
        <v>0</v>
      </c>
      <c r="K73" s="45">
        <f t="shared" si="27"/>
        <v>0</v>
      </c>
      <c r="L73" s="12"/>
      <c r="M73" s="4">
        <v>0</v>
      </c>
      <c r="N73" s="46">
        <f t="shared" si="28"/>
        <v>0</v>
      </c>
      <c r="O73" s="4">
        <v>0</v>
      </c>
      <c r="P73" s="46">
        <f t="shared" si="29"/>
        <v>0</v>
      </c>
      <c r="Q73" s="4">
        <v>0</v>
      </c>
      <c r="R73" s="46">
        <f t="shared" si="30"/>
        <v>0</v>
      </c>
      <c r="S73" s="4">
        <v>1</v>
      </c>
      <c r="T73" s="46">
        <f t="shared" si="31"/>
        <v>4.1666666666666664E-2</v>
      </c>
    </row>
    <row r="74" spans="2:20" x14ac:dyDescent="0.15">
      <c r="B74" s="47" t="s">
        <v>206</v>
      </c>
      <c r="C74" s="4">
        <v>4</v>
      </c>
      <c r="D74" s="5">
        <v>0</v>
      </c>
      <c r="E74" s="45">
        <f t="shared" si="24"/>
        <v>0</v>
      </c>
      <c r="F74" s="5">
        <v>0</v>
      </c>
      <c r="G74" s="45">
        <f t="shared" si="25"/>
        <v>0</v>
      </c>
      <c r="H74" s="5">
        <v>0</v>
      </c>
      <c r="I74" s="45">
        <f t="shared" si="26"/>
        <v>0</v>
      </c>
      <c r="J74" s="5">
        <v>0</v>
      </c>
      <c r="K74" s="45">
        <f t="shared" si="27"/>
        <v>0</v>
      </c>
      <c r="L74" s="5"/>
      <c r="M74" s="4">
        <v>0</v>
      </c>
      <c r="N74" s="46">
        <f t="shared" si="28"/>
        <v>0</v>
      </c>
      <c r="O74" s="4">
        <v>1</v>
      </c>
      <c r="P74" s="46">
        <f t="shared" si="29"/>
        <v>2.3255813953488372E-2</v>
      </c>
      <c r="Q74" s="4">
        <v>0</v>
      </c>
      <c r="R74" s="46">
        <f t="shared" si="30"/>
        <v>0</v>
      </c>
      <c r="S74" s="4">
        <v>0</v>
      </c>
      <c r="T74" s="46">
        <f t="shared" si="31"/>
        <v>0</v>
      </c>
    </row>
    <row r="75" spans="2:20" x14ac:dyDescent="0.15">
      <c r="B75" s="47" t="s">
        <v>207</v>
      </c>
      <c r="C75" s="4">
        <v>4</v>
      </c>
      <c r="D75" s="5">
        <v>0</v>
      </c>
      <c r="E75" s="45">
        <f t="shared" si="24"/>
        <v>0</v>
      </c>
      <c r="F75" s="5">
        <v>0</v>
      </c>
      <c r="G75" s="45">
        <f t="shared" si="25"/>
        <v>0</v>
      </c>
      <c r="H75" s="5">
        <v>0</v>
      </c>
      <c r="I75" s="45">
        <f t="shared" si="26"/>
        <v>0</v>
      </c>
      <c r="J75" s="5">
        <v>0</v>
      </c>
      <c r="K75" s="45">
        <f t="shared" si="27"/>
        <v>0</v>
      </c>
      <c r="L75" s="49"/>
      <c r="M75" s="4">
        <v>0</v>
      </c>
      <c r="N75" s="46">
        <f t="shared" si="28"/>
        <v>0</v>
      </c>
      <c r="O75" s="4">
        <v>0</v>
      </c>
      <c r="P75" s="46">
        <f t="shared" si="29"/>
        <v>0</v>
      </c>
      <c r="Q75" s="4">
        <v>0</v>
      </c>
      <c r="R75" s="46">
        <f t="shared" si="30"/>
        <v>0</v>
      </c>
      <c r="S75" s="4">
        <v>1</v>
      </c>
      <c r="T75" s="46">
        <f t="shared" si="31"/>
        <v>4.1666666666666664E-2</v>
      </c>
    </row>
    <row r="76" spans="2:20" x14ac:dyDescent="0.15">
      <c r="B76" s="47" t="s">
        <v>208</v>
      </c>
      <c r="C76" s="4">
        <v>4</v>
      </c>
      <c r="D76" s="5">
        <v>1</v>
      </c>
      <c r="E76" s="45">
        <f t="shared" si="24"/>
        <v>2.5445292620865142E-3</v>
      </c>
      <c r="F76" s="5">
        <v>0</v>
      </c>
      <c r="G76" s="45">
        <f t="shared" si="25"/>
        <v>0</v>
      </c>
      <c r="H76" s="5">
        <v>0</v>
      </c>
      <c r="I76" s="45">
        <f t="shared" si="26"/>
        <v>0</v>
      </c>
      <c r="J76" s="5">
        <v>0</v>
      </c>
      <c r="K76" s="45">
        <f t="shared" si="27"/>
        <v>0</v>
      </c>
      <c r="L76" s="49"/>
      <c r="M76" s="4">
        <v>1</v>
      </c>
      <c r="N76" s="46">
        <f t="shared" si="28"/>
        <v>2.7777777777777779E-3</v>
      </c>
      <c r="O76" s="4">
        <v>0</v>
      </c>
      <c r="P76" s="46">
        <f t="shared" si="29"/>
        <v>0</v>
      </c>
      <c r="Q76" s="4">
        <v>0</v>
      </c>
      <c r="R76" s="46">
        <f t="shared" si="30"/>
        <v>0</v>
      </c>
      <c r="S76" s="4">
        <v>0</v>
      </c>
      <c r="T76" s="46">
        <f t="shared" si="31"/>
        <v>0</v>
      </c>
    </row>
    <row r="77" spans="2:20" x14ac:dyDescent="0.15">
      <c r="B77" s="47" t="s">
        <v>209</v>
      </c>
      <c r="C77" s="4">
        <v>4</v>
      </c>
      <c r="D77" s="5">
        <v>0</v>
      </c>
      <c r="E77" s="45">
        <f t="shared" si="24"/>
        <v>0</v>
      </c>
      <c r="F77" s="5">
        <v>0</v>
      </c>
      <c r="G77" s="45">
        <f t="shared" si="25"/>
        <v>0</v>
      </c>
      <c r="H77" s="5">
        <v>0</v>
      </c>
      <c r="I77" s="45">
        <f t="shared" si="26"/>
        <v>0</v>
      </c>
      <c r="J77" s="5">
        <v>0</v>
      </c>
      <c r="K77" s="45">
        <f t="shared" si="27"/>
        <v>0</v>
      </c>
      <c r="L77" s="49"/>
      <c r="M77" s="4">
        <v>1</v>
      </c>
      <c r="N77" s="46">
        <f t="shared" si="28"/>
        <v>2.7777777777777779E-3</v>
      </c>
      <c r="O77" s="4">
        <v>0</v>
      </c>
      <c r="P77" s="46">
        <f t="shared" si="29"/>
        <v>0</v>
      </c>
      <c r="Q77" s="4">
        <v>0</v>
      </c>
      <c r="R77" s="46">
        <f t="shared" si="30"/>
        <v>0</v>
      </c>
      <c r="S77" s="4">
        <v>0</v>
      </c>
      <c r="T77" s="46">
        <f t="shared" si="31"/>
        <v>0</v>
      </c>
    </row>
    <row r="78" spans="2:20" x14ac:dyDescent="0.15">
      <c r="B78" s="47" t="s">
        <v>210</v>
      </c>
      <c r="C78" s="4">
        <v>4</v>
      </c>
      <c r="D78" s="5">
        <v>0</v>
      </c>
      <c r="E78" s="45">
        <f t="shared" si="24"/>
        <v>0</v>
      </c>
      <c r="F78" s="5">
        <v>1</v>
      </c>
      <c r="G78" s="45">
        <f t="shared" si="25"/>
        <v>1.3513513513513514E-2</v>
      </c>
      <c r="H78" s="5">
        <v>0</v>
      </c>
      <c r="I78" s="45">
        <f t="shared" si="26"/>
        <v>0</v>
      </c>
      <c r="J78" s="5">
        <v>0</v>
      </c>
      <c r="K78" s="45">
        <f t="shared" si="27"/>
        <v>0</v>
      </c>
      <c r="L78" s="49"/>
      <c r="M78" s="4">
        <v>0</v>
      </c>
      <c r="N78" s="46">
        <f t="shared" si="28"/>
        <v>0</v>
      </c>
      <c r="O78" s="4">
        <v>0</v>
      </c>
      <c r="P78" s="46">
        <f t="shared" si="29"/>
        <v>0</v>
      </c>
      <c r="Q78" s="4">
        <v>0</v>
      </c>
      <c r="R78" s="46">
        <f t="shared" si="30"/>
        <v>0</v>
      </c>
      <c r="S78" s="4">
        <v>0</v>
      </c>
      <c r="T78" s="46">
        <f t="shared" si="31"/>
        <v>0</v>
      </c>
    </row>
    <row r="79" spans="2:20" x14ac:dyDescent="0.15">
      <c r="B79" s="47" t="s">
        <v>211</v>
      </c>
      <c r="C79" s="4">
        <v>4</v>
      </c>
      <c r="D79" s="5">
        <v>0</v>
      </c>
      <c r="E79" s="45">
        <f t="shared" si="24"/>
        <v>0</v>
      </c>
      <c r="F79" s="5">
        <v>0</v>
      </c>
      <c r="G79" s="45">
        <f t="shared" si="25"/>
        <v>0</v>
      </c>
      <c r="H79" s="5">
        <v>1</v>
      </c>
      <c r="I79" s="45">
        <f t="shared" si="26"/>
        <v>4.4247787610619468E-3</v>
      </c>
      <c r="J79" s="5">
        <v>0</v>
      </c>
      <c r="K79" s="45">
        <f t="shared" si="27"/>
        <v>0</v>
      </c>
      <c r="L79" s="49"/>
      <c r="M79" s="4">
        <v>0</v>
      </c>
      <c r="N79" s="46">
        <f t="shared" si="28"/>
        <v>0</v>
      </c>
      <c r="O79" s="4">
        <v>0</v>
      </c>
      <c r="P79" s="46">
        <f t="shared" si="29"/>
        <v>0</v>
      </c>
      <c r="Q79" s="4">
        <v>0</v>
      </c>
      <c r="R79" s="46">
        <f t="shared" si="30"/>
        <v>0</v>
      </c>
      <c r="S79" s="4">
        <v>0</v>
      </c>
      <c r="T79" s="46">
        <f t="shared" si="31"/>
        <v>0</v>
      </c>
    </row>
    <row r="80" spans="2:20" x14ac:dyDescent="0.15">
      <c r="B80" s="47" t="s">
        <v>212</v>
      </c>
      <c r="C80" s="4">
        <v>4</v>
      </c>
      <c r="D80" s="5">
        <v>0</v>
      </c>
      <c r="E80" s="45">
        <f t="shared" si="24"/>
        <v>0</v>
      </c>
      <c r="F80" s="5">
        <v>2</v>
      </c>
      <c r="G80" s="45">
        <f t="shared" si="25"/>
        <v>2.7027027027027029E-2</v>
      </c>
      <c r="H80" s="5">
        <v>1</v>
      </c>
      <c r="I80" s="45">
        <f t="shared" si="26"/>
        <v>4.4247787610619468E-3</v>
      </c>
      <c r="J80" s="5">
        <v>2</v>
      </c>
      <c r="K80" s="45">
        <f t="shared" si="27"/>
        <v>7.1428571428571425E-2</v>
      </c>
      <c r="L80" s="49"/>
      <c r="M80" s="4">
        <v>1</v>
      </c>
      <c r="N80" s="46">
        <f t="shared" si="28"/>
        <v>2.7777777777777779E-3</v>
      </c>
      <c r="O80" s="4">
        <v>0</v>
      </c>
      <c r="P80" s="46">
        <f t="shared" si="29"/>
        <v>0</v>
      </c>
      <c r="Q80" s="4">
        <v>1</v>
      </c>
      <c r="R80" s="46">
        <f t="shared" si="30"/>
        <v>6.4516129032258064E-3</v>
      </c>
      <c r="S80" s="4">
        <v>2</v>
      </c>
      <c r="T80" s="46">
        <f t="shared" si="31"/>
        <v>8.3333333333333329E-2</v>
      </c>
    </row>
    <row r="81" spans="2:20" x14ac:dyDescent="0.15">
      <c r="B81" s="47" t="s">
        <v>213</v>
      </c>
      <c r="C81" s="4">
        <v>4</v>
      </c>
      <c r="D81" s="5">
        <v>0</v>
      </c>
      <c r="E81" s="45">
        <f t="shared" si="24"/>
        <v>0</v>
      </c>
      <c r="F81" s="5">
        <v>1</v>
      </c>
      <c r="G81" s="45">
        <f t="shared" si="25"/>
        <v>1.3513513513513514E-2</v>
      </c>
      <c r="H81" s="5">
        <v>0</v>
      </c>
      <c r="I81" s="45">
        <f t="shared" si="26"/>
        <v>0</v>
      </c>
      <c r="J81" s="5">
        <v>0</v>
      </c>
      <c r="K81" s="45">
        <f t="shared" si="27"/>
        <v>0</v>
      </c>
      <c r="L81" s="49"/>
      <c r="M81" s="4">
        <v>0</v>
      </c>
      <c r="N81" s="46">
        <f t="shared" si="28"/>
        <v>0</v>
      </c>
      <c r="O81" s="4">
        <v>0</v>
      </c>
      <c r="P81" s="46">
        <f t="shared" si="29"/>
        <v>0</v>
      </c>
      <c r="Q81" s="4">
        <v>0</v>
      </c>
      <c r="R81" s="46">
        <f t="shared" si="30"/>
        <v>0</v>
      </c>
      <c r="S81" s="4">
        <v>0</v>
      </c>
      <c r="T81" s="46">
        <f t="shared" si="31"/>
        <v>0</v>
      </c>
    </row>
    <row r="82" spans="2:20" x14ac:dyDescent="0.15">
      <c r="B82" s="44" t="s">
        <v>214</v>
      </c>
      <c r="C82" s="4">
        <v>4</v>
      </c>
      <c r="D82" s="5">
        <v>0</v>
      </c>
      <c r="E82" s="45">
        <f t="shared" si="24"/>
        <v>0</v>
      </c>
      <c r="F82" s="5">
        <v>0</v>
      </c>
      <c r="G82" s="45">
        <f t="shared" si="25"/>
        <v>0</v>
      </c>
      <c r="H82" s="5">
        <v>0</v>
      </c>
      <c r="I82" s="45">
        <f t="shared" si="26"/>
        <v>0</v>
      </c>
      <c r="J82" s="5">
        <v>0</v>
      </c>
      <c r="K82" s="45">
        <f t="shared" si="27"/>
        <v>0</v>
      </c>
      <c r="L82" s="49"/>
      <c r="M82" s="4">
        <v>0</v>
      </c>
      <c r="N82" s="46">
        <f t="shared" si="28"/>
        <v>0</v>
      </c>
      <c r="O82" s="4">
        <v>0</v>
      </c>
      <c r="P82" s="46">
        <f t="shared" si="29"/>
        <v>0</v>
      </c>
      <c r="Q82" s="4">
        <v>0</v>
      </c>
      <c r="R82" s="46">
        <f t="shared" si="30"/>
        <v>0</v>
      </c>
      <c r="S82" s="4">
        <v>1</v>
      </c>
      <c r="T82" s="46">
        <f t="shared" si="31"/>
        <v>4.1666666666666664E-2</v>
      </c>
    </row>
    <row r="83" spans="2:20" x14ac:dyDescent="0.15">
      <c r="B83" s="47" t="s">
        <v>215</v>
      </c>
      <c r="C83" s="4">
        <v>4</v>
      </c>
      <c r="D83" s="5">
        <v>0</v>
      </c>
      <c r="E83" s="45">
        <f t="shared" si="24"/>
        <v>0</v>
      </c>
      <c r="F83" s="5">
        <v>1</v>
      </c>
      <c r="G83" s="45">
        <f t="shared" si="25"/>
        <v>1.3513513513513514E-2</v>
      </c>
      <c r="H83" s="5">
        <v>1</v>
      </c>
      <c r="I83" s="45">
        <f t="shared" si="26"/>
        <v>4.4247787610619468E-3</v>
      </c>
      <c r="J83" s="5">
        <v>2</v>
      </c>
      <c r="K83" s="45">
        <f t="shared" si="27"/>
        <v>7.1428571428571425E-2</v>
      </c>
      <c r="L83" s="49"/>
      <c r="M83" s="4">
        <v>1</v>
      </c>
      <c r="N83" s="46">
        <f t="shared" si="28"/>
        <v>2.7777777777777779E-3</v>
      </c>
      <c r="O83" s="4">
        <v>0</v>
      </c>
      <c r="P83" s="46">
        <f t="shared" si="29"/>
        <v>0</v>
      </c>
      <c r="Q83" s="4">
        <v>1</v>
      </c>
      <c r="R83" s="46">
        <f t="shared" si="30"/>
        <v>6.4516129032258064E-3</v>
      </c>
      <c r="S83" s="4">
        <v>0</v>
      </c>
      <c r="T83" s="46">
        <f t="shared" si="31"/>
        <v>0</v>
      </c>
    </row>
    <row r="84" spans="2:20" x14ac:dyDescent="0.15">
      <c r="B84" s="47" t="s">
        <v>216</v>
      </c>
      <c r="C84" s="4">
        <v>4</v>
      </c>
      <c r="D84" s="5">
        <v>0</v>
      </c>
      <c r="E84" s="45">
        <f t="shared" si="24"/>
        <v>0</v>
      </c>
      <c r="F84" s="5">
        <v>1</v>
      </c>
      <c r="G84" s="45">
        <f t="shared" si="25"/>
        <v>1.3513513513513514E-2</v>
      </c>
      <c r="H84" s="5">
        <v>1</v>
      </c>
      <c r="I84" s="45">
        <f t="shared" si="26"/>
        <v>4.4247787610619468E-3</v>
      </c>
      <c r="J84" s="5">
        <v>0</v>
      </c>
      <c r="K84" s="45">
        <f t="shared" si="27"/>
        <v>0</v>
      </c>
      <c r="L84" s="49"/>
      <c r="M84" s="4">
        <v>0</v>
      </c>
      <c r="N84" s="46">
        <f t="shared" si="28"/>
        <v>0</v>
      </c>
      <c r="O84" s="4">
        <v>0</v>
      </c>
      <c r="P84" s="46">
        <f t="shared" si="29"/>
        <v>0</v>
      </c>
      <c r="Q84" s="4">
        <v>0</v>
      </c>
      <c r="R84" s="46">
        <f t="shared" si="30"/>
        <v>0</v>
      </c>
      <c r="S84" s="4">
        <v>0</v>
      </c>
      <c r="T84" s="46">
        <f t="shared" si="31"/>
        <v>0</v>
      </c>
    </row>
    <row r="85" spans="2:20" x14ac:dyDescent="0.15">
      <c r="B85" s="47" t="s">
        <v>217</v>
      </c>
      <c r="C85" s="4">
        <v>4</v>
      </c>
      <c r="D85" s="5">
        <v>0</v>
      </c>
      <c r="E85" s="45">
        <f t="shared" si="24"/>
        <v>0</v>
      </c>
      <c r="F85" s="5">
        <v>0</v>
      </c>
      <c r="G85" s="45">
        <f t="shared" si="25"/>
        <v>0</v>
      </c>
      <c r="H85" s="5">
        <v>0</v>
      </c>
      <c r="I85" s="45">
        <f t="shared" si="26"/>
        <v>0</v>
      </c>
      <c r="J85" s="5">
        <v>0</v>
      </c>
      <c r="K85" s="45">
        <f t="shared" si="27"/>
        <v>0</v>
      </c>
      <c r="L85" s="49"/>
      <c r="M85" s="4">
        <v>0</v>
      </c>
      <c r="N85" s="46">
        <f t="shared" si="28"/>
        <v>0</v>
      </c>
      <c r="O85" s="4">
        <v>0</v>
      </c>
      <c r="P85" s="46">
        <f t="shared" si="29"/>
        <v>0</v>
      </c>
      <c r="Q85" s="4">
        <v>0</v>
      </c>
      <c r="R85" s="46">
        <f t="shared" si="30"/>
        <v>0</v>
      </c>
      <c r="S85" s="4">
        <v>1</v>
      </c>
      <c r="T85" s="46">
        <f t="shared" si="31"/>
        <v>4.1666666666666664E-2</v>
      </c>
    </row>
    <row r="86" spans="2:20" x14ac:dyDescent="0.15">
      <c r="B86" s="44" t="s">
        <v>218</v>
      </c>
      <c r="C86" s="4">
        <v>4</v>
      </c>
      <c r="D86" s="5">
        <v>0</v>
      </c>
      <c r="E86" s="45">
        <f t="shared" si="24"/>
        <v>0</v>
      </c>
      <c r="F86" s="5">
        <v>0</v>
      </c>
      <c r="G86" s="45">
        <f t="shared" si="25"/>
        <v>0</v>
      </c>
      <c r="H86" s="5">
        <v>0</v>
      </c>
      <c r="I86" s="45">
        <f t="shared" si="26"/>
        <v>0</v>
      </c>
      <c r="J86" s="5">
        <v>0</v>
      </c>
      <c r="K86" s="45">
        <f t="shared" si="27"/>
        <v>0</v>
      </c>
      <c r="L86" s="49"/>
      <c r="M86" s="4">
        <v>0</v>
      </c>
      <c r="N86" s="46">
        <f t="shared" si="28"/>
        <v>0</v>
      </c>
      <c r="O86" s="4">
        <v>0</v>
      </c>
      <c r="P86" s="46">
        <f t="shared" si="29"/>
        <v>0</v>
      </c>
      <c r="Q86" s="4">
        <v>1</v>
      </c>
      <c r="R86" s="46">
        <f t="shared" si="30"/>
        <v>6.4516129032258064E-3</v>
      </c>
      <c r="S86" s="4">
        <v>0</v>
      </c>
      <c r="T86" s="46">
        <f t="shared" si="31"/>
        <v>0</v>
      </c>
    </row>
    <row r="87" spans="2:20" x14ac:dyDescent="0.15">
      <c r="B87" s="47" t="s">
        <v>221</v>
      </c>
      <c r="C87" s="4">
        <v>4</v>
      </c>
      <c r="D87" s="5">
        <v>0</v>
      </c>
      <c r="E87" s="45">
        <f t="shared" si="24"/>
        <v>0</v>
      </c>
      <c r="F87" s="5">
        <v>0</v>
      </c>
      <c r="G87" s="45">
        <f t="shared" si="25"/>
        <v>0</v>
      </c>
      <c r="H87" s="5">
        <v>1</v>
      </c>
      <c r="I87" s="45">
        <f t="shared" si="26"/>
        <v>4.4247787610619468E-3</v>
      </c>
      <c r="J87" s="5">
        <v>0</v>
      </c>
      <c r="K87" s="45">
        <f t="shared" si="27"/>
        <v>0</v>
      </c>
      <c r="L87" s="49"/>
      <c r="M87" s="4">
        <v>0</v>
      </c>
      <c r="N87" s="46">
        <f t="shared" si="28"/>
        <v>0</v>
      </c>
      <c r="O87" s="4">
        <v>0</v>
      </c>
      <c r="P87" s="46">
        <f t="shared" si="29"/>
        <v>0</v>
      </c>
      <c r="Q87" s="4">
        <v>1</v>
      </c>
      <c r="R87" s="46">
        <f t="shared" si="30"/>
        <v>6.4516129032258064E-3</v>
      </c>
      <c r="S87" s="4">
        <v>0</v>
      </c>
      <c r="T87" s="46">
        <f t="shared" si="31"/>
        <v>0</v>
      </c>
    </row>
    <row r="88" spans="2:20" x14ac:dyDescent="0.15">
      <c r="B88" s="47" t="s">
        <v>219</v>
      </c>
      <c r="C88" s="4">
        <v>4</v>
      </c>
      <c r="D88" s="5">
        <v>0</v>
      </c>
      <c r="E88" s="45">
        <f t="shared" si="24"/>
        <v>0</v>
      </c>
      <c r="F88" s="5">
        <v>0</v>
      </c>
      <c r="G88" s="45">
        <f t="shared" si="25"/>
        <v>0</v>
      </c>
      <c r="H88" s="5">
        <v>1</v>
      </c>
      <c r="I88" s="45">
        <f t="shared" si="26"/>
        <v>4.4247787610619468E-3</v>
      </c>
      <c r="J88" s="5">
        <v>0</v>
      </c>
      <c r="K88" s="45">
        <f t="shared" si="27"/>
        <v>0</v>
      </c>
      <c r="L88" s="49"/>
      <c r="M88" s="4">
        <v>0</v>
      </c>
      <c r="N88" s="46">
        <f t="shared" si="28"/>
        <v>0</v>
      </c>
      <c r="O88" s="4">
        <v>0</v>
      </c>
      <c r="P88" s="46">
        <f t="shared" si="29"/>
        <v>0</v>
      </c>
      <c r="Q88" s="4">
        <v>0</v>
      </c>
      <c r="R88" s="46">
        <f t="shared" si="30"/>
        <v>0</v>
      </c>
      <c r="S88" s="4">
        <v>0</v>
      </c>
      <c r="T88" s="46">
        <f t="shared" si="31"/>
        <v>0</v>
      </c>
    </row>
    <row r="89" spans="2:20" x14ac:dyDescent="0.15">
      <c r="B89" s="47" t="s">
        <v>220</v>
      </c>
      <c r="C89" s="4">
        <v>4</v>
      </c>
      <c r="D89" s="5">
        <v>0</v>
      </c>
      <c r="E89" s="45">
        <f t="shared" si="24"/>
        <v>0</v>
      </c>
      <c r="F89" s="5">
        <v>0</v>
      </c>
      <c r="G89" s="45">
        <f t="shared" si="25"/>
        <v>0</v>
      </c>
      <c r="H89" s="5">
        <v>1</v>
      </c>
      <c r="I89" s="45">
        <f t="shared" si="26"/>
        <v>4.4247787610619468E-3</v>
      </c>
      <c r="J89" s="5">
        <v>0</v>
      </c>
      <c r="K89" s="45">
        <f t="shared" si="27"/>
        <v>0</v>
      </c>
      <c r="L89" s="49"/>
      <c r="M89" s="4">
        <v>0</v>
      </c>
      <c r="N89" s="46">
        <f t="shared" si="28"/>
        <v>0</v>
      </c>
      <c r="O89" s="4">
        <v>0</v>
      </c>
      <c r="P89" s="46">
        <f t="shared" si="29"/>
        <v>0</v>
      </c>
      <c r="Q89" s="4">
        <v>0</v>
      </c>
      <c r="R89" s="46">
        <f t="shared" si="30"/>
        <v>0</v>
      </c>
      <c r="S89" s="4">
        <v>0</v>
      </c>
      <c r="T89" s="46">
        <f t="shared" si="31"/>
        <v>0</v>
      </c>
    </row>
    <row r="90" spans="2:20" x14ac:dyDescent="0.15">
      <c r="B90" s="47" t="s">
        <v>222</v>
      </c>
      <c r="C90" s="4">
        <v>4</v>
      </c>
      <c r="D90" s="5">
        <v>0</v>
      </c>
      <c r="E90" s="45">
        <f t="shared" si="24"/>
        <v>0</v>
      </c>
      <c r="F90" s="5">
        <v>0</v>
      </c>
      <c r="G90" s="45">
        <f t="shared" si="25"/>
        <v>0</v>
      </c>
      <c r="H90" s="5">
        <v>0</v>
      </c>
      <c r="I90" s="45">
        <f t="shared" si="26"/>
        <v>0</v>
      </c>
      <c r="J90" s="5">
        <v>0</v>
      </c>
      <c r="K90" s="45">
        <f t="shared" si="27"/>
        <v>0</v>
      </c>
      <c r="L90" s="49"/>
      <c r="M90" s="4">
        <v>0</v>
      </c>
      <c r="N90" s="46">
        <f t="shared" si="28"/>
        <v>0</v>
      </c>
      <c r="O90" s="4">
        <v>0</v>
      </c>
      <c r="P90" s="46">
        <f t="shared" si="29"/>
        <v>0</v>
      </c>
      <c r="Q90" s="4">
        <v>1</v>
      </c>
      <c r="R90" s="46">
        <f t="shared" si="30"/>
        <v>6.4516129032258064E-3</v>
      </c>
      <c r="S90" s="4">
        <v>0</v>
      </c>
      <c r="T90" s="46">
        <f t="shared" si="31"/>
        <v>0</v>
      </c>
    </row>
    <row r="91" spans="2:20" x14ac:dyDescent="0.15">
      <c r="B91" s="47" t="s">
        <v>223</v>
      </c>
      <c r="C91" s="4">
        <v>4</v>
      </c>
      <c r="D91" s="5">
        <v>0</v>
      </c>
      <c r="E91" s="45">
        <f t="shared" si="24"/>
        <v>0</v>
      </c>
      <c r="F91" s="5">
        <v>0</v>
      </c>
      <c r="G91" s="45">
        <f t="shared" si="25"/>
        <v>0</v>
      </c>
      <c r="H91" s="5">
        <v>0</v>
      </c>
      <c r="I91" s="45">
        <f t="shared" si="26"/>
        <v>0</v>
      </c>
      <c r="J91" s="5">
        <v>0</v>
      </c>
      <c r="K91" s="45">
        <f t="shared" si="27"/>
        <v>0</v>
      </c>
      <c r="L91" s="49"/>
      <c r="M91" s="4">
        <v>0</v>
      </c>
      <c r="N91" s="46">
        <f t="shared" si="28"/>
        <v>0</v>
      </c>
      <c r="O91" s="4">
        <v>0</v>
      </c>
      <c r="P91" s="46">
        <f t="shared" si="29"/>
        <v>0</v>
      </c>
      <c r="Q91" s="4">
        <v>1</v>
      </c>
      <c r="R91" s="46">
        <f t="shared" si="30"/>
        <v>6.4516129032258064E-3</v>
      </c>
      <c r="S91" s="4">
        <v>0</v>
      </c>
      <c r="T91" s="46">
        <f t="shared" si="31"/>
        <v>0</v>
      </c>
    </row>
    <row r="92" spans="2:20" x14ac:dyDescent="0.15">
      <c r="B92" s="47" t="s">
        <v>224</v>
      </c>
      <c r="C92" s="4">
        <v>4</v>
      </c>
      <c r="D92" s="5">
        <v>0</v>
      </c>
      <c r="E92" s="45">
        <f t="shared" si="24"/>
        <v>0</v>
      </c>
      <c r="F92" s="5">
        <v>0</v>
      </c>
      <c r="G92" s="45">
        <f t="shared" si="25"/>
        <v>0</v>
      </c>
      <c r="H92" s="5">
        <v>2</v>
      </c>
      <c r="I92" s="45">
        <f t="shared" si="26"/>
        <v>8.8495575221238937E-3</v>
      </c>
      <c r="J92" s="5">
        <v>0</v>
      </c>
      <c r="K92" s="45">
        <f t="shared" si="27"/>
        <v>0</v>
      </c>
      <c r="L92" s="49"/>
      <c r="M92" s="4">
        <v>0</v>
      </c>
      <c r="N92" s="46">
        <f t="shared" si="28"/>
        <v>0</v>
      </c>
      <c r="O92" s="4">
        <v>0</v>
      </c>
      <c r="P92" s="46">
        <f t="shared" si="29"/>
        <v>0</v>
      </c>
      <c r="Q92" s="4">
        <v>0</v>
      </c>
      <c r="R92" s="46">
        <f t="shared" si="30"/>
        <v>0</v>
      </c>
      <c r="S92" s="4">
        <v>0</v>
      </c>
      <c r="T92" s="46">
        <f t="shared" si="31"/>
        <v>0</v>
      </c>
    </row>
    <row r="93" spans="2:20" x14ac:dyDescent="0.15">
      <c r="B93" s="47" t="s">
        <v>137</v>
      </c>
      <c r="C93" s="4">
        <v>4</v>
      </c>
      <c r="D93" s="5">
        <v>34</v>
      </c>
      <c r="E93" s="45">
        <f t="shared" si="24"/>
        <v>8.6513994910941472E-2</v>
      </c>
      <c r="F93" s="5">
        <v>8</v>
      </c>
      <c r="G93" s="45">
        <f t="shared" si="25"/>
        <v>0.10810810810810811</v>
      </c>
      <c r="H93" s="5">
        <v>16</v>
      </c>
      <c r="I93" s="45">
        <f t="shared" si="26"/>
        <v>7.0796460176991149E-2</v>
      </c>
      <c r="J93" s="5">
        <v>2</v>
      </c>
      <c r="K93" s="45">
        <f t="shared" si="27"/>
        <v>7.1428571428571425E-2</v>
      </c>
      <c r="L93" s="49"/>
      <c r="M93" s="4">
        <v>11</v>
      </c>
      <c r="N93" s="46">
        <f t="shared" si="28"/>
        <v>3.0555555555555555E-2</v>
      </c>
      <c r="O93" s="4">
        <v>1</v>
      </c>
      <c r="P93" s="46">
        <f t="shared" si="29"/>
        <v>2.3255813953488372E-2</v>
      </c>
      <c r="Q93" s="4">
        <v>5</v>
      </c>
      <c r="R93" s="46">
        <f t="shared" si="30"/>
        <v>3.2258064516129031E-2</v>
      </c>
      <c r="S93" s="4">
        <v>0</v>
      </c>
      <c r="T93" s="46">
        <f t="shared" si="31"/>
        <v>0</v>
      </c>
    </row>
    <row r="94" spans="2:20" x14ac:dyDescent="0.15">
      <c r="B94" s="47" t="s">
        <v>138</v>
      </c>
      <c r="C94" s="4">
        <v>4</v>
      </c>
      <c r="D94" s="5">
        <v>7</v>
      </c>
      <c r="E94" s="45">
        <f t="shared" si="24"/>
        <v>1.7811704834605598E-2</v>
      </c>
      <c r="F94" s="5">
        <v>3</v>
      </c>
      <c r="G94" s="45">
        <f t="shared" si="25"/>
        <v>4.0540540540540543E-2</v>
      </c>
      <c r="H94" s="5">
        <v>5</v>
      </c>
      <c r="I94" s="45">
        <f t="shared" si="26"/>
        <v>2.2123893805309734E-2</v>
      </c>
      <c r="J94" s="5">
        <v>3</v>
      </c>
      <c r="K94" s="45">
        <f t="shared" si="27"/>
        <v>0.10714285714285714</v>
      </c>
      <c r="L94" s="49"/>
      <c r="M94" s="4">
        <v>9</v>
      </c>
      <c r="N94" s="46">
        <f t="shared" si="28"/>
        <v>2.5000000000000001E-2</v>
      </c>
      <c r="O94" s="4">
        <v>2</v>
      </c>
      <c r="P94" s="46">
        <f t="shared" si="29"/>
        <v>4.6511627906976744E-2</v>
      </c>
      <c r="Q94" s="4">
        <v>3</v>
      </c>
      <c r="R94" s="46">
        <f t="shared" si="30"/>
        <v>1.935483870967742E-2</v>
      </c>
      <c r="S94" s="4">
        <v>0</v>
      </c>
      <c r="T94" s="46">
        <f t="shared" si="31"/>
        <v>0</v>
      </c>
    </row>
    <row r="95" spans="2:20" x14ac:dyDescent="0.15">
      <c r="B95" s="47" t="s">
        <v>139</v>
      </c>
      <c r="C95" s="4">
        <v>4</v>
      </c>
      <c r="D95" s="5">
        <v>11</v>
      </c>
      <c r="E95" s="45">
        <f t="shared" si="24"/>
        <v>2.7989821882951654E-2</v>
      </c>
      <c r="F95" s="5">
        <v>18</v>
      </c>
      <c r="G95" s="45">
        <f t="shared" si="25"/>
        <v>0.24324324324324326</v>
      </c>
      <c r="H95" s="5">
        <v>11</v>
      </c>
      <c r="I95" s="45">
        <f t="shared" si="26"/>
        <v>4.8672566371681415E-2</v>
      </c>
      <c r="J95" s="5">
        <v>9</v>
      </c>
      <c r="K95" s="45">
        <f t="shared" si="27"/>
        <v>0.32142857142857145</v>
      </c>
      <c r="L95" s="49"/>
      <c r="M95" s="4">
        <v>4</v>
      </c>
      <c r="N95" s="46">
        <f t="shared" si="28"/>
        <v>1.1111111111111112E-2</v>
      </c>
      <c r="O95" s="4">
        <v>8</v>
      </c>
      <c r="P95" s="46">
        <f t="shared" si="29"/>
        <v>0.18604651162790697</v>
      </c>
      <c r="Q95" s="4">
        <v>5</v>
      </c>
      <c r="R95" s="46">
        <f t="shared" si="30"/>
        <v>3.2258064516129031E-2</v>
      </c>
      <c r="S95" s="4">
        <v>10</v>
      </c>
      <c r="T95" s="46">
        <f t="shared" si="31"/>
        <v>0.41666666666666669</v>
      </c>
    </row>
    <row r="96" spans="2:20" x14ac:dyDescent="0.15">
      <c r="B96" s="44" t="s">
        <v>229</v>
      </c>
      <c r="C96" s="4">
        <v>5</v>
      </c>
      <c r="D96" s="5">
        <v>0</v>
      </c>
      <c r="E96" s="45">
        <f t="shared" si="24"/>
        <v>0</v>
      </c>
      <c r="F96" s="5">
        <v>0</v>
      </c>
      <c r="G96" s="45">
        <f t="shared" si="25"/>
        <v>0</v>
      </c>
      <c r="H96" s="5">
        <v>0</v>
      </c>
      <c r="I96" s="45">
        <f t="shared" si="26"/>
        <v>0</v>
      </c>
      <c r="J96" s="5">
        <v>0</v>
      </c>
      <c r="K96" s="45">
        <f t="shared" si="27"/>
        <v>0</v>
      </c>
      <c r="L96" s="49"/>
      <c r="M96" s="4">
        <v>0</v>
      </c>
      <c r="N96" s="46">
        <f t="shared" si="28"/>
        <v>0</v>
      </c>
      <c r="O96" s="4">
        <v>0</v>
      </c>
      <c r="P96" s="46">
        <f t="shared" si="29"/>
        <v>0</v>
      </c>
      <c r="Q96" s="4">
        <v>0</v>
      </c>
      <c r="R96" s="46">
        <f t="shared" si="30"/>
        <v>0</v>
      </c>
      <c r="S96" s="4">
        <v>1</v>
      </c>
      <c r="T96" s="46">
        <f t="shared" si="31"/>
        <v>4.1666666666666664E-2</v>
      </c>
    </row>
    <row r="97" spans="2:20" x14ac:dyDescent="0.15">
      <c r="B97" s="47" t="s">
        <v>225</v>
      </c>
      <c r="C97" s="4">
        <v>5</v>
      </c>
      <c r="D97" s="5">
        <v>0</v>
      </c>
      <c r="E97" s="45">
        <f t="shared" si="24"/>
        <v>0</v>
      </c>
      <c r="F97" s="5">
        <v>0</v>
      </c>
      <c r="G97" s="45">
        <f t="shared" si="25"/>
        <v>0</v>
      </c>
      <c r="H97" s="5">
        <v>0</v>
      </c>
      <c r="I97" s="45">
        <f t="shared" si="26"/>
        <v>0</v>
      </c>
      <c r="J97" s="5">
        <v>0</v>
      </c>
      <c r="K97" s="45">
        <f t="shared" si="27"/>
        <v>0</v>
      </c>
      <c r="L97" s="49"/>
      <c r="M97" s="4">
        <v>0</v>
      </c>
      <c r="N97" s="46">
        <f t="shared" si="28"/>
        <v>0</v>
      </c>
      <c r="O97" s="4">
        <v>0</v>
      </c>
      <c r="P97" s="46">
        <f t="shared" si="29"/>
        <v>0</v>
      </c>
      <c r="Q97" s="4">
        <v>1</v>
      </c>
      <c r="R97" s="46">
        <f t="shared" si="30"/>
        <v>6.4516129032258064E-3</v>
      </c>
      <c r="S97" s="4">
        <v>0</v>
      </c>
      <c r="T97" s="46">
        <f t="shared" si="31"/>
        <v>0</v>
      </c>
    </row>
    <row r="98" spans="2:20" x14ac:dyDescent="0.15">
      <c r="B98" s="47" t="s">
        <v>121</v>
      </c>
      <c r="C98" s="4">
        <v>5</v>
      </c>
      <c r="D98" s="5">
        <v>0</v>
      </c>
      <c r="E98" s="45">
        <f t="shared" si="24"/>
        <v>0</v>
      </c>
      <c r="F98" s="5">
        <v>0</v>
      </c>
      <c r="G98" s="45">
        <f t="shared" si="25"/>
        <v>0</v>
      </c>
      <c r="H98" s="5">
        <v>0</v>
      </c>
      <c r="I98" s="45">
        <f t="shared" si="26"/>
        <v>0</v>
      </c>
      <c r="J98" s="5">
        <v>0</v>
      </c>
      <c r="K98" s="45">
        <f t="shared" si="27"/>
        <v>0</v>
      </c>
      <c r="L98" s="49"/>
      <c r="M98" s="4">
        <v>0</v>
      </c>
      <c r="N98" s="46">
        <f t="shared" si="28"/>
        <v>0</v>
      </c>
      <c r="O98" s="4">
        <v>0</v>
      </c>
      <c r="P98" s="46">
        <f t="shared" si="29"/>
        <v>0</v>
      </c>
      <c r="Q98" s="4">
        <v>1</v>
      </c>
      <c r="R98" s="46">
        <f t="shared" si="30"/>
        <v>6.4516129032258064E-3</v>
      </c>
      <c r="S98" s="4">
        <v>1</v>
      </c>
      <c r="T98" s="46">
        <f t="shared" si="31"/>
        <v>4.1666666666666664E-2</v>
      </c>
    </row>
    <row r="99" spans="2:20" x14ac:dyDescent="0.15">
      <c r="B99" s="47" t="s">
        <v>226</v>
      </c>
      <c r="C99" s="4">
        <v>5</v>
      </c>
      <c r="D99" s="5">
        <v>0</v>
      </c>
      <c r="E99" s="45">
        <f t="shared" si="24"/>
        <v>0</v>
      </c>
      <c r="F99" s="5">
        <v>0</v>
      </c>
      <c r="G99" s="45">
        <f t="shared" si="25"/>
        <v>0</v>
      </c>
      <c r="H99" s="5">
        <v>1</v>
      </c>
      <c r="I99" s="45">
        <f t="shared" si="26"/>
        <v>4.4247787610619468E-3</v>
      </c>
      <c r="J99" s="5">
        <v>0</v>
      </c>
      <c r="K99" s="45">
        <f t="shared" si="27"/>
        <v>0</v>
      </c>
      <c r="L99" s="49"/>
      <c r="M99" s="4">
        <v>0</v>
      </c>
      <c r="N99" s="46">
        <f t="shared" si="28"/>
        <v>0</v>
      </c>
      <c r="O99" s="4">
        <v>0</v>
      </c>
      <c r="P99" s="46">
        <f t="shared" si="29"/>
        <v>0</v>
      </c>
      <c r="Q99" s="4">
        <v>0</v>
      </c>
      <c r="R99" s="46">
        <f t="shared" si="30"/>
        <v>0</v>
      </c>
      <c r="S99" s="4">
        <v>0</v>
      </c>
      <c r="T99" s="46">
        <f t="shared" si="31"/>
        <v>0</v>
      </c>
    </row>
    <row r="100" spans="2:20" x14ac:dyDescent="0.15">
      <c r="B100" s="47" t="s">
        <v>140</v>
      </c>
      <c r="C100" s="4">
        <v>5</v>
      </c>
      <c r="D100" s="5">
        <v>4</v>
      </c>
      <c r="E100" s="45">
        <f t="shared" si="24"/>
        <v>1.0178117048346057E-2</v>
      </c>
      <c r="F100" s="5">
        <v>3</v>
      </c>
      <c r="G100" s="45">
        <f t="shared" si="25"/>
        <v>4.0540540540540543E-2</v>
      </c>
      <c r="H100" s="5">
        <v>4</v>
      </c>
      <c r="I100" s="45">
        <f t="shared" si="26"/>
        <v>1.7699115044247787E-2</v>
      </c>
      <c r="J100" s="5">
        <v>0</v>
      </c>
      <c r="K100" s="45">
        <f t="shared" si="27"/>
        <v>0</v>
      </c>
      <c r="L100" s="49"/>
      <c r="M100" s="4">
        <v>3</v>
      </c>
      <c r="N100" s="46">
        <f t="shared" si="28"/>
        <v>8.3333333333333332E-3</v>
      </c>
      <c r="O100" s="4">
        <v>1</v>
      </c>
      <c r="P100" s="46">
        <f t="shared" si="29"/>
        <v>2.3255813953488372E-2</v>
      </c>
      <c r="Q100" s="4">
        <v>3</v>
      </c>
      <c r="R100" s="46">
        <f t="shared" si="30"/>
        <v>1.935483870967742E-2</v>
      </c>
      <c r="S100" s="4">
        <v>1</v>
      </c>
      <c r="T100" s="46">
        <f t="shared" si="31"/>
        <v>4.1666666666666664E-2</v>
      </c>
    </row>
    <row r="101" spans="2:20" x14ac:dyDescent="0.15">
      <c r="B101" s="47" t="s">
        <v>141</v>
      </c>
      <c r="C101" s="4">
        <v>5</v>
      </c>
      <c r="D101" s="5">
        <v>4</v>
      </c>
      <c r="E101" s="45">
        <f t="shared" si="24"/>
        <v>1.0178117048346057E-2</v>
      </c>
      <c r="F101" s="5">
        <v>3</v>
      </c>
      <c r="G101" s="45">
        <f t="shared" si="25"/>
        <v>4.0540540540540543E-2</v>
      </c>
      <c r="H101" s="5">
        <v>2</v>
      </c>
      <c r="I101" s="45">
        <f t="shared" si="26"/>
        <v>8.8495575221238937E-3</v>
      </c>
      <c r="J101" s="5">
        <v>1</v>
      </c>
      <c r="K101" s="45">
        <f t="shared" si="27"/>
        <v>3.5714285714285712E-2</v>
      </c>
      <c r="L101" s="49"/>
      <c r="M101" s="4">
        <v>2</v>
      </c>
      <c r="N101" s="46">
        <f t="shared" si="28"/>
        <v>5.5555555555555558E-3</v>
      </c>
      <c r="O101" s="4">
        <v>0</v>
      </c>
      <c r="P101" s="46">
        <f t="shared" si="29"/>
        <v>0</v>
      </c>
      <c r="Q101" s="4">
        <v>2</v>
      </c>
      <c r="R101" s="46">
        <f t="shared" si="30"/>
        <v>1.2903225806451613E-2</v>
      </c>
      <c r="S101" s="4">
        <v>1</v>
      </c>
      <c r="T101" s="46">
        <f t="shared" si="31"/>
        <v>4.1666666666666664E-2</v>
      </c>
    </row>
    <row r="102" spans="2:20" x14ac:dyDescent="0.15">
      <c r="B102" s="47" t="s">
        <v>142</v>
      </c>
      <c r="C102" s="4">
        <v>5</v>
      </c>
      <c r="D102" s="5">
        <v>0</v>
      </c>
      <c r="E102" s="45">
        <f t="shared" si="24"/>
        <v>0</v>
      </c>
      <c r="F102" s="5">
        <v>2</v>
      </c>
      <c r="G102" s="45">
        <f t="shared" si="25"/>
        <v>2.7027027027027029E-2</v>
      </c>
      <c r="H102" s="5">
        <v>1</v>
      </c>
      <c r="I102" s="45">
        <f t="shared" si="26"/>
        <v>4.4247787610619468E-3</v>
      </c>
      <c r="J102" s="5">
        <v>2</v>
      </c>
      <c r="K102" s="45">
        <f t="shared" si="27"/>
        <v>7.1428571428571425E-2</v>
      </c>
      <c r="L102" s="49"/>
      <c r="M102" s="4">
        <v>0</v>
      </c>
      <c r="N102" s="46">
        <f t="shared" si="28"/>
        <v>0</v>
      </c>
      <c r="O102" s="4">
        <v>2</v>
      </c>
      <c r="P102" s="46">
        <f t="shared" si="29"/>
        <v>4.6511627906976744E-2</v>
      </c>
      <c r="Q102" s="4">
        <v>0</v>
      </c>
      <c r="R102" s="46">
        <f t="shared" si="30"/>
        <v>0</v>
      </c>
      <c r="S102" s="4">
        <v>0</v>
      </c>
      <c r="T102" s="46">
        <f t="shared" si="31"/>
        <v>0</v>
      </c>
    </row>
    <row r="103" spans="2:20" x14ac:dyDescent="0.15">
      <c r="B103" s="47" t="s">
        <v>143</v>
      </c>
      <c r="C103" s="4">
        <v>5</v>
      </c>
      <c r="D103" s="5">
        <v>1</v>
      </c>
      <c r="E103" s="45">
        <f t="shared" si="24"/>
        <v>2.5445292620865142E-3</v>
      </c>
      <c r="F103" s="5">
        <v>8</v>
      </c>
      <c r="G103" s="45">
        <f t="shared" si="25"/>
        <v>0.10810810810810811</v>
      </c>
      <c r="H103" s="5">
        <v>1</v>
      </c>
      <c r="I103" s="45">
        <f t="shared" si="26"/>
        <v>4.4247787610619468E-3</v>
      </c>
      <c r="J103" s="5">
        <v>3</v>
      </c>
      <c r="K103" s="45">
        <f t="shared" si="27"/>
        <v>0.10714285714285714</v>
      </c>
      <c r="L103" s="49"/>
      <c r="M103" s="4">
        <v>0</v>
      </c>
      <c r="N103" s="46">
        <f t="shared" si="28"/>
        <v>0</v>
      </c>
      <c r="O103" s="4">
        <v>0</v>
      </c>
      <c r="P103" s="46">
        <f t="shared" si="29"/>
        <v>0</v>
      </c>
      <c r="Q103" s="4">
        <v>1</v>
      </c>
      <c r="R103" s="46">
        <f t="shared" si="30"/>
        <v>6.4516129032258064E-3</v>
      </c>
      <c r="S103" s="4">
        <v>2</v>
      </c>
      <c r="T103" s="46">
        <f t="shared" si="31"/>
        <v>8.3333333333333329E-2</v>
      </c>
    </row>
    <row r="104" spans="2:20" x14ac:dyDescent="0.15">
      <c r="B104" s="44" t="s">
        <v>227</v>
      </c>
      <c r="C104" s="4">
        <v>6</v>
      </c>
      <c r="D104" s="5">
        <v>0</v>
      </c>
      <c r="E104" s="45">
        <f t="shared" si="24"/>
        <v>0</v>
      </c>
      <c r="F104" s="5">
        <v>1</v>
      </c>
      <c r="G104" s="45">
        <f t="shared" si="25"/>
        <v>1.3513513513513514E-2</v>
      </c>
      <c r="H104" s="5">
        <v>1</v>
      </c>
      <c r="I104" s="45">
        <f t="shared" si="26"/>
        <v>4.4247787610619468E-3</v>
      </c>
      <c r="J104" s="5">
        <v>0</v>
      </c>
      <c r="K104" s="45">
        <f t="shared" si="27"/>
        <v>0</v>
      </c>
      <c r="L104" s="49"/>
      <c r="M104" s="4">
        <v>0</v>
      </c>
      <c r="N104" s="46">
        <f t="shared" si="28"/>
        <v>0</v>
      </c>
      <c r="O104" s="4">
        <v>0</v>
      </c>
      <c r="P104" s="46">
        <f t="shared" si="29"/>
        <v>0</v>
      </c>
      <c r="Q104" s="4">
        <v>0</v>
      </c>
      <c r="R104" s="46">
        <f t="shared" si="30"/>
        <v>0</v>
      </c>
      <c r="S104" s="4">
        <v>0</v>
      </c>
      <c r="T104" s="46">
        <f t="shared" si="31"/>
        <v>0</v>
      </c>
    </row>
    <row r="105" spans="2:20" x14ac:dyDescent="0.15">
      <c r="B105" s="47" t="s">
        <v>144</v>
      </c>
      <c r="C105" s="4">
        <v>6</v>
      </c>
      <c r="D105" s="5">
        <v>3</v>
      </c>
      <c r="E105" s="45">
        <f t="shared" si="24"/>
        <v>7.6335877862595417E-3</v>
      </c>
      <c r="F105" s="5">
        <v>2</v>
      </c>
      <c r="G105" s="45">
        <f t="shared" si="25"/>
        <v>2.7027027027027029E-2</v>
      </c>
      <c r="H105" s="5">
        <v>6</v>
      </c>
      <c r="I105" s="45">
        <f t="shared" si="26"/>
        <v>2.6548672566371681E-2</v>
      </c>
      <c r="J105" s="5">
        <v>3</v>
      </c>
      <c r="K105" s="45">
        <f t="shared" si="27"/>
        <v>0.10714285714285714</v>
      </c>
      <c r="L105" s="49"/>
      <c r="M105" s="4">
        <v>1</v>
      </c>
      <c r="N105" s="46">
        <f t="shared" si="28"/>
        <v>2.7777777777777779E-3</v>
      </c>
      <c r="O105" s="4">
        <v>0</v>
      </c>
      <c r="P105" s="46">
        <f t="shared" si="29"/>
        <v>0</v>
      </c>
      <c r="Q105" s="4">
        <v>2</v>
      </c>
      <c r="R105" s="46">
        <f t="shared" si="30"/>
        <v>1.2903225806451613E-2</v>
      </c>
      <c r="S105" s="4">
        <v>1</v>
      </c>
      <c r="T105" s="46">
        <f t="shared" si="31"/>
        <v>4.1666666666666664E-2</v>
      </c>
    </row>
    <row r="106" spans="2:20" x14ac:dyDescent="0.15">
      <c r="B106" s="47" t="s">
        <v>145</v>
      </c>
      <c r="C106" s="4">
        <v>6</v>
      </c>
      <c r="D106" s="5">
        <v>0</v>
      </c>
      <c r="E106" s="45">
        <f t="shared" si="24"/>
        <v>0</v>
      </c>
      <c r="F106" s="5">
        <v>1</v>
      </c>
      <c r="G106" s="45">
        <f t="shared" si="25"/>
        <v>1.3513513513513514E-2</v>
      </c>
      <c r="H106" s="5">
        <v>1</v>
      </c>
      <c r="I106" s="45">
        <f t="shared" si="26"/>
        <v>4.4247787610619468E-3</v>
      </c>
      <c r="J106" s="5">
        <v>1</v>
      </c>
      <c r="K106" s="45">
        <f t="shared" si="27"/>
        <v>3.5714285714285712E-2</v>
      </c>
      <c r="L106" s="49"/>
      <c r="M106" s="4">
        <v>0</v>
      </c>
      <c r="N106" s="46">
        <f t="shared" si="28"/>
        <v>0</v>
      </c>
      <c r="O106" s="4">
        <v>0</v>
      </c>
      <c r="P106" s="46">
        <f t="shared" si="29"/>
        <v>0</v>
      </c>
      <c r="Q106" s="4">
        <v>0</v>
      </c>
      <c r="R106" s="46">
        <f t="shared" si="30"/>
        <v>0</v>
      </c>
      <c r="S106" s="4">
        <v>1</v>
      </c>
      <c r="T106" s="46">
        <f t="shared" si="31"/>
        <v>4.1666666666666664E-2</v>
      </c>
    </row>
    <row r="107" spans="2:20" x14ac:dyDescent="0.15">
      <c r="B107" s="47" t="s">
        <v>146</v>
      </c>
      <c r="C107" s="4">
        <v>6</v>
      </c>
      <c r="D107" s="5">
        <v>0</v>
      </c>
      <c r="E107" s="45">
        <f t="shared" si="24"/>
        <v>0</v>
      </c>
      <c r="F107" s="5">
        <v>0</v>
      </c>
      <c r="G107" s="45">
        <f t="shared" si="25"/>
        <v>0</v>
      </c>
      <c r="H107" s="5">
        <v>0</v>
      </c>
      <c r="I107" s="45">
        <f t="shared" si="26"/>
        <v>0</v>
      </c>
      <c r="J107" s="5">
        <v>1</v>
      </c>
      <c r="K107" s="45">
        <f t="shared" si="27"/>
        <v>3.5714285714285712E-2</v>
      </c>
      <c r="L107" s="49"/>
      <c r="M107" s="4">
        <v>0</v>
      </c>
      <c r="N107" s="46">
        <f t="shared" si="28"/>
        <v>0</v>
      </c>
      <c r="O107" s="4">
        <v>1</v>
      </c>
      <c r="P107" s="46">
        <f t="shared" si="29"/>
        <v>2.3255813953488372E-2</v>
      </c>
      <c r="Q107" s="4">
        <v>0</v>
      </c>
      <c r="R107" s="46">
        <f t="shared" si="30"/>
        <v>0</v>
      </c>
      <c r="S107" s="4">
        <v>0</v>
      </c>
      <c r="T107" s="46">
        <f t="shared" si="31"/>
        <v>0</v>
      </c>
    </row>
  </sheetData>
  <mergeCells count="6">
    <mergeCell ref="D3:L3"/>
    <mergeCell ref="M3:T3"/>
    <mergeCell ref="D4:G4"/>
    <mergeCell ref="H4:K4"/>
    <mergeCell ref="M4:P4"/>
    <mergeCell ref="Q4:T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516C-3A52-1B4E-9E99-04613D191843}">
  <dimension ref="B2:J34"/>
  <sheetViews>
    <sheetView zoomScaleNormal="100" workbookViewId="0">
      <selection activeCell="B2" sqref="B2"/>
    </sheetView>
  </sheetViews>
  <sheetFormatPr baseColWidth="10" defaultRowHeight="15" x14ac:dyDescent="0.2"/>
  <cols>
    <col min="2" max="2" width="16.83203125" customWidth="1"/>
    <col min="3" max="8" width="8.83203125" customWidth="1"/>
  </cols>
  <sheetData>
    <row r="2" spans="2:10" ht="19" customHeight="1" x14ac:dyDescent="0.2">
      <c r="B2" s="84" t="s">
        <v>245</v>
      </c>
    </row>
    <row r="3" spans="2:10" x14ac:dyDescent="0.2">
      <c r="B3" s="4"/>
      <c r="C3" s="4"/>
      <c r="D3" s="4"/>
      <c r="E3" s="4"/>
      <c r="F3" s="4"/>
      <c r="G3" s="4"/>
      <c r="H3" s="4"/>
      <c r="I3" s="4"/>
    </row>
    <row r="4" spans="2:10" x14ac:dyDescent="0.2">
      <c r="B4" s="61"/>
      <c r="C4" s="82" t="s">
        <v>153</v>
      </c>
      <c r="D4" s="82"/>
      <c r="E4" s="82" t="s">
        <v>154</v>
      </c>
      <c r="F4" s="82"/>
      <c r="G4" s="82" t="s">
        <v>155</v>
      </c>
      <c r="H4" s="82"/>
      <c r="I4" s="4"/>
    </row>
    <row r="5" spans="2:10" x14ac:dyDescent="0.2">
      <c r="B5" s="59"/>
      <c r="C5" s="60" t="s">
        <v>0</v>
      </c>
      <c r="D5" s="60" t="s">
        <v>156</v>
      </c>
      <c r="E5" s="60" t="s">
        <v>0</v>
      </c>
      <c r="F5" s="60" t="s">
        <v>156</v>
      </c>
      <c r="G5" s="60" t="s">
        <v>0</v>
      </c>
      <c r="H5" s="60" t="s">
        <v>156</v>
      </c>
      <c r="I5" s="4"/>
    </row>
    <row r="6" spans="2:10" x14ac:dyDescent="0.2">
      <c r="B6" s="55" t="s">
        <v>157</v>
      </c>
      <c r="C6" s="56"/>
      <c r="D6" s="56"/>
      <c r="E6" s="56"/>
      <c r="F6" s="56"/>
      <c r="G6" s="56"/>
      <c r="H6" s="56"/>
      <c r="I6" s="10"/>
    </row>
    <row r="7" spans="2:10" x14ac:dyDescent="0.2">
      <c r="B7" s="54" t="s">
        <v>158</v>
      </c>
      <c r="C7" s="56"/>
      <c r="D7" s="56"/>
      <c r="E7" s="56"/>
      <c r="F7" s="56"/>
      <c r="G7" s="56"/>
      <c r="H7" s="56"/>
      <c r="I7" s="10"/>
    </row>
    <row r="8" spans="2:10" x14ac:dyDescent="0.2">
      <c r="B8" s="57" t="s">
        <v>159</v>
      </c>
      <c r="C8" s="68">
        <v>3.5960000000000001</v>
      </c>
      <c r="D8" s="63">
        <v>3.2000000000000003E-4</v>
      </c>
      <c r="E8" s="69">
        <v>1.0780000000000001</v>
      </c>
      <c r="F8" s="64">
        <v>0.28100000000000003</v>
      </c>
      <c r="G8" s="69">
        <v>1.84</v>
      </c>
      <c r="H8" s="77">
        <v>3.3000000000000002E-2</v>
      </c>
      <c r="I8" s="10"/>
      <c r="J8" s="79"/>
    </row>
    <row r="9" spans="2:10" x14ac:dyDescent="0.2">
      <c r="B9" s="58" t="s">
        <v>18</v>
      </c>
      <c r="C9" s="68">
        <v>2.98</v>
      </c>
      <c r="D9" s="63">
        <v>2.8999999999999998E-3</v>
      </c>
      <c r="E9" s="69">
        <v>-0.29799999999999999</v>
      </c>
      <c r="F9" s="64">
        <v>0.76600000000000001</v>
      </c>
      <c r="G9" s="69">
        <v>1.8879999999999999</v>
      </c>
      <c r="H9" s="77">
        <v>2.9499999999999998E-2</v>
      </c>
      <c r="I9" s="10"/>
      <c r="J9" s="79"/>
    </row>
    <row r="10" spans="2:10" x14ac:dyDescent="0.2">
      <c r="B10" s="58" t="s">
        <v>61</v>
      </c>
      <c r="C10" s="68">
        <v>3.456</v>
      </c>
      <c r="D10" s="63">
        <v>5.5000000000000003E-4</v>
      </c>
      <c r="E10" s="69">
        <v>0.39500000000000002</v>
      </c>
      <c r="F10" s="64">
        <v>0.69299999999999995</v>
      </c>
      <c r="G10" s="69">
        <v>-1.0509999999999999</v>
      </c>
      <c r="H10" s="64">
        <v>0.29299999999999998</v>
      </c>
      <c r="I10" s="64"/>
      <c r="J10" s="79"/>
    </row>
    <row r="11" spans="2:10" x14ac:dyDescent="0.2">
      <c r="B11" s="57" t="s">
        <v>160</v>
      </c>
      <c r="C11" s="68">
        <v>5.149</v>
      </c>
      <c r="D11" s="63">
        <v>2.6E-7</v>
      </c>
      <c r="E11" s="69">
        <v>1.0509999999999999</v>
      </c>
      <c r="F11" s="64">
        <v>0.29299999999999998</v>
      </c>
      <c r="G11" s="69">
        <v>1.756</v>
      </c>
      <c r="H11" s="77">
        <v>3.95E-2</v>
      </c>
      <c r="I11" s="10"/>
      <c r="J11" s="79"/>
    </row>
    <row r="12" spans="2:10" x14ac:dyDescent="0.2">
      <c r="B12" s="58" t="s">
        <v>34</v>
      </c>
      <c r="C12" s="68">
        <v>3.738</v>
      </c>
      <c r="D12" s="63">
        <v>1.9000000000000001E-4</v>
      </c>
      <c r="E12" s="69">
        <v>0.106</v>
      </c>
      <c r="F12" s="64">
        <v>0.91500000000000004</v>
      </c>
      <c r="G12" s="69">
        <v>2.214</v>
      </c>
      <c r="H12" s="77">
        <v>1.35E-2</v>
      </c>
      <c r="I12" s="10"/>
      <c r="J12" s="79"/>
    </row>
    <row r="13" spans="2:10" x14ac:dyDescent="0.2">
      <c r="B13" s="58" t="s">
        <v>151</v>
      </c>
      <c r="C13" s="68">
        <v>4.1989999999999998</v>
      </c>
      <c r="D13" s="63">
        <v>2.6999999999999999E-5</v>
      </c>
      <c r="E13" s="69">
        <v>0.93200000000000005</v>
      </c>
      <c r="F13" s="64">
        <v>0.35199999999999998</v>
      </c>
      <c r="G13" s="69">
        <v>-0.65100000000000002</v>
      </c>
      <c r="H13" s="64">
        <v>0.51500000000000001</v>
      </c>
      <c r="I13" s="64"/>
      <c r="J13" s="79"/>
    </row>
    <row r="14" spans="2:10" x14ac:dyDescent="0.2">
      <c r="B14" s="54"/>
      <c r="C14" s="68"/>
      <c r="D14" s="65"/>
      <c r="E14" s="69"/>
      <c r="F14" s="62"/>
      <c r="G14" s="69"/>
      <c r="H14" s="62"/>
      <c r="I14" s="10"/>
      <c r="J14" s="79"/>
    </row>
    <row r="15" spans="2:10" x14ac:dyDescent="0.2">
      <c r="B15" s="55" t="s">
        <v>161</v>
      </c>
      <c r="C15" s="68"/>
      <c r="D15" s="65"/>
      <c r="E15" s="69"/>
      <c r="F15" s="62"/>
      <c r="G15" s="69"/>
      <c r="H15" s="62"/>
      <c r="I15" s="10"/>
      <c r="J15" s="79"/>
    </row>
    <row r="16" spans="2:10" x14ac:dyDescent="0.2">
      <c r="B16" s="54" t="s">
        <v>162</v>
      </c>
      <c r="C16" s="68"/>
      <c r="D16" s="65"/>
      <c r="E16" s="69"/>
      <c r="F16" s="62"/>
      <c r="G16" s="69"/>
      <c r="H16" s="62"/>
      <c r="I16" s="10"/>
      <c r="J16" s="79"/>
    </row>
    <row r="17" spans="2:10" x14ac:dyDescent="0.2">
      <c r="B17" s="57" t="s">
        <v>159</v>
      </c>
      <c r="C17" s="68">
        <v>3.3570000000000002</v>
      </c>
      <c r="D17" s="63">
        <v>7.9000000000000001E-4</v>
      </c>
      <c r="E17" s="69">
        <v>0.48899999999999999</v>
      </c>
      <c r="F17" s="62">
        <v>0.625</v>
      </c>
      <c r="G17" s="69">
        <v>0.95899999999999996</v>
      </c>
      <c r="H17" s="78">
        <v>0.16900000000000001</v>
      </c>
      <c r="I17" s="10"/>
      <c r="J17" s="79"/>
    </row>
    <row r="18" spans="2:10" x14ac:dyDescent="0.2">
      <c r="B18" s="58" t="s">
        <v>18</v>
      </c>
      <c r="C18" s="68">
        <v>3.4449999999999998</v>
      </c>
      <c r="D18" s="63">
        <v>5.6999999999999998E-4</v>
      </c>
      <c r="E18" s="69">
        <v>0.84299999999999997</v>
      </c>
      <c r="F18" s="62">
        <v>0.39900000000000002</v>
      </c>
      <c r="G18" s="69">
        <v>2.246</v>
      </c>
      <c r="H18" s="78">
        <v>1.2500000000000001E-2</v>
      </c>
      <c r="I18" s="10"/>
      <c r="J18" s="79"/>
    </row>
    <row r="19" spans="2:10" x14ac:dyDescent="0.2">
      <c r="B19" s="58" t="s">
        <v>61</v>
      </c>
      <c r="C19" s="68">
        <v>1.9890000000000001</v>
      </c>
      <c r="D19" s="63">
        <v>4.7E-2</v>
      </c>
      <c r="E19" s="69">
        <v>-0.32300000000000001</v>
      </c>
      <c r="F19" s="62">
        <v>0.747</v>
      </c>
      <c r="G19" s="69">
        <v>-1.411</v>
      </c>
      <c r="H19" s="62">
        <v>0.158</v>
      </c>
      <c r="I19" s="62"/>
      <c r="J19" s="79"/>
    </row>
    <row r="20" spans="2:10" x14ac:dyDescent="0.2">
      <c r="B20" s="57" t="s">
        <v>160</v>
      </c>
      <c r="C20" s="68">
        <v>4.59</v>
      </c>
      <c r="D20" s="63">
        <v>4.4000000000000002E-6</v>
      </c>
      <c r="E20" s="69">
        <v>0.30399999999999999</v>
      </c>
      <c r="F20" s="62">
        <v>0.76100000000000001</v>
      </c>
      <c r="G20" s="69">
        <v>0.90900000000000003</v>
      </c>
      <c r="H20" s="78">
        <v>0.18149999999999999</v>
      </c>
      <c r="I20" s="10"/>
      <c r="J20" s="79"/>
    </row>
    <row r="21" spans="2:10" x14ac:dyDescent="0.2">
      <c r="B21" s="58" t="s">
        <v>34</v>
      </c>
      <c r="C21" s="68">
        <v>4.4400000000000004</v>
      </c>
      <c r="D21" s="63">
        <v>9.0000000000000002E-6</v>
      </c>
      <c r="E21" s="69">
        <v>0.65400000000000003</v>
      </c>
      <c r="F21" s="62">
        <v>0.51300000000000001</v>
      </c>
      <c r="G21" s="69">
        <v>2.0579999999999998</v>
      </c>
      <c r="H21" s="78">
        <v>0.02</v>
      </c>
      <c r="I21" s="10"/>
      <c r="J21" s="79"/>
    </row>
    <row r="22" spans="2:10" x14ac:dyDescent="0.2">
      <c r="B22" s="58" t="s">
        <v>151</v>
      </c>
      <c r="C22" s="68">
        <v>3.371</v>
      </c>
      <c r="D22" s="63">
        <v>7.5000000000000002E-4</v>
      </c>
      <c r="E22" s="69">
        <v>-0.65700000000000003</v>
      </c>
      <c r="F22" s="62">
        <v>0.51100000000000001</v>
      </c>
      <c r="G22" s="69">
        <v>-1.0580000000000001</v>
      </c>
      <c r="H22" s="62">
        <v>0.28999999999999998</v>
      </c>
      <c r="I22" s="62"/>
      <c r="J22" s="79"/>
    </row>
    <row r="23" spans="2:10" x14ac:dyDescent="0.2">
      <c r="B23" s="54"/>
      <c r="C23" s="68"/>
      <c r="D23" s="65"/>
      <c r="E23" s="69"/>
      <c r="F23" s="62"/>
      <c r="G23" s="69"/>
      <c r="H23" s="62"/>
      <c r="I23" s="10"/>
      <c r="J23" s="79"/>
    </row>
    <row r="24" spans="2:10" x14ac:dyDescent="0.2">
      <c r="B24" s="55" t="s">
        <v>157</v>
      </c>
      <c r="C24" s="68"/>
      <c r="D24" s="65"/>
      <c r="E24" s="69"/>
      <c r="F24" s="62"/>
      <c r="G24" s="69"/>
      <c r="H24" s="62"/>
      <c r="I24" s="10"/>
      <c r="J24" s="79"/>
    </row>
    <row r="25" spans="2:10" x14ac:dyDescent="0.2">
      <c r="B25" s="54" t="s">
        <v>162</v>
      </c>
      <c r="C25" s="68"/>
      <c r="D25" s="65"/>
      <c r="E25" s="69"/>
      <c r="F25" s="62"/>
      <c r="G25" s="69"/>
      <c r="H25" s="62"/>
      <c r="I25" s="10"/>
      <c r="J25" s="79"/>
    </row>
    <row r="26" spans="2:10" x14ac:dyDescent="0.2">
      <c r="B26" s="57" t="s">
        <v>159</v>
      </c>
      <c r="C26" s="68">
        <v>3.4239999999999999</v>
      </c>
      <c r="D26" s="63">
        <v>6.2E-4</v>
      </c>
      <c r="E26" s="69">
        <v>0.42</v>
      </c>
      <c r="F26" s="62">
        <v>0.67500000000000004</v>
      </c>
      <c r="G26" s="69">
        <v>0.86099999999999999</v>
      </c>
      <c r="H26" s="78">
        <v>0.19450000000000001</v>
      </c>
      <c r="I26" s="10"/>
      <c r="J26" s="79"/>
    </row>
    <row r="27" spans="2:10" x14ac:dyDescent="0.2">
      <c r="B27" s="58" t="s">
        <v>18</v>
      </c>
      <c r="C27" s="68">
        <v>3.258</v>
      </c>
      <c r="D27" s="63">
        <v>1.1000000000000001E-3</v>
      </c>
      <c r="E27" s="69">
        <v>0.67100000000000004</v>
      </c>
      <c r="F27" s="62">
        <v>0.502</v>
      </c>
      <c r="G27" s="69">
        <v>1.9790000000000001</v>
      </c>
      <c r="H27" s="78">
        <v>2.4E-2</v>
      </c>
      <c r="I27" s="10"/>
      <c r="J27" s="79"/>
    </row>
    <row r="28" spans="2:10" x14ac:dyDescent="0.2">
      <c r="B28" s="58" t="s">
        <v>61</v>
      </c>
      <c r="C28" s="68">
        <v>2.1429999999999998</v>
      </c>
      <c r="D28" s="63">
        <v>3.2000000000000001E-2</v>
      </c>
      <c r="E28" s="69">
        <v>-0.214</v>
      </c>
      <c r="F28" s="62">
        <v>0.83099999999999996</v>
      </c>
      <c r="G28" s="69">
        <v>-1.3959999999999999</v>
      </c>
      <c r="H28" s="62">
        <v>0.16300000000000001</v>
      </c>
      <c r="I28" s="62"/>
      <c r="J28" s="79"/>
    </row>
    <row r="29" spans="2:10" x14ac:dyDescent="0.2">
      <c r="B29" s="57" t="s">
        <v>160</v>
      </c>
      <c r="C29" s="68">
        <v>4.423</v>
      </c>
      <c r="D29" s="63">
        <v>9.7999999999999993E-6</v>
      </c>
      <c r="E29" s="69">
        <v>0.19700000000000001</v>
      </c>
      <c r="F29" s="62">
        <v>0.84399999999999997</v>
      </c>
      <c r="G29" s="69">
        <v>0.77200000000000002</v>
      </c>
      <c r="H29" s="78">
        <v>0.22</v>
      </c>
      <c r="I29" s="10"/>
      <c r="J29" s="79"/>
    </row>
    <row r="30" spans="2:10" x14ac:dyDescent="0.2">
      <c r="B30" s="58" t="s">
        <v>34</v>
      </c>
      <c r="C30" s="68">
        <v>4.0720000000000001</v>
      </c>
      <c r="D30" s="63">
        <v>4.6999999999999997E-5</v>
      </c>
      <c r="E30" s="69">
        <v>0.35</v>
      </c>
      <c r="F30" s="62">
        <v>0.72599999999999998</v>
      </c>
      <c r="G30" s="69">
        <v>1.863</v>
      </c>
      <c r="H30" s="78">
        <v>3.15E-2</v>
      </c>
      <c r="I30" s="10"/>
      <c r="J30" s="79"/>
    </row>
    <row r="31" spans="2:10" x14ac:dyDescent="0.2">
      <c r="B31" s="58" t="s">
        <v>151</v>
      </c>
      <c r="C31" s="68">
        <v>3.274</v>
      </c>
      <c r="D31" s="63">
        <v>1.1000000000000001E-3</v>
      </c>
      <c r="E31" s="69">
        <v>-0.433</v>
      </c>
      <c r="F31" s="62">
        <v>0.66500000000000004</v>
      </c>
      <c r="G31" s="69">
        <v>-1.0980000000000001</v>
      </c>
      <c r="H31" s="62">
        <v>0.27200000000000002</v>
      </c>
      <c r="I31" s="62"/>
      <c r="J31" s="79"/>
    </row>
    <row r="32" spans="2:10" x14ac:dyDescent="0.2">
      <c r="B32" s="55"/>
      <c r="C32" s="66"/>
      <c r="D32" s="67"/>
      <c r="E32" s="67"/>
      <c r="F32" s="67"/>
      <c r="G32" s="67"/>
      <c r="H32" s="67"/>
      <c r="I32" s="10"/>
    </row>
    <row r="33" spans="2:9" x14ac:dyDescent="0.2">
      <c r="B33" s="83" t="s">
        <v>242</v>
      </c>
      <c r="C33" s="83"/>
      <c r="D33" s="83"/>
      <c r="E33" s="83"/>
      <c r="F33" s="83"/>
      <c r="G33" s="83"/>
      <c r="H33" s="83"/>
      <c r="I33" s="83"/>
    </row>
    <row r="34" spans="2:9" ht="65" customHeight="1" x14ac:dyDescent="0.2">
      <c r="B34" s="83"/>
      <c r="C34" s="83"/>
      <c r="D34" s="83"/>
      <c r="E34" s="83"/>
      <c r="F34" s="83"/>
      <c r="G34" s="83"/>
      <c r="H34" s="83"/>
      <c r="I34" s="83"/>
    </row>
  </sheetData>
  <mergeCells count="4">
    <mergeCell ref="C4:D4"/>
    <mergeCell ref="E4:F4"/>
    <mergeCell ref="G4:H4"/>
    <mergeCell ref="B33:I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B2:AE98"/>
  <sheetViews>
    <sheetView zoomScaleNormal="100" workbookViewId="0">
      <selection activeCell="B2" sqref="B2"/>
    </sheetView>
  </sheetViews>
  <sheetFormatPr baseColWidth="10" defaultColWidth="8.83203125" defaultRowHeight="15" x14ac:dyDescent="0.2"/>
  <cols>
    <col min="2" max="2" width="13.83203125" customWidth="1"/>
    <col min="4" max="7" width="8.83203125" customWidth="1"/>
    <col min="8" max="8" width="16.33203125" customWidth="1"/>
    <col min="9" max="14" width="8.83203125" customWidth="1"/>
    <col min="15" max="15" width="13.83203125" customWidth="1"/>
    <col min="16" max="20" width="8.83203125" customWidth="1"/>
    <col min="21" max="21" width="16.33203125" style="70" customWidth="1"/>
    <col min="22" max="26" width="8.83203125" customWidth="1"/>
    <col min="27" max="29" width="7.33203125" customWidth="1"/>
  </cols>
  <sheetData>
    <row r="2" spans="2:26" ht="19" customHeight="1" x14ac:dyDescent="0.2">
      <c r="B2" s="2" t="s">
        <v>246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2:26" x14ac:dyDescent="0.2">
      <c r="B3" s="4"/>
      <c r="C3" s="4"/>
      <c r="D3" s="4"/>
      <c r="E3" s="4"/>
      <c r="F3" s="4"/>
      <c r="G3" s="4"/>
      <c r="H3" s="4"/>
      <c r="I3" s="3" t="s">
        <v>25</v>
      </c>
      <c r="J3" s="5"/>
      <c r="K3" s="5"/>
      <c r="L3" s="5"/>
      <c r="M3" s="5"/>
      <c r="N3" s="5"/>
      <c r="V3" s="3" t="s">
        <v>25</v>
      </c>
      <c r="W3" s="1"/>
      <c r="X3" s="1"/>
      <c r="Y3" s="1"/>
      <c r="Z3" s="1"/>
    </row>
    <row r="4" spans="2:26" x14ac:dyDescent="0.2">
      <c r="B4" s="4" t="s">
        <v>20</v>
      </c>
      <c r="C4" s="4" t="s">
        <v>30</v>
      </c>
      <c r="D4" s="4"/>
      <c r="E4" s="4"/>
      <c r="F4" s="4"/>
      <c r="G4" s="4"/>
      <c r="H4" s="4"/>
      <c r="I4" s="5" t="s">
        <v>31</v>
      </c>
      <c r="J4" s="5"/>
      <c r="K4" s="5"/>
      <c r="L4" s="5"/>
      <c r="M4" s="5"/>
      <c r="N4" s="5"/>
      <c r="P4" s="4" t="s">
        <v>36</v>
      </c>
      <c r="Q4" s="4"/>
      <c r="R4" s="4"/>
      <c r="S4" s="4"/>
      <c r="T4" s="4"/>
      <c r="U4" s="10"/>
      <c r="V4" s="5" t="s">
        <v>39</v>
      </c>
      <c r="W4" s="5"/>
      <c r="X4" s="5"/>
      <c r="Y4" s="5"/>
      <c r="Z4" s="5"/>
    </row>
    <row r="5" spans="2:26" x14ac:dyDescent="0.2">
      <c r="B5" s="4"/>
      <c r="C5" s="4"/>
      <c r="D5" s="4"/>
      <c r="E5" s="4"/>
      <c r="F5" s="4"/>
      <c r="G5" s="4"/>
      <c r="H5" s="4"/>
      <c r="I5" s="5"/>
      <c r="J5" s="5"/>
      <c r="K5" s="5"/>
      <c r="L5" s="5"/>
      <c r="M5" s="5"/>
      <c r="N5" s="5"/>
      <c r="P5" s="19"/>
      <c r="Q5" s="4"/>
      <c r="R5" s="19"/>
      <c r="S5" s="4"/>
      <c r="T5" s="4"/>
      <c r="U5" s="10"/>
      <c r="V5" s="5"/>
      <c r="W5" s="5"/>
      <c r="X5" s="5"/>
      <c r="Y5" s="5"/>
      <c r="Z5" s="5"/>
    </row>
    <row r="6" spans="2:26" ht="22.5" customHeight="1" x14ac:dyDescent="0.2">
      <c r="B6" s="20"/>
      <c r="C6" s="21" t="s">
        <v>1</v>
      </c>
      <c r="D6" s="21" t="s">
        <v>26</v>
      </c>
      <c r="E6" s="21" t="s">
        <v>24</v>
      </c>
      <c r="F6" s="21" t="s">
        <v>0</v>
      </c>
      <c r="G6" s="21" t="s">
        <v>21</v>
      </c>
      <c r="H6" s="21" t="s">
        <v>240</v>
      </c>
      <c r="I6" s="22" t="s">
        <v>1</v>
      </c>
      <c r="J6" s="22" t="s">
        <v>26</v>
      </c>
      <c r="K6" s="22" t="s">
        <v>24</v>
      </c>
      <c r="L6" s="22" t="s">
        <v>0</v>
      </c>
      <c r="M6" s="22" t="s">
        <v>21</v>
      </c>
      <c r="N6" s="23"/>
      <c r="O6" s="24"/>
      <c r="P6" s="25" t="s">
        <v>1</v>
      </c>
      <c r="Q6" s="25" t="s">
        <v>26</v>
      </c>
      <c r="R6" s="25" t="s">
        <v>24</v>
      </c>
      <c r="S6" s="25" t="s">
        <v>0</v>
      </c>
      <c r="T6" s="25" t="s">
        <v>21</v>
      </c>
      <c r="U6" s="73" t="s">
        <v>240</v>
      </c>
      <c r="V6" s="22" t="s">
        <v>1</v>
      </c>
      <c r="W6" s="22" t="s">
        <v>26</v>
      </c>
      <c r="X6" s="22" t="s">
        <v>24</v>
      </c>
      <c r="Y6" s="22" t="s">
        <v>0</v>
      </c>
      <c r="Z6" s="22" t="s">
        <v>21</v>
      </c>
    </row>
    <row r="7" spans="2:26" x14ac:dyDescent="0.2">
      <c r="B7" s="4"/>
      <c r="C7" s="4"/>
      <c r="D7" s="4"/>
      <c r="E7" s="4"/>
      <c r="F7" s="4"/>
      <c r="G7" s="4"/>
      <c r="H7" s="4"/>
      <c r="I7" s="6"/>
      <c r="J7" s="6"/>
      <c r="K7" s="6"/>
      <c r="L7" s="6"/>
      <c r="M7" s="5"/>
      <c r="N7" s="5"/>
      <c r="O7" s="17"/>
      <c r="P7" s="16"/>
      <c r="Q7" s="16"/>
      <c r="R7" s="8"/>
      <c r="S7" s="16"/>
      <c r="T7" s="16"/>
      <c r="U7" s="10"/>
      <c r="V7" s="5"/>
      <c r="W7" s="5"/>
      <c r="X7" s="5"/>
      <c r="Y7" s="5"/>
      <c r="Z7" s="5"/>
    </row>
    <row r="8" spans="2:26" x14ac:dyDescent="0.2">
      <c r="B8" s="4" t="s">
        <v>2</v>
      </c>
      <c r="C8" s="7">
        <v>35.085999999999999</v>
      </c>
      <c r="D8" s="7">
        <v>0.27900000000000003</v>
      </c>
      <c r="E8" s="7"/>
      <c r="F8" s="7">
        <v>125.55500000000001</v>
      </c>
      <c r="G8" s="8" t="s">
        <v>23</v>
      </c>
      <c r="H8" s="8"/>
      <c r="I8" s="6">
        <v>35.101999999999997</v>
      </c>
      <c r="J8" s="6">
        <v>0.29199999999999998</v>
      </c>
      <c r="K8" s="6"/>
      <c r="L8" s="6">
        <v>120.30500000000001</v>
      </c>
      <c r="M8" s="9" t="s">
        <v>23</v>
      </c>
      <c r="N8" s="5"/>
      <c r="O8" s="17" t="s">
        <v>2</v>
      </c>
      <c r="P8" s="18">
        <v>35.088999999999999</v>
      </c>
      <c r="Q8" s="18">
        <v>0.28000000000000003</v>
      </c>
      <c r="R8" s="18"/>
      <c r="S8" s="18">
        <v>125.51</v>
      </c>
      <c r="T8" s="8" t="s">
        <v>23</v>
      </c>
      <c r="U8" s="10"/>
      <c r="V8" s="6">
        <v>35.106000000000002</v>
      </c>
      <c r="W8" s="6">
        <v>0.29199999999999998</v>
      </c>
      <c r="X8" s="6"/>
      <c r="Y8" s="6">
        <v>120.211</v>
      </c>
      <c r="Z8" s="9" t="s">
        <v>23</v>
      </c>
    </row>
    <row r="9" spans="2:26" x14ac:dyDescent="0.2">
      <c r="B9" s="4" t="s">
        <v>3</v>
      </c>
      <c r="C9" s="7">
        <v>15.585000000000001</v>
      </c>
      <c r="D9" s="7">
        <v>27.716999999999999</v>
      </c>
      <c r="E9" s="7">
        <v>2.4E-2</v>
      </c>
      <c r="F9" s="7">
        <v>0.56200000000000006</v>
      </c>
      <c r="G9" s="10">
        <v>0.57399999999999995</v>
      </c>
      <c r="H9" s="10"/>
      <c r="I9" s="6">
        <v>30.173999999999999</v>
      </c>
      <c r="J9" s="6">
        <v>30.501000000000001</v>
      </c>
      <c r="K9" s="6">
        <v>0.04</v>
      </c>
      <c r="L9" s="6">
        <v>0.98899999999999999</v>
      </c>
      <c r="M9" s="11">
        <v>0.32300000000000001</v>
      </c>
      <c r="N9" s="5"/>
      <c r="O9" s="17" t="s">
        <v>3</v>
      </c>
      <c r="P9" s="18">
        <v>17.646999999999998</v>
      </c>
      <c r="Q9" s="18">
        <v>27.721</v>
      </c>
      <c r="R9" s="18">
        <v>2.8000000000000001E-2</v>
      </c>
      <c r="S9" s="18">
        <v>0.63700000000000001</v>
      </c>
      <c r="T9" s="8">
        <v>0.52500000000000002</v>
      </c>
      <c r="U9" s="10"/>
      <c r="V9" s="6">
        <v>31.844000000000001</v>
      </c>
      <c r="W9" s="6">
        <v>30.516999999999999</v>
      </c>
      <c r="X9" s="6">
        <v>4.2000000000000003E-2</v>
      </c>
      <c r="Y9" s="6">
        <v>1.0429999999999999</v>
      </c>
      <c r="Z9" s="11">
        <v>0.29699999999999999</v>
      </c>
    </row>
    <row r="10" spans="2:26" x14ac:dyDescent="0.2">
      <c r="B10" s="4" t="s">
        <v>4</v>
      </c>
      <c r="C10" s="7">
        <v>-16.864000000000001</v>
      </c>
      <c r="D10" s="7">
        <v>15.644</v>
      </c>
      <c r="E10" s="7">
        <v>-8.3000000000000004E-2</v>
      </c>
      <c r="F10" s="7">
        <v>-1.0780000000000001</v>
      </c>
      <c r="G10" s="10">
        <v>0.28100000000000003</v>
      </c>
      <c r="H10" s="10"/>
      <c r="I10" s="6">
        <v>-80.061000000000007</v>
      </c>
      <c r="J10" s="6">
        <v>25.504000000000001</v>
      </c>
      <c r="K10" s="6">
        <v>-0.13</v>
      </c>
      <c r="L10" s="6">
        <v>-3.1389999999999998</v>
      </c>
      <c r="M10" s="11">
        <v>2E-3</v>
      </c>
      <c r="N10" s="5"/>
      <c r="O10" s="17" t="s">
        <v>4</v>
      </c>
      <c r="P10" s="18">
        <v>-17.553999999999998</v>
      </c>
      <c r="Q10" s="18">
        <v>15.683</v>
      </c>
      <c r="R10" s="18">
        <v>-8.6999999999999994E-2</v>
      </c>
      <c r="S10" s="18">
        <v>-1.119</v>
      </c>
      <c r="T10" s="8">
        <v>0.26300000000000001</v>
      </c>
      <c r="U10" s="10"/>
      <c r="V10" s="6">
        <v>-80.174999999999997</v>
      </c>
      <c r="W10" s="6">
        <v>25.559000000000001</v>
      </c>
      <c r="X10" s="6">
        <v>-0.13</v>
      </c>
      <c r="Y10" s="6">
        <v>-3.137</v>
      </c>
      <c r="Z10" s="11">
        <v>2E-3</v>
      </c>
    </row>
    <row r="11" spans="2:26" x14ac:dyDescent="0.2">
      <c r="B11" s="4" t="s">
        <v>5</v>
      </c>
      <c r="C11" s="7">
        <v>1.633</v>
      </c>
      <c r="D11" s="7">
        <v>13.707000000000001</v>
      </c>
      <c r="E11" s="7">
        <v>0.01</v>
      </c>
      <c r="F11" s="7">
        <v>0.11899999999999999</v>
      </c>
      <c r="G11" s="10">
        <v>0.90500000000000003</v>
      </c>
      <c r="H11" s="10"/>
      <c r="I11" s="6">
        <v>31.655000000000001</v>
      </c>
      <c r="J11" s="6">
        <v>20.678999999999998</v>
      </c>
      <c r="K11" s="6">
        <v>6.7000000000000004E-2</v>
      </c>
      <c r="L11" s="6">
        <v>1.5309999999999999</v>
      </c>
      <c r="M11" s="11">
        <v>0.126</v>
      </c>
      <c r="N11" s="5"/>
      <c r="O11" s="17" t="s">
        <v>5</v>
      </c>
      <c r="P11" s="18">
        <v>1.657</v>
      </c>
      <c r="Q11" s="18">
        <v>13.734999999999999</v>
      </c>
      <c r="R11" s="18">
        <v>0.01</v>
      </c>
      <c r="S11" s="18">
        <v>0.121</v>
      </c>
      <c r="T11" s="8">
        <v>0.90400000000000003</v>
      </c>
      <c r="U11" s="10"/>
      <c r="V11" s="6">
        <v>31.707999999999998</v>
      </c>
      <c r="W11" s="6">
        <v>20.728000000000002</v>
      </c>
      <c r="X11" s="6">
        <v>6.7000000000000004E-2</v>
      </c>
      <c r="Y11" s="6">
        <v>1.53</v>
      </c>
      <c r="Z11" s="11">
        <v>0.127</v>
      </c>
    </row>
    <row r="12" spans="2:26" x14ac:dyDescent="0.2">
      <c r="B12" s="4" t="s">
        <v>6</v>
      </c>
      <c r="C12" s="7">
        <v>-18.001000000000001</v>
      </c>
      <c r="D12" s="7">
        <v>17.664999999999999</v>
      </c>
      <c r="E12" s="7">
        <v>-6.4000000000000001E-2</v>
      </c>
      <c r="F12" s="7">
        <v>-1.0189999999999999</v>
      </c>
      <c r="G12" s="10">
        <v>0.308</v>
      </c>
      <c r="H12" s="10"/>
      <c r="I12" s="6">
        <v>6.8739999999999997</v>
      </c>
      <c r="J12" s="6">
        <v>19.798999999999999</v>
      </c>
      <c r="K12" s="6">
        <v>1.2999999999999999E-2</v>
      </c>
      <c r="L12" s="6">
        <v>0.34699999999999998</v>
      </c>
      <c r="M12" s="11">
        <v>0.72899999999999998</v>
      </c>
      <c r="N12" s="5"/>
      <c r="O12" s="17" t="s">
        <v>6</v>
      </c>
      <c r="P12" s="18">
        <v>-17.989000000000001</v>
      </c>
      <c r="Q12" s="18">
        <v>17.716999999999999</v>
      </c>
      <c r="R12" s="18">
        <v>-6.4000000000000001E-2</v>
      </c>
      <c r="S12" s="18">
        <v>-1.0149999999999999</v>
      </c>
      <c r="T12" s="8">
        <v>0.31</v>
      </c>
      <c r="U12" s="10"/>
      <c r="V12" s="6">
        <v>6.3029999999999999</v>
      </c>
      <c r="W12" s="6">
        <v>19.844999999999999</v>
      </c>
      <c r="X12" s="6">
        <v>1.2E-2</v>
      </c>
      <c r="Y12" s="6">
        <v>0.318</v>
      </c>
      <c r="Z12" s="11">
        <v>0.751</v>
      </c>
    </row>
    <row r="13" spans="2:26" x14ac:dyDescent="0.2">
      <c r="B13" s="4" t="s">
        <v>7</v>
      </c>
      <c r="C13" s="7">
        <v>2.2120000000000002</v>
      </c>
      <c r="D13" s="7">
        <v>7.2839999999999998</v>
      </c>
      <c r="E13" s="7">
        <v>1.4999999999999999E-2</v>
      </c>
      <c r="F13" s="7">
        <v>0.30399999999999999</v>
      </c>
      <c r="G13" s="10">
        <v>0.76100000000000001</v>
      </c>
      <c r="H13" s="10"/>
      <c r="I13" s="6">
        <v>-18.282</v>
      </c>
      <c r="J13" s="6">
        <v>18.766999999999999</v>
      </c>
      <c r="K13" s="6">
        <v>-3.6999999999999998E-2</v>
      </c>
      <c r="L13" s="6">
        <v>-0.97399999999999998</v>
      </c>
      <c r="M13" s="11">
        <v>0.33</v>
      </c>
      <c r="N13" s="5"/>
      <c r="O13" s="17" t="s">
        <v>7</v>
      </c>
      <c r="P13" s="18">
        <v>2.3319999999999999</v>
      </c>
      <c r="Q13" s="18">
        <v>7.3019999999999996</v>
      </c>
      <c r="R13" s="18">
        <v>1.6E-2</v>
      </c>
      <c r="S13" s="18">
        <v>0.31900000000000001</v>
      </c>
      <c r="T13" s="8">
        <v>0.75</v>
      </c>
      <c r="U13" s="10"/>
      <c r="V13" s="6">
        <v>-18.25</v>
      </c>
      <c r="W13" s="6">
        <v>18.809999999999999</v>
      </c>
      <c r="X13" s="6">
        <v>-3.6999999999999998E-2</v>
      </c>
      <c r="Y13" s="6">
        <v>-0.97</v>
      </c>
      <c r="Z13" s="11">
        <v>0.33200000000000002</v>
      </c>
    </row>
    <row r="14" spans="2:26" x14ac:dyDescent="0.2">
      <c r="B14" s="4" t="s">
        <v>8</v>
      </c>
      <c r="C14" s="7">
        <v>-2.8140000000000001</v>
      </c>
      <c r="D14" s="7">
        <v>17.501000000000001</v>
      </c>
      <c r="E14" s="7">
        <v>-6.0000000000000001E-3</v>
      </c>
      <c r="F14" s="7">
        <v>-0.161</v>
      </c>
      <c r="G14" s="10">
        <v>0.872</v>
      </c>
      <c r="H14" s="10"/>
      <c r="I14" s="6">
        <v>2.129</v>
      </c>
      <c r="J14" s="6">
        <v>18.376000000000001</v>
      </c>
      <c r="K14" s="6">
        <v>4.0000000000000001E-3</v>
      </c>
      <c r="L14" s="6">
        <v>0.11600000000000001</v>
      </c>
      <c r="M14" s="11">
        <v>0.90800000000000003</v>
      </c>
      <c r="N14" s="5"/>
      <c r="O14" s="17" t="s">
        <v>8</v>
      </c>
      <c r="P14" s="18">
        <v>-2.492</v>
      </c>
      <c r="Q14" s="18">
        <v>17.536999999999999</v>
      </c>
      <c r="R14" s="18">
        <v>-5.0000000000000001E-3</v>
      </c>
      <c r="S14" s="18">
        <v>-0.14199999999999999</v>
      </c>
      <c r="T14" s="8">
        <v>0.88700000000000001</v>
      </c>
      <c r="U14" s="10"/>
      <c r="V14" s="6">
        <v>2.028</v>
      </c>
      <c r="W14" s="6">
        <v>18.408999999999999</v>
      </c>
      <c r="X14" s="6">
        <v>4.0000000000000001E-3</v>
      </c>
      <c r="Y14" s="6">
        <v>0.11</v>
      </c>
      <c r="Z14" s="11">
        <v>0.91200000000000003</v>
      </c>
    </row>
    <row r="15" spans="2:26" x14ac:dyDescent="0.2">
      <c r="B15" s="4" t="s">
        <v>9</v>
      </c>
      <c r="C15" s="7">
        <v>-25.914000000000001</v>
      </c>
      <c r="D15" s="7">
        <v>17.452999999999999</v>
      </c>
      <c r="E15" s="7">
        <v>-5.3999999999999999E-2</v>
      </c>
      <c r="F15" s="7">
        <v>-1.4850000000000001</v>
      </c>
      <c r="G15" s="10">
        <v>0.13800000000000001</v>
      </c>
      <c r="H15" s="10"/>
      <c r="I15" s="6">
        <v>-36.134999999999998</v>
      </c>
      <c r="J15" s="6">
        <v>18.577000000000002</v>
      </c>
      <c r="K15" s="6">
        <v>-7.0999999999999994E-2</v>
      </c>
      <c r="L15" s="6">
        <v>-1.9450000000000001</v>
      </c>
      <c r="M15" s="11">
        <v>5.1999999999999998E-2</v>
      </c>
      <c r="N15" s="5"/>
      <c r="O15" s="17" t="s">
        <v>9</v>
      </c>
      <c r="P15" s="18">
        <v>-25.92</v>
      </c>
      <c r="Q15" s="18">
        <v>17.481000000000002</v>
      </c>
      <c r="R15" s="18">
        <v>-5.3999999999999999E-2</v>
      </c>
      <c r="S15" s="18">
        <v>-1.4830000000000001</v>
      </c>
      <c r="T15" s="8">
        <v>0.13900000000000001</v>
      </c>
      <c r="U15" s="10"/>
      <c r="V15" s="6">
        <v>-35.933</v>
      </c>
      <c r="W15" s="6">
        <v>18.614999999999998</v>
      </c>
      <c r="X15" s="6">
        <v>-7.0000000000000007E-2</v>
      </c>
      <c r="Y15" s="6">
        <v>-1.93</v>
      </c>
      <c r="Z15" s="11">
        <v>5.3999999999999999E-2</v>
      </c>
    </row>
    <row r="16" spans="2:26" x14ac:dyDescent="0.2">
      <c r="B16" s="4" t="s">
        <v>10</v>
      </c>
      <c r="C16" s="7">
        <v>10.221</v>
      </c>
      <c r="D16" s="7">
        <v>16.571999999999999</v>
      </c>
      <c r="E16" s="7">
        <v>2.1999999999999999E-2</v>
      </c>
      <c r="F16" s="7">
        <v>0.61699999999999999</v>
      </c>
      <c r="G16" s="10">
        <v>0.53800000000000003</v>
      </c>
      <c r="H16" s="10"/>
      <c r="I16" s="6">
        <v>13.786</v>
      </c>
      <c r="J16" s="6">
        <v>17.446000000000002</v>
      </c>
      <c r="K16" s="6">
        <v>2.9000000000000001E-2</v>
      </c>
      <c r="L16" s="6">
        <v>0.79</v>
      </c>
      <c r="M16" s="11">
        <v>0.43</v>
      </c>
      <c r="N16" s="5"/>
      <c r="O16" s="17" t="s">
        <v>10</v>
      </c>
      <c r="P16" s="18">
        <v>11.262</v>
      </c>
      <c r="Q16" s="18">
        <v>16.603000000000002</v>
      </c>
      <c r="R16" s="18">
        <v>2.4E-2</v>
      </c>
      <c r="S16" s="18">
        <v>0.67800000000000005</v>
      </c>
      <c r="T16" s="8">
        <v>0.498</v>
      </c>
      <c r="U16" s="10"/>
      <c r="V16" s="6">
        <v>14.529</v>
      </c>
      <c r="W16" s="6">
        <v>17.48</v>
      </c>
      <c r="X16" s="6">
        <v>0.03</v>
      </c>
      <c r="Y16" s="6">
        <v>0.83099999999999996</v>
      </c>
      <c r="Z16" s="11">
        <v>0.40600000000000003</v>
      </c>
    </row>
    <row r="17" spans="2:26" x14ac:dyDescent="0.2">
      <c r="B17" s="4" t="s">
        <v>11</v>
      </c>
      <c r="C17" s="7">
        <v>6.4139999999999997</v>
      </c>
      <c r="D17" s="7">
        <v>6.5709999999999997</v>
      </c>
      <c r="E17" s="7">
        <v>5.8000000000000003E-2</v>
      </c>
      <c r="F17" s="7">
        <v>0.97599999999999998</v>
      </c>
      <c r="G17" s="10">
        <v>0.32900000000000001</v>
      </c>
      <c r="H17" s="10"/>
      <c r="I17" s="6">
        <v>-1.4079999999999999</v>
      </c>
      <c r="J17" s="6">
        <v>11.859</v>
      </c>
      <c r="K17" s="6">
        <v>-5.0000000000000001E-3</v>
      </c>
      <c r="L17" s="6">
        <v>-0.11899999999999999</v>
      </c>
      <c r="M17" s="11">
        <v>0.90600000000000003</v>
      </c>
      <c r="N17" s="5"/>
      <c r="O17" s="17" t="s">
        <v>11</v>
      </c>
      <c r="P17" s="18">
        <v>6.7080000000000002</v>
      </c>
      <c r="Q17" s="18">
        <v>6.577</v>
      </c>
      <c r="R17" s="18">
        <v>0.06</v>
      </c>
      <c r="S17" s="18">
        <v>1.02</v>
      </c>
      <c r="T17" s="8">
        <v>0.308</v>
      </c>
      <c r="U17" s="10"/>
      <c r="V17" s="6">
        <v>-1.3759999999999999</v>
      </c>
      <c r="W17" s="6">
        <v>11.88</v>
      </c>
      <c r="X17" s="6">
        <v>-5.0000000000000001E-3</v>
      </c>
      <c r="Y17" s="6">
        <v>-0.11600000000000001</v>
      </c>
      <c r="Z17" s="11">
        <v>0.90800000000000003</v>
      </c>
    </row>
    <row r="18" spans="2:26" x14ac:dyDescent="0.2">
      <c r="B18" s="4" t="s">
        <v>12</v>
      </c>
      <c r="C18" s="7">
        <v>9.6760000000000002</v>
      </c>
      <c r="D18" s="7">
        <v>14.835000000000001</v>
      </c>
      <c r="E18" s="7">
        <v>2.5999999999999999E-2</v>
      </c>
      <c r="F18" s="7">
        <v>0.65200000000000002</v>
      </c>
      <c r="G18" s="10">
        <v>0.51400000000000001</v>
      </c>
      <c r="H18" s="10"/>
      <c r="I18" s="6">
        <v>6.3609999999999998</v>
      </c>
      <c r="J18" s="6">
        <v>16.137</v>
      </c>
      <c r="K18" s="6">
        <v>1.4E-2</v>
      </c>
      <c r="L18" s="6">
        <v>0.39400000000000002</v>
      </c>
      <c r="M18" s="11">
        <v>0.69399999999999995</v>
      </c>
      <c r="N18" s="5"/>
      <c r="O18" s="17" t="s">
        <v>12</v>
      </c>
      <c r="P18" s="18">
        <v>9.2550000000000008</v>
      </c>
      <c r="Q18" s="18">
        <v>14.872999999999999</v>
      </c>
      <c r="R18" s="18">
        <v>2.5000000000000001E-2</v>
      </c>
      <c r="S18" s="18">
        <v>0.622</v>
      </c>
      <c r="T18" s="8">
        <v>0.53400000000000003</v>
      </c>
      <c r="U18" s="10"/>
      <c r="V18" s="6">
        <v>6.1390000000000002</v>
      </c>
      <c r="W18" s="6">
        <v>16.170999999999999</v>
      </c>
      <c r="X18" s="6">
        <v>1.4E-2</v>
      </c>
      <c r="Y18" s="6">
        <v>0.38</v>
      </c>
      <c r="Z18" s="11">
        <v>0.70399999999999996</v>
      </c>
    </row>
    <row r="19" spans="2:26" x14ac:dyDescent="0.2">
      <c r="B19" s="4" t="s">
        <v>13</v>
      </c>
      <c r="C19" s="7">
        <v>0.193</v>
      </c>
      <c r="D19" s="7">
        <v>0.13800000000000001</v>
      </c>
      <c r="E19" s="7">
        <v>4.9000000000000002E-2</v>
      </c>
      <c r="F19" s="7">
        <v>1.401</v>
      </c>
      <c r="G19" s="10">
        <v>0.16200000000000001</v>
      </c>
      <c r="H19" s="10"/>
      <c r="I19" s="6">
        <v>0.20899999999999999</v>
      </c>
      <c r="J19" s="6">
        <v>0.14199999999999999</v>
      </c>
      <c r="K19" s="6">
        <v>5.2999999999999999E-2</v>
      </c>
      <c r="L19" s="6">
        <v>1.468</v>
      </c>
      <c r="M19" s="11">
        <v>0.14199999999999999</v>
      </c>
      <c r="N19" s="5"/>
      <c r="O19" s="17" t="s">
        <v>13</v>
      </c>
      <c r="P19" s="18">
        <v>0.188</v>
      </c>
      <c r="Q19" s="18">
        <v>0.13800000000000001</v>
      </c>
      <c r="R19" s="18">
        <v>4.8000000000000001E-2</v>
      </c>
      <c r="S19" s="18">
        <v>1.3620000000000001</v>
      </c>
      <c r="T19" s="8">
        <v>0.17399999999999999</v>
      </c>
      <c r="U19" s="10"/>
      <c r="V19" s="6">
        <v>0.20399999999999999</v>
      </c>
      <c r="W19" s="6">
        <v>0.14299999999999999</v>
      </c>
      <c r="X19" s="6">
        <v>5.1999999999999998E-2</v>
      </c>
      <c r="Y19" s="6">
        <v>1.427</v>
      </c>
      <c r="Z19" s="11">
        <v>0.154</v>
      </c>
    </row>
    <row r="20" spans="2:26" x14ac:dyDescent="0.2">
      <c r="B20" s="4" t="s">
        <v>14</v>
      </c>
      <c r="C20" s="7">
        <v>0.14599999999999999</v>
      </c>
      <c r="D20" s="7">
        <v>0.17199999999999999</v>
      </c>
      <c r="E20" s="7">
        <v>0.03</v>
      </c>
      <c r="F20" s="7">
        <v>0.85099999999999998</v>
      </c>
      <c r="G20" s="10">
        <v>0.39500000000000002</v>
      </c>
      <c r="H20" s="10"/>
      <c r="I20" s="6">
        <v>0.186</v>
      </c>
      <c r="J20" s="6">
        <v>0.185</v>
      </c>
      <c r="K20" s="6">
        <v>3.6999999999999998E-2</v>
      </c>
      <c r="L20" s="6">
        <v>1.0049999999999999</v>
      </c>
      <c r="M20" s="11">
        <v>0.315</v>
      </c>
      <c r="N20" s="5"/>
      <c r="O20" s="17" t="s">
        <v>14</v>
      </c>
      <c r="P20" s="18">
        <v>0.161</v>
      </c>
      <c r="Q20" s="18">
        <v>0.17299999999999999</v>
      </c>
      <c r="R20" s="18">
        <v>3.4000000000000002E-2</v>
      </c>
      <c r="S20" s="18">
        <v>0.93500000000000005</v>
      </c>
      <c r="T20" s="8">
        <v>0.35</v>
      </c>
      <c r="U20" s="10"/>
      <c r="V20" s="6">
        <v>0.2</v>
      </c>
      <c r="W20" s="6">
        <v>0.185</v>
      </c>
      <c r="X20" s="6">
        <v>0.04</v>
      </c>
      <c r="Y20" s="6">
        <v>1.0780000000000001</v>
      </c>
      <c r="Z20" s="11">
        <v>0.28100000000000003</v>
      </c>
    </row>
    <row r="21" spans="2:26" x14ac:dyDescent="0.2">
      <c r="B21" s="4" t="s">
        <v>15</v>
      </c>
      <c r="C21" s="7">
        <v>-8.9999999999999993E-3</v>
      </c>
      <c r="D21" s="7">
        <v>0.01</v>
      </c>
      <c r="E21" s="7">
        <v>-3.2000000000000001E-2</v>
      </c>
      <c r="F21" s="7">
        <v>-0.86499999999999999</v>
      </c>
      <c r="G21" s="10">
        <v>0.38700000000000001</v>
      </c>
      <c r="H21" s="10"/>
      <c r="I21" s="6">
        <v>-1.2E-2</v>
      </c>
      <c r="J21" s="6">
        <v>1.0999999999999999E-2</v>
      </c>
      <c r="K21" s="6">
        <v>-4.3999999999999997E-2</v>
      </c>
      <c r="L21" s="6">
        <v>-1.145</v>
      </c>
      <c r="M21" s="11">
        <v>0.253</v>
      </c>
      <c r="N21" s="5"/>
      <c r="O21" s="17" t="s">
        <v>15</v>
      </c>
      <c r="P21" s="18">
        <v>-8.9999999999999993E-3</v>
      </c>
      <c r="Q21" s="18">
        <v>0.01</v>
      </c>
      <c r="R21" s="18">
        <v>-3.3000000000000002E-2</v>
      </c>
      <c r="S21" s="18">
        <v>-0.89300000000000002</v>
      </c>
      <c r="T21" s="8">
        <v>0.372</v>
      </c>
      <c r="U21" s="10"/>
      <c r="V21" s="6">
        <v>-1.2999999999999999E-2</v>
      </c>
      <c r="W21" s="6">
        <v>1.0999999999999999E-2</v>
      </c>
      <c r="X21" s="6">
        <v>-4.4999999999999998E-2</v>
      </c>
      <c r="Y21" s="6">
        <v>-1.1819999999999999</v>
      </c>
      <c r="Z21" s="11">
        <v>0.23699999999999999</v>
      </c>
    </row>
    <row r="22" spans="2:26" x14ac:dyDescent="0.2">
      <c r="B22" s="4" t="s">
        <v>22</v>
      </c>
      <c r="C22" s="7">
        <v>0.58399999999999996</v>
      </c>
      <c r="D22" s="7">
        <v>0.1</v>
      </c>
      <c r="E22" s="7">
        <v>0.20100000000000001</v>
      </c>
      <c r="F22" s="7">
        <v>5.8170000000000002</v>
      </c>
      <c r="G22" s="8" t="s">
        <v>23</v>
      </c>
      <c r="H22" s="8"/>
      <c r="I22" s="6">
        <v>0.59099999999999997</v>
      </c>
      <c r="J22" s="6">
        <v>0.105</v>
      </c>
      <c r="K22" s="6">
        <v>0.20300000000000001</v>
      </c>
      <c r="L22" s="6">
        <v>5.6449999999999996</v>
      </c>
      <c r="M22" s="9" t="s">
        <v>23</v>
      </c>
      <c r="N22" s="5"/>
      <c r="O22" s="17" t="s">
        <v>22</v>
      </c>
      <c r="P22" s="18">
        <v>0.6</v>
      </c>
      <c r="Q22" s="18">
        <v>0.1</v>
      </c>
      <c r="R22" s="18">
        <v>0.20599999999999999</v>
      </c>
      <c r="S22" s="18">
        <v>5.9889999999999999</v>
      </c>
      <c r="T22" s="8" t="s">
        <v>23</v>
      </c>
      <c r="U22" s="10"/>
      <c r="V22" s="6">
        <v>0.60499999999999998</v>
      </c>
      <c r="W22" s="6">
        <v>0.104</v>
      </c>
      <c r="X22" s="6">
        <v>0.20799999999999999</v>
      </c>
      <c r="Y22" s="6">
        <v>5.7880000000000003</v>
      </c>
      <c r="Z22" s="9" t="s">
        <v>23</v>
      </c>
    </row>
    <row r="23" spans="2:26" x14ac:dyDescent="0.2">
      <c r="B23" s="4" t="s">
        <v>16</v>
      </c>
      <c r="C23" s="7">
        <v>-2.8000000000000001E-2</v>
      </c>
      <c r="D23" s="7">
        <v>0.11</v>
      </c>
      <c r="E23" s="7">
        <v>-8.9999999999999993E-3</v>
      </c>
      <c r="F23" s="7">
        <v>-0.252</v>
      </c>
      <c r="G23" s="10">
        <v>0.80100000000000005</v>
      </c>
      <c r="H23" s="10"/>
      <c r="I23" s="6">
        <v>-8.3000000000000004E-2</v>
      </c>
      <c r="J23" s="6">
        <v>0.115</v>
      </c>
      <c r="K23" s="6">
        <v>-2.7E-2</v>
      </c>
      <c r="L23" s="6">
        <v>-0.72</v>
      </c>
      <c r="M23" s="11">
        <v>0.47199999999999998</v>
      </c>
      <c r="N23" s="5"/>
      <c r="O23" s="17" t="s">
        <v>16</v>
      </c>
      <c r="P23" s="18">
        <v>-3.5999999999999997E-2</v>
      </c>
      <c r="Q23" s="18">
        <v>0.11</v>
      </c>
      <c r="R23" s="18">
        <v>-1.2E-2</v>
      </c>
      <c r="S23" s="18">
        <v>-0.33100000000000002</v>
      </c>
      <c r="T23" s="8">
        <v>0.74099999999999999</v>
      </c>
      <c r="U23" s="10"/>
      <c r="V23" s="6">
        <v>-8.6999999999999994E-2</v>
      </c>
      <c r="W23" s="6">
        <v>0.115</v>
      </c>
      <c r="X23" s="6">
        <v>-2.8000000000000001E-2</v>
      </c>
      <c r="Y23" s="6">
        <v>-0.75700000000000001</v>
      </c>
      <c r="Z23" s="11">
        <v>0.44900000000000001</v>
      </c>
    </row>
    <row r="24" spans="2:26" x14ac:dyDescent="0.2">
      <c r="B24" s="4" t="s">
        <v>17</v>
      </c>
      <c r="C24" s="7">
        <v>1.0999999999999999E-2</v>
      </c>
      <c r="D24" s="7">
        <v>0.14399999999999999</v>
      </c>
      <c r="E24" s="7">
        <v>3.0000000000000001E-3</v>
      </c>
      <c r="F24" s="7">
        <v>7.3999999999999996E-2</v>
      </c>
      <c r="G24" s="10">
        <v>0.94099999999999995</v>
      </c>
      <c r="H24" s="10"/>
      <c r="I24" s="6">
        <v>2.1999999999999999E-2</v>
      </c>
      <c r="J24" s="6">
        <v>0.15</v>
      </c>
      <c r="K24" s="6">
        <v>5.0000000000000001E-3</v>
      </c>
      <c r="L24" s="6">
        <v>0.14499999999999999</v>
      </c>
      <c r="M24" s="11">
        <v>0.88500000000000001</v>
      </c>
      <c r="N24" s="5"/>
      <c r="O24" s="17" t="s">
        <v>17</v>
      </c>
      <c r="P24" s="18">
        <v>4.0000000000000001E-3</v>
      </c>
      <c r="Q24" s="18">
        <v>0.14499999999999999</v>
      </c>
      <c r="R24" s="18">
        <v>1E-3</v>
      </c>
      <c r="S24" s="18">
        <v>2.7E-2</v>
      </c>
      <c r="T24" s="8">
        <v>0.97899999999999998</v>
      </c>
      <c r="U24" s="10"/>
      <c r="V24" s="6">
        <v>2.1999999999999999E-2</v>
      </c>
      <c r="W24" s="6">
        <v>0.15</v>
      </c>
      <c r="X24" s="6">
        <v>5.0000000000000001E-3</v>
      </c>
      <c r="Y24" s="6">
        <v>0.14799999999999999</v>
      </c>
      <c r="Z24" s="11">
        <v>0.88200000000000001</v>
      </c>
    </row>
    <row r="25" spans="2:26" x14ac:dyDescent="0.2">
      <c r="B25" s="4" t="s">
        <v>18</v>
      </c>
      <c r="C25" s="7">
        <v>35.637999999999998</v>
      </c>
      <c r="D25" s="7">
        <v>24.076000000000001</v>
      </c>
      <c r="E25" s="7">
        <v>5.5E-2</v>
      </c>
      <c r="F25" s="7">
        <v>1.48</v>
      </c>
      <c r="G25" s="10">
        <v>0.13900000000000001</v>
      </c>
      <c r="H25" s="10"/>
      <c r="I25" s="6">
        <v>34.265000000000001</v>
      </c>
      <c r="J25" s="6">
        <v>24.774999999999999</v>
      </c>
      <c r="K25" s="6">
        <v>5.2999999999999999E-2</v>
      </c>
      <c r="L25" s="6">
        <v>1.383</v>
      </c>
      <c r="M25" s="11">
        <v>0.16700000000000001</v>
      </c>
      <c r="N25" s="5"/>
      <c r="O25" s="17" t="s">
        <v>34</v>
      </c>
      <c r="P25" s="18">
        <v>49.161999999999999</v>
      </c>
      <c r="Q25" s="18">
        <v>38.764000000000003</v>
      </c>
      <c r="R25" s="18">
        <v>4.7E-2</v>
      </c>
      <c r="S25" s="18">
        <v>1.268</v>
      </c>
      <c r="T25" s="8">
        <v>0.20499999999999999</v>
      </c>
      <c r="U25" s="10"/>
      <c r="V25" s="6">
        <v>41.174999999999997</v>
      </c>
      <c r="W25" s="6">
        <v>40.084000000000003</v>
      </c>
      <c r="X25" s="6">
        <v>0.04</v>
      </c>
      <c r="Y25" s="6">
        <v>1.0269999999999999</v>
      </c>
      <c r="Z25" s="11">
        <v>0.30499999999999999</v>
      </c>
    </row>
    <row r="26" spans="2:26" x14ac:dyDescent="0.2">
      <c r="B26" s="4" t="s">
        <v>19</v>
      </c>
      <c r="C26" s="7">
        <v>-144.19200000000001</v>
      </c>
      <c r="D26" s="7">
        <v>67.483999999999995</v>
      </c>
      <c r="E26" s="7">
        <v>-7.8E-2</v>
      </c>
      <c r="F26" s="7">
        <v>-2.137</v>
      </c>
      <c r="G26" s="10">
        <v>3.3000000000000002E-2</v>
      </c>
      <c r="H26" s="10">
        <f>G26/2</f>
        <v>1.6500000000000001E-2</v>
      </c>
      <c r="I26" s="6">
        <v>-137.90299999999999</v>
      </c>
      <c r="J26" s="6">
        <v>69.679000000000002</v>
      </c>
      <c r="K26" s="6">
        <v>-7.4999999999999997E-2</v>
      </c>
      <c r="L26" s="6">
        <v>-1.9790000000000001</v>
      </c>
      <c r="M26" s="11">
        <v>4.8000000000000001E-2</v>
      </c>
      <c r="N26" s="5"/>
      <c r="O26" s="17" t="s">
        <v>35</v>
      </c>
      <c r="P26" s="18">
        <v>-106.755</v>
      </c>
      <c r="Q26" s="18">
        <v>100.462</v>
      </c>
      <c r="R26" s="18">
        <v>-0.04</v>
      </c>
      <c r="S26" s="18">
        <v>-1.0629999999999999</v>
      </c>
      <c r="T26" s="8">
        <v>0.28799999999999998</v>
      </c>
      <c r="U26" s="10">
        <f>T26/2</f>
        <v>0.14399999999999999</v>
      </c>
      <c r="V26" s="6">
        <v>-109.235</v>
      </c>
      <c r="W26" s="6">
        <v>104.93</v>
      </c>
      <c r="X26" s="6">
        <v>-0.04</v>
      </c>
      <c r="Y26" s="6">
        <v>-1.0409999999999999</v>
      </c>
      <c r="Z26" s="11">
        <v>0.29799999999999999</v>
      </c>
    </row>
    <row r="27" spans="2:26" x14ac:dyDescent="0.2">
      <c r="B27" s="4"/>
      <c r="C27" s="7"/>
      <c r="D27" s="7"/>
      <c r="E27" s="7"/>
      <c r="F27" s="7"/>
      <c r="I27" s="12"/>
      <c r="J27" s="9"/>
      <c r="K27" s="5"/>
      <c r="L27" s="5"/>
      <c r="M27" s="5"/>
      <c r="N27" s="5"/>
      <c r="O27" s="16"/>
      <c r="P27" s="16"/>
      <c r="Q27" s="16"/>
      <c r="R27" s="16"/>
      <c r="S27" s="16"/>
      <c r="T27" s="16"/>
      <c r="U27" s="10"/>
      <c r="V27" s="5"/>
      <c r="W27" s="5"/>
      <c r="X27" s="5"/>
      <c r="Y27" s="5"/>
      <c r="Z27" s="5"/>
    </row>
    <row r="28" spans="2:26" ht="16" x14ac:dyDescent="0.2">
      <c r="B28" s="15" t="s">
        <v>29</v>
      </c>
      <c r="C28" s="7"/>
      <c r="D28" s="7"/>
      <c r="E28" s="7"/>
      <c r="F28" s="7"/>
      <c r="G28" s="4"/>
      <c r="H28" s="4"/>
      <c r="I28" s="12"/>
      <c r="J28" s="9"/>
      <c r="K28" s="5"/>
      <c r="L28" s="5"/>
      <c r="M28" s="5"/>
      <c r="N28" s="5"/>
      <c r="P28" s="4"/>
      <c r="Q28" s="4"/>
      <c r="R28" s="4"/>
      <c r="S28" s="4"/>
      <c r="T28" s="4"/>
      <c r="U28" s="10"/>
      <c r="V28" s="5"/>
      <c r="W28" s="5"/>
      <c r="X28" s="5"/>
      <c r="Y28" s="5"/>
      <c r="Z28" s="5"/>
    </row>
    <row r="29" spans="2:26" x14ac:dyDescent="0.2">
      <c r="B29" s="4"/>
      <c r="C29" s="4"/>
      <c r="D29" s="4"/>
      <c r="E29" s="4"/>
      <c r="F29" s="4"/>
      <c r="G29" s="4"/>
      <c r="H29" s="4"/>
      <c r="I29" s="5"/>
      <c r="J29" s="5"/>
      <c r="K29" s="5"/>
      <c r="L29" s="5"/>
      <c r="M29" s="5"/>
      <c r="N29" s="5"/>
      <c r="P29" s="4"/>
      <c r="Q29" s="4"/>
      <c r="R29" s="4"/>
      <c r="S29" s="4"/>
      <c r="T29" s="4"/>
      <c r="U29" s="10"/>
      <c r="V29" s="5"/>
      <c r="W29" s="5"/>
      <c r="X29" s="5"/>
      <c r="Y29" s="5"/>
      <c r="Z29" s="5"/>
    </row>
    <row r="30" spans="2:26" x14ac:dyDescent="0.2">
      <c r="B30" s="4" t="s">
        <v>20</v>
      </c>
      <c r="C30" s="13" t="s">
        <v>32</v>
      </c>
      <c r="D30" s="4"/>
      <c r="E30" s="4"/>
      <c r="F30" s="4"/>
      <c r="G30" s="4"/>
      <c r="H30" s="4"/>
      <c r="I30" s="5" t="s">
        <v>33</v>
      </c>
      <c r="J30" s="5"/>
      <c r="K30" s="5"/>
      <c r="L30" s="5"/>
      <c r="M30" s="5"/>
      <c r="N30" s="5"/>
      <c r="P30" s="13" t="s">
        <v>37</v>
      </c>
      <c r="Q30" s="4"/>
      <c r="R30" s="4"/>
      <c r="S30" s="4"/>
      <c r="T30" s="4"/>
      <c r="U30" s="10"/>
      <c r="V30" s="5" t="s">
        <v>38</v>
      </c>
      <c r="W30" s="5"/>
      <c r="X30" s="5"/>
      <c r="Y30" s="5"/>
      <c r="Z30" s="5"/>
    </row>
    <row r="31" spans="2:26" x14ac:dyDescent="0.2">
      <c r="B31" s="4"/>
      <c r="C31" s="13"/>
      <c r="D31" s="4"/>
      <c r="E31" s="4"/>
      <c r="F31" s="4"/>
      <c r="G31" s="4"/>
      <c r="H31" s="4"/>
      <c r="I31" s="5"/>
      <c r="J31" s="5"/>
      <c r="K31" s="5"/>
      <c r="L31" s="5"/>
      <c r="M31" s="5"/>
      <c r="N31" s="5"/>
      <c r="O31" s="4"/>
      <c r="P31" s="13"/>
      <c r="Q31" s="4"/>
      <c r="R31" s="4"/>
      <c r="S31" s="4"/>
      <c r="T31" s="4"/>
      <c r="U31" s="10"/>
      <c r="V31" s="5"/>
      <c r="W31" s="5"/>
      <c r="X31" s="5"/>
      <c r="Y31" s="5"/>
      <c r="Z31" s="5"/>
    </row>
    <row r="32" spans="2:26" ht="22.5" customHeight="1" x14ac:dyDescent="0.2">
      <c r="B32" s="20"/>
      <c r="C32" s="21" t="s">
        <v>1</v>
      </c>
      <c r="D32" s="21" t="s">
        <v>26</v>
      </c>
      <c r="E32" s="21" t="s">
        <v>24</v>
      </c>
      <c r="F32" s="21" t="s">
        <v>0</v>
      </c>
      <c r="G32" s="21" t="s">
        <v>21</v>
      </c>
      <c r="H32" s="21"/>
      <c r="I32" s="22" t="s">
        <v>1</v>
      </c>
      <c r="J32" s="22" t="s">
        <v>26</v>
      </c>
      <c r="K32" s="22" t="s">
        <v>24</v>
      </c>
      <c r="L32" s="22" t="s">
        <v>0</v>
      </c>
      <c r="M32" s="22" t="s">
        <v>21</v>
      </c>
      <c r="N32" s="23"/>
      <c r="O32" s="24"/>
      <c r="P32" s="25" t="s">
        <v>1</v>
      </c>
      <c r="Q32" s="25" t="s">
        <v>26</v>
      </c>
      <c r="R32" s="25" t="s">
        <v>24</v>
      </c>
      <c r="S32" s="25" t="s">
        <v>0</v>
      </c>
      <c r="T32" s="25" t="s">
        <v>21</v>
      </c>
      <c r="U32" s="76"/>
      <c r="V32" s="22" t="s">
        <v>1</v>
      </c>
      <c r="W32" s="22" t="s">
        <v>26</v>
      </c>
      <c r="X32" s="22" t="s">
        <v>24</v>
      </c>
      <c r="Y32" s="22" t="s">
        <v>0</v>
      </c>
      <c r="Z32" s="22" t="s">
        <v>21</v>
      </c>
    </row>
    <row r="33" spans="2:26" x14ac:dyDescent="0.2">
      <c r="B33" s="4"/>
      <c r="C33" s="4"/>
      <c r="D33" s="4"/>
      <c r="E33" s="4"/>
      <c r="F33" s="4"/>
      <c r="G33" s="4"/>
      <c r="H33" s="4"/>
      <c r="I33" s="5"/>
      <c r="J33" s="5"/>
      <c r="K33" s="5"/>
      <c r="L33" s="5"/>
      <c r="M33" s="5"/>
      <c r="N33" s="5"/>
      <c r="O33" s="4"/>
      <c r="P33" s="4"/>
      <c r="Q33" s="4"/>
      <c r="R33" s="4"/>
      <c r="S33" s="4"/>
      <c r="T33" s="4"/>
      <c r="U33" s="10"/>
      <c r="V33" s="5"/>
      <c r="W33" s="5"/>
      <c r="X33" s="5"/>
      <c r="Y33" s="5"/>
      <c r="Z33" s="5"/>
    </row>
    <row r="34" spans="2:26" x14ac:dyDescent="0.2">
      <c r="B34" s="4" t="s">
        <v>2</v>
      </c>
      <c r="C34" s="7">
        <v>27.198</v>
      </c>
      <c r="D34" s="7">
        <v>0.85399999999999998</v>
      </c>
      <c r="E34" s="7"/>
      <c r="F34" s="7">
        <v>31.867000000000001</v>
      </c>
      <c r="G34" s="14" t="s">
        <v>23</v>
      </c>
      <c r="H34" s="4"/>
      <c r="I34" s="6">
        <v>26.992000000000001</v>
      </c>
      <c r="J34" s="6">
        <v>0.90400000000000003</v>
      </c>
      <c r="K34" s="6"/>
      <c r="L34" s="6">
        <v>29.846</v>
      </c>
      <c r="M34" s="9" t="s">
        <v>23</v>
      </c>
      <c r="N34" s="5"/>
      <c r="O34" s="4" t="s">
        <v>2</v>
      </c>
      <c r="P34" s="7">
        <v>27.152999999999999</v>
      </c>
      <c r="Q34" s="7">
        <v>0.85499999999999998</v>
      </c>
      <c r="R34" s="7"/>
      <c r="S34" s="7">
        <v>31.747</v>
      </c>
      <c r="T34" s="14" t="s">
        <v>23</v>
      </c>
      <c r="U34" s="10"/>
      <c r="V34" s="6">
        <v>26.923999999999999</v>
      </c>
      <c r="W34" s="6">
        <v>0.90700000000000003</v>
      </c>
      <c r="X34" s="6"/>
      <c r="Y34" s="6">
        <v>29.696999999999999</v>
      </c>
      <c r="Z34" s="9" t="s">
        <v>23</v>
      </c>
    </row>
    <row r="35" spans="2:26" x14ac:dyDescent="0.2">
      <c r="B35" s="4" t="s">
        <v>3</v>
      </c>
      <c r="C35" s="7">
        <v>29.353999999999999</v>
      </c>
      <c r="D35" s="7">
        <v>21.538</v>
      </c>
      <c r="E35" s="7">
        <v>4.5999999999999999E-2</v>
      </c>
      <c r="F35" s="7">
        <v>1.363</v>
      </c>
      <c r="G35" s="10">
        <v>0.17299999999999999</v>
      </c>
      <c r="H35" s="4"/>
      <c r="I35" s="6">
        <v>37.450000000000003</v>
      </c>
      <c r="J35" s="6">
        <v>23.686</v>
      </c>
      <c r="K35" s="6">
        <v>0.05</v>
      </c>
      <c r="L35" s="6">
        <v>1.581</v>
      </c>
      <c r="M35" s="11">
        <v>0.114</v>
      </c>
      <c r="N35" s="5"/>
      <c r="O35" s="4" t="s">
        <v>3</v>
      </c>
      <c r="P35" s="7">
        <v>30.95</v>
      </c>
      <c r="Q35" s="7">
        <v>21.532</v>
      </c>
      <c r="R35" s="7">
        <v>4.8000000000000001E-2</v>
      </c>
      <c r="S35" s="7">
        <v>1.4370000000000001</v>
      </c>
      <c r="T35" s="10">
        <v>0.151</v>
      </c>
      <c r="U35" s="10"/>
      <c r="V35" s="6">
        <v>38.561</v>
      </c>
      <c r="W35" s="6">
        <v>23.67</v>
      </c>
      <c r="X35" s="6">
        <v>5.1999999999999998E-2</v>
      </c>
      <c r="Y35" s="6">
        <v>1.629</v>
      </c>
      <c r="Z35" s="11">
        <v>0.104</v>
      </c>
    </row>
    <row r="36" spans="2:26" x14ac:dyDescent="0.2">
      <c r="B36" s="4" t="s">
        <v>4</v>
      </c>
      <c r="C36" s="7">
        <v>-16.966000000000001</v>
      </c>
      <c r="D36" s="7">
        <v>12.129</v>
      </c>
      <c r="E36" s="7">
        <v>-8.4000000000000005E-2</v>
      </c>
      <c r="F36" s="7">
        <v>-1.399</v>
      </c>
      <c r="G36" s="10">
        <v>0.16200000000000001</v>
      </c>
      <c r="H36" s="4"/>
      <c r="I36" s="6">
        <v>-44.466999999999999</v>
      </c>
      <c r="J36" s="6">
        <v>19.649000000000001</v>
      </c>
      <c r="K36" s="6">
        <v>-7.3999999999999996E-2</v>
      </c>
      <c r="L36" s="6">
        <v>-2.2629999999999999</v>
      </c>
      <c r="M36" s="11">
        <v>2.4E-2</v>
      </c>
      <c r="N36" s="5"/>
      <c r="O36" s="4" t="s">
        <v>4</v>
      </c>
      <c r="P36" s="7">
        <v>-17.111999999999998</v>
      </c>
      <c r="Q36" s="7">
        <v>12.151</v>
      </c>
      <c r="R36" s="7">
        <v>-8.5000000000000006E-2</v>
      </c>
      <c r="S36" s="7">
        <v>-1.4079999999999999</v>
      </c>
      <c r="T36" s="10">
        <v>0.159</v>
      </c>
      <c r="U36" s="10"/>
      <c r="V36" s="6">
        <v>-44.468000000000004</v>
      </c>
      <c r="W36" s="6">
        <v>19.669</v>
      </c>
      <c r="X36" s="6">
        <v>-7.3999999999999996E-2</v>
      </c>
      <c r="Y36" s="6">
        <v>-2.2610000000000001</v>
      </c>
      <c r="Z36" s="11">
        <v>2.4E-2</v>
      </c>
    </row>
    <row r="37" spans="2:26" x14ac:dyDescent="0.2">
      <c r="B37" s="4" t="s">
        <v>5</v>
      </c>
      <c r="C37" s="7">
        <v>3.8730000000000002</v>
      </c>
      <c r="D37" s="7">
        <v>10.824</v>
      </c>
      <c r="E37" s="7">
        <v>2.3E-2</v>
      </c>
      <c r="F37" s="7">
        <v>0.35799999999999998</v>
      </c>
      <c r="G37" s="10">
        <v>0.72099999999999997</v>
      </c>
      <c r="H37" s="4"/>
      <c r="I37" s="6">
        <v>11.569000000000001</v>
      </c>
      <c r="J37" s="6">
        <v>15.933999999999999</v>
      </c>
      <c r="K37" s="6">
        <v>2.5000000000000001E-2</v>
      </c>
      <c r="L37" s="6">
        <v>0.72599999999999998</v>
      </c>
      <c r="M37" s="11">
        <v>0.46800000000000003</v>
      </c>
      <c r="N37" s="5"/>
      <c r="O37" s="4" t="s">
        <v>5</v>
      </c>
      <c r="P37" s="7">
        <v>3.9820000000000002</v>
      </c>
      <c r="Q37" s="7">
        <v>10.839</v>
      </c>
      <c r="R37" s="7">
        <v>2.4E-2</v>
      </c>
      <c r="S37" s="7">
        <v>0.36699999999999999</v>
      </c>
      <c r="T37" s="10">
        <v>0.71299999999999997</v>
      </c>
      <c r="U37" s="10"/>
      <c r="V37" s="6">
        <v>11.132999999999999</v>
      </c>
      <c r="W37" s="6">
        <v>15.955</v>
      </c>
      <c r="X37" s="6">
        <v>2.4E-2</v>
      </c>
      <c r="Y37" s="6">
        <v>0.69799999999999995</v>
      </c>
      <c r="Z37" s="11">
        <v>0.48599999999999999</v>
      </c>
    </row>
    <row r="38" spans="2:26" x14ac:dyDescent="0.2">
      <c r="B38" s="4" t="s">
        <v>6</v>
      </c>
      <c r="C38" s="7">
        <v>-15.552</v>
      </c>
      <c r="D38" s="7">
        <v>13.805</v>
      </c>
      <c r="E38" s="7">
        <v>-5.5E-2</v>
      </c>
      <c r="F38" s="7">
        <v>-1.127</v>
      </c>
      <c r="G38" s="10">
        <v>0.26</v>
      </c>
      <c r="H38" s="4"/>
      <c r="I38" s="6">
        <v>-15.317</v>
      </c>
      <c r="J38" s="6">
        <v>15.228</v>
      </c>
      <c r="K38" s="6">
        <v>-0.03</v>
      </c>
      <c r="L38" s="6">
        <v>-1.006</v>
      </c>
      <c r="M38" s="11">
        <v>0.315</v>
      </c>
      <c r="N38" s="5"/>
      <c r="O38" s="4" t="s">
        <v>6</v>
      </c>
      <c r="P38" s="7">
        <v>-15.432</v>
      </c>
      <c r="Q38" s="7">
        <v>13.84</v>
      </c>
      <c r="R38" s="7">
        <v>-5.3999999999999999E-2</v>
      </c>
      <c r="S38" s="7">
        <v>-1.115</v>
      </c>
      <c r="T38" s="10">
        <v>0.26500000000000001</v>
      </c>
      <c r="U38" s="10"/>
      <c r="V38" s="6">
        <v>-15.648</v>
      </c>
      <c r="W38" s="6">
        <v>15.246</v>
      </c>
      <c r="X38" s="6">
        <v>-3.1E-2</v>
      </c>
      <c r="Y38" s="6">
        <v>-1.026</v>
      </c>
      <c r="Z38" s="11">
        <v>0.30499999999999999</v>
      </c>
    </row>
    <row r="39" spans="2:26" x14ac:dyDescent="0.2">
      <c r="B39" s="4" t="s">
        <v>7</v>
      </c>
      <c r="C39" s="7">
        <v>-6.0469999999999997</v>
      </c>
      <c r="D39" s="7">
        <v>5.9870000000000001</v>
      </c>
      <c r="E39" s="7">
        <v>-4.2000000000000003E-2</v>
      </c>
      <c r="F39" s="7">
        <v>-1.01</v>
      </c>
      <c r="G39" s="10">
        <v>0.313</v>
      </c>
      <c r="H39" s="4"/>
      <c r="I39" s="6">
        <v>-1.8080000000000001</v>
      </c>
      <c r="J39" s="6">
        <v>14.597</v>
      </c>
      <c r="K39" s="6">
        <v>-4.0000000000000001E-3</v>
      </c>
      <c r="L39" s="6">
        <v>-0.124</v>
      </c>
      <c r="M39" s="11">
        <v>0.90100000000000002</v>
      </c>
      <c r="N39" s="5"/>
      <c r="O39" s="4" t="s">
        <v>7</v>
      </c>
      <c r="P39" s="7">
        <v>-5.665</v>
      </c>
      <c r="Q39" s="7">
        <v>5.9980000000000002</v>
      </c>
      <c r="R39" s="7">
        <v>-3.9E-2</v>
      </c>
      <c r="S39" s="7">
        <v>-0.94499999999999995</v>
      </c>
      <c r="T39" s="10">
        <v>0.34499999999999997</v>
      </c>
      <c r="U39" s="10"/>
      <c r="V39" s="6">
        <v>-0.93700000000000006</v>
      </c>
      <c r="W39" s="6">
        <v>14.616</v>
      </c>
      <c r="X39" s="6">
        <v>-2E-3</v>
      </c>
      <c r="Y39" s="6">
        <v>-6.4000000000000001E-2</v>
      </c>
      <c r="Z39" s="11">
        <v>0.94899999999999995</v>
      </c>
    </row>
    <row r="40" spans="2:26" x14ac:dyDescent="0.2">
      <c r="B40" s="4" t="s">
        <v>8</v>
      </c>
      <c r="C40" s="7">
        <v>0.46100000000000002</v>
      </c>
      <c r="D40" s="7">
        <v>13.295</v>
      </c>
      <c r="E40" s="7">
        <v>1E-3</v>
      </c>
      <c r="F40" s="7">
        <v>3.5000000000000003E-2</v>
      </c>
      <c r="G40" s="10">
        <v>0.97199999999999998</v>
      </c>
      <c r="H40" s="4"/>
      <c r="I40" s="6">
        <v>3.754</v>
      </c>
      <c r="J40" s="6">
        <v>14.007</v>
      </c>
      <c r="K40" s="6">
        <v>8.0000000000000002E-3</v>
      </c>
      <c r="L40" s="6">
        <v>0.26800000000000002</v>
      </c>
      <c r="M40" s="11">
        <v>0.78900000000000003</v>
      </c>
      <c r="N40" s="5"/>
      <c r="O40" s="4" t="s">
        <v>8</v>
      </c>
      <c r="P40" s="7">
        <v>0.74399999999999999</v>
      </c>
      <c r="Q40" s="7">
        <v>13.315</v>
      </c>
      <c r="R40" s="7">
        <v>2E-3</v>
      </c>
      <c r="S40" s="7">
        <v>5.6000000000000001E-2</v>
      </c>
      <c r="T40" s="10">
        <v>0.95499999999999996</v>
      </c>
      <c r="U40" s="10"/>
      <c r="V40" s="6">
        <v>4.0410000000000004</v>
      </c>
      <c r="W40" s="6">
        <v>14.019</v>
      </c>
      <c r="X40" s="6">
        <v>8.0000000000000002E-3</v>
      </c>
      <c r="Y40" s="6">
        <v>0.28799999999999998</v>
      </c>
      <c r="Z40" s="11">
        <v>0.77300000000000002</v>
      </c>
    </row>
    <row r="41" spans="2:26" x14ac:dyDescent="0.2">
      <c r="B41" s="4" t="s">
        <v>9</v>
      </c>
      <c r="C41" s="7">
        <v>-9.8119999999999994</v>
      </c>
      <c r="D41" s="7">
        <v>13.35</v>
      </c>
      <c r="E41" s="7">
        <v>-0.02</v>
      </c>
      <c r="F41" s="7">
        <v>-0.73499999999999999</v>
      </c>
      <c r="G41" s="10">
        <v>0.46300000000000002</v>
      </c>
      <c r="H41" s="4"/>
      <c r="I41" s="6">
        <v>-9.984</v>
      </c>
      <c r="J41" s="6">
        <v>14.371</v>
      </c>
      <c r="K41" s="6">
        <v>-0.02</v>
      </c>
      <c r="L41" s="6">
        <v>-0.69499999999999995</v>
      </c>
      <c r="M41" s="11">
        <v>0.48699999999999999</v>
      </c>
      <c r="N41" s="5"/>
      <c r="O41" s="4" t="s">
        <v>9</v>
      </c>
      <c r="P41" s="7">
        <v>-9.8889999999999993</v>
      </c>
      <c r="Q41" s="7">
        <v>13.363</v>
      </c>
      <c r="R41" s="7">
        <v>-2.1000000000000001E-2</v>
      </c>
      <c r="S41" s="7">
        <v>-0.74</v>
      </c>
      <c r="T41" s="10">
        <v>0.46</v>
      </c>
      <c r="U41" s="10"/>
      <c r="V41" s="6">
        <v>-10.1</v>
      </c>
      <c r="W41" s="6">
        <v>14.385999999999999</v>
      </c>
      <c r="X41" s="6">
        <v>-0.02</v>
      </c>
      <c r="Y41" s="6">
        <v>-0.70199999999999996</v>
      </c>
      <c r="Z41" s="11">
        <v>0.48299999999999998</v>
      </c>
    </row>
    <row r="42" spans="2:26" x14ac:dyDescent="0.2">
      <c r="B42" s="4" t="s">
        <v>10</v>
      </c>
      <c r="C42" s="7">
        <v>-2.5630000000000002</v>
      </c>
      <c r="D42" s="7">
        <v>12.827999999999999</v>
      </c>
      <c r="E42" s="7">
        <v>-5.0000000000000001E-3</v>
      </c>
      <c r="F42" s="7">
        <v>-0.2</v>
      </c>
      <c r="G42" s="10">
        <v>0.84199999999999997</v>
      </c>
      <c r="H42" s="4"/>
      <c r="I42" s="6">
        <v>-2.9060000000000001</v>
      </c>
      <c r="J42" s="6">
        <v>13.548999999999999</v>
      </c>
      <c r="K42" s="6">
        <v>-6.0000000000000001E-3</v>
      </c>
      <c r="L42" s="6">
        <v>-0.215</v>
      </c>
      <c r="M42" s="11">
        <v>0.83</v>
      </c>
      <c r="N42" s="5"/>
      <c r="O42" s="4" t="s">
        <v>10</v>
      </c>
      <c r="P42" s="7">
        <v>-1.4370000000000001</v>
      </c>
      <c r="Q42" s="7">
        <v>12.837999999999999</v>
      </c>
      <c r="R42" s="7">
        <v>-3.0000000000000001E-3</v>
      </c>
      <c r="S42" s="7">
        <v>-0.112</v>
      </c>
      <c r="T42" s="10">
        <v>0.91100000000000003</v>
      </c>
      <c r="U42" s="10"/>
      <c r="V42" s="6">
        <v>-1.9079999999999999</v>
      </c>
      <c r="W42" s="6">
        <v>13.554</v>
      </c>
      <c r="X42" s="6">
        <v>-4.0000000000000001E-3</v>
      </c>
      <c r="Y42" s="6">
        <v>-0.14099999999999999</v>
      </c>
      <c r="Z42" s="11">
        <v>0.88800000000000001</v>
      </c>
    </row>
    <row r="43" spans="2:26" x14ac:dyDescent="0.2">
      <c r="B43" s="4" t="s">
        <v>11</v>
      </c>
      <c r="C43" s="7">
        <v>8.8520000000000003</v>
      </c>
      <c r="D43" s="7">
        <v>5.1890000000000001</v>
      </c>
      <c r="E43" s="7">
        <v>8.2000000000000003E-2</v>
      </c>
      <c r="F43" s="7">
        <v>1.706</v>
      </c>
      <c r="G43" s="10">
        <v>8.7999999999999995E-2</v>
      </c>
      <c r="H43" s="4"/>
      <c r="I43" s="6">
        <v>6.5670000000000002</v>
      </c>
      <c r="J43" s="6">
        <v>9.01</v>
      </c>
      <c r="K43" s="6">
        <v>2.1999999999999999E-2</v>
      </c>
      <c r="L43" s="6">
        <v>0.72899999999999998</v>
      </c>
      <c r="M43" s="11">
        <v>0.46600000000000003</v>
      </c>
      <c r="N43" s="5"/>
      <c r="O43" s="4" t="s">
        <v>11</v>
      </c>
      <c r="P43" s="7">
        <v>8.8439999999999994</v>
      </c>
      <c r="Q43" s="7">
        <v>5.194</v>
      </c>
      <c r="R43" s="7">
        <v>8.2000000000000003E-2</v>
      </c>
      <c r="S43" s="7">
        <v>1.7030000000000001</v>
      </c>
      <c r="T43" s="10">
        <v>8.8999999999999996E-2</v>
      </c>
      <c r="U43" s="10"/>
      <c r="V43" s="6">
        <v>6.7430000000000003</v>
      </c>
      <c r="W43" s="6">
        <v>9.0150000000000006</v>
      </c>
      <c r="X43" s="6">
        <v>2.3E-2</v>
      </c>
      <c r="Y43" s="6">
        <v>0.748</v>
      </c>
      <c r="Z43" s="11">
        <v>0.45500000000000002</v>
      </c>
    </row>
    <row r="44" spans="2:26" x14ac:dyDescent="0.2">
      <c r="B44" s="4" t="s">
        <v>12</v>
      </c>
      <c r="C44" s="7">
        <v>10.31</v>
      </c>
      <c r="D44" s="7">
        <v>11.356999999999999</v>
      </c>
      <c r="E44" s="7">
        <v>2.8000000000000001E-2</v>
      </c>
      <c r="F44" s="7">
        <v>0.90800000000000003</v>
      </c>
      <c r="G44" s="10">
        <v>0.36399999999999999</v>
      </c>
      <c r="H44" s="4"/>
      <c r="I44" s="6">
        <v>13.356999999999999</v>
      </c>
      <c r="J44" s="6">
        <v>12.496</v>
      </c>
      <c r="K44" s="6">
        <v>0.03</v>
      </c>
      <c r="L44" s="6">
        <v>1.069</v>
      </c>
      <c r="M44" s="11">
        <v>0.28499999999999998</v>
      </c>
      <c r="N44" s="5"/>
      <c r="O44" s="4" t="s">
        <v>12</v>
      </c>
      <c r="P44" s="7">
        <v>9.8480000000000008</v>
      </c>
      <c r="Q44" s="7">
        <v>11.371</v>
      </c>
      <c r="R44" s="7">
        <v>2.7E-2</v>
      </c>
      <c r="S44" s="7">
        <v>0.86599999999999999</v>
      </c>
      <c r="T44" s="10">
        <v>0.38700000000000001</v>
      </c>
      <c r="U44" s="10"/>
      <c r="V44" s="6">
        <v>13.101000000000001</v>
      </c>
      <c r="W44" s="6">
        <v>12.502000000000001</v>
      </c>
      <c r="X44" s="6">
        <v>2.9000000000000001E-2</v>
      </c>
      <c r="Y44" s="6">
        <v>1.048</v>
      </c>
      <c r="Z44" s="11">
        <v>0.29499999999999998</v>
      </c>
    </row>
    <row r="45" spans="2:26" x14ac:dyDescent="0.2">
      <c r="B45" s="4" t="s">
        <v>13</v>
      </c>
      <c r="C45" s="7">
        <v>0.158</v>
      </c>
      <c r="D45" s="7">
        <v>0.105</v>
      </c>
      <c r="E45" s="7">
        <v>4.1000000000000002E-2</v>
      </c>
      <c r="F45" s="7">
        <v>1.508</v>
      </c>
      <c r="G45" s="10">
        <v>0.13200000000000001</v>
      </c>
      <c r="H45" s="4"/>
      <c r="I45" s="6">
        <v>0.155</v>
      </c>
      <c r="J45" s="6">
        <v>0.11</v>
      </c>
      <c r="K45" s="6">
        <v>0.04</v>
      </c>
      <c r="L45" s="6">
        <v>1.4119999999999999</v>
      </c>
      <c r="M45" s="11">
        <v>0.159</v>
      </c>
      <c r="N45" s="5"/>
      <c r="O45" s="4" t="s">
        <v>13</v>
      </c>
      <c r="P45" s="7">
        <v>0.157</v>
      </c>
      <c r="Q45" s="7">
        <v>0.105</v>
      </c>
      <c r="R45" s="7">
        <v>0.04</v>
      </c>
      <c r="S45" s="7">
        <v>1.4950000000000001</v>
      </c>
      <c r="T45" s="10">
        <v>0.13500000000000001</v>
      </c>
      <c r="U45" s="10"/>
      <c r="V45" s="6">
        <v>0.152</v>
      </c>
      <c r="W45" s="6">
        <v>0.11</v>
      </c>
      <c r="X45" s="6">
        <v>3.9E-2</v>
      </c>
      <c r="Y45" s="6">
        <v>1.38</v>
      </c>
      <c r="Z45" s="11">
        <v>0.16800000000000001</v>
      </c>
    </row>
    <row r="46" spans="2:26" x14ac:dyDescent="0.2">
      <c r="B46" s="4" t="s">
        <v>14</v>
      </c>
      <c r="C46" s="7">
        <v>-8.9999999999999993E-3</v>
      </c>
      <c r="D46" s="7">
        <v>0.13400000000000001</v>
      </c>
      <c r="E46" s="7">
        <v>-2E-3</v>
      </c>
      <c r="F46" s="7">
        <v>-6.9000000000000006E-2</v>
      </c>
      <c r="G46" s="10">
        <v>0.94499999999999995</v>
      </c>
      <c r="H46" s="4"/>
      <c r="I46" s="6">
        <v>7.1999999999999995E-2</v>
      </c>
      <c r="J46" s="6">
        <v>0.14399999999999999</v>
      </c>
      <c r="K46" s="6">
        <v>1.4999999999999999E-2</v>
      </c>
      <c r="L46" s="6">
        <v>0.498</v>
      </c>
      <c r="M46" s="11">
        <v>0.61899999999999999</v>
      </c>
      <c r="N46" s="5"/>
      <c r="O46" s="4" t="s">
        <v>14</v>
      </c>
      <c r="P46" s="7">
        <v>7.0000000000000001E-3</v>
      </c>
      <c r="Q46" s="7">
        <v>0.13400000000000001</v>
      </c>
      <c r="R46" s="7">
        <v>1E-3</v>
      </c>
      <c r="S46" s="7">
        <v>0.05</v>
      </c>
      <c r="T46" s="10">
        <v>0.96</v>
      </c>
      <c r="U46" s="10"/>
      <c r="V46" s="6">
        <v>8.7999999999999995E-2</v>
      </c>
      <c r="W46" s="6">
        <v>0.14499999999999999</v>
      </c>
      <c r="X46" s="6">
        <v>1.7999999999999999E-2</v>
      </c>
      <c r="Y46" s="6">
        <v>0.60699999999999998</v>
      </c>
      <c r="Z46" s="11">
        <v>0.54400000000000004</v>
      </c>
    </row>
    <row r="47" spans="2:26" x14ac:dyDescent="0.2">
      <c r="B47" s="4" t="s">
        <v>15</v>
      </c>
      <c r="C47" s="7">
        <v>-7.0000000000000001E-3</v>
      </c>
      <c r="D47" s="7">
        <v>8.0000000000000002E-3</v>
      </c>
      <c r="E47" s="7">
        <v>-2.4E-2</v>
      </c>
      <c r="F47" s="7">
        <v>-0.85699999999999998</v>
      </c>
      <c r="G47" s="10">
        <v>0.39200000000000002</v>
      </c>
      <c r="H47" s="4"/>
      <c r="I47" s="6">
        <v>-0.01</v>
      </c>
      <c r="J47" s="6">
        <v>8.0000000000000002E-3</v>
      </c>
      <c r="K47" s="6">
        <v>-3.6999999999999998E-2</v>
      </c>
      <c r="L47" s="6">
        <v>-1.25</v>
      </c>
      <c r="M47" s="11">
        <v>0.21199999999999999</v>
      </c>
      <c r="N47" s="5"/>
      <c r="O47" s="4" t="s">
        <v>15</v>
      </c>
      <c r="P47" s="7">
        <v>-7.0000000000000001E-3</v>
      </c>
      <c r="Q47" s="7">
        <v>8.0000000000000002E-3</v>
      </c>
      <c r="R47" s="7">
        <v>-2.5999999999999999E-2</v>
      </c>
      <c r="S47" s="7">
        <v>-0.90700000000000003</v>
      </c>
      <c r="T47" s="10">
        <v>0.36499999999999999</v>
      </c>
      <c r="U47" s="10"/>
      <c r="V47" s="6">
        <v>-0.01</v>
      </c>
      <c r="W47" s="6">
        <v>8.0000000000000002E-3</v>
      </c>
      <c r="X47" s="6">
        <v>-3.7999999999999999E-2</v>
      </c>
      <c r="Y47" s="6">
        <v>-1.2849999999999999</v>
      </c>
      <c r="Z47" s="11">
        <v>0.19900000000000001</v>
      </c>
    </row>
    <row r="48" spans="2:26" x14ac:dyDescent="0.2">
      <c r="B48" s="4" t="s">
        <v>22</v>
      </c>
      <c r="C48" s="7">
        <v>0.314</v>
      </c>
      <c r="D48" s="7">
        <v>7.8E-2</v>
      </c>
      <c r="E48" s="7">
        <v>0.109</v>
      </c>
      <c r="F48" s="7">
        <v>4.0190000000000001</v>
      </c>
      <c r="G48" s="14" t="s">
        <v>23</v>
      </c>
      <c r="H48" s="4"/>
      <c r="I48" s="6">
        <v>0.33600000000000002</v>
      </c>
      <c r="J48" s="6">
        <v>8.2000000000000003E-2</v>
      </c>
      <c r="K48" s="6">
        <v>0.11700000000000001</v>
      </c>
      <c r="L48" s="6">
        <v>4.1029999999999998</v>
      </c>
      <c r="M48" s="9" t="s">
        <v>23</v>
      </c>
      <c r="N48" s="5"/>
      <c r="O48" s="4" t="s">
        <v>22</v>
      </c>
      <c r="P48" s="7">
        <v>0.32500000000000001</v>
      </c>
      <c r="Q48" s="7">
        <v>7.8E-2</v>
      </c>
      <c r="R48" s="7">
        <v>0.113</v>
      </c>
      <c r="S48" s="7">
        <v>4.1689999999999996</v>
      </c>
      <c r="T48" s="14" t="s">
        <v>23</v>
      </c>
      <c r="U48" s="10"/>
      <c r="V48" s="6">
        <v>0.34699999999999998</v>
      </c>
      <c r="W48" s="6">
        <v>8.2000000000000003E-2</v>
      </c>
      <c r="X48" s="6">
        <v>0.121</v>
      </c>
      <c r="Y48" s="6">
        <v>4.2450000000000001</v>
      </c>
      <c r="Z48" s="9" t="s">
        <v>23</v>
      </c>
    </row>
    <row r="49" spans="2:26" x14ac:dyDescent="0.2">
      <c r="B49" s="4" t="s">
        <v>27</v>
      </c>
      <c r="C49" s="7">
        <v>4.2999999999999997E-2</v>
      </c>
      <c r="D49" s="7">
        <v>2.1999999999999999E-2</v>
      </c>
      <c r="E49" s="7">
        <v>5.5E-2</v>
      </c>
      <c r="F49" s="7">
        <v>1.9750000000000001</v>
      </c>
      <c r="G49" s="10">
        <v>4.9000000000000002E-2</v>
      </c>
      <c r="H49" s="4"/>
      <c r="I49" s="6">
        <v>4.8000000000000001E-2</v>
      </c>
      <c r="J49" s="6">
        <v>2.3E-2</v>
      </c>
      <c r="K49" s="6">
        <v>6.2E-2</v>
      </c>
      <c r="L49" s="6">
        <v>2.0990000000000002</v>
      </c>
      <c r="M49" s="11">
        <v>3.5999999999999997E-2</v>
      </c>
      <c r="N49" s="5"/>
      <c r="O49" s="4" t="s">
        <v>27</v>
      </c>
      <c r="P49" s="7">
        <v>4.3999999999999997E-2</v>
      </c>
      <c r="Q49" s="7">
        <v>2.1999999999999999E-2</v>
      </c>
      <c r="R49" s="7">
        <v>5.7000000000000002E-2</v>
      </c>
      <c r="S49" s="7">
        <v>2.008</v>
      </c>
      <c r="T49" s="10">
        <v>4.4999999999999998E-2</v>
      </c>
      <c r="U49" s="10"/>
      <c r="V49" s="6">
        <v>4.9000000000000002E-2</v>
      </c>
      <c r="W49" s="6">
        <v>2.3E-2</v>
      </c>
      <c r="X49" s="6">
        <v>6.3E-2</v>
      </c>
      <c r="Y49" s="6">
        <v>2.1440000000000001</v>
      </c>
      <c r="Z49" s="11">
        <v>3.2000000000000001E-2</v>
      </c>
    </row>
    <row r="50" spans="2:26" x14ac:dyDescent="0.2">
      <c r="B50" s="4" t="s">
        <v>28</v>
      </c>
      <c r="C50" s="7">
        <v>2E-3</v>
      </c>
      <c r="D50" s="7">
        <v>0</v>
      </c>
      <c r="E50" s="7">
        <v>0.63900000000000001</v>
      </c>
      <c r="F50" s="7">
        <v>22.771999999999998</v>
      </c>
      <c r="G50" s="14" t="s">
        <v>23</v>
      </c>
      <c r="H50" s="4"/>
      <c r="I50" s="6">
        <v>2E-3</v>
      </c>
      <c r="J50" s="6">
        <v>0</v>
      </c>
      <c r="K50" s="6">
        <v>0.63</v>
      </c>
      <c r="L50" s="6">
        <v>21.324000000000002</v>
      </c>
      <c r="M50" s="9" t="s">
        <v>23</v>
      </c>
      <c r="N50" s="5"/>
      <c r="O50" s="4" t="s">
        <v>28</v>
      </c>
      <c r="P50" s="7">
        <v>2E-3</v>
      </c>
      <c r="Q50" s="7">
        <v>0</v>
      </c>
      <c r="R50" s="7">
        <v>0.64100000000000001</v>
      </c>
      <c r="S50" s="7">
        <v>22.82</v>
      </c>
      <c r="T50" s="14" t="s">
        <v>23</v>
      </c>
      <c r="U50" s="10"/>
      <c r="V50" s="6">
        <v>2E-3</v>
      </c>
      <c r="W50" s="6">
        <v>0</v>
      </c>
      <c r="X50" s="6">
        <v>0.63300000000000001</v>
      </c>
      <c r="Y50" s="6">
        <v>21.381</v>
      </c>
      <c r="Z50" s="9" t="s">
        <v>23</v>
      </c>
    </row>
    <row r="51" spans="2:26" x14ac:dyDescent="0.2">
      <c r="B51" s="4" t="s">
        <v>16</v>
      </c>
      <c r="C51" s="7">
        <v>-3.5000000000000003E-2</v>
      </c>
      <c r="D51" s="7">
        <v>8.4000000000000005E-2</v>
      </c>
      <c r="E51" s="7">
        <v>-1.2E-2</v>
      </c>
      <c r="F51" s="7">
        <v>-0.41399999999999998</v>
      </c>
      <c r="G51" s="10">
        <v>0.67900000000000005</v>
      </c>
      <c r="H51" s="4"/>
      <c r="I51" s="6">
        <v>-4.7E-2</v>
      </c>
      <c r="J51" s="6">
        <v>8.8999999999999996E-2</v>
      </c>
      <c r="K51" s="6">
        <v>-1.4999999999999999E-2</v>
      </c>
      <c r="L51" s="6">
        <v>-0.53200000000000003</v>
      </c>
      <c r="M51" s="11">
        <v>0.59499999999999997</v>
      </c>
      <c r="N51" s="5"/>
      <c r="O51" s="4" t="s">
        <v>16</v>
      </c>
      <c r="P51" s="7">
        <v>-4.2999999999999997E-2</v>
      </c>
      <c r="Q51" s="7">
        <v>8.4000000000000005E-2</v>
      </c>
      <c r="R51" s="7">
        <v>-1.4E-2</v>
      </c>
      <c r="S51" s="7">
        <v>-0.50600000000000001</v>
      </c>
      <c r="T51" s="10">
        <v>0.61299999999999999</v>
      </c>
      <c r="U51" s="10"/>
      <c r="V51" s="6">
        <v>-5.3999999999999999E-2</v>
      </c>
      <c r="W51" s="6">
        <v>8.8999999999999996E-2</v>
      </c>
      <c r="X51" s="6">
        <v>-1.7999999999999999E-2</v>
      </c>
      <c r="Y51" s="6">
        <v>-0.60599999999999998</v>
      </c>
      <c r="Z51" s="11">
        <v>0.54500000000000004</v>
      </c>
    </row>
    <row r="52" spans="2:26" x14ac:dyDescent="0.2">
      <c r="B52" s="4" t="s">
        <v>17</v>
      </c>
      <c r="C52" s="7">
        <v>-6.5000000000000002E-2</v>
      </c>
      <c r="D52" s="7">
        <v>0.11</v>
      </c>
      <c r="E52" s="7">
        <v>-1.6E-2</v>
      </c>
      <c r="F52" s="7">
        <v>-0.58899999999999997</v>
      </c>
      <c r="G52" s="10">
        <v>0.55600000000000005</v>
      </c>
      <c r="H52" s="4"/>
      <c r="I52" s="6">
        <v>-3.4000000000000002E-2</v>
      </c>
      <c r="J52" s="6">
        <v>0.11600000000000001</v>
      </c>
      <c r="K52" s="6">
        <v>-8.0000000000000002E-3</v>
      </c>
      <c r="L52" s="6">
        <v>-0.29299999999999998</v>
      </c>
      <c r="M52" s="11">
        <v>0.76900000000000002</v>
      </c>
      <c r="N52" s="5"/>
      <c r="O52" s="4" t="s">
        <v>17</v>
      </c>
      <c r="P52" s="7">
        <v>-6.7000000000000004E-2</v>
      </c>
      <c r="Q52" s="7">
        <v>0.111</v>
      </c>
      <c r="R52" s="7">
        <v>-1.6E-2</v>
      </c>
      <c r="S52" s="7">
        <v>-0.60199999999999998</v>
      </c>
      <c r="T52" s="10">
        <v>0.54700000000000004</v>
      </c>
      <c r="U52" s="10"/>
      <c r="V52" s="6">
        <v>-3.4000000000000002E-2</v>
      </c>
      <c r="W52" s="6">
        <v>0.11600000000000001</v>
      </c>
      <c r="X52" s="6">
        <v>-8.0000000000000002E-3</v>
      </c>
      <c r="Y52" s="6">
        <v>-0.29499999999999998</v>
      </c>
      <c r="Z52" s="11">
        <v>0.76800000000000002</v>
      </c>
    </row>
    <row r="53" spans="2:26" x14ac:dyDescent="0.2">
      <c r="B53" s="4" t="s">
        <v>18</v>
      </c>
      <c r="C53" s="7">
        <v>35.941000000000003</v>
      </c>
      <c r="D53" s="7">
        <v>18.341999999999999</v>
      </c>
      <c r="E53" s="7">
        <v>5.6000000000000001E-2</v>
      </c>
      <c r="F53" s="7">
        <v>1.9590000000000001</v>
      </c>
      <c r="G53" s="10">
        <v>0.05</v>
      </c>
      <c r="H53" s="4"/>
      <c r="I53" s="6">
        <v>33.398000000000003</v>
      </c>
      <c r="J53" s="6">
        <v>19.061</v>
      </c>
      <c r="K53" s="6">
        <v>5.1999999999999998E-2</v>
      </c>
      <c r="L53" s="6">
        <v>1.752</v>
      </c>
      <c r="M53" s="11">
        <v>0.08</v>
      </c>
      <c r="N53" s="5"/>
      <c r="O53" s="4" t="s">
        <v>34</v>
      </c>
      <c r="P53" s="7">
        <v>63.226999999999997</v>
      </c>
      <c r="Q53" s="7">
        <v>29.591999999999999</v>
      </c>
      <c r="R53" s="7">
        <v>6.2E-2</v>
      </c>
      <c r="S53" s="7">
        <v>2.137</v>
      </c>
      <c r="T53" s="10">
        <v>3.3000000000000002E-2</v>
      </c>
      <c r="U53" s="10"/>
      <c r="V53" s="6">
        <v>61.823999999999998</v>
      </c>
      <c r="W53" s="6">
        <v>30.965</v>
      </c>
      <c r="X53" s="6">
        <v>0.06</v>
      </c>
      <c r="Y53" s="6">
        <v>1.9970000000000001</v>
      </c>
      <c r="Z53" s="11">
        <v>4.5999999999999999E-2</v>
      </c>
    </row>
    <row r="54" spans="2:26" x14ac:dyDescent="0.2">
      <c r="B54" s="4" t="s">
        <v>19</v>
      </c>
      <c r="C54" s="7">
        <v>-124.991</v>
      </c>
      <c r="D54" s="7">
        <v>51.533000000000001</v>
      </c>
      <c r="E54" s="7">
        <v>-6.9000000000000006E-2</v>
      </c>
      <c r="F54" s="7">
        <v>-2.4249999999999998</v>
      </c>
      <c r="G54" s="10">
        <v>1.6E-2</v>
      </c>
      <c r="H54" s="10">
        <f>G54/2</f>
        <v>8.0000000000000002E-3</v>
      </c>
      <c r="I54" s="6">
        <v>-108.78700000000001</v>
      </c>
      <c r="J54" s="6">
        <v>53.463000000000001</v>
      </c>
      <c r="K54" s="6">
        <v>-6.0999999999999999E-2</v>
      </c>
      <c r="L54" s="6">
        <v>-2.0350000000000001</v>
      </c>
      <c r="M54" s="11">
        <v>4.2000000000000003E-2</v>
      </c>
      <c r="N54" s="5"/>
      <c r="O54" s="4" t="s">
        <v>35</v>
      </c>
      <c r="P54" s="7">
        <v>-131.32599999999999</v>
      </c>
      <c r="Q54" s="7">
        <v>75.622</v>
      </c>
      <c r="R54" s="7">
        <v>-0.05</v>
      </c>
      <c r="S54" s="7">
        <v>-1.7370000000000001</v>
      </c>
      <c r="T54" s="10">
        <v>8.3000000000000004E-2</v>
      </c>
      <c r="U54" s="10">
        <f>T54/2</f>
        <v>4.1500000000000002E-2</v>
      </c>
      <c r="V54" s="6">
        <v>-101.822</v>
      </c>
      <c r="W54" s="6">
        <v>79.668000000000006</v>
      </c>
      <c r="X54" s="6">
        <v>-3.9E-2</v>
      </c>
      <c r="Y54" s="6">
        <v>-1.278</v>
      </c>
      <c r="Z54" s="11">
        <v>0.20200000000000001</v>
      </c>
    </row>
    <row r="59" spans="2:26" x14ac:dyDescent="0.2">
      <c r="R59" s="4"/>
    </row>
    <row r="60" spans="2:26" x14ac:dyDescent="0.2">
      <c r="R60" s="4"/>
    </row>
    <row r="61" spans="2:26" x14ac:dyDescent="0.2">
      <c r="R61" s="4"/>
      <c r="S61" s="4"/>
      <c r="T61" s="4"/>
      <c r="U61" s="10"/>
      <c r="V61" s="4"/>
      <c r="W61" s="4"/>
      <c r="X61" s="4"/>
    </row>
    <row r="62" spans="2:26" x14ac:dyDescent="0.2">
      <c r="R62" s="4"/>
      <c r="S62" s="4"/>
      <c r="T62" s="4"/>
      <c r="U62" s="10"/>
      <c r="V62" s="4"/>
      <c r="W62" s="4"/>
      <c r="X62" s="4"/>
    </row>
    <row r="83" spans="31:31" x14ac:dyDescent="0.2">
      <c r="AE83" s="27"/>
    </row>
    <row r="98" spans="31:31" x14ac:dyDescent="0.2">
      <c r="AE98" s="2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B2:AA101"/>
  <sheetViews>
    <sheetView zoomScaleNormal="100" workbookViewId="0">
      <selection activeCell="B2" sqref="B2"/>
    </sheetView>
  </sheetViews>
  <sheetFormatPr baseColWidth="10" defaultColWidth="8.83203125" defaultRowHeight="15" x14ac:dyDescent="0.2"/>
  <cols>
    <col min="4" max="4" width="10.6640625" customWidth="1"/>
    <col min="5" max="9" width="8.83203125" customWidth="1"/>
    <col min="10" max="10" width="11.33203125" style="10" customWidth="1"/>
    <col min="11" max="16" width="8.83203125" customWidth="1"/>
    <col min="17" max="17" width="11" style="10" customWidth="1"/>
    <col min="18" max="22" width="6.6640625" customWidth="1"/>
    <col min="23" max="23" width="3.5" customWidth="1"/>
  </cols>
  <sheetData>
    <row r="2" spans="2:17" ht="19" customHeight="1" x14ac:dyDescent="0.2">
      <c r="B2" s="2" t="s">
        <v>247</v>
      </c>
      <c r="C2" s="4"/>
      <c r="D2" s="4"/>
      <c r="E2" s="4"/>
      <c r="F2" s="4"/>
      <c r="G2" s="4"/>
      <c r="H2" s="4"/>
      <c r="I2" s="4"/>
    </row>
    <row r="3" spans="2:17" ht="16" x14ac:dyDescent="0.2">
      <c r="B3" s="15"/>
      <c r="C3" s="4"/>
      <c r="D3" s="4"/>
      <c r="E3" s="4"/>
      <c r="F3" s="4"/>
      <c r="G3" s="4"/>
      <c r="H3" s="4"/>
      <c r="I3" s="4"/>
    </row>
    <row r="4" spans="2:17" x14ac:dyDescent="0.2">
      <c r="B4" s="4" t="s">
        <v>20</v>
      </c>
      <c r="C4" s="4"/>
      <c r="E4" s="5" t="s">
        <v>42</v>
      </c>
      <c r="F4" s="5"/>
      <c r="G4" s="5"/>
      <c r="H4" s="5"/>
      <c r="I4" s="5"/>
      <c r="J4" s="11"/>
      <c r="K4" s="4"/>
      <c r="L4" s="4" t="s">
        <v>43</v>
      </c>
      <c r="M4" s="7"/>
      <c r="N4" s="7"/>
      <c r="O4" s="7"/>
      <c r="P4" s="7"/>
    </row>
    <row r="5" spans="2:17" x14ac:dyDescent="0.2">
      <c r="B5" s="4"/>
      <c r="C5" s="4"/>
      <c r="D5" s="4"/>
      <c r="E5" s="5"/>
      <c r="F5" s="5"/>
      <c r="G5" s="5"/>
      <c r="H5" s="5"/>
      <c r="I5" s="5"/>
      <c r="J5" s="11"/>
      <c r="K5" s="4"/>
      <c r="L5" s="4"/>
      <c r="M5" s="7"/>
      <c r="N5" s="7"/>
      <c r="O5" s="7"/>
      <c r="P5" s="7"/>
    </row>
    <row r="6" spans="2:17" x14ac:dyDescent="0.2">
      <c r="B6" s="4"/>
      <c r="C6" s="20"/>
      <c r="D6" s="20"/>
      <c r="E6" s="22" t="s">
        <v>1</v>
      </c>
      <c r="F6" s="22" t="s">
        <v>26</v>
      </c>
      <c r="G6" s="22" t="s">
        <v>24</v>
      </c>
      <c r="H6" s="22" t="s">
        <v>0</v>
      </c>
      <c r="I6" s="22" t="s">
        <v>21</v>
      </c>
      <c r="J6" s="71" t="s">
        <v>241</v>
      </c>
      <c r="K6" s="20"/>
      <c r="L6" s="21" t="s">
        <v>1</v>
      </c>
      <c r="M6" s="21" t="s">
        <v>26</v>
      </c>
      <c r="N6" s="21" t="s">
        <v>24</v>
      </c>
      <c r="O6" s="21" t="s">
        <v>0</v>
      </c>
      <c r="P6" s="21" t="s">
        <v>21</v>
      </c>
      <c r="Q6" s="72" t="s">
        <v>241</v>
      </c>
    </row>
    <row r="7" spans="2:17" x14ac:dyDescent="0.2">
      <c r="C7" s="4" t="s">
        <v>40</v>
      </c>
      <c r="D7" s="4" t="s">
        <v>2</v>
      </c>
      <c r="E7" s="6">
        <v>35.161999999999999</v>
      </c>
      <c r="F7" s="6">
        <v>0.3</v>
      </c>
      <c r="G7" s="6"/>
      <c r="H7" s="6">
        <v>117.327</v>
      </c>
      <c r="I7" s="9" t="s">
        <v>23</v>
      </c>
      <c r="J7" s="11"/>
      <c r="K7" s="4" t="s">
        <v>41</v>
      </c>
      <c r="L7" s="7">
        <v>34.929000000000002</v>
      </c>
      <c r="M7" s="7">
        <v>0.78200000000000003</v>
      </c>
      <c r="N7" s="7"/>
      <c r="O7" s="7">
        <v>44.685000000000002</v>
      </c>
      <c r="P7" s="8" t="s">
        <v>23</v>
      </c>
    </row>
    <row r="8" spans="2:17" x14ac:dyDescent="0.2">
      <c r="B8" s="4"/>
      <c r="C8" s="4"/>
      <c r="D8" s="4" t="s">
        <v>3</v>
      </c>
      <c r="E8" s="6">
        <v>10.33</v>
      </c>
      <c r="F8" s="6">
        <v>29.898</v>
      </c>
      <c r="G8" s="6">
        <v>1.6E-2</v>
      </c>
      <c r="H8" s="6">
        <v>0.34599999999999997</v>
      </c>
      <c r="I8" s="11">
        <v>0.73</v>
      </c>
      <c r="J8" s="11"/>
      <c r="K8" s="4"/>
      <c r="L8" s="7">
        <v>-58.253</v>
      </c>
      <c r="M8" s="7">
        <v>77.128</v>
      </c>
      <c r="N8" s="7">
        <v>-9.4E-2</v>
      </c>
      <c r="O8" s="7">
        <v>-0.755</v>
      </c>
      <c r="P8" s="10">
        <v>0.45200000000000001</v>
      </c>
    </row>
    <row r="9" spans="2:17" x14ac:dyDescent="0.2">
      <c r="B9" s="4"/>
      <c r="C9" s="4"/>
      <c r="D9" s="4" t="s">
        <v>4</v>
      </c>
      <c r="E9" s="6">
        <v>-10.781000000000001</v>
      </c>
      <c r="F9" s="6">
        <v>17.010000000000002</v>
      </c>
      <c r="G9" s="6">
        <v>-5.2999999999999999E-2</v>
      </c>
      <c r="H9" s="6">
        <v>-0.63400000000000001</v>
      </c>
      <c r="I9" s="11">
        <v>0.52600000000000002</v>
      </c>
      <c r="J9" s="11"/>
      <c r="K9" s="4"/>
      <c r="L9" s="7">
        <v>-84.727999999999994</v>
      </c>
      <c r="M9" s="7">
        <v>46.756</v>
      </c>
      <c r="N9" s="7">
        <v>-0.44</v>
      </c>
      <c r="O9" s="7">
        <v>-1.8120000000000001</v>
      </c>
      <c r="P9" s="10">
        <v>7.2999999999999995E-2</v>
      </c>
    </row>
    <row r="10" spans="2:17" x14ac:dyDescent="0.2">
      <c r="B10" s="4"/>
      <c r="C10" s="4"/>
      <c r="D10" s="4" t="s">
        <v>5</v>
      </c>
      <c r="E10" s="6">
        <v>-7.8769999999999998</v>
      </c>
      <c r="F10" s="6">
        <v>14.739000000000001</v>
      </c>
      <c r="G10" s="6">
        <v>-4.9000000000000002E-2</v>
      </c>
      <c r="H10" s="6">
        <v>-0.53400000000000003</v>
      </c>
      <c r="I10" s="11">
        <v>0.59299999999999997</v>
      </c>
      <c r="J10" s="11"/>
      <c r="K10" s="4"/>
      <c r="L10" s="7">
        <v>93.673000000000002</v>
      </c>
      <c r="M10" s="7">
        <v>39.212000000000003</v>
      </c>
      <c r="N10" s="7">
        <v>0.51900000000000002</v>
      </c>
      <c r="O10" s="7">
        <v>2.3889999999999998</v>
      </c>
      <c r="P10" s="10">
        <v>1.9E-2</v>
      </c>
    </row>
    <row r="11" spans="2:17" x14ac:dyDescent="0.2">
      <c r="B11" s="4"/>
      <c r="C11" s="4"/>
      <c r="D11" s="4" t="s">
        <v>6</v>
      </c>
      <c r="E11" s="6">
        <v>-12.412000000000001</v>
      </c>
      <c r="F11" s="6">
        <v>18.995999999999999</v>
      </c>
      <c r="G11" s="6">
        <v>-4.4999999999999998E-2</v>
      </c>
      <c r="H11" s="6">
        <v>-0.65300000000000002</v>
      </c>
      <c r="I11" s="11">
        <v>0.51400000000000001</v>
      </c>
      <c r="J11" s="11"/>
      <c r="K11" s="4"/>
      <c r="L11" s="7">
        <v>-5.3929999999999998</v>
      </c>
      <c r="M11" s="7">
        <v>48.191000000000003</v>
      </c>
      <c r="N11" s="7">
        <v>-1.9E-2</v>
      </c>
      <c r="O11" s="7">
        <v>-0.112</v>
      </c>
      <c r="P11" s="10">
        <v>0.91100000000000003</v>
      </c>
    </row>
    <row r="12" spans="2:17" x14ac:dyDescent="0.2">
      <c r="B12" s="4"/>
      <c r="C12" s="4"/>
      <c r="D12" s="4" t="s">
        <v>7</v>
      </c>
      <c r="E12" s="6">
        <v>-3.1309999999999998</v>
      </c>
      <c r="F12" s="6">
        <v>7.7809999999999997</v>
      </c>
      <c r="G12" s="6">
        <v>-2.1000000000000001E-2</v>
      </c>
      <c r="H12" s="6">
        <v>-0.40200000000000002</v>
      </c>
      <c r="I12" s="11">
        <v>0.68700000000000006</v>
      </c>
      <c r="J12" s="11"/>
      <c r="K12" s="4"/>
      <c r="L12" s="7">
        <v>53.78</v>
      </c>
      <c r="M12" s="7">
        <v>23.527999999999999</v>
      </c>
      <c r="N12" s="7">
        <v>0.39100000000000001</v>
      </c>
      <c r="O12" s="7">
        <v>2.286</v>
      </c>
      <c r="P12" s="10">
        <v>2.4E-2</v>
      </c>
    </row>
    <row r="13" spans="2:17" x14ac:dyDescent="0.2">
      <c r="B13" s="4"/>
      <c r="C13" s="4"/>
      <c r="D13" s="4" t="s">
        <v>8</v>
      </c>
      <c r="E13" s="6">
        <v>-15.308</v>
      </c>
      <c r="F13" s="6">
        <v>19.006</v>
      </c>
      <c r="G13" s="6">
        <v>-3.1E-2</v>
      </c>
      <c r="H13" s="6">
        <v>-0.80500000000000005</v>
      </c>
      <c r="I13" s="11">
        <v>0.42099999999999999</v>
      </c>
      <c r="J13" s="11"/>
      <c r="K13" s="4"/>
      <c r="L13" s="7">
        <v>128.17699999999999</v>
      </c>
      <c r="M13" s="7">
        <v>47.756999999999998</v>
      </c>
      <c r="N13" s="7">
        <v>0.27200000000000002</v>
      </c>
      <c r="O13" s="7">
        <v>2.6840000000000002</v>
      </c>
      <c r="P13" s="10">
        <v>8.9999999999999993E-3</v>
      </c>
    </row>
    <row r="14" spans="2:17" x14ac:dyDescent="0.2">
      <c r="B14" s="4"/>
      <c r="C14" s="4"/>
      <c r="D14" s="4" t="s">
        <v>9</v>
      </c>
      <c r="E14" s="6">
        <v>-41.401000000000003</v>
      </c>
      <c r="F14" s="6">
        <v>19.292000000000002</v>
      </c>
      <c r="G14" s="6">
        <v>-8.4000000000000005E-2</v>
      </c>
      <c r="H14" s="6">
        <v>-2.1459999999999999</v>
      </c>
      <c r="I14" s="11">
        <v>3.2000000000000001E-2</v>
      </c>
      <c r="J14" s="11"/>
      <c r="K14" s="4"/>
      <c r="L14" s="7">
        <v>35.301000000000002</v>
      </c>
      <c r="M14" s="7">
        <v>41.506</v>
      </c>
      <c r="N14" s="7">
        <v>8.2000000000000003E-2</v>
      </c>
      <c r="O14" s="7">
        <v>0.85</v>
      </c>
      <c r="P14" s="10">
        <v>0.39700000000000002</v>
      </c>
    </row>
    <row r="15" spans="2:17" x14ac:dyDescent="0.2">
      <c r="B15" s="4"/>
      <c r="C15" s="4"/>
      <c r="D15" s="4" t="s">
        <v>10</v>
      </c>
      <c r="E15" s="6">
        <v>16.692</v>
      </c>
      <c r="F15" s="6">
        <v>17.649999999999999</v>
      </c>
      <c r="G15" s="6">
        <v>3.5999999999999997E-2</v>
      </c>
      <c r="H15" s="6">
        <v>0.94599999999999995</v>
      </c>
      <c r="I15" s="11">
        <v>0.34499999999999997</v>
      </c>
      <c r="J15" s="11"/>
      <c r="K15" s="4"/>
      <c r="L15" s="7">
        <v>-65.694999999999993</v>
      </c>
      <c r="M15" s="7">
        <v>47.987000000000002</v>
      </c>
      <c r="N15" s="7">
        <v>-0.13300000000000001</v>
      </c>
      <c r="O15" s="7">
        <v>-1.369</v>
      </c>
      <c r="P15" s="10">
        <v>0.17399999999999999</v>
      </c>
    </row>
    <row r="16" spans="2:17" x14ac:dyDescent="0.2">
      <c r="B16" s="4"/>
      <c r="C16" s="4"/>
      <c r="D16" s="4" t="s">
        <v>11</v>
      </c>
      <c r="E16" s="6">
        <v>9.5310000000000006</v>
      </c>
      <c r="F16" s="6">
        <v>6.7910000000000004</v>
      </c>
      <c r="G16" s="6">
        <v>0.09</v>
      </c>
      <c r="H16" s="6">
        <v>1.403</v>
      </c>
      <c r="I16" s="11">
        <v>0.161</v>
      </c>
      <c r="J16" s="11"/>
      <c r="K16" s="4"/>
      <c r="L16" s="7">
        <v>-22.178000000000001</v>
      </c>
      <c r="M16" s="7">
        <v>29.536999999999999</v>
      </c>
      <c r="N16" s="7">
        <v>-0.14299999999999999</v>
      </c>
      <c r="O16" s="7">
        <v>-0.751</v>
      </c>
      <c r="P16" s="10">
        <v>0.45500000000000002</v>
      </c>
    </row>
    <row r="17" spans="2:22" x14ac:dyDescent="0.2">
      <c r="B17" s="4"/>
      <c r="C17" s="4"/>
      <c r="D17" s="4" t="s">
        <v>12</v>
      </c>
      <c r="E17" s="6">
        <v>-3.2669999999999999</v>
      </c>
      <c r="F17" s="6">
        <v>15.773</v>
      </c>
      <c r="G17" s="6">
        <v>-8.9999999999999993E-3</v>
      </c>
      <c r="H17" s="6">
        <v>-0.20699999999999999</v>
      </c>
      <c r="I17" s="11">
        <v>0.83599999999999997</v>
      </c>
      <c r="J17" s="11"/>
      <c r="K17" s="4"/>
      <c r="L17" s="7">
        <v>112.902</v>
      </c>
      <c r="M17" s="7">
        <v>45.521000000000001</v>
      </c>
      <c r="N17" s="7">
        <v>0.26500000000000001</v>
      </c>
      <c r="O17" s="7">
        <v>2.48</v>
      </c>
      <c r="P17" s="10">
        <v>1.4999999999999999E-2</v>
      </c>
    </row>
    <row r="18" spans="2:22" x14ac:dyDescent="0.2">
      <c r="B18" s="4"/>
      <c r="C18" s="4"/>
      <c r="D18" s="4" t="s">
        <v>13</v>
      </c>
      <c r="E18" s="6">
        <v>0.114</v>
      </c>
      <c r="F18" s="6">
        <v>0.14799999999999999</v>
      </c>
      <c r="G18" s="6">
        <v>2.9000000000000001E-2</v>
      </c>
      <c r="H18" s="6">
        <v>0.77</v>
      </c>
      <c r="I18" s="11">
        <v>0.441</v>
      </c>
      <c r="J18" s="11"/>
      <c r="K18" s="4"/>
      <c r="L18" s="7">
        <v>0.54400000000000004</v>
      </c>
      <c r="M18" s="7">
        <v>0.41799999999999998</v>
      </c>
      <c r="N18" s="7">
        <v>0.13300000000000001</v>
      </c>
      <c r="O18" s="7">
        <v>1.3009999999999999</v>
      </c>
      <c r="P18" s="10">
        <v>0.19600000000000001</v>
      </c>
    </row>
    <row r="19" spans="2:22" x14ac:dyDescent="0.2">
      <c r="B19" s="4"/>
      <c r="C19" s="4"/>
      <c r="D19" s="4" t="s">
        <v>14</v>
      </c>
      <c r="E19" s="6">
        <v>0.114</v>
      </c>
      <c r="F19" s="6">
        <v>0.184</v>
      </c>
      <c r="G19" s="6">
        <v>2.4E-2</v>
      </c>
      <c r="H19" s="6">
        <v>0.61899999999999999</v>
      </c>
      <c r="I19" s="11">
        <v>0.53600000000000003</v>
      </c>
      <c r="J19" s="11"/>
      <c r="K19" s="4"/>
      <c r="L19" s="7">
        <v>-0.111</v>
      </c>
      <c r="M19" s="7">
        <v>0.498</v>
      </c>
      <c r="N19" s="7">
        <v>-2.1999999999999999E-2</v>
      </c>
      <c r="O19" s="7">
        <v>-0.224</v>
      </c>
      <c r="P19" s="10">
        <v>0.82299999999999995</v>
      </c>
    </row>
    <row r="20" spans="2:22" x14ac:dyDescent="0.2">
      <c r="B20" s="4"/>
      <c r="C20" s="4"/>
      <c r="D20" s="4" t="s">
        <v>15</v>
      </c>
      <c r="E20" s="6">
        <v>-0.01</v>
      </c>
      <c r="F20" s="6">
        <v>1.0999999999999999E-2</v>
      </c>
      <c r="G20" s="6">
        <v>-3.5000000000000003E-2</v>
      </c>
      <c r="H20" s="6">
        <v>-0.88500000000000001</v>
      </c>
      <c r="I20" s="11">
        <v>0.376</v>
      </c>
      <c r="J20" s="11"/>
      <c r="K20" s="4"/>
      <c r="L20" s="7">
        <v>-8.9999999999999993E-3</v>
      </c>
      <c r="M20" s="7">
        <v>0.03</v>
      </c>
      <c r="N20" s="7">
        <v>-3.2000000000000001E-2</v>
      </c>
      <c r="O20" s="7">
        <v>-0.31</v>
      </c>
      <c r="P20" s="10">
        <v>0.75800000000000001</v>
      </c>
    </row>
    <row r="21" spans="2:22" x14ac:dyDescent="0.2">
      <c r="B21" s="4"/>
      <c r="C21" s="4"/>
      <c r="D21" s="4" t="s">
        <v>22</v>
      </c>
      <c r="E21" s="6">
        <v>0.59799999999999998</v>
      </c>
      <c r="F21" s="6">
        <v>0.107</v>
      </c>
      <c r="G21" s="6">
        <v>0.20699999999999999</v>
      </c>
      <c r="H21" s="6">
        <v>5.5890000000000004</v>
      </c>
      <c r="I21" s="9" t="s">
        <v>23</v>
      </c>
      <c r="J21" s="11"/>
      <c r="K21" s="4"/>
      <c r="L21" s="7">
        <v>0.46200000000000002</v>
      </c>
      <c r="M21" s="7">
        <v>0.28799999999999998</v>
      </c>
      <c r="N21" s="7">
        <v>0.151</v>
      </c>
      <c r="O21" s="7">
        <v>1.6060000000000001</v>
      </c>
      <c r="P21" s="10">
        <v>0.112</v>
      </c>
    </row>
    <row r="22" spans="2:22" x14ac:dyDescent="0.2">
      <c r="B22" s="4"/>
      <c r="C22" s="4"/>
      <c r="D22" s="4" t="s">
        <v>16</v>
      </c>
      <c r="E22" s="6">
        <v>-0.107</v>
      </c>
      <c r="F22" s="6">
        <v>0.11600000000000001</v>
      </c>
      <c r="G22" s="6">
        <v>-3.5999999999999997E-2</v>
      </c>
      <c r="H22" s="6">
        <v>-0.93</v>
      </c>
      <c r="I22" s="11">
        <v>0.35299999999999998</v>
      </c>
      <c r="J22" s="11"/>
      <c r="K22" s="4"/>
      <c r="L22" s="7">
        <v>0.54400000000000004</v>
      </c>
      <c r="M22" s="7">
        <v>0.35</v>
      </c>
      <c r="N22" s="7">
        <v>0.159</v>
      </c>
      <c r="O22" s="7">
        <v>1.5549999999999999</v>
      </c>
      <c r="P22" s="10">
        <v>0.123</v>
      </c>
    </row>
    <row r="23" spans="2:22" x14ac:dyDescent="0.2">
      <c r="B23" s="4"/>
      <c r="C23" s="4"/>
      <c r="D23" s="4" t="s">
        <v>18</v>
      </c>
      <c r="E23" s="6">
        <v>37.155999999999999</v>
      </c>
      <c r="F23" s="6">
        <v>23.981000000000002</v>
      </c>
      <c r="G23" s="6">
        <v>5.8000000000000003E-2</v>
      </c>
      <c r="H23" s="6">
        <v>1.5489999999999999</v>
      </c>
      <c r="I23" s="11">
        <v>0.122</v>
      </c>
      <c r="J23" s="11">
        <f>1-(I23/2)</f>
        <v>0.93900000000000006</v>
      </c>
      <c r="K23" s="4"/>
      <c r="L23" s="7">
        <v>-159.197</v>
      </c>
      <c r="M23" s="7">
        <v>68.894999999999996</v>
      </c>
      <c r="N23" s="7">
        <v>-0.221</v>
      </c>
      <c r="O23" s="7">
        <v>-2.3109999999999999</v>
      </c>
      <c r="P23" s="10">
        <v>2.3E-2</v>
      </c>
      <c r="Q23" s="10">
        <f>P23/2</f>
        <v>1.15E-2</v>
      </c>
      <c r="T23" s="2"/>
    </row>
    <row r="24" spans="2:22" x14ac:dyDescent="0.2">
      <c r="E24" s="1"/>
      <c r="F24" s="1"/>
      <c r="G24" s="1"/>
      <c r="H24" s="1"/>
      <c r="I24" s="1"/>
      <c r="J24" s="11"/>
      <c r="T24" s="2"/>
    </row>
    <row r="25" spans="2:22" x14ac:dyDescent="0.2">
      <c r="B25" s="4" t="s">
        <v>20</v>
      </c>
      <c r="C25" s="4"/>
      <c r="D25" s="4"/>
      <c r="E25" s="5" t="s">
        <v>44</v>
      </c>
      <c r="F25" s="5"/>
      <c r="G25" s="5"/>
      <c r="H25" s="5"/>
      <c r="I25" s="5"/>
      <c r="J25" s="11"/>
      <c r="K25" s="4"/>
      <c r="L25" s="4" t="s">
        <v>45</v>
      </c>
      <c r="M25" s="4"/>
      <c r="N25" s="4"/>
      <c r="O25" s="4"/>
      <c r="P25" s="4"/>
      <c r="T25" s="2"/>
    </row>
    <row r="26" spans="2:22" x14ac:dyDescent="0.2">
      <c r="B26" s="4"/>
      <c r="C26" s="4" t="s">
        <v>41</v>
      </c>
      <c r="D26" s="4"/>
      <c r="E26" s="5"/>
      <c r="F26" s="5"/>
      <c r="G26" s="5"/>
      <c r="H26" s="5"/>
      <c r="I26" s="5"/>
      <c r="J26" s="11"/>
      <c r="K26" s="4"/>
      <c r="L26" s="4"/>
      <c r="M26" s="4"/>
      <c r="N26" s="4"/>
      <c r="O26" s="4"/>
      <c r="P26" s="4"/>
    </row>
    <row r="27" spans="2:22" x14ac:dyDescent="0.2">
      <c r="B27" s="4"/>
      <c r="C27" s="20"/>
      <c r="D27" s="20"/>
      <c r="E27" s="22" t="s">
        <v>1</v>
      </c>
      <c r="F27" s="22" t="s">
        <v>26</v>
      </c>
      <c r="G27" s="22" t="s">
        <v>24</v>
      </c>
      <c r="H27" s="22" t="s">
        <v>0</v>
      </c>
      <c r="I27" s="22" t="s">
        <v>21</v>
      </c>
      <c r="J27" s="11"/>
      <c r="K27" s="20"/>
      <c r="L27" s="21" t="s">
        <v>1</v>
      </c>
      <c r="M27" s="21" t="s">
        <v>26</v>
      </c>
      <c r="N27" s="21" t="s">
        <v>24</v>
      </c>
      <c r="O27" s="21" t="s">
        <v>0</v>
      </c>
      <c r="P27" s="21" t="s">
        <v>21</v>
      </c>
    </row>
    <row r="28" spans="2:22" x14ac:dyDescent="0.2">
      <c r="B28" s="4"/>
      <c r="C28" s="4" t="s">
        <v>88</v>
      </c>
      <c r="D28" s="4" t="s">
        <v>2</v>
      </c>
      <c r="E28" s="6">
        <v>36.023000000000003</v>
      </c>
      <c r="F28" s="6">
        <v>1.3380000000000001</v>
      </c>
      <c r="G28" s="6"/>
      <c r="H28" s="6">
        <v>26.917000000000002</v>
      </c>
      <c r="I28" s="9" t="s">
        <v>23</v>
      </c>
      <c r="J28" s="11"/>
      <c r="K28" s="4" t="s">
        <v>87</v>
      </c>
      <c r="L28" s="7">
        <v>35.270000000000003</v>
      </c>
      <c r="M28" s="7">
        <v>1.0509999999999999</v>
      </c>
      <c r="N28" s="7"/>
      <c r="O28" s="7">
        <v>33.546999999999997</v>
      </c>
      <c r="P28" s="8" t="s">
        <v>23</v>
      </c>
    </row>
    <row r="29" spans="2:22" x14ac:dyDescent="0.2">
      <c r="B29" s="4"/>
      <c r="C29" s="4"/>
      <c r="D29" s="4" t="s">
        <v>3</v>
      </c>
      <c r="E29" s="6">
        <v>-26.262</v>
      </c>
      <c r="F29" s="6">
        <v>112.217</v>
      </c>
      <c r="G29" s="6">
        <v>-5.2999999999999999E-2</v>
      </c>
      <c r="H29" s="6">
        <v>-0.23400000000000001</v>
      </c>
      <c r="I29" s="11">
        <v>0.81599999999999995</v>
      </c>
      <c r="J29" s="11"/>
      <c r="K29" s="4"/>
      <c r="L29" s="7">
        <v>-147.57400000000001</v>
      </c>
      <c r="M29" s="7">
        <v>147.863</v>
      </c>
      <c r="N29" s="7">
        <v>-0.188</v>
      </c>
      <c r="O29" s="7">
        <v>-0.998</v>
      </c>
      <c r="P29" s="10">
        <v>0.32300000000000001</v>
      </c>
    </row>
    <row r="30" spans="2:22" ht="15" customHeight="1" x14ac:dyDescent="0.2">
      <c r="B30" s="4"/>
      <c r="C30" s="4"/>
      <c r="D30" s="4" t="s">
        <v>4</v>
      </c>
      <c r="E30" s="6">
        <v>-1.365</v>
      </c>
      <c r="F30" s="6">
        <v>103.63200000000001</v>
      </c>
      <c r="G30" s="6">
        <v>-6.0000000000000001E-3</v>
      </c>
      <c r="H30" s="6">
        <v>-1.2999999999999999E-2</v>
      </c>
      <c r="I30" s="11">
        <v>0.99</v>
      </c>
      <c r="J30" s="11"/>
      <c r="K30" s="4"/>
      <c r="L30" s="7">
        <v>-73.876000000000005</v>
      </c>
      <c r="M30" s="7">
        <v>65.771000000000001</v>
      </c>
      <c r="N30" s="7">
        <v>-0.41799999999999998</v>
      </c>
      <c r="O30" s="7">
        <v>-1.123</v>
      </c>
      <c r="P30" s="10">
        <v>0.26700000000000002</v>
      </c>
      <c r="S30" s="4"/>
      <c r="T30" s="4"/>
      <c r="U30" s="4"/>
      <c r="V30" s="4"/>
    </row>
    <row r="31" spans="2:22" x14ac:dyDescent="0.2">
      <c r="B31" s="4"/>
      <c r="C31" s="4"/>
      <c r="D31" s="4" t="s">
        <v>5</v>
      </c>
      <c r="E31" s="6">
        <v>-55.511000000000003</v>
      </c>
      <c r="F31" s="6">
        <v>75.367000000000004</v>
      </c>
      <c r="G31" s="6">
        <v>-0.27100000000000002</v>
      </c>
      <c r="H31" s="6">
        <v>-0.73699999999999999</v>
      </c>
      <c r="I31" s="11">
        <v>0.46600000000000003</v>
      </c>
      <c r="J31" s="11"/>
      <c r="K31" s="4"/>
      <c r="L31" s="7">
        <v>126.47199999999999</v>
      </c>
      <c r="M31" s="7">
        <v>54.854999999999997</v>
      </c>
      <c r="N31" s="7">
        <v>0.77700000000000002</v>
      </c>
      <c r="O31" s="7">
        <v>2.306</v>
      </c>
      <c r="P31" s="10">
        <v>2.5999999999999999E-2</v>
      </c>
    </row>
    <row r="32" spans="2:22" x14ac:dyDescent="0.2">
      <c r="B32" s="4"/>
      <c r="C32" s="4"/>
      <c r="D32" s="4" t="s">
        <v>6</v>
      </c>
      <c r="E32" s="6">
        <v>35.427999999999997</v>
      </c>
      <c r="F32" s="6">
        <v>71.524000000000001</v>
      </c>
      <c r="G32" s="6">
        <v>0.126</v>
      </c>
      <c r="H32" s="6">
        <v>0.495</v>
      </c>
      <c r="I32" s="11">
        <v>0.623</v>
      </c>
      <c r="J32" s="11"/>
      <c r="K32" s="4"/>
      <c r="L32" s="7">
        <v>-59.77</v>
      </c>
      <c r="M32" s="7">
        <v>79.853999999999999</v>
      </c>
      <c r="N32" s="7">
        <v>-0.21299999999999999</v>
      </c>
      <c r="O32" s="7">
        <v>-0.748</v>
      </c>
      <c r="P32" s="10">
        <v>0.45800000000000002</v>
      </c>
    </row>
    <row r="33" spans="2:17" x14ac:dyDescent="0.2">
      <c r="B33" s="4"/>
      <c r="C33" s="4"/>
      <c r="D33" s="4" t="s">
        <v>7</v>
      </c>
      <c r="E33" s="6">
        <v>27.852</v>
      </c>
      <c r="F33" s="6">
        <v>51.956000000000003</v>
      </c>
      <c r="G33" s="6">
        <v>0.21</v>
      </c>
      <c r="H33" s="6">
        <v>0.53600000000000003</v>
      </c>
      <c r="I33" s="11">
        <v>0.59499999999999997</v>
      </c>
      <c r="J33" s="11"/>
      <c r="K33" s="4"/>
      <c r="L33" s="7">
        <v>63.485999999999997</v>
      </c>
      <c r="M33" s="7">
        <v>33.948999999999998</v>
      </c>
      <c r="N33" s="7">
        <v>0.46400000000000002</v>
      </c>
      <c r="O33" s="7">
        <v>1.87</v>
      </c>
      <c r="P33" s="10">
        <v>6.8000000000000005E-2</v>
      </c>
    </row>
    <row r="34" spans="2:17" x14ac:dyDescent="0.2">
      <c r="B34" s="4"/>
      <c r="C34" s="4"/>
      <c r="D34" s="4" t="s">
        <v>8</v>
      </c>
      <c r="E34" s="6">
        <v>155.53399999999999</v>
      </c>
      <c r="F34" s="6">
        <v>80.114000000000004</v>
      </c>
      <c r="G34" s="6">
        <v>0.35799999999999998</v>
      </c>
      <c r="H34" s="6">
        <v>1.9410000000000001</v>
      </c>
      <c r="I34" s="11">
        <v>0.06</v>
      </c>
      <c r="J34" s="11"/>
      <c r="K34" s="4"/>
      <c r="L34" s="7">
        <v>91.58</v>
      </c>
      <c r="M34" s="7">
        <v>66.376999999999995</v>
      </c>
      <c r="N34" s="7">
        <v>0.184</v>
      </c>
      <c r="O34" s="7">
        <v>1.38</v>
      </c>
      <c r="P34" s="10">
        <v>0.17399999999999999</v>
      </c>
    </row>
    <row r="35" spans="2:17" x14ac:dyDescent="0.2">
      <c r="B35" s="4"/>
      <c r="C35" s="4"/>
      <c r="D35" s="4" t="s">
        <v>9</v>
      </c>
      <c r="E35" s="6">
        <v>-62.146000000000001</v>
      </c>
      <c r="F35" s="6">
        <v>82.093000000000004</v>
      </c>
      <c r="G35" s="6">
        <v>-0.14299999999999999</v>
      </c>
      <c r="H35" s="6">
        <v>-0.75700000000000001</v>
      </c>
      <c r="I35" s="11">
        <v>0.45400000000000001</v>
      </c>
      <c r="J35" s="11"/>
      <c r="K35" s="4"/>
      <c r="L35" s="7">
        <v>83.564999999999998</v>
      </c>
      <c r="M35" s="7">
        <v>52.756</v>
      </c>
      <c r="N35" s="7">
        <v>0.20300000000000001</v>
      </c>
      <c r="O35" s="7">
        <v>1.5840000000000001</v>
      </c>
      <c r="P35" s="10">
        <v>0.12</v>
      </c>
    </row>
    <row r="36" spans="2:17" x14ac:dyDescent="0.2">
      <c r="B36" s="4"/>
      <c r="C36" s="4"/>
      <c r="D36" s="4" t="s">
        <v>10</v>
      </c>
      <c r="E36" s="6">
        <v>-67.382000000000005</v>
      </c>
      <c r="F36" s="6">
        <v>76.298000000000002</v>
      </c>
      <c r="G36" s="6">
        <v>-0.159</v>
      </c>
      <c r="H36" s="6">
        <v>-0.88300000000000001</v>
      </c>
      <c r="I36" s="11">
        <v>0.38300000000000001</v>
      </c>
      <c r="J36" s="11"/>
      <c r="K36" s="4"/>
      <c r="L36" s="7">
        <v>-105.896</v>
      </c>
      <c r="M36" s="7">
        <v>71.679000000000002</v>
      </c>
      <c r="N36" s="7">
        <v>-0.191</v>
      </c>
      <c r="O36" s="7">
        <v>-1.4770000000000001</v>
      </c>
      <c r="P36" s="10">
        <v>0.14599999999999999</v>
      </c>
    </row>
    <row r="37" spans="2:17" x14ac:dyDescent="0.2">
      <c r="B37" s="4"/>
      <c r="C37" s="4"/>
      <c r="D37" s="4" t="s">
        <v>11</v>
      </c>
      <c r="E37" s="6">
        <v>-36.92</v>
      </c>
      <c r="F37" s="6">
        <v>83.433000000000007</v>
      </c>
      <c r="G37" s="6">
        <v>-0.186</v>
      </c>
      <c r="H37" s="6">
        <v>-0.443</v>
      </c>
      <c r="I37" s="11">
        <v>0.66100000000000003</v>
      </c>
      <c r="J37" s="11"/>
      <c r="K37" s="4"/>
      <c r="L37" s="7">
        <v>-56.713000000000001</v>
      </c>
      <c r="M37" s="7">
        <v>36.241</v>
      </c>
      <c r="N37" s="7">
        <v>-0.42699999999999999</v>
      </c>
      <c r="O37" s="7">
        <v>-1.5649999999999999</v>
      </c>
      <c r="P37" s="10">
        <v>0.124</v>
      </c>
    </row>
    <row r="38" spans="2:17" x14ac:dyDescent="0.2">
      <c r="B38" s="4"/>
      <c r="C38" s="4"/>
      <c r="D38" s="4" t="s">
        <v>12</v>
      </c>
      <c r="E38" s="6">
        <v>43.957000000000001</v>
      </c>
      <c r="F38" s="6">
        <v>78.179000000000002</v>
      </c>
      <c r="G38" s="6">
        <v>9.8000000000000004E-2</v>
      </c>
      <c r="H38" s="6">
        <v>0.56200000000000006</v>
      </c>
      <c r="I38" s="11">
        <v>0.57799999999999996</v>
      </c>
      <c r="J38" s="11"/>
      <c r="K38" s="4"/>
      <c r="L38" s="7">
        <v>163.988</v>
      </c>
      <c r="M38" s="7">
        <v>64.739999999999995</v>
      </c>
      <c r="N38" s="7">
        <v>0.41099999999999998</v>
      </c>
      <c r="O38" s="7">
        <v>2.5329999999999999</v>
      </c>
      <c r="P38" s="10">
        <v>1.4999999999999999E-2</v>
      </c>
    </row>
    <row r="39" spans="2:17" x14ac:dyDescent="0.2">
      <c r="B39" s="4"/>
      <c r="C39" s="4"/>
      <c r="D39" s="4" t="s">
        <v>13</v>
      </c>
      <c r="E39" s="6">
        <v>0.622</v>
      </c>
      <c r="F39" s="6">
        <v>0.63500000000000001</v>
      </c>
      <c r="G39" s="6">
        <v>0.18</v>
      </c>
      <c r="H39" s="6">
        <v>0.97899999999999998</v>
      </c>
      <c r="I39" s="11">
        <v>0.33500000000000002</v>
      </c>
      <c r="J39" s="11"/>
      <c r="K39" s="4"/>
      <c r="L39" s="7">
        <v>0.58499999999999996</v>
      </c>
      <c r="M39" s="7">
        <v>0.61299999999999999</v>
      </c>
      <c r="N39" s="7">
        <v>0.121</v>
      </c>
      <c r="O39" s="7">
        <v>0.95399999999999996</v>
      </c>
      <c r="P39" s="10">
        <v>0.34499999999999997</v>
      </c>
    </row>
    <row r="40" spans="2:17" x14ac:dyDescent="0.2">
      <c r="B40" s="4"/>
      <c r="C40" s="4"/>
      <c r="D40" s="4" t="s">
        <v>14</v>
      </c>
      <c r="E40" s="6">
        <v>-0.47</v>
      </c>
      <c r="F40" s="6">
        <v>0.873</v>
      </c>
      <c r="G40" s="6">
        <v>-0.10299999999999999</v>
      </c>
      <c r="H40" s="6">
        <v>-0.53900000000000003</v>
      </c>
      <c r="I40" s="11">
        <v>0.59399999999999997</v>
      </c>
      <c r="J40" s="11"/>
      <c r="K40" s="4"/>
      <c r="L40" s="7">
        <v>-0.252</v>
      </c>
      <c r="M40" s="7">
        <v>0.66800000000000004</v>
      </c>
      <c r="N40" s="7">
        <v>-4.9000000000000002E-2</v>
      </c>
      <c r="O40" s="7">
        <v>-0.377</v>
      </c>
      <c r="P40" s="10">
        <v>0.70799999999999996</v>
      </c>
    </row>
    <row r="41" spans="2:17" x14ac:dyDescent="0.2">
      <c r="B41" s="4"/>
      <c r="C41" s="4"/>
      <c r="D41" s="4" t="s">
        <v>15</v>
      </c>
      <c r="E41" s="6">
        <v>-0.04</v>
      </c>
      <c r="F41" s="6">
        <v>5.1999999999999998E-2</v>
      </c>
      <c r="G41" s="6">
        <v>-0.14899999999999999</v>
      </c>
      <c r="H41" s="6">
        <v>-0.78300000000000003</v>
      </c>
      <c r="I41" s="11">
        <v>0.439</v>
      </c>
      <c r="J41" s="11"/>
      <c r="K41" s="4"/>
      <c r="L41" s="7">
        <v>-1.2999999999999999E-2</v>
      </c>
      <c r="M41" s="7">
        <v>3.7999999999999999E-2</v>
      </c>
      <c r="N41" s="7">
        <v>-4.4999999999999998E-2</v>
      </c>
      <c r="O41" s="7">
        <v>-0.33800000000000002</v>
      </c>
      <c r="P41" s="10">
        <v>0.73699999999999999</v>
      </c>
    </row>
    <row r="42" spans="2:17" x14ac:dyDescent="0.2">
      <c r="B42" s="4"/>
      <c r="C42" s="4"/>
      <c r="D42" s="75" t="s">
        <v>16</v>
      </c>
      <c r="E42" s="6">
        <v>0.38100000000000001</v>
      </c>
      <c r="F42" s="6">
        <v>0.60699999999999998</v>
      </c>
      <c r="G42" s="6">
        <v>0.121</v>
      </c>
      <c r="H42" s="6">
        <v>0.628</v>
      </c>
      <c r="I42" s="11">
        <v>0.53400000000000003</v>
      </c>
      <c r="J42" s="11"/>
      <c r="K42" s="4"/>
      <c r="L42" s="7">
        <v>0.80100000000000005</v>
      </c>
      <c r="M42" s="7">
        <v>0.52500000000000002</v>
      </c>
      <c r="N42" s="7">
        <v>0.224</v>
      </c>
      <c r="O42" s="7">
        <v>1.5249999999999999</v>
      </c>
      <c r="P42" s="10">
        <v>0.13400000000000001</v>
      </c>
    </row>
    <row r="43" spans="2:17" x14ac:dyDescent="0.2">
      <c r="B43" s="4"/>
      <c r="C43" s="4"/>
      <c r="D43" s="4" t="s">
        <v>18</v>
      </c>
      <c r="E43" s="6">
        <v>-72.352000000000004</v>
      </c>
      <c r="F43" s="6">
        <v>103.78</v>
      </c>
      <c r="G43" s="6">
        <v>-0.108</v>
      </c>
      <c r="H43" s="6">
        <v>-0.69699999999999995</v>
      </c>
      <c r="I43" s="11">
        <v>0.49</v>
      </c>
      <c r="J43" s="11">
        <f>I43/2</f>
        <v>0.245</v>
      </c>
      <c r="K43" s="4"/>
      <c r="L43" s="7">
        <v>-234.197</v>
      </c>
      <c r="M43" s="7">
        <v>97.369</v>
      </c>
      <c r="N43" s="7">
        <v>-0.29199999999999998</v>
      </c>
      <c r="O43" s="7">
        <v>-2.4049999999999998</v>
      </c>
      <c r="P43" s="10">
        <v>0.02</v>
      </c>
      <c r="Q43" s="10">
        <f>P43/2</f>
        <v>0.01</v>
      </c>
    </row>
    <row r="44" spans="2:17" x14ac:dyDescent="0.2">
      <c r="D44" s="4"/>
      <c r="E44" s="1"/>
      <c r="F44" s="1"/>
      <c r="G44" s="1"/>
      <c r="H44" s="1"/>
      <c r="I44" s="1"/>
      <c r="J44" s="11"/>
    </row>
    <row r="45" spans="2:17" x14ac:dyDescent="0.2">
      <c r="B45" s="4" t="s">
        <v>20</v>
      </c>
      <c r="C45" s="4"/>
      <c r="D45" s="4"/>
      <c r="E45" s="5" t="s">
        <v>49</v>
      </c>
      <c r="F45" s="5"/>
      <c r="G45" s="5"/>
      <c r="H45" s="5"/>
      <c r="I45" s="5"/>
      <c r="J45" s="11"/>
      <c r="K45" s="4"/>
      <c r="L45" s="4" t="s">
        <v>50</v>
      </c>
      <c r="M45" s="4"/>
      <c r="N45" s="4"/>
      <c r="O45" s="4"/>
      <c r="P45" s="4"/>
    </row>
    <row r="46" spans="2:17" x14ac:dyDescent="0.2">
      <c r="B46" s="4"/>
      <c r="C46" s="4" t="s">
        <v>48</v>
      </c>
      <c r="D46" s="4"/>
      <c r="E46" s="5"/>
      <c r="F46" s="5"/>
      <c r="G46" s="5"/>
      <c r="H46" s="5"/>
      <c r="I46" s="5"/>
      <c r="J46" s="11"/>
      <c r="K46" s="4"/>
      <c r="L46" s="4"/>
      <c r="M46" s="4"/>
      <c r="N46" s="4"/>
      <c r="O46" s="4"/>
      <c r="P46" s="4"/>
    </row>
    <row r="47" spans="2:17" x14ac:dyDescent="0.2">
      <c r="B47" s="4"/>
      <c r="C47" s="20"/>
      <c r="D47" s="20"/>
      <c r="E47" s="22" t="s">
        <v>1</v>
      </c>
      <c r="F47" s="22" t="s">
        <v>26</v>
      </c>
      <c r="G47" s="22" t="s">
        <v>24</v>
      </c>
      <c r="H47" s="22" t="s">
        <v>0</v>
      </c>
      <c r="I47" s="22" t="s">
        <v>21</v>
      </c>
      <c r="J47" s="11"/>
      <c r="K47" s="20"/>
      <c r="L47" s="21" t="s">
        <v>1</v>
      </c>
      <c r="M47" s="21" t="s">
        <v>26</v>
      </c>
      <c r="N47" s="21" t="s">
        <v>24</v>
      </c>
      <c r="O47" s="21" t="s">
        <v>0</v>
      </c>
      <c r="P47" s="21" t="s">
        <v>21</v>
      </c>
    </row>
    <row r="48" spans="2:17" x14ac:dyDescent="0.2">
      <c r="C48" s="4" t="s">
        <v>46</v>
      </c>
      <c r="D48" s="4" t="s">
        <v>2</v>
      </c>
      <c r="E48" s="6">
        <v>35.872999999999998</v>
      </c>
      <c r="F48" s="6">
        <v>1.1140000000000001</v>
      </c>
      <c r="G48" s="6"/>
      <c r="H48" s="6">
        <v>32.213000000000001</v>
      </c>
      <c r="I48" s="11">
        <v>0</v>
      </c>
      <c r="J48" s="11"/>
      <c r="K48" s="4" t="s">
        <v>47</v>
      </c>
      <c r="L48" s="7">
        <v>45.514000000000003</v>
      </c>
      <c r="M48" s="7">
        <v>3.0059999999999998</v>
      </c>
      <c r="N48" s="7"/>
      <c r="O48" s="7">
        <v>15.143000000000001</v>
      </c>
      <c r="P48" s="10">
        <v>4.2000000000000003E-2</v>
      </c>
    </row>
    <row r="49" spans="2:19" x14ac:dyDescent="0.2">
      <c r="C49" s="4"/>
      <c r="D49" s="4" t="s">
        <v>3</v>
      </c>
      <c r="E49" s="6">
        <v>-132.029</v>
      </c>
      <c r="F49" s="6">
        <v>167.49600000000001</v>
      </c>
      <c r="G49" s="6">
        <v>-0.123</v>
      </c>
      <c r="H49" s="6">
        <v>-0.78800000000000003</v>
      </c>
      <c r="I49" s="11">
        <v>0.436</v>
      </c>
      <c r="J49" s="11"/>
      <c r="K49" s="4"/>
      <c r="L49" s="7">
        <v>189.92599999999999</v>
      </c>
      <c r="M49" s="7">
        <v>780.524</v>
      </c>
      <c r="N49" s="7">
        <v>0.374</v>
      </c>
      <c r="O49" s="7">
        <v>0.24299999999999999</v>
      </c>
      <c r="P49" s="10">
        <v>0.84799999999999998</v>
      </c>
    </row>
    <row r="50" spans="2:19" x14ac:dyDescent="0.2">
      <c r="C50" s="4"/>
      <c r="D50" s="4" t="s">
        <v>4</v>
      </c>
      <c r="E50" s="6">
        <v>-114.47</v>
      </c>
      <c r="F50" s="6">
        <v>76.233999999999995</v>
      </c>
      <c r="G50" s="6">
        <v>-0.39400000000000002</v>
      </c>
      <c r="H50" s="6">
        <v>-1.502</v>
      </c>
      <c r="I50" s="11">
        <v>0.14299999999999999</v>
      </c>
      <c r="J50" s="11"/>
      <c r="K50" s="4"/>
      <c r="L50" s="7">
        <v>-553.47900000000004</v>
      </c>
      <c r="M50" s="7">
        <v>199.845</v>
      </c>
      <c r="N50" s="7">
        <v>-4.8129999999999997</v>
      </c>
      <c r="O50" s="7">
        <v>-2.77</v>
      </c>
      <c r="P50" s="10">
        <v>0.221</v>
      </c>
    </row>
    <row r="51" spans="2:19" x14ac:dyDescent="0.2">
      <c r="C51" s="4"/>
      <c r="D51" s="4" t="s">
        <v>5</v>
      </c>
      <c r="E51" s="6">
        <v>191.798</v>
      </c>
      <c r="F51" s="6">
        <v>92.036000000000001</v>
      </c>
      <c r="G51" s="6">
        <v>0.64800000000000002</v>
      </c>
      <c r="H51" s="6">
        <v>2.0840000000000001</v>
      </c>
      <c r="I51" s="11">
        <v>4.4999999999999998E-2</v>
      </c>
      <c r="J51" s="11"/>
      <c r="K51" s="4"/>
      <c r="L51" s="7">
        <v>304.78800000000001</v>
      </c>
      <c r="M51" s="7">
        <v>95.078999999999994</v>
      </c>
      <c r="N51" s="7">
        <v>2.9009999999999998</v>
      </c>
      <c r="O51" s="7">
        <v>3.206</v>
      </c>
      <c r="P51" s="10">
        <v>0.193</v>
      </c>
    </row>
    <row r="52" spans="2:19" x14ac:dyDescent="0.2">
      <c r="C52" s="4"/>
      <c r="D52" s="4" t="s">
        <v>6</v>
      </c>
      <c r="E52" s="6">
        <v>-44.29</v>
      </c>
      <c r="F52" s="6">
        <v>89.68</v>
      </c>
      <c r="G52" s="6">
        <v>-0.115</v>
      </c>
      <c r="H52" s="6">
        <v>-0.49399999999999999</v>
      </c>
      <c r="I52" s="11">
        <v>0.625</v>
      </c>
      <c r="J52" s="11"/>
      <c r="K52" s="4"/>
      <c r="L52" s="7">
        <v>111.61799999999999</v>
      </c>
      <c r="M52" s="7">
        <v>327.30399999999997</v>
      </c>
      <c r="N52" s="7">
        <v>0.58499999999999996</v>
      </c>
      <c r="O52" s="7">
        <v>0.34100000000000003</v>
      </c>
      <c r="P52" s="10">
        <v>0.79100000000000004</v>
      </c>
    </row>
    <row r="53" spans="2:19" x14ac:dyDescent="0.2">
      <c r="C53" s="4"/>
      <c r="D53" s="4" t="s">
        <v>7</v>
      </c>
      <c r="E53" s="6">
        <v>47.87</v>
      </c>
      <c r="F53" s="6">
        <v>75.135000000000005</v>
      </c>
      <c r="G53" s="6">
        <v>0.249</v>
      </c>
      <c r="H53" s="6">
        <v>0.63700000000000001</v>
      </c>
      <c r="I53" s="11">
        <v>0.52800000000000002</v>
      </c>
      <c r="J53" s="11"/>
      <c r="K53" s="4"/>
      <c r="L53" s="7">
        <v>135.19900000000001</v>
      </c>
      <c r="M53" s="7">
        <v>221.43299999999999</v>
      </c>
      <c r="N53" s="7">
        <v>1.55</v>
      </c>
      <c r="O53" s="7">
        <v>0.61099999999999999</v>
      </c>
      <c r="P53" s="10">
        <v>0.65100000000000002</v>
      </c>
    </row>
    <row r="54" spans="2:19" x14ac:dyDescent="0.2">
      <c r="C54" s="4"/>
      <c r="D54" s="4" t="s">
        <v>8</v>
      </c>
      <c r="E54" s="6">
        <v>162.88</v>
      </c>
      <c r="F54" s="6">
        <v>79.986000000000004</v>
      </c>
      <c r="G54" s="6">
        <v>0.28100000000000003</v>
      </c>
      <c r="H54" s="6">
        <v>2.036</v>
      </c>
      <c r="I54" s="11">
        <v>0.05</v>
      </c>
      <c r="J54" s="11"/>
      <c r="K54" s="4"/>
      <c r="L54" s="7">
        <v>-699.58199999999999</v>
      </c>
      <c r="M54" s="7">
        <v>677.78200000000004</v>
      </c>
      <c r="N54" s="7">
        <v>-1.879</v>
      </c>
      <c r="O54" s="7">
        <v>-1.032</v>
      </c>
      <c r="P54" s="10">
        <v>0.49</v>
      </c>
    </row>
    <row r="55" spans="2:19" x14ac:dyDescent="0.2">
      <c r="C55" s="4"/>
      <c r="D55" s="4" t="s">
        <v>9</v>
      </c>
      <c r="E55" s="6">
        <v>46.554000000000002</v>
      </c>
      <c r="F55" s="6">
        <v>60.15</v>
      </c>
      <c r="G55" s="6">
        <v>0.11</v>
      </c>
      <c r="H55" s="6">
        <v>0.77400000000000002</v>
      </c>
      <c r="I55" s="11">
        <v>0.44400000000000001</v>
      </c>
      <c r="J55" s="11"/>
      <c r="K55" s="4"/>
      <c r="L55" s="7">
        <v>-425.87799999999999</v>
      </c>
      <c r="M55" s="7">
        <v>753.68299999999999</v>
      </c>
      <c r="N55" s="7">
        <v>-1.1100000000000001</v>
      </c>
      <c r="O55" s="7">
        <v>-0.56499999999999995</v>
      </c>
      <c r="P55" s="10">
        <v>0.67300000000000004</v>
      </c>
    </row>
    <row r="56" spans="2:19" x14ac:dyDescent="0.2">
      <c r="C56" s="4"/>
      <c r="D56" s="4" t="s">
        <v>10</v>
      </c>
      <c r="E56" s="6">
        <v>-174.71</v>
      </c>
      <c r="F56" s="6">
        <v>84.173000000000002</v>
      </c>
      <c r="G56" s="6">
        <v>-0.27900000000000003</v>
      </c>
      <c r="H56" s="6">
        <v>-2.0760000000000001</v>
      </c>
      <c r="I56" s="11">
        <v>4.5999999999999999E-2</v>
      </c>
      <c r="J56" s="11"/>
      <c r="K56" s="4"/>
      <c r="L56" s="7">
        <v>109.577</v>
      </c>
      <c r="M56" s="7">
        <v>140.49100000000001</v>
      </c>
      <c r="N56" s="7">
        <v>0.22600000000000001</v>
      </c>
      <c r="O56" s="7">
        <v>0.78</v>
      </c>
      <c r="P56" s="10">
        <v>0.57799999999999996</v>
      </c>
    </row>
    <row r="57" spans="2:19" x14ac:dyDescent="0.2">
      <c r="C57" s="4"/>
      <c r="D57" s="4" t="s">
        <v>11</v>
      </c>
      <c r="E57" s="6">
        <v>-101.66800000000001</v>
      </c>
      <c r="F57" s="6">
        <v>77.718999999999994</v>
      </c>
      <c r="G57" s="6">
        <v>-0.182</v>
      </c>
      <c r="H57" s="6">
        <v>-1.3080000000000001</v>
      </c>
      <c r="I57" s="11">
        <v>0.2</v>
      </c>
      <c r="J57" s="11"/>
      <c r="K57" s="4"/>
      <c r="L57" s="7">
        <v>155.31800000000001</v>
      </c>
      <c r="M57" s="7">
        <v>313.49299999999999</v>
      </c>
      <c r="N57" s="7">
        <v>2.1760000000000002</v>
      </c>
      <c r="O57" s="7">
        <v>0.495</v>
      </c>
      <c r="P57" s="10">
        <v>0.70699999999999996</v>
      </c>
    </row>
    <row r="58" spans="2:19" x14ac:dyDescent="0.2">
      <c r="C58" s="4"/>
      <c r="D58" s="4" t="s">
        <v>12</v>
      </c>
      <c r="E58" s="6">
        <v>162.59700000000001</v>
      </c>
      <c r="F58" s="6">
        <v>64.811999999999998</v>
      </c>
      <c r="G58" s="6">
        <v>0.35299999999999998</v>
      </c>
      <c r="H58" s="6">
        <v>2.5089999999999999</v>
      </c>
      <c r="I58" s="11">
        <v>1.7000000000000001E-2</v>
      </c>
      <c r="J58" s="11"/>
      <c r="K58" s="4"/>
      <c r="L58" s="7">
        <v>-46.994999999999997</v>
      </c>
      <c r="M58" s="7">
        <v>460.35700000000003</v>
      </c>
      <c r="N58" s="7">
        <v>-0.154</v>
      </c>
      <c r="O58" s="7">
        <v>-0.10199999999999999</v>
      </c>
      <c r="P58" s="10">
        <v>0.93500000000000005</v>
      </c>
      <c r="S58" s="2"/>
    </row>
    <row r="59" spans="2:19" x14ac:dyDescent="0.2">
      <c r="C59" s="4"/>
      <c r="D59" s="4" t="s">
        <v>13</v>
      </c>
      <c r="E59" s="6">
        <v>0.68899999999999995</v>
      </c>
      <c r="F59" s="6">
        <v>0.60899999999999999</v>
      </c>
      <c r="G59" s="6">
        <v>0.16400000000000001</v>
      </c>
      <c r="H59" s="6">
        <v>1.1299999999999999</v>
      </c>
      <c r="I59" s="11">
        <v>0.26700000000000002</v>
      </c>
      <c r="J59" s="11"/>
      <c r="K59" s="4"/>
      <c r="L59" s="7"/>
      <c r="M59" s="7"/>
      <c r="N59" s="7"/>
      <c r="O59" s="7"/>
      <c r="P59" s="10"/>
    </row>
    <row r="60" spans="2:19" x14ac:dyDescent="0.2">
      <c r="C60" s="4"/>
      <c r="D60" s="4" t="s">
        <v>14</v>
      </c>
      <c r="E60" s="6">
        <v>-1.002</v>
      </c>
      <c r="F60" s="6">
        <v>0.81499999999999995</v>
      </c>
      <c r="G60" s="6">
        <v>-0.16400000000000001</v>
      </c>
      <c r="H60" s="6">
        <v>-1.2290000000000001</v>
      </c>
      <c r="I60" s="11">
        <v>0.22800000000000001</v>
      </c>
      <c r="J60" s="11"/>
      <c r="K60" s="4"/>
      <c r="L60" s="7">
        <v>7.7649999999999997</v>
      </c>
      <c r="M60" s="7">
        <v>3.5169999999999999</v>
      </c>
      <c r="N60" s="7">
        <v>1.958</v>
      </c>
      <c r="O60" s="7">
        <v>2.2080000000000002</v>
      </c>
      <c r="P60" s="10">
        <v>0.27100000000000002</v>
      </c>
    </row>
    <row r="61" spans="2:19" x14ac:dyDescent="0.2">
      <c r="C61" s="4"/>
      <c r="D61" s="4" t="s">
        <v>15</v>
      </c>
      <c r="E61" s="6">
        <v>-3.7999999999999999E-2</v>
      </c>
      <c r="F61" s="6">
        <v>0.04</v>
      </c>
      <c r="G61" s="6">
        <v>-0.13800000000000001</v>
      </c>
      <c r="H61" s="6">
        <v>-0.95799999999999996</v>
      </c>
      <c r="I61" s="11">
        <v>0.34499999999999997</v>
      </c>
      <c r="J61" s="11"/>
      <c r="K61" s="4"/>
      <c r="L61" s="7">
        <v>-0.40899999999999997</v>
      </c>
      <c r="M61" s="7">
        <v>0.11700000000000001</v>
      </c>
      <c r="N61" s="7">
        <v>-1.157</v>
      </c>
      <c r="O61" s="7">
        <v>-3.508</v>
      </c>
      <c r="P61" s="10">
        <v>0.17699999999999999</v>
      </c>
    </row>
    <row r="62" spans="2:19" x14ac:dyDescent="0.2">
      <c r="C62" s="4"/>
      <c r="D62" s="4" t="s">
        <v>18</v>
      </c>
      <c r="E62" s="6">
        <v>-273.334</v>
      </c>
      <c r="F62" s="6">
        <v>97.397000000000006</v>
      </c>
      <c r="G62" s="6">
        <v>-0.35899999999999999</v>
      </c>
      <c r="H62" s="6">
        <v>-2.806</v>
      </c>
      <c r="I62" s="11">
        <v>8.0000000000000002E-3</v>
      </c>
      <c r="J62" s="11">
        <f>I62/2</f>
        <v>4.0000000000000001E-3</v>
      </c>
      <c r="K62" s="4"/>
      <c r="L62" s="7">
        <v>-764.48699999999997</v>
      </c>
      <c r="M62" s="7">
        <v>287.64699999999999</v>
      </c>
      <c r="N62" s="7">
        <v>-0.67900000000000005</v>
      </c>
      <c r="O62" s="7">
        <v>-2.6579999999999999</v>
      </c>
      <c r="P62" s="10">
        <v>0.22900000000000001</v>
      </c>
      <c r="Q62" s="10">
        <f>P62/2</f>
        <v>0.1145</v>
      </c>
    </row>
    <row r="63" spans="2:19" x14ac:dyDescent="0.2">
      <c r="E63" s="1"/>
      <c r="F63" s="1"/>
      <c r="G63" s="1"/>
      <c r="H63" s="1"/>
      <c r="I63" s="1"/>
      <c r="J63" s="11"/>
    </row>
    <row r="64" spans="2:19" x14ac:dyDescent="0.2">
      <c r="B64" s="4" t="s">
        <v>20</v>
      </c>
      <c r="C64" s="4"/>
      <c r="D64" s="4"/>
      <c r="E64" s="5" t="s">
        <v>94</v>
      </c>
      <c r="F64" s="5"/>
      <c r="G64" s="5"/>
      <c r="H64" s="5"/>
      <c r="I64" s="5"/>
      <c r="J64" s="11"/>
      <c r="K64" s="4"/>
      <c r="L64" s="4" t="s">
        <v>95</v>
      </c>
      <c r="M64" s="4"/>
      <c r="N64" s="4"/>
      <c r="O64" s="4"/>
      <c r="P64" s="4"/>
    </row>
    <row r="65" spans="2:16" x14ac:dyDescent="0.2">
      <c r="B65" s="4"/>
      <c r="C65" s="4" t="s">
        <v>41</v>
      </c>
      <c r="D65" s="4"/>
      <c r="E65" s="5"/>
      <c r="F65" s="5"/>
      <c r="G65" s="5"/>
      <c r="H65" s="5"/>
      <c r="I65" s="5"/>
      <c r="J65" s="11"/>
      <c r="K65" s="4"/>
      <c r="L65" s="4"/>
      <c r="M65" s="4"/>
      <c r="N65" s="4"/>
      <c r="O65" s="4"/>
      <c r="P65" s="4"/>
    </row>
    <row r="66" spans="2:16" x14ac:dyDescent="0.2">
      <c r="B66" s="4"/>
      <c r="C66" s="20"/>
      <c r="D66" s="20"/>
      <c r="E66" s="22" t="s">
        <v>1</v>
      </c>
      <c r="F66" s="22" t="s">
        <v>26</v>
      </c>
      <c r="G66" s="22" t="s">
        <v>24</v>
      </c>
      <c r="H66" s="22" t="s">
        <v>0</v>
      </c>
      <c r="I66" s="22" t="s">
        <v>21</v>
      </c>
      <c r="J66" s="11"/>
      <c r="K66" s="20"/>
      <c r="L66" s="21" t="s">
        <v>1</v>
      </c>
      <c r="M66" s="21" t="s">
        <v>26</v>
      </c>
      <c r="N66" s="21" t="s">
        <v>24</v>
      </c>
      <c r="O66" s="21" t="s">
        <v>0</v>
      </c>
      <c r="P66" s="21" t="s">
        <v>21</v>
      </c>
    </row>
    <row r="67" spans="2:16" x14ac:dyDescent="0.2">
      <c r="C67" s="4" t="s">
        <v>88</v>
      </c>
      <c r="D67" s="4" t="s">
        <v>2</v>
      </c>
      <c r="E67" s="6">
        <v>36.283000000000001</v>
      </c>
      <c r="F67" s="6">
        <v>1.262</v>
      </c>
      <c r="G67" s="6"/>
      <c r="H67" s="6">
        <v>28.756</v>
      </c>
      <c r="I67" s="11">
        <v>0</v>
      </c>
      <c r="J67" s="11"/>
      <c r="K67" s="4" t="s">
        <v>87</v>
      </c>
      <c r="L67" s="7">
        <v>35.777000000000001</v>
      </c>
      <c r="M67" s="7">
        <v>1.0109999999999999</v>
      </c>
      <c r="N67" s="7"/>
      <c r="O67" s="7">
        <v>35.386000000000003</v>
      </c>
      <c r="P67" s="10">
        <v>0</v>
      </c>
    </row>
    <row r="68" spans="2:16" x14ac:dyDescent="0.2">
      <c r="C68" s="4"/>
      <c r="D68" s="4" t="s">
        <v>3</v>
      </c>
      <c r="E68" s="6">
        <v>-6.4429999999999996</v>
      </c>
      <c r="F68" s="6">
        <v>106.776</v>
      </c>
      <c r="G68" s="6">
        <v>-1.2999999999999999E-2</v>
      </c>
      <c r="H68" s="6">
        <v>-0.06</v>
      </c>
      <c r="I68" s="11">
        <v>0.95199999999999996</v>
      </c>
      <c r="J68" s="11"/>
      <c r="K68" s="4"/>
      <c r="L68" s="7">
        <v>-164.947</v>
      </c>
      <c r="M68" s="7">
        <v>149.44399999999999</v>
      </c>
      <c r="N68" s="7">
        <v>-0.21099999999999999</v>
      </c>
      <c r="O68" s="7">
        <v>-1.1040000000000001</v>
      </c>
      <c r="P68" s="10">
        <v>0.27500000000000002</v>
      </c>
    </row>
    <row r="69" spans="2:16" x14ac:dyDescent="0.2">
      <c r="C69" s="4"/>
      <c r="D69" s="4" t="s">
        <v>4</v>
      </c>
      <c r="E69" s="6">
        <v>9.1750000000000007</v>
      </c>
      <c r="F69" s="6">
        <v>101.4</v>
      </c>
      <c r="G69" s="6">
        <v>4.3999999999999997E-2</v>
      </c>
      <c r="H69" s="6">
        <v>0.09</v>
      </c>
      <c r="I69" s="11">
        <v>0.92800000000000005</v>
      </c>
      <c r="J69" s="11"/>
      <c r="K69" s="4"/>
      <c r="L69" s="7">
        <v>-95.126000000000005</v>
      </c>
      <c r="M69" s="7">
        <v>65.158000000000001</v>
      </c>
      <c r="N69" s="7">
        <v>-0.53900000000000003</v>
      </c>
      <c r="O69" s="7">
        <v>-1.46</v>
      </c>
      <c r="P69" s="10">
        <v>0.151</v>
      </c>
    </row>
    <row r="70" spans="2:16" x14ac:dyDescent="0.2">
      <c r="C70" s="4"/>
      <c r="D70" s="4" t="s">
        <v>5</v>
      </c>
      <c r="E70" s="6">
        <v>-64.081999999999994</v>
      </c>
      <c r="F70" s="6">
        <v>73.495000000000005</v>
      </c>
      <c r="G70" s="6">
        <v>-0.313</v>
      </c>
      <c r="H70" s="6">
        <v>-0.872</v>
      </c>
      <c r="I70" s="11">
        <v>0.38900000000000001</v>
      </c>
      <c r="J70" s="11"/>
      <c r="K70" s="4"/>
      <c r="L70" s="7">
        <v>153.893</v>
      </c>
      <c r="M70" s="7">
        <v>52.533000000000001</v>
      </c>
      <c r="N70" s="7">
        <v>0.94599999999999995</v>
      </c>
      <c r="O70" s="7">
        <v>2.9289999999999998</v>
      </c>
      <c r="P70" s="10">
        <v>5.0000000000000001E-3</v>
      </c>
    </row>
    <row r="71" spans="2:16" x14ac:dyDescent="0.2">
      <c r="C71" s="4"/>
      <c r="D71" s="4" t="s">
        <v>6</v>
      </c>
      <c r="E71" s="6">
        <v>25.472000000000001</v>
      </c>
      <c r="F71" s="6">
        <v>69.155000000000001</v>
      </c>
      <c r="G71" s="6">
        <v>0.09</v>
      </c>
      <c r="H71" s="6">
        <v>0.36799999999999999</v>
      </c>
      <c r="I71" s="11">
        <v>0.71499999999999997</v>
      </c>
      <c r="J71" s="11"/>
      <c r="K71" s="4"/>
      <c r="L71" s="7">
        <v>-42.466000000000001</v>
      </c>
      <c r="M71" s="7">
        <v>80.126000000000005</v>
      </c>
      <c r="N71" s="7">
        <v>-0.151</v>
      </c>
      <c r="O71" s="7">
        <v>-0.53</v>
      </c>
      <c r="P71" s="10">
        <v>0.59899999999999998</v>
      </c>
    </row>
    <row r="72" spans="2:16" x14ac:dyDescent="0.2">
      <c r="C72" s="4"/>
      <c r="D72" s="4" t="s">
        <v>7</v>
      </c>
      <c r="E72" s="6">
        <v>18.463000000000001</v>
      </c>
      <c r="F72" s="6">
        <v>49.338000000000001</v>
      </c>
      <c r="G72" s="6">
        <v>0.13900000000000001</v>
      </c>
      <c r="H72" s="6">
        <v>0.374</v>
      </c>
      <c r="I72" s="11">
        <v>0.71</v>
      </c>
      <c r="J72" s="11"/>
      <c r="K72" s="4"/>
      <c r="L72" s="7">
        <v>72.488</v>
      </c>
      <c r="M72" s="7">
        <v>33.89</v>
      </c>
      <c r="N72" s="7">
        <v>0.53</v>
      </c>
      <c r="O72" s="7">
        <v>2.1389999999999998</v>
      </c>
      <c r="P72" s="10">
        <v>3.7999999999999999E-2</v>
      </c>
    </row>
    <row r="73" spans="2:16" x14ac:dyDescent="0.2">
      <c r="C73" s="4"/>
      <c r="D73" s="4" t="s">
        <v>8</v>
      </c>
      <c r="E73" s="6">
        <v>153.202</v>
      </c>
      <c r="F73" s="6">
        <v>79.352000000000004</v>
      </c>
      <c r="G73" s="6">
        <v>0.35299999999999998</v>
      </c>
      <c r="H73" s="6">
        <v>1.931</v>
      </c>
      <c r="I73" s="11">
        <v>6.0999999999999999E-2</v>
      </c>
      <c r="J73" s="11"/>
      <c r="K73" s="4"/>
      <c r="L73" s="7">
        <v>103.554</v>
      </c>
      <c r="M73" s="7">
        <v>66.813999999999993</v>
      </c>
      <c r="N73" s="7">
        <v>0.20799999999999999</v>
      </c>
      <c r="O73" s="7">
        <v>1.55</v>
      </c>
      <c r="P73" s="10">
        <v>0.128</v>
      </c>
    </row>
    <row r="74" spans="2:16" x14ac:dyDescent="0.2">
      <c r="C74" s="4"/>
      <c r="D74" s="4" t="s">
        <v>9</v>
      </c>
      <c r="E74" s="6">
        <v>-52.970999999999997</v>
      </c>
      <c r="F74" s="6">
        <v>80.099000000000004</v>
      </c>
      <c r="G74" s="6">
        <v>-0.122</v>
      </c>
      <c r="H74" s="6">
        <v>-0.66100000000000003</v>
      </c>
      <c r="I74" s="11">
        <v>0.51300000000000001</v>
      </c>
      <c r="J74" s="11"/>
      <c r="K74" s="4"/>
      <c r="L74" s="7">
        <v>83.686000000000007</v>
      </c>
      <c r="M74" s="7">
        <v>53.478999999999999</v>
      </c>
      <c r="N74" s="7">
        <v>0.20300000000000001</v>
      </c>
      <c r="O74" s="7">
        <v>1.5649999999999999</v>
      </c>
      <c r="P74" s="10">
        <v>0.124</v>
      </c>
    </row>
    <row r="75" spans="2:16" x14ac:dyDescent="0.2">
      <c r="C75" s="4"/>
      <c r="D75" s="4" t="s">
        <v>10</v>
      </c>
      <c r="E75" s="6">
        <v>-62.325000000000003</v>
      </c>
      <c r="F75" s="6">
        <v>75.23</v>
      </c>
      <c r="G75" s="6">
        <v>-0.14699999999999999</v>
      </c>
      <c r="H75" s="6">
        <v>-0.82799999999999996</v>
      </c>
      <c r="I75" s="11">
        <v>0.41299999999999998</v>
      </c>
      <c r="J75" s="11"/>
      <c r="K75" s="4"/>
      <c r="L75" s="7">
        <v>-73.302999999999997</v>
      </c>
      <c r="M75" s="7">
        <v>69.355000000000004</v>
      </c>
      <c r="N75" s="7">
        <v>-0.13200000000000001</v>
      </c>
      <c r="O75" s="7">
        <v>-1.0569999999999999</v>
      </c>
      <c r="P75" s="10">
        <v>0.29599999999999999</v>
      </c>
    </row>
    <row r="76" spans="2:16" x14ac:dyDescent="0.2">
      <c r="C76" s="4"/>
      <c r="D76" s="4" t="s">
        <v>11</v>
      </c>
      <c r="E76" s="6">
        <v>-28.542000000000002</v>
      </c>
      <c r="F76" s="6">
        <v>81.664000000000001</v>
      </c>
      <c r="G76" s="6">
        <v>-0.14399999999999999</v>
      </c>
      <c r="H76" s="6">
        <v>-0.35</v>
      </c>
      <c r="I76" s="11">
        <v>0.72899999999999998</v>
      </c>
      <c r="J76" s="11"/>
      <c r="K76" s="4"/>
      <c r="L76" s="7">
        <v>-52.097999999999999</v>
      </c>
      <c r="M76" s="7">
        <v>36.61</v>
      </c>
      <c r="N76" s="7">
        <v>-0.39300000000000002</v>
      </c>
      <c r="O76" s="7">
        <v>-1.423</v>
      </c>
      <c r="P76" s="10">
        <v>0.161</v>
      </c>
    </row>
    <row r="77" spans="2:16" x14ac:dyDescent="0.2">
      <c r="C77" s="4"/>
      <c r="D77" s="4" t="s">
        <v>12</v>
      </c>
      <c r="E77" s="6">
        <v>52.195</v>
      </c>
      <c r="F77" s="6">
        <v>76.418999999999997</v>
      </c>
      <c r="G77" s="6">
        <v>0.11600000000000001</v>
      </c>
      <c r="H77" s="6">
        <v>0.68300000000000005</v>
      </c>
      <c r="I77" s="11">
        <v>0.499</v>
      </c>
      <c r="J77" s="11"/>
      <c r="K77" s="4"/>
      <c r="L77" s="7">
        <v>156.26300000000001</v>
      </c>
      <c r="M77" s="7">
        <v>65.426000000000002</v>
      </c>
      <c r="N77" s="7">
        <v>0.39200000000000002</v>
      </c>
      <c r="O77" s="7">
        <v>2.3879999999999999</v>
      </c>
      <c r="P77" s="10">
        <v>2.1000000000000001E-2</v>
      </c>
    </row>
    <row r="78" spans="2:16" x14ac:dyDescent="0.2">
      <c r="C78" s="4"/>
      <c r="D78" s="4" t="s">
        <v>13</v>
      </c>
      <c r="E78" s="6">
        <v>0.69699999999999995</v>
      </c>
      <c r="F78" s="6">
        <v>0.61899999999999999</v>
      </c>
      <c r="G78" s="6">
        <v>0.20200000000000001</v>
      </c>
      <c r="H78" s="6">
        <v>1.1259999999999999</v>
      </c>
      <c r="I78" s="11">
        <v>0.26700000000000002</v>
      </c>
      <c r="J78" s="11"/>
      <c r="K78" s="4"/>
      <c r="L78" s="7">
        <v>0.54800000000000004</v>
      </c>
      <c r="M78" s="7">
        <v>0.621</v>
      </c>
      <c r="N78" s="7">
        <v>0.113</v>
      </c>
      <c r="O78" s="7">
        <v>0.88300000000000001</v>
      </c>
      <c r="P78" s="10">
        <v>0.38200000000000001</v>
      </c>
    </row>
    <row r="79" spans="2:16" x14ac:dyDescent="0.2">
      <c r="C79" s="4"/>
      <c r="D79" s="4" t="s">
        <v>14</v>
      </c>
      <c r="E79" s="6">
        <v>-0.437</v>
      </c>
      <c r="F79" s="6">
        <v>0.86399999999999999</v>
      </c>
      <c r="G79" s="6">
        <v>-9.6000000000000002E-2</v>
      </c>
      <c r="H79" s="6">
        <v>-0.505</v>
      </c>
      <c r="I79" s="11">
        <v>0.61599999999999999</v>
      </c>
      <c r="J79" s="11"/>
      <c r="K79" s="4"/>
      <c r="L79" s="7">
        <v>-1.0999999999999999E-2</v>
      </c>
      <c r="M79" s="7">
        <v>0.65800000000000003</v>
      </c>
      <c r="N79" s="7">
        <v>-2E-3</v>
      </c>
      <c r="O79" s="7">
        <v>-1.6E-2</v>
      </c>
      <c r="P79" s="10">
        <v>0.98699999999999999</v>
      </c>
    </row>
    <row r="80" spans="2:16" x14ac:dyDescent="0.2">
      <c r="C80" s="4"/>
      <c r="D80" s="4" t="s">
        <v>15</v>
      </c>
      <c r="E80" s="6">
        <v>-4.8000000000000001E-2</v>
      </c>
      <c r="F80" s="6">
        <v>0.05</v>
      </c>
      <c r="G80" s="6">
        <v>-0.17599999999999999</v>
      </c>
      <c r="H80" s="6">
        <v>-0.96099999999999997</v>
      </c>
      <c r="I80" s="11">
        <v>0.34300000000000003</v>
      </c>
      <c r="J80" s="11"/>
      <c r="K80" s="4"/>
      <c r="L80" s="7">
        <v>-2.5000000000000001E-2</v>
      </c>
      <c r="M80" s="7">
        <v>3.7999999999999999E-2</v>
      </c>
      <c r="N80" s="7">
        <v>-8.7999999999999995E-2</v>
      </c>
      <c r="O80" s="7">
        <v>-0.66400000000000003</v>
      </c>
      <c r="P80" s="10">
        <v>0.51</v>
      </c>
    </row>
    <row r="81" spans="3:27" x14ac:dyDescent="0.2">
      <c r="C81" s="4"/>
      <c r="D81" s="4" t="s">
        <v>18</v>
      </c>
      <c r="E81" s="6">
        <v>-54.548999999999999</v>
      </c>
      <c r="F81" s="6">
        <v>98.988</v>
      </c>
      <c r="G81" s="6">
        <v>-8.1000000000000003E-2</v>
      </c>
      <c r="H81" s="6">
        <v>-0.55100000000000005</v>
      </c>
      <c r="I81" s="11">
        <v>0.58499999999999996</v>
      </c>
      <c r="J81" s="11">
        <f>I81/2</f>
        <v>0.29249999999999998</v>
      </c>
      <c r="K81" s="4"/>
      <c r="L81" s="7">
        <v>-210.93100000000001</v>
      </c>
      <c r="M81" s="7">
        <v>97.483000000000004</v>
      </c>
      <c r="N81" s="7">
        <v>-0.26300000000000001</v>
      </c>
      <c r="O81" s="7">
        <v>-2.1640000000000001</v>
      </c>
      <c r="P81" s="10">
        <v>3.5000000000000003E-2</v>
      </c>
      <c r="Q81" s="10">
        <f>P81/2</f>
        <v>1.7500000000000002E-2</v>
      </c>
    </row>
    <row r="86" spans="3:27" x14ac:dyDescent="0.2">
      <c r="AA86" s="27"/>
    </row>
    <row r="101" spans="27:27" x14ac:dyDescent="0.2">
      <c r="AA101" s="2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Q68"/>
  <sheetViews>
    <sheetView zoomScaleNormal="100" workbookViewId="0">
      <selection activeCell="B2" sqref="B2"/>
    </sheetView>
  </sheetViews>
  <sheetFormatPr baseColWidth="10" defaultColWidth="8.83203125" defaultRowHeight="15" x14ac:dyDescent="0.2"/>
  <cols>
    <col min="4" max="16" width="8.83203125" customWidth="1"/>
    <col min="17" max="18" width="6.6640625" customWidth="1"/>
  </cols>
  <sheetData>
    <row r="2" spans="2:17" ht="19" customHeight="1" x14ac:dyDescent="0.2">
      <c r="B2" s="2" t="s">
        <v>248</v>
      </c>
    </row>
    <row r="4" spans="2:17" x14ac:dyDescent="0.2">
      <c r="B4" s="4" t="s">
        <v>20</v>
      </c>
      <c r="C4" s="4"/>
      <c r="D4" s="4"/>
      <c r="E4" s="5" t="s">
        <v>51</v>
      </c>
      <c r="F4" s="5"/>
      <c r="G4" s="5"/>
      <c r="H4" s="5"/>
      <c r="I4" s="5"/>
      <c r="J4" s="5"/>
      <c r="K4" s="4"/>
      <c r="L4" s="4" t="s">
        <v>52</v>
      </c>
      <c r="M4" s="7"/>
      <c r="N4" s="7"/>
      <c r="O4" s="7"/>
      <c r="P4" s="7"/>
      <c r="Q4" s="10"/>
    </row>
    <row r="5" spans="2:17" x14ac:dyDescent="0.2">
      <c r="B5" s="4"/>
      <c r="C5" s="4"/>
      <c r="D5" s="4"/>
      <c r="E5" s="5"/>
      <c r="F5" s="5"/>
      <c r="G5" s="5"/>
      <c r="H5" s="5"/>
      <c r="I5" s="5"/>
      <c r="J5" s="5"/>
      <c r="K5" s="4"/>
      <c r="L5" s="4"/>
      <c r="M5" s="7"/>
      <c r="N5" s="7"/>
      <c r="O5" s="7"/>
      <c r="P5" s="7"/>
      <c r="Q5" s="10"/>
    </row>
    <row r="6" spans="2:17" x14ac:dyDescent="0.2">
      <c r="B6" s="4"/>
      <c r="C6" s="20"/>
      <c r="D6" s="20"/>
      <c r="E6" s="22" t="s">
        <v>1</v>
      </c>
      <c r="F6" s="22" t="s">
        <v>26</v>
      </c>
      <c r="G6" s="22" t="s">
        <v>24</v>
      </c>
      <c r="H6" s="22" t="s">
        <v>0</v>
      </c>
      <c r="I6" s="22" t="s">
        <v>21</v>
      </c>
      <c r="J6" s="23"/>
      <c r="K6" s="20"/>
      <c r="L6" s="21" t="s">
        <v>1</v>
      </c>
      <c r="M6" s="21" t="s">
        <v>26</v>
      </c>
      <c r="N6" s="21" t="s">
        <v>24</v>
      </c>
      <c r="O6" s="21" t="s">
        <v>0</v>
      </c>
      <c r="P6" s="21" t="s">
        <v>21</v>
      </c>
    </row>
    <row r="7" spans="2:17" x14ac:dyDescent="0.2">
      <c r="B7" s="4"/>
      <c r="C7" s="4" t="s">
        <v>40</v>
      </c>
      <c r="D7" s="4" t="s">
        <v>2</v>
      </c>
      <c r="E7" s="6">
        <v>27.759</v>
      </c>
      <c r="F7" s="6">
        <v>0.94899999999999995</v>
      </c>
      <c r="G7" s="6"/>
      <c r="H7" s="6">
        <v>29.248999999999999</v>
      </c>
      <c r="I7" s="9" t="s">
        <v>23</v>
      </c>
      <c r="J7" s="5"/>
      <c r="K7" s="4" t="s">
        <v>41</v>
      </c>
      <c r="L7" s="7">
        <v>25.047999999999998</v>
      </c>
      <c r="M7" s="7">
        <v>2.165</v>
      </c>
      <c r="N7" s="7"/>
      <c r="O7" s="7">
        <v>11.569000000000001</v>
      </c>
      <c r="P7" s="14" t="s">
        <v>23</v>
      </c>
      <c r="Q7" s="4"/>
    </row>
    <row r="8" spans="2:17" x14ac:dyDescent="0.2">
      <c r="B8" s="4"/>
      <c r="C8" s="4"/>
      <c r="D8" s="4" t="s">
        <v>3</v>
      </c>
      <c r="E8" s="6">
        <v>14.837999999999999</v>
      </c>
      <c r="F8" s="6">
        <v>23.544</v>
      </c>
      <c r="G8" s="6">
        <v>2.3E-2</v>
      </c>
      <c r="H8" s="6">
        <v>0.63</v>
      </c>
      <c r="I8" s="11">
        <v>0.52900000000000003</v>
      </c>
      <c r="J8" s="5"/>
      <c r="K8" s="4"/>
      <c r="L8" s="7">
        <v>32.463000000000001</v>
      </c>
      <c r="M8" s="7">
        <v>56.856999999999999</v>
      </c>
      <c r="N8" s="7">
        <v>5.1999999999999998E-2</v>
      </c>
      <c r="O8" s="7">
        <v>0.57099999999999995</v>
      </c>
      <c r="P8" s="10">
        <v>0.56999999999999995</v>
      </c>
      <c r="Q8" s="4"/>
    </row>
    <row r="9" spans="2:17" x14ac:dyDescent="0.2">
      <c r="B9" s="4"/>
      <c r="C9" s="4"/>
      <c r="D9" s="4" t="s">
        <v>4</v>
      </c>
      <c r="E9" s="6">
        <v>-9.5009999999999994</v>
      </c>
      <c r="F9" s="6">
        <v>13.282999999999999</v>
      </c>
      <c r="G9" s="6">
        <v>-4.7E-2</v>
      </c>
      <c r="H9" s="6">
        <v>-0.71499999999999997</v>
      </c>
      <c r="I9" s="11">
        <v>0.47499999999999998</v>
      </c>
      <c r="J9" s="5"/>
      <c r="K9" s="4"/>
      <c r="L9" s="7">
        <v>-61.722000000000001</v>
      </c>
      <c r="M9" s="7">
        <v>34.075000000000003</v>
      </c>
      <c r="N9" s="7">
        <v>-0.32500000000000001</v>
      </c>
      <c r="O9" s="7">
        <v>-1.8109999999999999</v>
      </c>
      <c r="P9" s="10">
        <v>7.3999999999999996E-2</v>
      </c>
      <c r="Q9" s="4"/>
    </row>
    <row r="10" spans="2:17" x14ac:dyDescent="0.2">
      <c r="B10" s="4"/>
      <c r="C10" s="4"/>
      <c r="D10" s="4" t="s">
        <v>5</v>
      </c>
      <c r="E10" s="6">
        <v>0.34399999999999997</v>
      </c>
      <c r="F10" s="6">
        <v>11.801</v>
      </c>
      <c r="G10" s="6">
        <v>2E-3</v>
      </c>
      <c r="H10" s="6">
        <v>2.9000000000000001E-2</v>
      </c>
      <c r="I10" s="11">
        <v>0.97699999999999998</v>
      </c>
      <c r="J10" s="5"/>
      <c r="K10" s="4"/>
      <c r="L10" s="7">
        <v>37.512999999999998</v>
      </c>
      <c r="M10" s="7">
        <v>28.231000000000002</v>
      </c>
      <c r="N10" s="7">
        <v>0.219</v>
      </c>
      <c r="O10" s="7">
        <v>1.329</v>
      </c>
      <c r="P10" s="10">
        <v>0.187</v>
      </c>
      <c r="Q10" s="4"/>
    </row>
    <row r="11" spans="2:17" x14ac:dyDescent="0.2">
      <c r="B11" s="4"/>
      <c r="C11" s="4"/>
      <c r="D11" s="4" t="s">
        <v>6</v>
      </c>
      <c r="E11" s="6">
        <v>-15.87</v>
      </c>
      <c r="F11" s="6">
        <v>15.07</v>
      </c>
      <c r="G11" s="6">
        <v>-5.5E-2</v>
      </c>
      <c r="H11" s="6">
        <v>-1.0529999999999999</v>
      </c>
      <c r="I11" s="11">
        <v>0.29299999999999998</v>
      </c>
      <c r="J11" s="5"/>
      <c r="K11" s="4"/>
      <c r="L11" s="7">
        <v>4.1239999999999997</v>
      </c>
      <c r="M11" s="7">
        <v>33.866999999999997</v>
      </c>
      <c r="N11" s="7">
        <v>1.4999999999999999E-2</v>
      </c>
      <c r="O11" s="7">
        <v>0.122</v>
      </c>
      <c r="P11" s="10">
        <v>0.90300000000000002</v>
      </c>
      <c r="Q11" s="4"/>
    </row>
    <row r="12" spans="2:17" x14ac:dyDescent="0.2">
      <c r="B12" s="4"/>
      <c r="C12" s="4"/>
      <c r="D12" s="4" t="s">
        <v>7</v>
      </c>
      <c r="E12" s="6">
        <v>-8.3119999999999994</v>
      </c>
      <c r="F12" s="6">
        <v>6.4850000000000003</v>
      </c>
      <c r="G12" s="6">
        <v>-5.7000000000000002E-2</v>
      </c>
      <c r="H12" s="6">
        <v>-1.282</v>
      </c>
      <c r="I12" s="11">
        <v>0.2</v>
      </c>
      <c r="J12" s="5"/>
      <c r="K12" s="4"/>
      <c r="L12" s="7">
        <v>15.037000000000001</v>
      </c>
      <c r="M12" s="7">
        <v>16.817</v>
      </c>
      <c r="N12" s="7">
        <v>0.114</v>
      </c>
      <c r="O12" s="7">
        <v>0.89400000000000002</v>
      </c>
      <c r="P12" s="10">
        <v>0.374</v>
      </c>
      <c r="Q12" s="4"/>
    </row>
    <row r="13" spans="2:17" x14ac:dyDescent="0.2">
      <c r="B13" s="4"/>
      <c r="C13" s="4"/>
      <c r="D13" s="4" t="s">
        <v>8</v>
      </c>
      <c r="E13" s="6">
        <v>-2.048</v>
      </c>
      <c r="F13" s="6">
        <v>14.666</v>
      </c>
      <c r="G13" s="6">
        <v>-4.0000000000000001E-3</v>
      </c>
      <c r="H13" s="6">
        <v>-0.14000000000000001</v>
      </c>
      <c r="I13" s="11">
        <v>0.88900000000000001</v>
      </c>
      <c r="J13" s="5"/>
      <c r="K13" s="4"/>
      <c r="L13" s="7">
        <v>54.654000000000003</v>
      </c>
      <c r="M13" s="7">
        <v>34.393000000000001</v>
      </c>
      <c r="N13" s="7">
        <v>0.12</v>
      </c>
      <c r="O13" s="7">
        <v>1.589</v>
      </c>
      <c r="P13" s="10">
        <v>0.11600000000000001</v>
      </c>
      <c r="Q13" s="4"/>
    </row>
    <row r="14" spans="2:17" x14ac:dyDescent="0.2">
      <c r="B14" s="4"/>
      <c r="C14" s="4"/>
      <c r="D14" s="4" t="s">
        <v>9</v>
      </c>
      <c r="E14" s="6">
        <v>-20.797000000000001</v>
      </c>
      <c r="F14" s="6">
        <v>15.055999999999999</v>
      </c>
      <c r="G14" s="6">
        <v>-4.2000000000000003E-2</v>
      </c>
      <c r="H14" s="6">
        <v>-1.381</v>
      </c>
      <c r="I14" s="11">
        <v>0.16800000000000001</v>
      </c>
      <c r="J14" s="5"/>
      <c r="K14" s="4"/>
      <c r="L14" s="7">
        <v>26.6</v>
      </c>
      <c r="M14" s="7">
        <v>28.5</v>
      </c>
      <c r="N14" s="7">
        <v>6.4000000000000001E-2</v>
      </c>
      <c r="O14" s="7">
        <v>0.93300000000000005</v>
      </c>
      <c r="P14" s="10">
        <v>0.35299999999999998</v>
      </c>
      <c r="Q14" s="4"/>
    </row>
    <row r="15" spans="2:17" x14ac:dyDescent="0.2">
      <c r="B15" s="4"/>
      <c r="C15" s="4"/>
      <c r="D15" s="4" t="s">
        <v>10</v>
      </c>
      <c r="E15" s="6">
        <v>4.8860000000000001</v>
      </c>
      <c r="F15" s="6">
        <v>13.853999999999999</v>
      </c>
      <c r="G15" s="6">
        <v>0.01</v>
      </c>
      <c r="H15" s="6">
        <v>0.35299999999999998</v>
      </c>
      <c r="I15" s="11">
        <v>0.72399999999999998</v>
      </c>
      <c r="J15" s="5"/>
      <c r="K15" s="4"/>
      <c r="L15" s="7">
        <v>-54.904000000000003</v>
      </c>
      <c r="M15" s="7">
        <v>36.107999999999997</v>
      </c>
      <c r="N15" s="7">
        <v>-0.113</v>
      </c>
      <c r="O15" s="7">
        <v>-1.5209999999999999</v>
      </c>
      <c r="P15" s="10">
        <v>0.13200000000000001</v>
      </c>
      <c r="Q15" s="4"/>
    </row>
    <row r="16" spans="2:17" x14ac:dyDescent="0.2">
      <c r="B16" s="4"/>
      <c r="C16" s="4"/>
      <c r="D16" s="4" t="s">
        <v>11</v>
      </c>
      <c r="E16" s="6">
        <v>9.0429999999999993</v>
      </c>
      <c r="F16" s="6">
        <v>5.4359999999999999</v>
      </c>
      <c r="G16" s="6">
        <v>8.6999999999999994E-2</v>
      </c>
      <c r="H16" s="6">
        <v>1.6639999999999999</v>
      </c>
      <c r="I16" s="11">
        <v>9.7000000000000003E-2</v>
      </c>
      <c r="J16" s="5"/>
      <c r="K16" s="4"/>
      <c r="L16" s="7">
        <v>4.726</v>
      </c>
      <c r="M16" s="7">
        <v>20.850999999999999</v>
      </c>
      <c r="N16" s="7">
        <v>0.03</v>
      </c>
      <c r="O16" s="7">
        <v>0.22700000000000001</v>
      </c>
      <c r="P16" s="10">
        <v>0.82099999999999995</v>
      </c>
      <c r="Q16" s="4"/>
    </row>
    <row r="17" spans="2:17" x14ac:dyDescent="0.2">
      <c r="B17" s="4"/>
      <c r="C17" s="4"/>
      <c r="D17" s="4" t="s">
        <v>12</v>
      </c>
      <c r="E17" s="6">
        <v>3.8239999999999998</v>
      </c>
      <c r="F17" s="6">
        <v>12.263999999999999</v>
      </c>
      <c r="G17" s="6">
        <v>1.0999999999999999E-2</v>
      </c>
      <c r="H17" s="6">
        <v>0.312</v>
      </c>
      <c r="I17" s="11">
        <v>0.755</v>
      </c>
      <c r="J17" s="5"/>
      <c r="K17" s="4"/>
      <c r="L17" s="7">
        <v>63.860999999999997</v>
      </c>
      <c r="M17" s="7">
        <v>32.244999999999997</v>
      </c>
      <c r="N17" s="7">
        <v>0.153</v>
      </c>
      <c r="O17" s="7">
        <v>1.9810000000000001</v>
      </c>
      <c r="P17" s="10">
        <v>5.0999999999999997E-2</v>
      </c>
      <c r="Q17" s="4"/>
    </row>
    <row r="18" spans="2:17" x14ac:dyDescent="0.2">
      <c r="B18" s="4"/>
      <c r="C18" s="4"/>
      <c r="D18" s="4" t="s">
        <v>13</v>
      </c>
      <c r="E18" s="6">
        <v>0.129</v>
      </c>
      <c r="F18" s="6">
        <v>0.114</v>
      </c>
      <c r="G18" s="6">
        <v>3.3000000000000002E-2</v>
      </c>
      <c r="H18" s="6">
        <v>1.125</v>
      </c>
      <c r="I18" s="11">
        <v>0.26100000000000001</v>
      </c>
      <c r="J18" s="5"/>
      <c r="K18" s="4"/>
      <c r="L18" s="7">
        <v>9.1999999999999998E-2</v>
      </c>
      <c r="M18" s="7">
        <v>0.29099999999999998</v>
      </c>
      <c r="N18" s="7">
        <v>2.4E-2</v>
      </c>
      <c r="O18" s="7">
        <v>0.315</v>
      </c>
      <c r="P18" s="10">
        <v>0.753</v>
      </c>
      <c r="Q18" s="4"/>
    </row>
    <row r="19" spans="2:17" x14ac:dyDescent="0.2">
      <c r="B19" s="4"/>
      <c r="C19" s="4"/>
      <c r="D19" s="4" t="s">
        <v>14</v>
      </c>
      <c r="E19" s="6">
        <v>-2.3E-2</v>
      </c>
      <c r="F19" s="6">
        <v>0.14299999999999999</v>
      </c>
      <c r="G19" s="6">
        <v>-5.0000000000000001E-3</v>
      </c>
      <c r="H19" s="6">
        <v>-0.16400000000000001</v>
      </c>
      <c r="I19" s="11">
        <v>0.87</v>
      </c>
      <c r="J19" s="5"/>
      <c r="K19" s="4"/>
      <c r="L19" s="7">
        <v>-0.32</v>
      </c>
      <c r="M19" s="7">
        <v>0.39700000000000002</v>
      </c>
      <c r="N19" s="7">
        <v>-0.06</v>
      </c>
      <c r="O19" s="7">
        <v>-0.80700000000000005</v>
      </c>
      <c r="P19" s="10">
        <v>0.42199999999999999</v>
      </c>
      <c r="Q19" s="4"/>
    </row>
    <row r="20" spans="2:17" x14ac:dyDescent="0.2">
      <c r="B20" s="4"/>
      <c r="C20" s="4"/>
      <c r="D20" s="4" t="s">
        <v>15</v>
      </c>
      <c r="E20" s="6">
        <v>-8.9999999999999993E-3</v>
      </c>
      <c r="F20" s="6">
        <v>8.0000000000000002E-3</v>
      </c>
      <c r="G20" s="6">
        <v>-3.2000000000000001E-2</v>
      </c>
      <c r="H20" s="6">
        <v>-1.034</v>
      </c>
      <c r="I20" s="11">
        <v>0.30099999999999999</v>
      </c>
      <c r="J20" s="5"/>
      <c r="K20" s="4"/>
      <c r="L20" s="7">
        <v>0.01</v>
      </c>
      <c r="M20" s="7">
        <v>2.1000000000000001E-2</v>
      </c>
      <c r="N20" s="7">
        <v>3.6999999999999998E-2</v>
      </c>
      <c r="O20" s="7">
        <v>0.48699999999999999</v>
      </c>
      <c r="P20" s="10">
        <v>0.628</v>
      </c>
      <c r="Q20" s="4"/>
    </row>
    <row r="21" spans="2:17" x14ac:dyDescent="0.2">
      <c r="B21" s="4"/>
      <c r="C21" s="4"/>
      <c r="D21" s="4" t="s">
        <v>22</v>
      </c>
      <c r="E21" s="6">
        <v>0.35699999999999998</v>
      </c>
      <c r="F21" s="6">
        <v>8.4000000000000005E-2</v>
      </c>
      <c r="G21" s="6">
        <v>0.125</v>
      </c>
      <c r="H21" s="6">
        <v>4.258</v>
      </c>
      <c r="I21" s="9" t="s">
        <v>23</v>
      </c>
      <c r="J21" s="5"/>
      <c r="K21" s="4"/>
      <c r="L21" s="7">
        <v>5.3999999999999999E-2</v>
      </c>
      <c r="M21" s="7">
        <v>0.219</v>
      </c>
      <c r="N21" s="7">
        <v>1.7999999999999999E-2</v>
      </c>
      <c r="O21" s="7">
        <v>0.245</v>
      </c>
      <c r="P21" s="10">
        <v>0.80700000000000005</v>
      </c>
      <c r="Q21" s="4"/>
    </row>
    <row r="22" spans="2:17" x14ac:dyDescent="0.2">
      <c r="B22" s="4"/>
      <c r="C22" s="4"/>
      <c r="D22" s="4" t="s">
        <v>27</v>
      </c>
      <c r="E22" s="6">
        <v>2.4E-2</v>
      </c>
      <c r="F22" s="6">
        <v>2.4E-2</v>
      </c>
      <c r="G22" s="6">
        <v>0.03</v>
      </c>
      <c r="H22" s="6">
        <v>1.006</v>
      </c>
      <c r="I22" s="11">
        <v>0.315</v>
      </c>
      <c r="J22" s="5"/>
      <c r="K22" s="4"/>
      <c r="L22" s="7">
        <v>0.125</v>
      </c>
      <c r="M22" s="7">
        <v>5.8999999999999997E-2</v>
      </c>
      <c r="N22" s="7">
        <v>0.17299999999999999</v>
      </c>
      <c r="O22" s="7">
        <v>2.121</v>
      </c>
      <c r="P22" s="10">
        <v>3.6999999999999998E-2</v>
      </c>
      <c r="Q22" s="4"/>
    </row>
    <row r="23" spans="2:17" x14ac:dyDescent="0.2">
      <c r="B23" s="4"/>
      <c r="C23" s="4"/>
      <c r="D23" s="4" t="s">
        <v>28</v>
      </c>
      <c r="E23" s="6">
        <v>2E-3</v>
      </c>
      <c r="F23" s="6">
        <v>0</v>
      </c>
      <c r="G23" s="6">
        <v>0.64400000000000002</v>
      </c>
      <c r="H23" s="6">
        <v>21.468</v>
      </c>
      <c r="I23" s="9" t="s">
        <v>23</v>
      </c>
      <c r="J23" s="5"/>
      <c r="K23" s="4"/>
      <c r="L23" s="7">
        <v>1E-3</v>
      </c>
      <c r="M23" s="7">
        <v>0</v>
      </c>
      <c r="N23" s="7">
        <v>0.56599999999999995</v>
      </c>
      <c r="O23" s="7">
        <v>7.0490000000000004</v>
      </c>
      <c r="P23" s="14" t="s">
        <v>23</v>
      </c>
      <c r="Q23" s="4"/>
    </row>
    <row r="24" spans="2:17" x14ac:dyDescent="0.2">
      <c r="B24" s="4"/>
      <c r="C24" s="4"/>
      <c r="D24" s="4" t="s">
        <v>16</v>
      </c>
      <c r="E24" s="6">
        <v>-9.5000000000000001E-2</v>
      </c>
      <c r="F24" s="6">
        <v>0.09</v>
      </c>
      <c r="G24" s="6">
        <v>-3.2000000000000001E-2</v>
      </c>
      <c r="H24" s="6">
        <v>-1.0620000000000001</v>
      </c>
      <c r="I24" s="11">
        <v>0.28799999999999998</v>
      </c>
      <c r="J24" s="5"/>
      <c r="K24" s="4"/>
      <c r="L24" s="7">
        <v>0.36499999999999999</v>
      </c>
      <c r="M24" s="7">
        <v>0.25700000000000001</v>
      </c>
      <c r="N24" s="7">
        <v>0.106</v>
      </c>
      <c r="O24" s="7">
        <v>1.419</v>
      </c>
      <c r="P24" s="10">
        <v>0.159</v>
      </c>
      <c r="Q24" s="4"/>
    </row>
    <row r="25" spans="2:17" x14ac:dyDescent="0.2">
      <c r="B25" s="4"/>
      <c r="C25" s="4"/>
      <c r="D25" s="4" t="s">
        <v>18</v>
      </c>
      <c r="E25" s="6">
        <v>36.606999999999999</v>
      </c>
      <c r="F25" s="6">
        <v>18.498000000000001</v>
      </c>
      <c r="G25" s="6">
        <v>5.7000000000000002E-2</v>
      </c>
      <c r="H25" s="6">
        <v>1.9790000000000001</v>
      </c>
      <c r="I25" s="11">
        <v>4.8000000000000001E-2</v>
      </c>
      <c r="J25" s="5"/>
      <c r="K25" s="4"/>
      <c r="L25" s="7">
        <v>-129.65</v>
      </c>
      <c r="M25" s="7">
        <v>49.082999999999998</v>
      </c>
      <c r="N25" s="7">
        <v>-0.184</v>
      </c>
      <c r="O25" s="7">
        <v>-2.641</v>
      </c>
      <c r="P25" s="10">
        <v>0.01</v>
      </c>
      <c r="Q25" s="4"/>
    </row>
    <row r="26" spans="2:17" x14ac:dyDescent="0.2">
      <c r="B26" s="4"/>
      <c r="C26" s="4"/>
      <c r="D26" s="4"/>
      <c r="E26" s="5"/>
      <c r="F26" s="5"/>
      <c r="G26" s="5"/>
      <c r="H26" s="5"/>
      <c r="I26" s="5"/>
      <c r="J26" s="5"/>
      <c r="K26" s="4"/>
      <c r="L26" s="4"/>
      <c r="M26" s="4"/>
      <c r="N26" s="4"/>
      <c r="O26" s="4"/>
      <c r="P26" s="4"/>
    </row>
    <row r="27" spans="2:17" x14ac:dyDescent="0.2">
      <c r="B27" s="4" t="s">
        <v>20</v>
      </c>
      <c r="C27" s="4"/>
      <c r="D27" s="4"/>
      <c r="E27" s="5" t="s">
        <v>53</v>
      </c>
      <c r="F27" s="5"/>
      <c r="G27" s="5"/>
      <c r="H27" s="5"/>
      <c r="I27" s="5"/>
      <c r="J27" s="5"/>
      <c r="K27" s="4"/>
      <c r="L27" s="4" t="s">
        <v>54</v>
      </c>
      <c r="M27" s="4"/>
      <c r="N27" s="4"/>
      <c r="O27" s="4"/>
      <c r="P27" s="4"/>
    </row>
    <row r="28" spans="2:17" x14ac:dyDescent="0.2">
      <c r="B28" s="4"/>
      <c r="C28" s="4" t="s">
        <v>41</v>
      </c>
      <c r="D28" s="4"/>
      <c r="E28" s="5"/>
      <c r="F28" s="5"/>
      <c r="G28" s="5"/>
      <c r="H28" s="5"/>
      <c r="I28" s="5"/>
      <c r="J28" s="5"/>
      <c r="K28" s="4"/>
      <c r="L28" s="4"/>
      <c r="M28" s="4"/>
      <c r="N28" s="4"/>
      <c r="O28" s="4"/>
      <c r="P28" s="4"/>
    </row>
    <row r="29" spans="2:17" x14ac:dyDescent="0.2">
      <c r="B29" s="4"/>
      <c r="C29" s="20"/>
      <c r="D29" s="20"/>
      <c r="E29" s="22" t="s">
        <v>1</v>
      </c>
      <c r="F29" s="22" t="s">
        <v>26</v>
      </c>
      <c r="G29" s="22" t="s">
        <v>24</v>
      </c>
      <c r="H29" s="22" t="s">
        <v>0</v>
      </c>
      <c r="I29" s="22" t="s">
        <v>21</v>
      </c>
      <c r="J29" s="5"/>
      <c r="K29" s="20"/>
      <c r="L29" s="21" t="s">
        <v>1</v>
      </c>
      <c r="M29" s="21" t="s">
        <v>26</v>
      </c>
      <c r="N29" s="21" t="s">
        <v>24</v>
      </c>
      <c r="O29" s="21" t="s">
        <v>0</v>
      </c>
      <c r="P29" s="21" t="s">
        <v>21</v>
      </c>
    </row>
    <row r="30" spans="2:17" x14ac:dyDescent="0.2">
      <c r="B30" s="4"/>
      <c r="C30" s="4" t="s">
        <v>88</v>
      </c>
      <c r="D30" s="4" t="s">
        <v>2</v>
      </c>
      <c r="E30" s="6">
        <v>24.132000000000001</v>
      </c>
      <c r="F30" s="6">
        <v>4.5190000000000001</v>
      </c>
      <c r="G30" s="6"/>
      <c r="H30" s="6">
        <v>5.34</v>
      </c>
      <c r="I30" s="9" t="s">
        <v>23</v>
      </c>
      <c r="J30" s="5"/>
      <c r="K30" s="4" t="s">
        <v>87</v>
      </c>
      <c r="L30" s="7">
        <v>23.529</v>
      </c>
      <c r="M30" s="7">
        <v>2.7530000000000001</v>
      </c>
      <c r="N30" s="7"/>
      <c r="O30" s="7">
        <v>8.5449999999999999</v>
      </c>
      <c r="P30" s="14" t="s">
        <v>23</v>
      </c>
    </row>
    <row r="31" spans="2:17" x14ac:dyDescent="0.2">
      <c r="B31" s="4"/>
      <c r="C31" s="4"/>
      <c r="D31" s="4" t="s">
        <v>3</v>
      </c>
      <c r="E31" s="6">
        <v>-16.355</v>
      </c>
      <c r="F31" s="6">
        <v>85.120999999999995</v>
      </c>
      <c r="G31" s="6">
        <v>-3.1E-2</v>
      </c>
      <c r="H31" s="6">
        <v>-0.192</v>
      </c>
      <c r="I31" s="11">
        <v>0.84899999999999998</v>
      </c>
      <c r="J31" s="5"/>
      <c r="K31" s="4"/>
      <c r="L31" s="7">
        <v>116.608</v>
      </c>
      <c r="M31" s="7">
        <v>127.46599999999999</v>
      </c>
      <c r="N31" s="7">
        <v>0.151</v>
      </c>
      <c r="O31" s="7">
        <v>0.91500000000000004</v>
      </c>
      <c r="P31" s="10">
        <v>0.36599999999999999</v>
      </c>
    </row>
    <row r="32" spans="2:17" x14ac:dyDescent="0.2">
      <c r="B32" s="4"/>
      <c r="C32" s="4"/>
      <c r="D32" s="4" t="s">
        <v>4</v>
      </c>
      <c r="E32" s="6">
        <v>-102.581</v>
      </c>
      <c r="F32" s="6">
        <v>91.492000000000004</v>
      </c>
      <c r="G32" s="6">
        <v>-0.433</v>
      </c>
      <c r="H32" s="6">
        <v>-1.121</v>
      </c>
      <c r="I32" s="11">
        <v>0.27100000000000002</v>
      </c>
      <c r="J32" s="5"/>
      <c r="K32" s="4"/>
      <c r="L32" s="7">
        <v>10.689</v>
      </c>
      <c r="M32" s="7">
        <v>48.045000000000002</v>
      </c>
      <c r="N32" s="7">
        <v>6.6000000000000003E-2</v>
      </c>
      <c r="O32" s="7">
        <v>0.222</v>
      </c>
      <c r="P32" s="10">
        <v>0.82499999999999996</v>
      </c>
    </row>
    <row r="33" spans="2:16" x14ac:dyDescent="0.2">
      <c r="B33" s="4"/>
      <c r="C33" s="4"/>
      <c r="D33" s="4" t="s">
        <v>5</v>
      </c>
      <c r="E33" s="6">
        <v>32.734999999999999</v>
      </c>
      <c r="F33" s="6">
        <v>58.677999999999997</v>
      </c>
      <c r="G33" s="6">
        <v>0.161</v>
      </c>
      <c r="H33" s="6">
        <v>0.55800000000000005</v>
      </c>
      <c r="I33" s="11">
        <v>0.58099999999999996</v>
      </c>
      <c r="J33" s="5"/>
      <c r="K33" s="4"/>
      <c r="L33" s="7">
        <v>7.1970000000000001</v>
      </c>
      <c r="M33" s="7">
        <v>45.222999999999999</v>
      </c>
      <c r="N33" s="7">
        <v>4.8000000000000001E-2</v>
      </c>
      <c r="O33" s="7">
        <v>0.159</v>
      </c>
      <c r="P33" s="10">
        <v>0.874</v>
      </c>
    </row>
    <row r="34" spans="2:16" x14ac:dyDescent="0.2">
      <c r="B34" s="4"/>
      <c r="C34" s="4"/>
      <c r="D34" s="4" t="s">
        <v>6</v>
      </c>
      <c r="E34" s="6">
        <v>53.88</v>
      </c>
      <c r="F34" s="6">
        <v>54.511000000000003</v>
      </c>
      <c r="G34" s="6">
        <v>0.192</v>
      </c>
      <c r="H34" s="6">
        <v>0.98799999999999999</v>
      </c>
      <c r="I34" s="11">
        <v>0.33100000000000002</v>
      </c>
      <c r="J34" s="5"/>
      <c r="K34" s="4"/>
      <c r="L34" s="7">
        <v>-92.465000000000003</v>
      </c>
      <c r="M34" s="7">
        <v>57.554000000000002</v>
      </c>
      <c r="N34" s="7">
        <v>-0.35599999999999998</v>
      </c>
      <c r="O34" s="7">
        <v>-1.607</v>
      </c>
      <c r="P34" s="10">
        <v>0.11600000000000001</v>
      </c>
    </row>
    <row r="35" spans="2:16" x14ac:dyDescent="0.2">
      <c r="B35" s="4"/>
      <c r="C35" s="4"/>
      <c r="D35" s="4" t="s">
        <v>7</v>
      </c>
      <c r="E35" s="6">
        <v>6.7389999999999999</v>
      </c>
      <c r="F35" s="6">
        <v>36.878999999999998</v>
      </c>
      <c r="G35" s="6">
        <v>0.05</v>
      </c>
      <c r="H35" s="6">
        <v>0.183</v>
      </c>
      <c r="I35" s="11">
        <v>0.85599999999999998</v>
      </c>
      <c r="J35" s="5"/>
      <c r="K35" s="4"/>
      <c r="L35" s="7">
        <v>-1.3160000000000001</v>
      </c>
      <c r="M35" s="7">
        <v>24.844999999999999</v>
      </c>
      <c r="N35" s="7">
        <v>-0.01</v>
      </c>
      <c r="O35" s="7">
        <v>-5.2999999999999999E-2</v>
      </c>
      <c r="P35" s="10">
        <v>0.95799999999999996</v>
      </c>
    </row>
    <row r="36" spans="2:16" x14ac:dyDescent="0.2">
      <c r="B36" s="4"/>
      <c r="C36" s="4"/>
      <c r="D36" s="4" t="s">
        <v>8</v>
      </c>
      <c r="E36" s="6">
        <v>77.792000000000002</v>
      </c>
      <c r="F36" s="6">
        <v>63.243000000000002</v>
      </c>
      <c r="G36" s="6">
        <v>0.17899999999999999</v>
      </c>
      <c r="H36" s="6">
        <v>1.23</v>
      </c>
      <c r="I36" s="11">
        <v>0.22800000000000001</v>
      </c>
      <c r="J36" s="5"/>
      <c r="K36" s="4"/>
      <c r="L36" s="7">
        <v>9.7200000000000006</v>
      </c>
      <c r="M36" s="7">
        <v>47.347999999999999</v>
      </c>
      <c r="N36" s="7">
        <v>2.1000000000000001E-2</v>
      </c>
      <c r="O36" s="7">
        <v>0.20499999999999999</v>
      </c>
      <c r="P36" s="10">
        <v>0.83799999999999997</v>
      </c>
    </row>
    <row r="37" spans="2:16" x14ac:dyDescent="0.2">
      <c r="B37" s="4"/>
      <c r="C37" s="4"/>
      <c r="D37" s="4" t="s">
        <v>9</v>
      </c>
      <c r="E37" s="6">
        <v>-19.341000000000001</v>
      </c>
      <c r="F37" s="6">
        <v>63.762</v>
      </c>
      <c r="G37" s="6">
        <v>-4.3999999999999997E-2</v>
      </c>
      <c r="H37" s="6">
        <v>-0.30299999999999999</v>
      </c>
      <c r="I37" s="11">
        <v>0.76400000000000001</v>
      </c>
      <c r="J37" s="5"/>
      <c r="K37" s="4"/>
      <c r="L37" s="7">
        <v>65.787000000000006</v>
      </c>
      <c r="M37" s="7">
        <v>36.343000000000004</v>
      </c>
      <c r="N37" s="7">
        <v>0.17299999999999999</v>
      </c>
      <c r="O37" s="7">
        <v>1.81</v>
      </c>
      <c r="P37" s="10">
        <v>7.8E-2</v>
      </c>
    </row>
    <row r="38" spans="2:16" x14ac:dyDescent="0.2">
      <c r="B38" s="4"/>
      <c r="C38" s="4"/>
      <c r="D38" s="4" t="s">
        <v>10</v>
      </c>
      <c r="E38" s="6">
        <v>-67.691999999999993</v>
      </c>
      <c r="F38" s="6">
        <v>64.040000000000006</v>
      </c>
      <c r="G38" s="6">
        <v>-0.157</v>
      </c>
      <c r="H38" s="6">
        <v>-1.0569999999999999</v>
      </c>
      <c r="I38" s="11">
        <v>0.29899999999999999</v>
      </c>
      <c r="J38" s="5"/>
      <c r="K38" s="4"/>
      <c r="L38" s="7">
        <v>-89.897000000000006</v>
      </c>
      <c r="M38" s="7">
        <v>52.210999999999999</v>
      </c>
      <c r="N38" s="7">
        <v>-0.16900000000000001</v>
      </c>
      <c r="O38" s="7">
        <v>-1.722</v>
      </c>
      <c r="P38" s="10">
        <v>9.2999999999999999E-2</v>
      </c>
    </row>
    <row r="39" spans="2:16" x14ac:dyDescent="0.2">
      <c r="B39" s="4"/>
      <c r="C39" s="4"/>
      <c r="D39" s="4" t="s">
        <v>11</v>
      </c>
      <c r="E39" s="6">
        <v>-21.588000000000001</v>
      </c>
      <c r="F39" s="6">
        <v>61.353000000000002</v>
      </c>
      <c r="G39" s="6">
        <v>-8.2000000000000003E-2</v>
      </c>
      <c r="H39" s="6">
        <v>-0.35199999999999998</v>
      </c>
      <c r="I39" s="11">
        <v>0.72699999999999998</v>
      </c>
      <c r="J39" s="5"/>
      <c r="K39" s="4"/>
      <c r="L39" s="7">
        <v>-9.3740000000000006</v>
      </c>
      <c r="M39" s="7">
        <v>26.978999999999999</v>
      </c>
      <c r="N39" s="7">
        <v>-7.6999999999999999E-2</v>
      </c>
      <c r="O39" s="7">
        <v>-0.34699999999999998</v>
      </c>
      <c r="P39" s="10">
        <v>0.73</v>
      </c>
    </row>
    <row r="40" spans="2:16" x14ac:dyDescent="0.2">
      <c r="B40" s="4"/>
      <c r="C40" s="4"/>
      <c r="D40" s="4" t="s">
        <v>12</v>
      </c>
      <c r="E40" s="6">
        <v>60.712000000000003</v>
      </c>
      <c r="F40" s="6">
        <v>56.274000000000001</v>
      </c>
      <c r="G40" s="6">
        <v>0.127</v>
      </c>
      <c r="H40" s="6">
        <v>1.079</v>
      </c>
      <c r="I40" s="11">
        <v>0.28899999999999998</v>
      </c>
      <c r="J40" s="5"/>
      <c r="K40" s="4"/>
      <c r="L40" s="7">
        <v>75.25</v>
      </c>
      <c r="M40" s="7">
        <v>48.036999999999999</v>
      </c>
      <c r="N40" s="7">
        <v>0.20300000000000001</v>
      </c>
      <c r="O40" s="7">
        <v>1.5660000000000001</v>
      </c>
      <c r="P40" s="10">
        <v>0.125</v>
      </c>
    </row>
    <row r="41" spans="2:16" x14ac:dyDescent="0.2">
      <c r="B41" s="4"/>
      <c r="C41" s="4"/>
      <c r="D41" s="4" t="s">
        <v>13</v>
      </c>
      <c r="E41" s="6">
        <v>0.186</v>
      </c>
      <c r="F41" s="6">
        <v>0.45500000000000002</v>
      </c>
      <c r="G41" s="6">
        <v>5.3999999999999999E-2</v>
      </c>
      <c r="H41" s="6">
        <v>0.40899999999999997</v>
      </c>
      <c r="I41" s="11">
        <v>0.68600000000000005</v>
      </c>
      <c r="J41" s="5"/>
      <c r="K41" s="4"/>
      <c r="L41" s="7">
        <v>3.6999999999999998E-2</v>
      </c>
      <c r="M41" s="7">
        <v>0.43099999999999999</v>
      </c>
      <c r="N41" s="7">
        <v>8.0000000000000002E-3</v>
      </c>
      <c r="O41" s="7">
        <v>8.5999999999999993E-2</v>
      </c>
      <c r="P41" s="10">
        <v>0.93200000000000005</v>
      </c>
    </row>
    <row r="42" spans="2:16" x14ac:dyDescent="0.2">
      <c r="B42" s="4"/>
      <c r="C42" s="4"/>
      <c r="D42" s="4" t="s">
        <v>14</v>
      </c>
      <c r="E42" s="6">
        <v>-0.18099999999999999</v>
      </c>
      <c r="F42" s="6">
        <v>0.73399999999999999</v>
      </c>
      <c r="G42" s="6">
        <v>-3.6999999999999998E-2</v>
      </c>
      <c r="H42" s="6">
        <v>-0.247</v>
      </c>
      <c r="I42" s="11">
        <v>0.80700000000000005</v>
      </c>
      <c r="J42" s="5"/>
      <c r="K42" s="4"/>
      <c r="L42" s="7">
        <v>-0.80700000000000005</v>
      </c>
      <c r="M42" s="7">
        <v>0.57299999999999995</v>
      </c>
      <c r="N42" s="7">
        <v>-0.14099999999999999</v>
      </c>
      <c r="O42" s="7">
        <v>-1.41</v>
      </c>
      <c r="P42" s="10">
        <v>0.16600000000000001</v>
      </c>
    </row>
    <row r="43" spans="2:16" x14ac:dyDescent="0.2">
      <c r="B43" s="4"/>
      <c r="C43" s="4"/>
      <c r="D43" s="4" t="s">
        <v>15</v>
      </c>
      <c r="E43" s="6">
        <v>-2.1999999999999999E-2</v>
      </c>
      <c r="F43" s="6">
        <v>3.6999999999999998E-2</v>
      </c>
      <c r="G43" s="6">
        <v>-7.6999999999999999E-2</v>
      </c>
      <c r="H43" s="6">
        <v>-0.58799999999999997</v>
      </c>
      <c r="I43" s="11">
        <v>0.56100000000000005</v>
      </c>
      <c r="J43" s="5"/>
      <c r="K43" s="4"/>
      <c r="L43" s="7">
        <v>3.2000000000000001E-2</v>
      </c>
      <c r="M43" s="7">
        <v>2.8000000000000001E-2</v>
      </c>
      <c r="N43" s="7">
        <v>0.12</v>
      </c>
      <c r="O43" s="7">
        <v>1.1639999999999999</v>
      </c>
      <c r="P43" s="10">
        <v>0.251</v>
      </c>
    </row>
    <row r="44" spans="2:16" x14ac:dyDescent="0.2">
      <c r="C44" s="4"/>
      <c r="D44" s="4" t="s">
        <v>27</v>
      </c>
      <c r="E44" s="6">
        <v>0.16600000000000001</v>
      </c>
      <c r="F44" s="6">
        <v>0.122</v>
      </c>
      <c r="G44" s="6">
        <v>0.192</v>
      </c>
      <c r="H44" s="6">
        <v>1.3580000000000001</v>
      </c>
      <c r="I44" s="11">
        <v>0.185</v>
      </c>
      <c r="J44" s="5"/>
      <c r="K44" s="4"/>
      <c r="L44" s="7">
        <v>0.16800000000000001</v>
      </c>
      <c r="M44" s="7">
        <v>7.8E-2</v>
      </c>
      <c r="N44" s="7">
        <v>0.26900000000000002</v>
      </c>
      <c r="O44" s="7">
        <v>2.1589999999999998</v>
      </c>
      <c r="P44" s="10">
        <v>3.6999999999999998E-2</v>
      </c>
    </row>
    <row r="45" spans="2:16" x14ac:dyDescent="0.2">
      <c r="C45" s="4"/>
      <c r="D45" s="4" t="s">
        <v>28</v>
      </c>
      <c r="E45" s="6">
        <v>1E-3</v>
      </c>
      <c r="F45" s="6">
        <v>0</v>
      </c>
      <c r="G45" s="6">
        <v>0.55100000000000005</v>
      </c>
      <c r="H45" s="6">
        <v>3.8210000000000002</v>
      </c>
      <c r="I45" s="11">
        <v>1E-3</v>
      </c>
      <c r="J45" s="5"/>
      <c r="K45" s="4"/>
      <c r="L45" s="7">
        <v>1E-3</v>
      </c>
      <c r="M45" s="7">
        <v>0</v>
      </c>
      <c r="N45" s="7">
        <v>0.46800000000000003</v>
      </c>
      <c r="O45" s="7">
        <v>3.6240000000000001</v>
      </c>
      <c r="P45" s="10">
        <v>1E-3</v>
      </c>
    </row>
    <row r="46" spans="2:16" x14ac:dyDescent="0.2">
      <c r="B46" s="4"/>
      <c r="C46" s="4"/>
      <c r="D46" s="4" t="s">
        <v>16</v>
      </c>
      <c r="E46" s="6">
        <v>0.19900000000000001</v>
      </c>
      <c r="F46" s="6">
        <v>0.47399999999999998</v>
      </c>
      <c r="G46" s="6">
        <v>6.0999999999999999E-2</v>
      </c>
      <c r="H46" s="6">
        <v>0.41899999999999998</v>
      </c>
      <c r="I46" s="11">
        <v>0.67800000000000005</v>
      </c>
      <c r="J46" s="5"/>
      <c r="K46" s="4"/>
      <c r="L46" s="7">
        <v>0.93700000000000006</v>
      </c>
      <c r="M46" s="7">
        <v>0.41299999999999998</v>
      </c>
      <c r="N46" s="7">
        <v>0.26900000000000002</v>
      </c>
      <c r="O46" s="7">
        <v>2.266</v>
      </c>
      <c r="P46" s="10">
        <v>2.9000000000000001E-2</v>
      </c>
    </row>
    <row r="47" spans="2:16" x14ac:dyDescent="0.2">
      <c r="B47" s="4"/>
      <c r="C47" s="4"/>
      <c r="D47" s="4" t="s">
        <v>18</v>
      </c>
      <c r="E47" s="6">
        <v>-80.641999999999996</v>
      </c>
      <c r="F47" s="6">
        <v>76.236999999999995</v>
      </c>
      <c r="G47" s="6">
        <v>-0.11700000000000001</v>
      </c>
      <c r="H47" s="6">
        <v>-1.0580000000000001</v>
      </c>
      <c r="I47" s="11">
        <v>0.29899999999999999</v>
      </c>
      <c r="J47" s="5"/>
      <c r="K47" s="4"/>
      <c r="L47" s="7">
        <v>-189.822</v>
      </c>
      <c r="M47" s="7">
        <v>70.111000000000004</v>
      </c>
      <c r="N47" s="7">
        <v>-0.249</v>
      </c>
      <c r="O47" s="7">
        <v>-2.7069999999999999</v>
      </c>
      <c r="P47" s="10">
        <v>0.01</v>
      </c>
    </row>
    <row r="48" spans="2:16" x14ac:dyDescent="0.2">
      <c r="C48" s="4"/>
      <c r="D48" s="4"/>
      <c r="E48" s="5"/>
      <c r="F48" s="5"/>
      <c r="G48" s="5"/>
      <c r="H48" s="5"/>
      <c r="I48" s="5"/>
      <c r="J48" s="5"/>
      <c r="K48" s="4"/>
      <c r="L48" s="4"/>
      <c r="M48" s="4"/>
      <c r="N48" s="4"/>
      <c r="O48" s="4"/>
      <c r="P48" s="4"/>
    </row>
    <row r="49" spans="2:16" x14ac:dyDescent="0.2">
      <c r="B49" s="4" t="s">
        <v>20</v>
      </c>
      <c r="C49" s="4"/>
      <c r="D49" s="4"/>
      <c r="E49" s="5" t="s">
        <v>55</v>
      </c>
      <c r="F49" s="5"/>
      <c r="G49" s="5"/>
      <c r="H49" s="5"/>
      <c r="I49" s="5"/>
      <c r="J49" s="5"/>
      <c r="K49" s="4"/>
      <c r="L49" s="4" t="s">
        <v>56</v>
      </c>
      <c r="M49" s="4"/>
      <c r="N49" s="4"/>
      <c r="O49" s="4"/>
      <c r="P49" s="4"/>
    </row>
    <row r="50" spans="2:16" x14ac:dyDescent="0.2">
      <c r="B50" s="4"/>
      <c r="C50" s="4" t="s">
        <v>48</v>
      </c>
      <c r="D50" s="4"/>
      <c r="E50" s="5"/>
      <c r="F50" s="5"/>
      <c r="G50" s="5"/>
      <c r="H50" s="5"/>
      <c r="I50" s="5"/>
      <c r="J50" s="5"/>
      <c r="K50" s="4"/>
      <c r="L50" s="4"/>
      <c r="M50" s="4"/>
      <c r="N50" s="4"/>
      <c r="O50" s="4"/>
      <c r="P50" s="4"/>
    </row>
    <row r="51" spans="2:16" x14ac:dyDescent="0.2">
      <c r="B51" s="4"/>
      <c r="C51" s="20"/>
      <c r="D51" s="20"/>
      <c r="E51" s="22" t="s">
        <v>1</v>
      </c>
      <c r="F51" s="22" t="s">
        <v>26</v>
      </c>
      <c r="G51" s="22" t="s">
        <v>24</v>
      </c>
      <c r="H51" s="22" t="s">
        <v>0</v>
      </c>
      <c r="I51" s="22" t="s">
        <v>21</v>
      </c>
      <c r="J51" s="5"/>
      <c r="K51" s="20"/>
      <c r="L51" s="21" t="s">
        <v>1</v>
      </c>
      <c r="M51" s="21" t="s">
        <v>26</v>
      </c>
      <c r="N51" s="21" t="s">
        <v>24</v>
      </c>
      <c r="O51" s="21" t="s">
        <v>0</v>
      </c>
      <c r="P51" s="21" t="s">
        <v>21</v>
      </c>
    </row>
    <row r="52" spans="2:16" x14ac:dyDescent="0.2">
      <c r="C52" s="4" t="s">
        <v>46</v>
      </c>
      <c r="D52" s="4" t="s">
        <v>2</v>
      </c>
      <c r="E52" s="6">
        <v>23.927</v>
      </c>
      <c r="F52" s="6">
        <v>2.6579999999999999</v>
      </c>
      <c r="G52" s="6"/>
      <c r="H52" s="6">
        <v>9.0030000000000001</v>
      </c>
      <c r="I52" s="9" t="s">
        <v>23</v>
      </c>
      <c r="J52" s="5"/>
      <c r="K52" s="4" t="s">
        <v>47</v>
      </c>
      <c r="L52" s="7"/>
      <c r="M52" s="7"/>
      <c r="N52" s="7"/>
      <c r="O52" s="7"/>
      <c r="P52" s="10"/>
    </row>
    <row r="53" spans="2:16" x14ac:dyDescent="0.2">
      <c r="C53" s="4"/>
      <c r="D53" s="4" t="s">
        <v>3</v>
      </c>
      <c r="E53" s="6">
        <v>97.414000000000001</v>
      </c>
      <c r="F53" s="6">
        <v>144.309</v>
      </c>
      <c r="G53" s="6">
        <v>7.6999999999999999E-2</v>
      </c>
      <c r="H53" s="6">
        <v>0.67500000000000004</v>
      </c>
      <c r="I53" s="11">
        <v>0.505</v>
      </c>
      <c r="J53" s="5"/>
      <c r="K53" s="4"/>
      <c r="L53" s="7"/>
      <c r="M53" s="7"/>
      <c r="N53" s="7"/>
      <c r="O53" s="7"/>
      <c r="P53" s="10"/>
    </row>
    <row r="54" spans="2:16" x14ac:dyDescent="0.2">
      <c r="C54" s="4"/>
      <c r="D54" s="4" t="s">
        <v>4</v>
      </c>
      <c r="E54" s="6">
        <v>-15.927</v>
      </c>
      <c r="F54" s="6">
        <v>56.9</v>
      </c>
      <c r="G54" s="6">
        <v>-5.5E-2</v>
      </c>
      <c r="H54" s="6">
        <v>-0.28000000000000003</v>
      </c>
      <c r="I54" s="11">
        <v>0.78200000000000003</v>
      </c>
      <c r="J54" s="5"/>
      <c r="K54" s="4"/>
      <c r="L54" s="7"/>
      <c r="M54" s="7"/>
      <c r="N54" s="7"/>
      <c r="O54" s="7"/>
      <c r="P54" s="10"/>
    </row>
    <row r="55" spans="2:16" x14ac:dyDescent="0.2">
      <c r="C55" s="4"/>
      <c r="D55" s="4" t="s">
        <v>5</v>
      </c>
      <c r="E55" s="6">
        <v>54.064</v>
      </c>
      <c r="F55" s="6">
        <v>74.594999999999999</v>
      </c>
      <c r="G55" s="6">
        <v>0.185</v>
      </c>
      <c r="H55" s="6">
        <v>0.72499999999999998</v>
      </c>
      <c r="I55" s="11">
        <v>0.47499999999999998</v>
      </c>
      <c r="J55" s="5"/>
      <c r="K55" s="4"/>
      <c r="L55" s="7"/>
      <c r="M55" s="7"/>
      <c r="N55" s="7"/>
      <c r="O55" s="7"/>
      <c r="P55" s="10"/>
    </row>
    <row r="56" spans="2:16" x14ac:dyDescent="0.2">
      <c r="C56" s="4"/>
      <c r="D56" s="4" t="s">
        <v>6</v>
      </c>
      <c r="E56" s="6">
        <v>-76.701999999999998</v>
      </c>
      <c r="F56" s="6">
        <v>65.781999999999996</v>
      </c>
      <c r="G56" s="6">
        <v>-0.19700000000000001</v>
      </c>
      <c r="H56" s="6">
        <v>-1.1659999999999999</v>
      </c>
      <c r="I56" s="11">
        <v>0.253</v>
      </c>
      <c r="J56" s="5"/>
      <c r="K56" s="4"/>
      <c r="L56" s="7"/>
      <c r="M56" s="7"/>
      <c r="N56" s="7"/>
      <c r="O56" s="7"/>
      <c r="P56" s="10"/>
    </row>
    <row r="57" spans="2:16" x14ac:dyDescent="0.2">
      <c r="C57" s="4"/>
      <c r="D57" s="4" t="s">
        <v>7</v>
      </c>
      <c r="E57" s="6">
        <v>-5.7110000000000003</v>
      </c>
      <c r="F57" s="6">
        <v>57.823</v>
      </c>
      <c r="G57" s="6">
        <v>-0.03</v>
      </c>
      <c r="H57" s="6">
        <v>-9.9000000000000005E-2</v>
      </c>
      <c r="I57" s="11">
        <v>0.92200000000000004</v>
      </c>
      <c r="J57" s="5"/>
      <c r="K57" s="4"/>
      <c r="L57" s="7"/>
      <c r="M57" s="7"/>
      <c r="N57" s="7"/>
      <c r="O57" s="7"/>
      <c r="P57" s="10"/>
    </row>
    <row r="58" spans="2:16" x14ac:dyDescent="0.2">
      <c r="C58" s="4"/>
      <c r="D58" s="4" t="s">
        <v>8</v>
      </c>
      <c r="E58" s="6">
        <v>92.239000000000004</v>
      </c>
      <c r="F58" s="6">
        <v>57.563000000000002</v>
      </c>
      <c r="G58" s="6">
        <v>0.16</v>
      </c>
      <c r="H58" s="6">
        <v>1.6020000000000001</v>
      </c>
      <c r="I58" s="11">
        <v>0.12</v>
      </c>
      <c r="J58" s="5"/>
      <c r="K58" s="4"/>
      <c r="L58" s="7"/>
      <c r="M58" s="7"/>
      <c r="N58" s="7"/>
      <c r="O58" s="7"/>
      <c r="P58" s="10"/>
    </row>
    <row r="59" spans="2:16" x14ac:dyDescent="0.2">
      <c r="C59" s="4"/>
      <c r="D59" s="4" t="s">
        <v>9</v>
      </c>
      <c r="E59" s="6">
        <v>38.145000000000003</v>
      </c>
      <c r="F59" s="6">
        <v>41.743000000000002</v>
      </c>
      <c r="G59" s="6">
        <v>0.09</v>
      </c>
      <c r="H59" s="6">
        <v>0.91400000000000003</v>
      </c>
      <c r="I59" s="11">
        <v>0.36899999999999999</v>
      </c>
      <c r="J59" s="5"/>
      <c r="K59" s="4"/>
      <c r="L59" s="7"/>
      <c r="M59" s="7"/>
      <c r="N59" s="7"/>
      <c r="O59" s="7"/>
      <c r="P59" s="10"/>
    </row>
    <row r="60" spans="2:16" x14ac:dyDescent="0.2">
      <c r="C60" s="4"/>
      <c r="D60" s="4" t="s">
        <v>10</v>
      </c>
      <c r="E60" s="6">
        <v>-162.267</v>
      </c>
      <c r="F60" s="6">
        <v>61.976999999999997</v>
      </c>
      <c r="G60" s="6">
        <v>-0.24199999999999999</v>
      </c>
      <c r="H60" s="6">
        <v>-2.6179999999999999</v>
      </c>
      <c r="I60" s="11">
        <v>1.4E-2</v>
      </c>
      <c r="J60" s="5"/>
      <c r="K60" s="4"/>
      <c r="L60" s="7"/>
      <c r="M60" s="7"/>
      <c r="N60" s="7"/>
      <c r="O60" s="7"/>
      <c r="P60" s="10"/>
    </row>
    <row r="61" spans="2:16" x14ac:dyDescent="0.2">
      <c r="C61" s="4"/>
      <c r="D61" s="4" t="s">
        <v>11</v>
      </c>
      <c r="E61" s="6">
        <v>6.0709999999999997</v>
      </c>
      <c r="F61" s="6">
        <v>56.988</v>
      </c>
      <c r="G61" s="6">
        <v>1.0999999999999999E-2</v>
      </c>
      <c r="H61" s="6">
        <v>0.107</v>
      </c>
      <c r="I61" s="11">
        <v>0.91600000000000004</v>
      </c>
      <c r="J61" s="5"/>
      <c r="K61" s="4"/>
      <c r="L61" s="7"/>
      <c r="M61" s="7"/>
      <c r="N61" s="7"/>
      <c r="O61" s="7"/>
      <c r="P61" s="10"/>
    </row>
    <row r="62" spans="2:16" x14ac:dyDescent="0.2">
      <c r="C62" s="4"/>
      <c r="D62" s="4" t="s">
        <v>12</v>
      </c>
      <c r="E62" s="6">
        <v>83.606999999999999</v>
      </c>
      <c r="F62" s="6">
        <v>46.893000000000001</v>
      </c>
      <c r="G62" s="6">
        <v>0.182</v>
      </c>
      <c r="H62" s="6">
        <v>1.7829999999999999</v>
      </c>
      <c r="I62" s="11">
        <v>8.5000000000000006E-2</v>
      </c>
      <c r="J62" s="5"/>
      <c r="K62" s="4"/>
      <c r="L62" s="7"/>
      <c r="M62" s="7"/>
      <c r="N62" s="7"/>
      <c r="O62" s="7"/>
      <c r="P62" s="10"/>
    </row>
    <row r="63" spans="2:16" x14ac:dyDescent="0.2">
      <c r="C63" s="4"/>
      <c r="D63" s="4" t="s">
        <v>13</v>
      </c>
      <c r="E63" s="6">
        <v>0.38500000000000001</v>
      </c>
      <c r="F63" s="6">
        <v>0.44700000000000001</v>
      </c>
      <c r="G63" s="6">
        <v>9.1999999999999998E-2</v>
      </c>
      <c r="H63" s="6">
        <v>0.86099999999999999</v>
      </c>
      <c r="I63" s="11">
        <v>0.39700000000000002</v>
      </c>
      <c r="J63" s="5"/>
      <c r="K63" s="4"/>
      <c r="L63" s="7"/>
      <c r="M63" s="7"/>
      <c r="N63" s="7"/>
      <c r="O63" s="7"/>
      <c r="P63" s="10"/>
    </row>
    <row r="64" spans="2:16" x14ac:dyDescent="0.2">
      <c r="C64" s="4"/>
      <c r="D64" s="4" t="s">
        <v>14</v>
      </c>
      <c r="E64" s="6">
        <v>-0.73799999999999999</v>
      </c>
      <c r="F64" s="6">
        <v>0.69199999999999995</v>
      </c>
      <c r="G64" s="6">
        <v>-0.10100000000000001</v>
      </c>
      <c r="H64" s="6">
        <v>-1.0660000000000001</v>
      </c>
      <c r="I64" s="11">
        <v>0.29499999999999998</v>
      </c>
      <c r="J64" s="5"/>
      <c r="K64" s="4"/>
      <c r="L64" s="7"/>
      <c r="M64" s="7"/>
      <c r="N64" s="7"/>
      <c r="O64" s="7"/>
      <c r="P64" s="10"/>
    </row>
    <row r="65" spans="3:16" x14ac:dyDescent="0.2">
      <c r="C65" s="4"/>
      <c r="D65" s="4" t="s">
        <v>15</v>
      </c>
      <c r="E65" s="6">
        <v>-4.0000000000000001E-3</v>
      </c>
      <c r="F65" s="6">
        <v>2.9000000000000001E-2</v>
      </c>
      <c r="G65" s="6">
        <v>-1.6E-2</v>
      </c>
      <c r="H65" s="6">
        <v>-0.153</v>
      </c>
      <c r="I65" s="11">
        <v>0.879</v>
      </c>
      <c r="J65" s="5"/>
      <c r="K65" s="4"/>
      <c r="L65" s="7"/>
      <c r="M65" s="7"/>
      <c r="N65" s="7"/>
      <c r="O65" s="7"/>
      <c r="P65" s="10"/>
    </row>
    <row r="66" spans="3:16" x14ac:dyDescent="0.2">
      <c r="C66" s="4"/>
      <c r="D66" s="4" t="s">
        <v>27</v>
      </c>
      <c r="E66" s="6">
        <v>0.21199999999999999</v>
      </c>
      <c r="F66" s="6">
        <v>7.8E-2</v>
      </c>
      <c r="G66" s="6">
        <v>0.35699999999999998</v>
      </c>
      <c r="H66" s="6">
        <v>2.6949999999999998</v>
      </c>
      <c r="I66" s="11">
        <v>1.2E-2</v>
      </c>
      <c r="J66" s="1"/>
    </row>
    <row r="67" spans="3:16" x14ac:dyDescent="0.2">
      <c r="D67" s="4" t="s">
        <v>28</v>
      </c>
      <c r="E67" s="6">
        <v>1E-3</v>
      </c>
      <c r="F67" s="6">
        <v>0</v>
      </c>
      <c r="G67" s="6">
        <v>0.313</v>
      </c>
      <c r="H67" s="6">
        <v>2.395</v>
      </c>
      <c r="I67" s="11">
        <v>2.4E-2</v>
      </c>
      <c r="J67" s="1"/>
    </row>
    <row r="68" spans="3:16" x14ac:dyDescent="0.2">
      <c r="D68" s="4" t="s">
        <v>18</v>
      </c>
      <c r="E68" s="6">
        <v>-242.22</v>
      </c>
      <c r="F68" s="6">
        <v>74.718999999999994</v>
      </c>
      <c r="G68" s="6">
        <v>-0.30599999999999999</v>
      </c>
      <c r="H68" s="6">
        <v>-3.242</v>
      </c>
      <c r="I68" s="11">
        <v>3.0000000000000001E-3</v>
      </c>
      <c r="J68" s="5"/>
      <c r="K68" s="4"/>
      <c r="L68" s="7"/>
      <c r="M68" s="7"/>
      <c r="N68" s="7"/>
      <c r="O68" s="7"/>
      <c r="P68" s="1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AQ63"/>
  <sheetViews>
    <sheetView zoomScaleNormal="100" workbookViewId="0">
      <selection activeCell="B2" sqref="B2"/>
    </sheetView>
  </sheetViews>
  <sheetFormatPr baseColWidth="10" defaultColWidth="8.83203125" defaultRowHeight="15" x14ac:dyDescent="0.2"/>
  <cols>
    <col min="2" max="2" width="13.83203125" customWidth="1"/>
    <col min="5" max="7" width="8.83203125" customWidth="1"/>
    <col min="8" max="8" width="18.1640625" style="10" customWidth="1"/>
    <col min="9" max="14" width="8.83203125" customWidth="1"/>
    <col min="15" max="15" width="13.83203125" customWidth="1"/>
    <col min="16" max="26" width="8.83203125" customWidth="1"/>
    <col min="27" max="29" width="7.33203125" customWidth="1"/>
    <col min="32" max="32" width="15.5" customWidth="1"/>
  </cols>
  <sheetData>
    <row r="2" spans="2:27" ht="19" customHeight="1" x14ac:dyDescent="0.2">
      <c r="B2" s="2" t="s">
        <v>249</v>
      </c>
      <c r="C2" s="4"/>
      <c r="D2" s="4"/>
      <c r="E2" s="4"/>
      <c r="F2" s="4"/>
      <c r="G2" s="4"/>
      <c r="I2" s="4"/>
      <c r="J2" s="4"/>
      <c r="K2" s="4"/>
      <c r="L2" s="4"/>
      <c r="M2" s="4"/>
      <c r="N2" s="4"/>
    </row>
    <row r="3" spans="2:27" x14ac:dyDescent="0.2">
      <c r="B3" s="4"/>
      <c r="C3" s="4"/>
      <c r="D3" s="4"/>
      <c r="E3" s="4"/>
      <c r="F3" s="4"/>
      <c r="G3" s="4"/>
      <c r="I3" s="3" t="s">
        <v>25</v>
      </c>
      <c r="J3" s="5"/>
      <c r="K3" s="5"/>
      <c r="L3" s="5"/>
      <c r="M3" s="5"/>
      <c r="N3" s="5"/>
      <c r="V3" s="3" t="s">
        <v>25</v>
      </c>
      <c r="W3" s="1"/>
      <c r="X3" s="1"/>
      <c r="Y3" s="1"/>
      <c r="Z3" s="1"/>
    </row>
    <row r="4" spans="2:27" x14ac:dyDescent="0.2">
      <c r="B4" s="4" t="s">
        <v>20</v>
      </c>
      <c r="C4" s="4" t="s">
        <v>79</v>
      </c>
      <c r="D4" s="4"/>
      <c r="E4" s="4"/>
      <c r="F4" s="4"/>
      <c r="G4" s="4"/>
      <c r="I4" s="5" t="s">
        <v>80</v>
      </c>
      <c r="J4" s="5"/>
      <c r="K4" s="5"/>
      <c r="L4" s="5"/>
      <c r="M4" s="5"/>
      <c r="N4" s="5"/>
      <c r="P4" s="4" t="s">
        <v>81</v>
      </c>
      <c r="Q4" s="4"/>
      <c r="R4" s="4"/>
      <c r="S4" s="4"/>
      <c r="T4" s="4"/>
      <c r="U4" s="4"/>
      <c r="V4" s="5" t="s">
        <v>80</v>
      </c>
      <c r="W4" s="5"/>
      <c r="X4" s="5"/>
      <c r="Y4" s="5"/>
      <c r="Z4" s="5"/>
    </row>
    <row r="5" spans="2:27" x14ac:dyDescent="0.2">
      <c r="B5" s="4"/>
      <c r="C5" s="4"/>
      <c r="D5" s="4"/>
      <c r="E5" s="4"/>
      <c r="F5" s="4"/>
      <c r="G5" s="4"/>
      <c r="I5" s="5"/>
      <c r="J5" s="5"/>
      <c r="K5" s="5"/>
      <c r="L5" s="5"/>
      <c r="M5" s="5"/>
      <c r="N5" s="5"/>
      <c r="P5" s="19"/>
      <c r="Q5" s="4"/>
      <c r="R5" s="19"/>
      <c r="S5" s="4"/>
      <c r="T5" s="4"/>
      <c r="U5" s="4"/>
      <c r="V5" s="5"/>
      <c r="W5" s="5"/>
      <c r="X5" s="5"/>
      <c r="Y5" s="5"/>
      <c r="Z5" s="5"/>
    </row>
    <row r="6" spans="2:27" ht="22.5" customHeight="1" x14ac:dyDescent="0.2">
      <c r="B6" s="20"/>
      <c r="C6" s="21" t="s">
        <v>1</v>
      </c>
      <c r="D6" s="21" t="s">
        <v>26</v>
      </c>
      <c r="E6" s="21" t="s">
        <v>24</v>
      </c>
      <c r="F6" s="21" t="s">
        <v>0</v>
      </c>
      <c r="G6" s="21" t="s">
        <v>21</v>
      </c>
      <c r="H6" s="73" t="s">
        <v>240</v>
      </c>
      <c r="I6" s="22" t="s">
        <v>1</v>
      </c>
      <c r="J6" s="22" t="s">
        <v>26</v>
      </c>
      <c r="K6" s="22" t="s">
        <v>24</v>
      </c>
      <c r="L6" s="22" t="s">
        <v>0</v>
      </c>
      <c r="M6" s="22" t="s">
        <v>21</v>
      </c>
      <c r="N6" s="23"/>
      <c r="O6" s="24"/>
      <c r="P6" s="25" t="s">
        <v>1</v>
      </c>
      <c r="Q6" s="25" t="s">
        <v>26</v>
      </c>
      <c r="R6" s="25" t="s">
        <v>24</v>
      </c>
      <c r="S6" s="25" t="s">
        <v>0</v>
      </c>
      <c r="T6" s="25" t="s">
        <v>21</v>
      </c>
      <c r="U6" s="20"/>
      <c r="V6" s="22" t="s">
        <v>1</v>
      </c>
      <c r="W6" s="22" t="s">
        <v>26</v>
      </c>
      <c r="X6" s="22" t="s">
        <v>24</v>
      </c>
      <c r="Y6" s="22" t="s">
        <v>0</v>
      </c>
      <c r="Z6" s="22" t="s">
        <v>21</v>
      </c>
    </row>
    <row r="7" spans="2:27" x14ac:dyDescent="0.2">
      <c r="B7" s="4"/>
      <c r="C7" s="4"/>
      <c r="D7" s="4"/>
      <c r="E7" s="4"/>
      <c r="F7" s="4"/>
      <c r="G7" s="4"/>
      <c r="I7" s="6"/>
      <c r="J7" s="6"/>
      <c r="K7" s="6"/>
      <c r="L7" s="6"/>
      <c r="M7" s="5"/>
      <c r="N7" s="5"/>
      <c r="P7" s="16"/>
      <c r="Q7" s="16"/>
      <c r="R7" s="8"/>
      <c r="S7" s="16"/>
      <c r="T7" s="16"/>
      <c r="U7" s="4"/>
      <c r="V7" s="5"/>
      <c r="W7" s="5"/>
      <c r="X7" s="5"/>
      <c r="Y7" s="5"/>
      <c r="Z7" s="5"/>
    </row>
    <row r="8" spans="2:27" x14ac:dyDescent="0.2">
      <c r="B8" s="4" t="s">
        <v>2</v>
      </c>
      <c r="C8" s="7">
        <v>1445.7470000000001</v>
      </c>
      <c r="D8" s="7">
        <v>16.722000000000001</v>
      </c>
      <c r="E8" s="7"/>
      <c r="F8" s="7">
        <v>86.456000000000003</v>
      </c>
      <c r="G8" s="8">
        <v>0</v>
      </c>
      <c r="I8" s="6">
        <v>1449.0029999999999</v>
      </c>
      <c r="J8" s="6">
        <v>17.117000000000001</v>
      </c>
      <c r="K8" s="6"/>
      <c r="L8" s="6">
        <v>84.650999999999996</v>
      </c>
      <c r="M8" s="9">
        <v>0</v>
      </c>
      <c r="N8" s="5"/>
      <c r="O8" s="4" t="s">
        <v>2</v>
      </c>
      <c r="P8" s="7">
        <v>1446.2619999999999</v>
      </c>
      <c r="Q8" s="7">
        <v>16.658999999999999</v>
      </c>
      <c r="R8" s="7"/>
      <c r="S8" s="7">
        <v>86.816000000000003</v>
      </c>
      <c r="T8" s="8">
        <v>0</v>
      </c>
      <c r="U8" s="4"/>
      <c r="V8" s="6">
        <v>1449.07</v>
      </c>
      <c r="W8" s="6">
        <v>17.059000000000001</v>
      </c>
      <c r="X8" s="6"/>
      <c r="Y8" s="6">
        <v>84.944000000000003</v>
      </c>
      <c r="Z8" s="9">
        <v>0</v>
      </c>
      <c r="AA8" s="4"/>
    </row>
    <row r="9" spans="2:27" x14ac:dyDescent="0.2">
      <c r="B9" s="4" t="s">
        <v>3</v>
      </c>
      <c r="C9" s="7">
        <v>-4016.17</v>
      </c>
      <c r="D9" s="7">
        <v>1945.008</v>
      </c>
      <c r="E9" s="7">
        <v>-6.3E-2</v>
      </c>
      <c r="F9" s="7">
        <v>-2.0649999999999999</v>
      </c>
      <c r="G9" s="10">
        <v>3.9E-2</v>
      </c>
      <c r="I9" s="6">
        <v>-3723.643</v>
      </c>
      <c r="J9" s="6">
        <v>2041.53</v>
      </c>
      <c r="K9" s="6">
        <v>-5.1999999999999998E-2</v>
      </c>
      <c r="L9" s="6">
        <v>-1.8240000000000001</v>
      </c>
      <c r="M9" s="11">
        <v>6.9000000000000006E-2</v>
      </c>
      <c r="N9" s="5"/>
      <c r="O9" s="4" t="s">
        <v>3</v>
      </c>
      <c r="P9" s="7">
        <v>-4008.799</v>
      </c>
      <c r="Q9" s="7">
        <v>1940.7370000000001</v>
      </c>
      <c r="R9" s="7">
        <v>-6.2E-2</v>
      </c>
      <c r="S9" s="7">
        <v>-2.0659999999999998</v>
      </c>
      <c r="T9" s="10">
        <v>3.9E-2</v>
      </c>
      <c r="U9" s="4"/>
      <c r="V9" s="6">
        <v>-3837.8760000000002</v>
      </c>
      <c r="W9" s="6">
        <v>2039.0940000000001</v>
      </c>
      <c r="X9" s="6">
        <v>-5.3999999999999999E-2</v>
      </c>
      <c r="Y9" s="6">
        <v>-1.8819999999999999</v>
      </c>
      <c r="Z9" s="11">
        <v>0.06</v>
      </c>
      <c r="AA9" s="4"/>
    </row>
    <row r="10" spans="2:27" x14ac:dyDescent="0.2">
      <c r="B10" s="4" t="s">
        <v>4</v>
      </c>
      <c r="C10" s="7">
        <v>-4557.9840000000004</v>
      </c>
      <c r="D10" s="7">
        <v>1195.489</v>
      </c>
      <c r="E10" s="7">
        <v>-0.19700000000000001</v>
      </c>
      <c r="F10" s="7">
        <v>-3.8130000000000002</v>
      </c>
      <c r="G10" s="10">
        <v>0</v>
      </c>
      <c r="I10" s="6">
        <v>-3193.3139999999999</v>
      </c>
      <c r="J10" s="6">
        <v>1668.3610000000001</v>
      </c>
      <c r="K10" s="6">
        <v>-6.8000000000000005E-2</v>
      </c>
      <c r="L10" s="6">
        <v>-1.9139999999999999</v>
      </c>
      <c r="M10" s="11">
        <v>5.6000000000000001E-2</v>
      </c>
      <c r="N10" s="5"/>
      <c r="O10" s="4" t="s">
        <v>4</v>
      </c>
      <c r="P10" s="7">
        <v>-4706.8040000000001</v>
      </c>
      <c r="Q10" s="7">
        <v>1201.356</v>
      </c>
      <c r="R10" s="7">
        <v>-0.20399999999999999</v>
      </c>
      <c r="S10" s="7">
        <v>-3.9180000000000001</v>
      </c>
      <c r="T10" s="10">
        <v>0</v>
      </c>
      <c r="U10" s="4"/>
      <c r="V10" s="6">
        <v>-3298.5949999999998</v>
      </c>
      <c r="W10" s="6">
        <v>1673.691</v>
      </c>
      <c r="X10" s="6">
        <v>-7.0000000000000007E-2</v>
      </c>
      <c r="Y10" s="6">
        <v>-1.9710000000000001</v>
      </c>
      <c r="Z10" s="11">
        <v>4.9000000000000002E-2</v>
      </c>
      <c r="AA10" s="4"/>
    </row>
    <row r="11" spans="2:27" x14ac:dyDescent="0.2">
      <c r="B11" s="4" t="s">
        <v>5</v>
      </c>
      <c r="C11" s="7">
        <v>2231.5189999999998</v>
      </c>
      <c r="D11" s="7">
        <v>989.32399999999996</v>
      </c>
      <c r="E11" s="7">
        <v>0.126</v>
      </c>
      <c r="F11" s="7">
        <v>2.2559999999999998</v>
      </c>
      <c r="G11" s="10">
        <v>2.4E-2</v>
      </c>
      <c r="I11" s="6">
        <v>1239.4670000000001</v>
      </c>
      <c r="J11" s="6">
        <v>1221.9449999999999</v>
      </c>
      <c r="K11" s="6">
        <v>3.6999999999999998E-2</v>
      </c>
      <c r="L11" s="6">
        <v>1.014</v>
      </c>
      <c r="M11" s="11">
        <v>0.311</v>
      </c>
      <c r="N11" s="5"/>
      <c r="O11" s="4" t="s">
        <v>5</v>
      </c>
      <c r="P11" s="7">
        <v>2250.2930000000001</v>
      </c>
      <c r="Q11" s="7">
        <v>988.851</v>
      </c>
      <c r="R11" s="7">
        <v>0.127</v>
      </c>
      <c r="S11" s="7">
        <v>2.2759999999999998</v>
      </c>
      <c r="T11" s="10">
        <v>2.3E-2</v>
      </c>
      <c r="U11" s="4"/>
      <c r="V11" s="6">
        <v>1200.4739999999999</v>
      </c>
      <c r="W11" s="6">
        <v>1221.3499999999999</v>
      </c>
      <c r="X11" s="6">
        <v>3.5999999999999997E-2</v>
      </c>
      <c r="Y11" s="6">
        <v>0.98299999999999998</v>
      </c>
      <c r="Z11" s="11">
        <v>0.32600000000000001</v>
      </c>
      <c r="AA11" s="4"/>
    </row>
    <row r="12" spans="2:27" x14ac:dyDescent="0.2">
      <c r="B12" s="4" t="s">
        <v>6</v>
      </c>
      <c r="C12" s="7">
        <v>379.36599999999999</v>
      </c>
      <c r="D12" s="7">
        <v>1312.606</v>
      </c>
      <c r="E12" s="7">
        <v>1.2999999999999999E-2</v>
      </c>
      <c r="F12" s="7">
        <v>0.28899999999999998</v>
      </c>
      <c r="G12" s="10">
        <v>0.77300000000000002</v>
      </c>
      <c r="I12" s="6">
        <v>-103.221</v>
      </c>
      <c r="J12" s="6">
        <v>1415.471</v>
      </c>
      <c r="K12" s="6">
        <v>-2E-3</v>
      </c>
      <c r="L12" s="6">
        <v>-7.2999999999999995E-2</v>
      </c>
      <c r="M12" s="11">
        <v>0.94199999999999995</v>
      </c>
      <c r="N12" s="5"/>
      <c r="O12" s="4" t="s">
        <v>6</v>
      </c>
      <c r="P12" s="7">
        <v>583.02599999999995</v>
      </c>
      <c r="Q12" s="7">
        <v>1320.4580000000001</v>
      </c>
      <c r="R12" s="7">
        <v>0.02</v>
      </c>
      <c r="S12" s="7">
        <v>0.442</v>
      </c>
      <c r="T12" s="10">
        <v>0.65900000000000003</v>
      </c>
      <c r="U12" s="4"/>
      <c r="V12" s="6">
        <v>79.694000000000003</v>
      </c>
      <c r="W12" s="6">
        <v>1424.079</v>
      </c>
      <c r="X12" s="6">
        <v>2E-3</v>
      </c>
      <c r="Y12" s="6">
        <v>5.6000000000000001E-2</v>
      </c>
      <c r="Z12" s="11">
        <v>0.95499999999999996</v>
      </c>
      <c r="AA12" s="4"/>
    </row>
    <row r="13" spans="2:27" x14ac:dyDescent="0.2">
      <c r="B13" s="4" t="s">
        <v>7</v>
      </c>
      <c r="C13" s="7">
        <v>1107.222</v>
      </c>
      <c r="D13" s="7">
        <v>574.67999999999995</v>
      </c>
      <c r="E13" s="7">
        <v>6.3E-2</v>
      </c>
      <c r="F13" s="7">
        <v>1.927</v>
      </c>
      <c r="G13" s="10">
        <v>5.3999999999999999E-2</v>
      </c>
      <c r="I13" s="6">
        <v>94.816999999999993</v>
      </c>
      <c r="J13" s="6">
        <v>1117.614</v>
      </c>
      <c r="K13" s="6">
        <v>2E-3</v>
      </c>
      <c r="L13" s="6">
        <v>8.5000000000000006E-2</v>
      </c>
      <c r="M13" s="11">
        <v>0.93200000000000005</v>
      </c>
      <c r="N13" s="5"/>
      <c r="O13" s="4" t="s">
        <v>7</v>
      </c>
      <c r="P13" s="7">
        <v>1166.059</v>
      </c>
      <c r="Q13" s="7">
        <v>576.65200000000004</v>
      </c>
      <c r="R13" s="7">
        <v>6.6000000000000003E-2</v>
      </c>
      <c r="S13" s="7">
        <v>2.0219999999999998</v>
      </c>
      <c r="T13" s="10">
        <v>4.2999999999999997E-2</v>
      </c>
      <c r="U13" s="4"/>
      <c r="V13" s="6">
        <v>144.82</v>
      </c>
      <c r="W13" s="6">
        <v>1112.6869999999999</v>
      </c>
      <c r="X13" s="6">
        <v>4.0000000000000001E-3</v>
      </c>
      <c r="Y13" s="6">
        <v>0.13</v>
      </c>
      <c r="Z13" s="11">
        <v>0.89600000000000002</v>
      </c>
      <c r="AA13" s="4"/>
    </row>
    <row r="14" spans="2:27" x14ac:dyDescent="0.2">
      <c r="B14" s="4" t="s">
        <v>8</v>
      </c>
      <c r="C14" s="7">
        <v>737.44</v>
      </c>
      <c r="D14" s="7">
        <v>1266.32</v>
      </c>
      <c r="E14" s="7">
        <v>1.4999999999999999E-2</v>
      </c>
      <c r="F14" s="7">
        <v>0.58199999999999996</v>
      </c>
      <c r="G14" s="10">
        <v>0.56000000000000005</v>
      </c>
      <c r="I14" s="6">
        <v>558.37599999999998</v>
      </c>
      <c r="J14" s="6">
        <v>1292.0350000000001</v>
      </c>
      <c r="K14" s="6">
        <v>1.0999999999999999E-2</v>
      </c>
      <c r="L14" s="6">
        <v>0.432</v>
      </c>
      <c r="M14" s="11">
        <v>0.66600000000000004</v>
      </c>
      <c r="N14" s="5"/>
      <c r="O14" s="4" t="s">
        <v>8</v>
      </c>
      <c r="P14" s="7">
        <v>748.36300000000006</v>
      </c>
      <c r="Q14" s="7">
        <v>1266.56</v>
      </c>
      <c r="R14" s="7">
        <v>1.4999999999999999E-2</v>
      </c>
      <c r="S14" s="7">
        <v>0.59099999999999997</v>
      </c>
      <c r="T14" s="10">
        <v>0.55500000000000005</v>
      </c>
      <c r="U14" s="4"/>
      <c r="V14" s="6">
        <v>573.625</v>
      </c>
      <c r="W14" s="6">
        <v>1292.2360000000001</v>
      </c>
      <c r="X14" s="6">
        <v>1.0999999999999999E-2</v>
      </c>
      <c r="Y14" s="6">
        <v>0.44400000000000001</v>
      </c>
      <c r="Z14" s="11">
        <v>0.65700000000000003</v>
      </c>
      <c r="AA14" s="4"/>
    </row>
    <row r="15" spans="2:27" x14ac:dyDescent="0.2">
      <c r="B15" s="4" t="s">
        <v>9</v>
      </c>
      <c r="C15" s="7">
        <v>-1895.289</v>
      </c>
      <c r="D15" s="7">
        <v>1283.048</v>
      </c>
      <c r="E15" s="7">
        <v>-3.7999999999999999E-2</v>
      </c>
      <c r="F15" s="7">
        <v>-1.4770000000000001</v>
      </c>
      <c r="G15" s="10">
        <v>0.14000000000000001</v>
      </c>
      <c r="I15" s="6">
        <v>-1356.3</v>
      </c>
      <c r="J15" s="6">
        <v>1330.7860000000001</v>
      </c>
      <c r="K15" s="6">
        <v>-2.5999999999999999E-2</v>
      </c>
      <c r="L15" s="6">
        <v>-1.0189999999999999</v>
      </c>
      <c r="M15" s="11">
        <v>0.308</v>
      </c>
      <c r="N15" s="5"/>
      <c r="O15" s="4" t="s">
        <v>9</v>
      </c>
      <c r="P15" s="7">
        <v>-1838.7840000000001</v>
      </c>
      <c r="Q15" s="7">
        <v>1281.2929999999999</v>
      </c>
      <c r="R15" s="7">
        <v>-3.6999999999999998E-2</v>
      </c>
      <c r="S15" s="7">
        <v>-1.4350000000000001</v>
      </c>
      <c r="T15" s="10">
        <v>0.152</v>
      </c>
      <c r="U15" s="4"/>
      <c r="V15" s="6">
        <v>-1338.4839999999999</v>
      </c>
      <c r="W15" s="6">
        <v>1328.4749999999999</v>
      </c>
      <c r="X15" s="6">
        <v>-2.5999999999999999E-2</v>
      </c>
      <c r="Y15" s="6">
        <v>-1.008</v>
      </c>
      <c r="Z15" s="11">
        <v>0.314</v>
      </c>
      <c r="AA15" s="4"/>
    </row>
    <row r="16" spans="2:27" x14ac:dyDescent="0.2">
      <c r="B16" s="4" t="s">
        <v>10</v>
      </c>
      <c r="C16" s="7">
        <v>-1058.42</v>
      </c>
      <c r="D16" s="7">
        <v>1188.56</v>
      </c>
      <c r="E16" s="7">
        <v>-2.1999999999999999E-2</v>
      </c>
      <c r="F16" s="7">
        <v>-0.89100000000000001</v>
      </c>
      <c r="G16" s="10">
        <v>0.373</v>
      </c>
      <c r="I16" s="6">
        <v>-1440.7750000000001</v>
      </c>
      <c r="J16" s="6">
        <v>1221.422</v>
      </c>
      <c r="K16" s="6">
        <v>-3.1E-2</v>
      </c>
      <c r="L16" s="6">
        <v>-1.18</v>
      </c>
      <c r="M16" s="11">
        <v>0.23799999999999999</v>
      </c>
      <c r="N16" s="5"/>
      <c r="O16" s="4" t="s">
        <v>10</v>
      </c>
      <c r="P16" s="7">
        <v>-900.06100000000004</v>
      </c>
      <c r="Q16" s="7">
        <v>1188.9659999999999</v>
      </c>
      <c r="R16" s="7">
        <v>-1.9E-2</v>
      </c>
      <c r="S16" s="7">
        <v>-0.75700000000000001</v>
      </c>
      <c r="T16" s="10">
        <v>0.44900000000000001</v>
      </c>
      <c r="U16" s="4"/>
      <c r="V16" s="6">
        <v>-1305.2739999999999</v>
      </c>
      <c r="W16" s="6">
        <v>1222.117</v>
      </c>
      <c r="X16" s="6">
        <v>-2.8000000000000001E-2</v>
      </c>
      <c r="Y16" s="6">
        <v>-1.0680000000000001</v>
      </c>
      <c r="Z16" s="11">
        <v>0.28599999999999998</v>
      </c>
      <c r="AA16" s="4"/>
    </row>
    <row r="17" spans="2:43" x14ac:dyDescent="0.2">
      <c r="B17" s="4" t="s">
        <v>11</v>
      </c>
      <c r="C17" s="7">
        <v>-40.164999999999999</v>
      </c>
      <c r="D17" s="7">
        <v>494.21199999999999</v>
      </c>
      <c r="E17" s="7">
        <v>-3.0000000000000001E-3</v>
      </c>
      <c r="F17" s="7">
        <v>-8.1000000000000003E-2</v>
      </c>
      <c r="G17" s="10">
        <v>0.93500000000000005</v>
      </c>
      <c r="I17" s="6">
        <v>-954.07899999999995</v>
      </c>
      <c r="J17" s="6">
        <v>772.22900000000004</v>
      </c>
      <c r="K17" s="6">
        <v>-3.6999999999999998E-2</v>
      </c>
      <c r="L17" s="6">
        <v>-1.2350000000000001</v>
      </c>
      <c r="M17" s="11">
        <v>0.217</v>
      </c>
      <c r="N17" s="5"/>
      <c r="O17" s="4" t="s">
        <v>11</v>
      </c>
      <c r="P17" s="7">
        <v>-34.866999999999997</v>
      </c>
      <c r="Q17" s="7">
        <v>493.82799999999997</v>
      </c>
      <c r="R17" s="7">
        <v>-3.0000000000000001E-3</v>
      </c>
      <c r="S17" s="7">
        <v>-7.0999999999999994E-2</v>
      </c>
      <c r="T17" s="10">
        <v>0.94399999999999995</v>
      </c>
      <c r="U17" s="4"/>
      <c r="V17" s="6">
        <v>-958.30200000000002</v>
      </c>
      <c r="W17" s="6">
        <v>772.26900000000001</v>
      </c>
      <c r="X17" s="6">
        <v>-3.6999999999999998E-2</v>
      </c>
      <c r="Y17" s="6">
        <v>-1.2410000000000001</v>
      </c>
      <c r="Z17" s="11">
        <v>0.215</v>
      </c>
      <c r="AA17" s="4"/>
    </row>
    <row r="18" spans="2:43" x14ac:dyDescent="0.2">
      <c r="B18" s="4" t="s">
        <v>12</v>
      </c>
      <c r="C18" s="7">
        <v>278.76299999999998</v>
      </c>
      <c r="D18" s="7">
        <v>1068.7070000000001</v>
      </c>
      <c r="E18" s="7">
        <v>7.0000000000000001E-3</v>
      </c>
      <c r="F18" s="7">
        <v>0.26100000000000001</v>
      </c>
      <c r="G18" s="10">
        <v>0.79400000000000004</v>
      </c>
      <c r="I18" s="6">
        <v>-224.80600000000001</v>
      </c>
      <c r="J18" s="6">
        <v>1102.3869999999999</v>
      </c>
      <c r="K18" s="6">
        <v>-5.0000000000000001E-3</v>
      </c>
      <c r="L18" s="6">
        <v>-0.20399999999999999</v>
      </c>
      <c r="M18" s="11">
        <v>0.83799999999999997</v>
      </c>
      <c r="N18" s="5"/>
      <c r="O18" s="4" t="s">
        <v>12</v>
      </c>
      <c r="P18" s="7">
        <v>333.63799999999998</v>
      </c>
      <c r="Q18" s="7">
        <v>1069.9469999999999</v>
      </c>
      <c r="R18" s="7">
        <v>8.9999999999999993E-3</v>
      </c>
      <c r="S18" s="7">
        <v>0.312</v>
      </c>
      <c r="T18" s="10">
        <v>0.755</v>
      </c>
      <c r="U18" s="4"/>
      <c r="V18" s="6">
        <v>-177.15899999999999</v>
      </c>
      <c r="W18" s="6">
        <v>1104.412</v>
      </c>
      <c r="X18" s="6">
        <v>-4.0000000000000001E-3</v>
      </c>
      <c r="Y18" s="6">
        <v>-0.16</v>
      </c>
      <c r="Z18" s="11">
        <v>0.873</v>
      </c>
      <c r="AA18" s="4"/>
    </row>
    <row r="19" spans="2:43" x14ac:dyDescent="0.2">
      <c r="B19" s="4" t="s">
        <v>13</v>
      </c>
      <c r="C19" s="7">
        <v>8.1989999999999998</v>
      </c>
      <c r="D19" s="7">
        <v>9.8740000000000006</v>
      </c>
      <c r="E19" s="7">
        <v>2.1000000000000001E-2</v>
      </c>
      <c r="F19" s="7">
        <v>0.83</v>
      </c>
      <c r="G19" s="10">
        <v>0.40699999999999997</v>
      </c>
      <c r="I19" s="6">
        <v>7.3</v>
      </c>
      <c r="J19" s="6">
        <v>10.038</v>
      </c>
      <c r="K19" s="6">
        <v>1.9E-2</v>
      </c>
      <c r="L19" s="6">
        <v>0.72699999999999998</v>
      </c>
      <c r="M19" s="11">
        <v>0.46700000000000003</v>
      </c>
      <c r="N19" s="5"/>
      <c r="O19" s="4" t="s">
        <v>13</v>
      </c>
      <c r="P19" s="7">
        <v>8.0389999999999997</v>
      </c>
      <c r="Q19" s="7">
        <v>9.8539999999999992</v>
      </c>
      <c r="R19" s="7">
        <v>2.1000000000000001E-2</v>
      </c>
      <c r="S19" s="7">
        <v>0.81599999999999995</v>
      </c>
      <c r="T19" s="10">
        <v>0.41499999999999998</v>
      </c>
      <c r="U19" s="4"/>
      <c r="V19" s="6">
        <v>7.2759999999999998</v>
      </c>
      <c r="W19" s="6">
        <v>10.028</v>
      </c>
      <c r="X19" s="6">
        <v>1.9E-2</v>
      </c>
      <c r="Y19" s="6">
        <v>0.72599999999999998</v>
      </c>
      <c r="Z19" s="11">
        <v>0.46800000000000003</v>
      </c>
      <c r="AA19" s="4"/>
    </row>
    <row r="20" spans="2:43" x14ac:dyDescent="0.2">
      <c r="B20" s="4" t="s">
        <v>14</v>
      </c>
      <c r="C20" s="7">
        <v>5.61</v>
      </c>
      <c r="D20" s="7">
        <v>11.167</v>
      </c>
      <c r="E20" s="7">
        <v>1.2999999999999999E-2</v>
      </c>
      <c r="F20" s="7">
        <v>0.502</v>
      </c>
      <c r="G20" s="10">
        <v>0.61599999999999999</v>
      </c>
      <c r="I20" s="6">
        <v>6.5339999999999998</v>
      </c>
      <c r="J20" s="6">
        <v>11.584</v>
      </c>
      <c r="K20" s="6">
        <v>1.4999999999999999E-2</v>
      </c>
      <c r="L20" s="6">
        <v>0.56399999999999995</v>
      </c>
      <c r="M20" s="11">
        <v>0.57299999999999995</v>
      </c>
      <c r="N20" s="5"/>
      <c r="O20" s="4" t="s">
        <v>14</v>
      </c>
      <c r="P20" s="7">
        <v>6.0469999999999997</v>
      </c>
      <c r="Q20" s="7">
        <v>11.154</v>
      </c>
      <c r="R20" s="7">
        <v>1.4E-2</v>
      </c>
      <c r="S20" s="7">
        <v>0.54200000000000004</v>
      </c>
      <c r="T20" s="10">
        <v>0.58799999999999997</v>
      </c>
      <c r="U20" s="4"/>
      <c r="V20" s="6">
        <v>7.109</v>
      </c>
      <c r="W20" s="6">
        <v>11.583</v>
      </c>
      <c r="X20" s="6">
        <v>1.6E-2</v>
      </c>
      <c r="Y20" s="6">
        <v>0.61399999999999999</v>
      </c>
      <c r="Z20" s="11">
        <v>0.54</v>
      </c>
      <c r="AA20" s="4"/>
    </row>
    <row r="21" spans="2:43" x14ac:dyDescent="0.2">
      <c r="B21" s="4" t="s">
        <v>15</v>
      </c>
      <c r="C21" s="7">
        <v>-2.5000000000000001E-2</v>
      </c>
      <c r="D21" s="7">
        <v>0.49099999999999999</v>
      </c>
      <c r="E21" s="7">
        <v>-1E-3</v>
      </c>
      <c r="F21" s="7">
        <v>-0.05</v>
      </c>
      <c r="G21" s="10">
        <v>0.96</v>
      </c>
      <c r="I21" s="6">
        <v>-0.13100000000000001</v>
      </c>
      <c r="J21" s="6">
        <v>0.496</v>
      </c>
      <c r="K21" s="6">
        <v>-7.0000000000000001E-3</v>
      </c>
      <c r="L21" s="6">
        <v>-0.26300000000000001</v>
      </c>
      <c r="M21" s="11">
        <v>0.79200000000000004</v>
      </c>
      <c r="N21" s="5"/>
      <c r="O21" s="4" t="s">
        <v>15</v>
      </c>
      <c r="P21" s="7">
        <v>-4.3999999999999997E-2</v>
      </c>
      <c r="Q21" s="7">
        <v>0.48899999999999999</v>
      </c>
      <c r="R21" s="7">
        <v>-2E-3</v>
      </c>
      <c r="S21" s="7">
        <v>-0.09</v>
      </c>
      <c r="T21" s="10">
        <v>0.92800000000000005</v>
      </c>
      <c r="U21" s="4"/>
      <c r="V21" s="6">
        <v>-0.14099999999999999</v>
      </c>
      <c r="W21" s="6">
        <v>0.49399999999999999</v>
      </c>
      <c r="X21" s="6">
        <v>-8.0000000000000002E-3</v>
      </c>
      <c r="Y21" s="6">
        <v>-0.28599999999999998</v>
      </c>
      <c r="Z21" s="11">
        <v>0.77500000000000002</v>
      </c>
      <c r="AA21" s="4"/>
    </row>
    <row r="22" spans="2:43" x14ac:dyDescent="0.2">
      <c r="B22" s="4" t="s">
        <v>22</v>
      </c>
      <c r="C22" s="7">
        <v>198.511</v>
      </c>
      <c r="D22" s="7">
        <v>7.3680000000000003</v>
      </c>
      <c r="E22" s="7">
        <v>0.67</v>
      </c>
      <c r="F22" s="7">
        <v>26.940999999999999</v>
      </c>
      <c r="G22" s="8">
        <v>0</v>
      </c>
      <c r="I22" s="6">
        <v>197.185</v>
      </c>
      <c r="J22" s="6">
        <v>7.5030000000000001</v>
      </c>
      <c r="K22" s="6">
        <v>0.67300000000000004</v>
      </c>
      <c r="L22" s="6">
        <v>26.280999999999999</v>
      </c>
      <c r="M22" s="9">
        <v>0</v>
      </c>
      <c r="N22" s="5"/>
      <c r="O22" s="4" t="s">
        <v>22</v>
      </c>
      <c r="P22" s="7">
        <v>199.05600000000001</v>
      </c>
      <c r="Q22" s="7">
        <v>7.3410000000000002</v>
      </c>
      <c r="R22" s="7">
        <v>0.67100000000000004</v>
      </c>
      <c r="S22" s="7">
        <v>27.114000000000001</v>
      </c>
      <c r="T22" s="8">
        <v>0</v>
      </c>
      <c r="U22" s="4"/>
      <c r="V22" s="6">
        <v>197.77699999999999</v>
      </c>
      <c r="W22" s="6">
        <v>7.4850000000000003</v>
      </c>
      <c r="X22" s="6">
        <v>0.67500000000000004</v>
      </c>
      <c r="Y22" s="6">
        <v>26.422000000000001</v>
      </c>
      <c r="Z22" s="9">
        <v>0</v>
      </c>
      <c r="AA22" s="4"/>
    </row>
    <row r="23" spans="2:43" x14ac:dyDescent="0.2">
      <c r="B23" s="4" t="s">
        <v>16</v>
      </c>
      <c r="C23" s="7">
        <v>-12.035</v>
      </c>
      <c r="D23" s="7">
        <v>8.9689999999999994</v>
      </c>
      <c r="E23" s="7">
        <v>-3.5000000000000003E-2</v>
      </c>
      <c r="F23" s="7">
        <v>-1.3420000000000001</v>
      </c>
      <c r="G23" s="10">
        <v>0.18</v>
      </c>
      <c r="I23" s="6">
        <v>-13.433</v>
      </c>
      <c r="J23" s="6">
        <v>9.2750000000000004</v>
      </c>
      <c r="K23" s="6">
        <v>-3.7999999999999999E-2</v>
      </c>
      <c r="L23" s="6">
        <v>-1.448</v>
      </c>
      <c r="M23" s="11">
        <v>0.14799999999999999</v>
      </c>
      <c r="N23" s="5"/>
      <c r="O23" s="4" t="s">
        <v>16</v>
      </c>
      <c r="P23" s="7">
        <v>-11.82</v>
      </c>
      <c r="Q23" s="7">
        <v>8.9410000000000007</v>
      </c>
      <c r="R23" s="7">
        <v>-3.4000000000000002E-2</v>
      </c>
      <c r="S23" s="7">
        <v>-1.3220000000000001</v>
      </c>
      <c r="T23" s="10">
        <v>0.186</v>
      </c>
      <c r="U23" s="4"/>
      <c r="V23" s="6">
        <v>-13.672000000000001</v>
      </c>
      <c r="W23" s="6">
        <v>9.2609999999999992</v>
      </c>
      <c r="X23" s="6">
        <v>-3.9E-2</v>
      </c>
      <c r="Y23" s="6">
        <v>-1.476</v>
      </c>
      <c r="Z23" s="11">
        <v>0.14000000000000001</v>
      </c>
      <c r="AA23" s="4"/>
    </row>
    <row r="24" spans="2:43" x14ac:dyDescent="0.2">
      <c r="B24" s="4" t="s">
        <v>17</v>
      </c>
      <c r="C24" s="7">
        <v>-8.5340000000000007</v>
      </c>
      <c r="D24" s="7">
        <v>10.569000000000001</v>
      </c>
      <c r="E24" s="7">
        <v>-0.02</v>
      </c>
      <c r="F24" s="7">
        <v>-0.80700000000000005</v>
      </c>
      <c r="G24" s="10">
        <v>0.42</v>
      </c>
      <c r="I24" s="6">
        <v>-7.84</v>
      </c>
      <c r="J24" s="6">
        <v>10.692</v>
      </c>
      <c r="K24" s="6">
        <v>-1.9E-2</v>
      </c>
      <c r="L24" s="6">
        <v>-0.73299999999999998</v>
      </c>
      <c r="M24" s="11">
        <v>0.46400000000000002</v>
      </c>
      <c r="N24" s="5"/>
      <c r="O24" s="4" t="s">
        <v>17</v>
      </c>
      <c r="P24" s="7">
        <v>-8.9870000000000001</v>
      </c>
      <c r="Q24" s="7">
        <v>10.565</v>
      </c>
      <c r="R24" s="7">
        <v>-2.1000000000000001E-2</v>
      </c>
      <c r="S24" s="7">
        <v>-0.85099999999999998</v>
      </c>
      <c r="T24" s="10">
        <v>0.39500000000000002</v>
      </c>
      <c r="U24" s="4"/>
      <c r="V24" s="6">
        <v>-7.97</v>
      </c>
      <c r="W24" s="6">
        <v>10.689</v>
      </c>
      <c r="X24" s="6">
        <v>-1.9E-2</v>
      </c>
      <c r="Y24" s="6">
        <v>-0.746</v>
      </c>
      <c r="Z24" s="11">
        <v>0.45600000000000002</v>
      </c>
      <c r="AA24" s="4"/>
    </row>
    <row r="25" spans="2:43" x14ac:dyDescent="0.2">
      <c r="B25" s="4" t="s">
        <v>18</v>
      </c>
      <c r="C25" s="7">
        <v>-913.24199999999996</v>
      </c>
      <c r="D25" s="7">
        <v>1741.616</v>
      </c>
      <c r="E25" s="7">
        <v>-1.4E-2</v>
      </c>
      <c r="F25" s="7">
        <v>-0.52400000000000002</v>
      </c>
      <c r="G25" s="10">
        <v>0.6</v>
      </c>
      <c r="I25" s="6">
        <v>-1455.981</v>
      </c>
      <c r="J25" s="6">
        <v>1764.6379999999999</v>
      </c>
      <c r="K25" s="6">
        <v>-2.3E-2</v>
      </c>
      <c r="L25" s="6">
        <v>-0.82499999999999996</v>
      </c>
      <c r="M25" s="11">
        <v>0.41</v>
      </c>
      <c r="N25" s="5"/>
      <c r="O25" s="4" t="s">
        <v>151</v>
      </c>
      <c r="P25" s="7">
        <v>-1541.2180000000001</v>
      </c>
      <c r="Q25" s="7">
        <v>1499.5809999999999</v>
      </c>
      <c r="R25" s="7">
        <v>-2.8000000000000001E-2</v>
      </c>
      <c r="S25" s="7">
        <v>-1.028</v>
      </c>
      <c r="T25" s="10">
        <v>0.30399999999999999</v>
      </c>
      <c r="U25" s="4"/>
      <c r="V25" s="6">
        <v>-911.86900000000003</v>
      </c>
      <c r="W25" s="6">
        <v>1527.796</v>
      </c>
      <c r="X25" s="6">
        <v>-1.7000000000000001E-2</v>
      </c>
      <c r="Y25" s="6">
        <v>-0.59699999999999998</v>
      </c>
      <c r="Z25" s="11">
        <v>0.55100000000000005</v>
      </c>
    </row>
    <row r="26" spans="2:43" x14ac:dyDescent="0.2">
      <c r="B26" s="4" t="s">
        <v>82</v>
      </c>
      <c r="C26" s="7">
        <v>-979.46299999999997</v>
      </c>
      <c r="D26" s="7">
        <v>4740.8029999999999</v>
      </c>
      <c r="E26" s="7">
        <v>-6.0000000000000001E-3</v>
      </c>
      <c r="F26" s="7">
        <v>-0.20699999999999999</v>
      </c>
      <c r="G26" s="10">
        <v>0.83599999999999997</v>
      </c>
      <c r="H26" s="10">
        <f>G26/2</f>
        <v>0.41799999999999998</v>
      </c>
      <c r="I26" s="6">
        <v>-310.363</v>
      </c>
      <c r="J26" s="6">
        <v>4772.5469999999996</v>
      </c>
      <c r="K26" s="6">
        <v>-2E-3</v>
      </c>
      <c r="L26" s="6">
        <v>-6.5000000000000002E-2</v>
      </c>
      <c r="M26" s="11">
        <v>0.94799999999999995</v>
      </c>
      <c r="N26" s="5"/>
      <c r="O26" s="4" t="s">
        <v>152</v>
      </c>
      <c r="P26" s="7">
        <v>3774.0230000000001</v>
      </c>
      <c r="Q26" s="7">
        <v>3769.5450000000001</v>
      </c>
      <c r="R26" s="7">
        <v>2.7E-2</v>
      </c>
      <c r="S26" s="7">
        <v>1.0009999999999999</v>
      </c>
      <c r="T26" s="10">
        <v>0.317</v>
      </c>
      <c r="U26" s="4"/>
      <c r="V26" s="6">
        <v>3511.0149999999999</v>
      </c>
      <c r="W26" s="6">
        <v>3949.3420000000001</v>
      </c>
      <c r="X26" s="6">
        <v>2.5000000000000001E-2</v>
      </c>
      <c r="Y26" s="6">
        <v>0.88900000000000001</v>
      </c>
      <c r="Z26" s="11">
        <v>0.374</v>
      </c>
    </row>
    <row r="27" spans="2:43" x14ac:dyDescent="0.2">
      <c r="B27" s="4"/>
      <c r="C27" s="4"/>
      <c r="D27" s="4"/>
      <c r="E27" s="4"/>
      <c r="F27" s="4"/>
      <c r="G27" s="4"/>
      <c r="I27" s="5"/>
      <c r="J27" s="5"/>
      <c r="K27" s="5"/>
      <c r="L27" s="5"/>
      <c r="M27" s="5"/>
      <c r="N27" s="5"/>
      <c r="O27" s="4"/>
      <c r="P27" s="4"/>
      <c r="V27" s="1"/>
      <c r="W27" s="1"/>
      <c r="X27" s="1"/>
      <c r="Y27" s="1"/>
      <c r="Z27" s="1"/>
    </row>
    <row r="28" spans="2:43" ht="16" x14ac:dyDescent="0.2">
      <c r="B28" s="15" t="s">
        <v>62</v>
      </c>
      <c r="C28" s="7"/>
      <c r="D28" s="7"/>
      <c r="E28" s="7"/>
      <c r="F28" s="7"/>
      <c r="G28" s="4"/>
      <c r="I28" s="12"/>
      <c r="J28" s="9"/>
      <c r="K28" s="5"/>
      <c r="L28" s="5"/>
      <c r="M28" s="5"/>
      <c r="N28" s="5"/>
      <c r="P28" s="4"/>
      <c r="Q28" s="4"/>
      <c r="R28" s="4"/>
      <c r="S28" s="4"/>
      <c r="T28" s="4"/>
      <c r="U28" s="4"/>
      <c r="V28" s="5"/>
      <c r="W28" s="5"/>
      <c r="X28" s="5"/>
      <c r="Y28" s="5"/>
      <c r="Z28" s="5"/>
    </row>
    <row r="29" spans="2:43" x14ac:dyDescent="0.2">
      <c r="B29" s="4"/>
      <c r="C29" s="4"/>
      <c r="D29" s="4"/>
      <c r="E29" s="4"/>
      <c r="F29" s="4"/>
      <c r="G29" s="4"/>
      <c r="I29" s="5"/>
      <c r="J29" s="5"/>
      <c r="K29" s="5"/>
      <c r="L29" s="5"/>
      <c r="M29" s="5"/>
      <c r="N29" s="5"/>
      <c r="P29" s="4"/>
      <c r="Q29" s="4"/>
      <c r="R29" s="4"/>
      <c r="S29" s="4"/>
      <c r="T29" s="4"/>
      <c r="U29" s="4"/>
      <c r="V29" s="5"/>
      <c r="W29" s="5"/>
      <c r="X29" s="5"/>
      <c r="Y29" s="5"/>
      <c r="Z29" s="5"/>
    </row>
    <row r="30" spans="2:43" x14ac:dyDescent="0.2">
      <c r="B30" s="4" t="s">
        <v>20</v>
      </c>
      <c r="C30" s="13" t="s">
        <v>83</v>
      </c>
      <c r="D30" s="4"/>
      <c r="E30" s="4"/>
      <c r="F30" s="4"/>
      <c r="G30" s="4"/>
      <c r="I30" s="5" t="s">
        <v>84</v>
      </c>
      <c r="J30" s="5"/>
      <c r="K30" s="5"/>
      <c r="L30" s="5"/>
      <c r="M30" s="5"/>
      <c r="N30" s="5"/>
      <c r="P30" s="13" t="s">
        <v>86</v>
      </c>
      <c r="Q30" s="4"/>
      <c r="R30" s="4"/>
      <c r="S30" s="4"/>
      <c r="T30" s="4"/>
      <c r="U30" s="4"/>
      <c r="V30" s="5" t="s">
        <v>85</v>
      </c>
      <c r="W30" s="5"/>
      <c r="X30" s="5"/>
      <c r="Y30" s="5"/>
      <c r="Z30" s="5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  <row r="31" spans="2:43" x14ac:dyDescent="0.2">
      <c r="B31" s="4"/>
      <c r="C31" s="13"/>
      <c r="D31" s="4"/>
      <c r="E31" s="4"/>
      <c r="F31" s="4"/>
      <c r="G31" s="4"/>
      <c r="I31" s="5"/>
      <c r="J31" s="5"/>
      <c r="K31" s="5"/>
      <c r="L31" s="5"/>
      <c r="M31" s="5"/>
      <c r="N31" s="5"/>
      <c r="O31" s="4"/>
      <c r="P31" s="13"/>
      <c r="Q31" s="4"/>
      <c r="R31" s="4"/>
      <c r="S31" s="4"/>
      <c r="T31" s="4"/>
      <c r="U31" s="4"/>
      <c r="V31" s="5"/>
      <c r="W31" s="5"/>
      <c r="X31" s="5"/>
      <c r="Y31" s="5"/>
      <c r="Z31" s="5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</row>
    <row r="32" spans="2:43" x14ac:dyDescent="0.2">
      <c r="B32" s="20"/>
      <c r="C32" s="21" t="s">
        <v>1</v>
      </c>
      <c r="D32" s="21" t="s">
        <v>26</v>
      </c>
      <c r="E32" s="21" t="s">
        <v>24</v>
      </c>
      <c r="F32" s="21" t="s">
        <v>0</v>
      </c>
      <c r="G32" s="21" t="s">
        <v>21</v>
      </c>
      <c r="H32" s="73"/>
      <c r="I32" s="22" t="s">
        <v>1</v>
      </c>
      <c r="J32" s="22" t="s">
        <v>26</v>
      </c>
      <c r="K32" s="22" t="s">
        <v>24</v>
      </c>
      <c r="L32" s="22" t="s">
        <v>0</v>
      </c>
      <c r="M32" s="22" t="s">
        <v>21</v>
      </c>
      <c r="N32" s="23"/>
      <c r="O32" s="24"/>
      <c r="P32" s="25" t="s">
        <v>1</v>
      </c>
      <c r="Q32" s="25" t="s">
        <v>26</v>
      </c>
      <c r="R32" s="25" t="s">
        <v>24</v>
      </c>
      <c r="S32" s="25" t="s">
        <v>0</v>
      </c>
      <c r="T32" s="25" t="s">
        <v>21</v>
      </c>
      <c r="U32" s="20"/>
      <c r="V32" s="22" t="s">
        <v>1</v>
      </c>
      <c r="W32" s="22" t="s">
        <v>26</v>
      </c>
      <c r="X32" s="22" t="s">
        <v>24</v>
      </c>
      <c r="Y32" s="22" t="s">
        <v>0</v>
      </c>
      <c r="Z32" s="22" t="s">
        <v>21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</row>
    <row r="33" spans="2:43" x14ac:dyDescent="0.2">
      <c r="B33" s="4"/>
      <c r="C33" s="4"/>
      <c r="D33" s="4"/>
      <c r="E33" s="4"/>
      <c r="F33" s="4"/>
      <c r="G33" s="4"/>
      <c r="I33" s="5"/>
      <c r="J33" s="5"/>
      <c r="K33" s="5"/>
      <c r="L33" s="5"/>
      <c r="M33" s="5"/>
      <c r="N33" s="5"/>
      <c r="O33" s="4"/>
      <c r="P33" s="4"/>
      <c r="Q33" s="4"/>
      <c r="R33" s="4"/>
      <c r="S33" s="4"/>
      <c r="T33" s="4"/>
      <c r="U33" s="4"/>
      <c r="V33" s="5"/>
      <c r="W33" s="5"/>
      <c r="X33" s="5"/>
      <c r="Y33" s="5"/>
      <c r="Z33" s="5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</row>
    <row r="34" spans="2:43" x14ac:dyDescent="0.2">
      <c r="B34" s="4" t="s">
        <v>2</v>
      </c>
      <c r="C34" s="7">
        <v>1693.7760000000001</v>
      </c>
      <c r="D34" s="7">
        <v>76.12</v>
      </c>
      <c r="E34" s="7"/>
      <c r="F34" s="7">
        <v>22.251000000000001</v>
      </c>
      <c r="G34" s="8">
        <v>0</v>
      </c>
      <c r="I34" s="6">
        <v>1679.048</v>
      </c>
      <c r="J34" s="6">
        <v>77.478999999999999</v>
      </c>
      <c r="K34" s="6"/>
      <c r="L34" s="6">
        <v>21.670999999999999</v>
      </c>
      <c r="M34" s="9">
        <v>0</v>
      </c>
      <c r="N34" s="1"/>
      <c r="O34" s="4" t="s">
        <v>2</v>
      </c>
      <c r="P34" s="7">
        <v>1686.4849999999999</v>
      </c>
      <c r="Q34" s="7">
        <v>76.27</v>
      </c>
      <c r="R34" s="7"/>
      <c r="S34" s="7">
        <v>22.111999999999998</v>
      </c>
      <c r="T34" s="8">
        <v>0</v>
      </c>
      <c r="V34" s="6">
        <v>1674.01</v>
      </c>
      <c r="W34" s="6">
        <v>77.656999999999996</v>
      </c>
      <c r="X34" s="6"/>
      <c r="Y34" s="6">
        <v>21.556000000000001</v>
      </c>
      <c r="Z34" s="9">
        <v>0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</row>
    <row r="35" spans="2:43" x14ac:dyDescent="0.2">
      <c r="B35" s="4" t="s">
        <v>3</v>
      </c>
      <c r="C35" s="7">
        <v>-4242.9359999999997</v>
      </c>
      <c r="D35" s="7">
        <v>1965.7760000000001</v>
      </c>
      <c r="E35" s="7">
        <v>-6.5000000000000002E-2</v>
      </c>
      <c r="F35" s="7">
        <v>-2.1579999999999999</v>
      </c>
      <c r="G35" s="10">
        <v>3.1E-2</v>
      </c>
      <c r="I35" s="6">
        <v>-3956.4050000000002</v>
      </c>
      <c r="J35" s="6">
        <v>2036.2460000000001</v>
      </c>
      <c r="K35" s="6">
        <v>-5.6000000000000001E-2</v>
      </c>
      <c r="L35" s="6">
        <v>-1.9430000000000001</v>
      </c>
      <c r="M35" s="11">
        <v>5.1999999999999998E-2</v>
      </c>
      <c r="N35" s="1"/>
      <c r="O35" s="4" t="s">
        <v>3</v>
      </c>
      <c r="P35" s="7">
        <v>-4142.8119999999999</v>
      </c>
      <c r="Q35" s="7">
        <v>1959.9469999999999</v>
      </c>
      <c r="R35" s="7">
        <v>-6.4000000000000001E-2</v>
      </c>
      <c r="S35" s="7">
        <v>-2.1139999999999999</v>
      </c>
      <c r="T35" s="10">
        <v>3.5000000000000003E-2</v>
      </c>
      <c r="V35" s="6">
        <v>-3938</v>
      </c>
      <c r="W35" s="6">
        <v>2032.451</v>
      </c>
      <c r="X35" s="6">
        <v>-5.6000000000000001E-2</v>
      </c>
      <c r="Y35" s="6">
        <v>-1.9379999999999999</v>
      </c>
      <c r="Z35" s="11">
        <v>5.2999999999999999E-2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</row>
    <row r="36" spans="2:43" x14ac:dyDescent="0.2">
      <c r="B36" s="4" t="s">
        <v>4</v>
      </c>
      <c r="C36" s="7">
        <v>-4758.5379999999996</v>
      </c>
      <c r="D36" s="7">
        <v>1227.086</v>
      </c>
      <c r="E36" s="7">
        <v>-0.20300000000000001</v>
      </c>
      <c r="F36" s="7">
        <v>-3.8780000000000001</v>
      </c>
      <c r="G36" s="10">
        <v>0</v>
      </c>
      <c r="I36" s="6">
        <v>-3084.942</v>
      </c>
      <c r="J36" s="6">
        <v>1655.259</v>
      </c>
      <c r="K36" s="6">
        <v>-6.7000000000000004E-2</v>
      </c>
      <c r="L36" s="6">
        <v>-1.8640000000000001</v>
      </c>
      <c r="M36" s="11">
        <v>6.3E-2</v>
      </c>
      <c r="N36" s="1"/>
      <c r="O36" s="4" t="s">
        <v>4</v>
      </c>
      <c r="P36" s="7">
        <v>-4830.5020000000004</v>
      </c>
      <c r="Q36" s="7">
        <v>1230.9670000000001</v>
      </c>
      <c r="R36" s="7">
        <v>-0.20599999999999999</v>
      </c>
      <c r="S36" s="7">
        <v>-3.9239999999999999</v>
      </c>
      <c r="T36" s="10">
        <v>0</v>
      </c>
      <c r="V36" s="6">
        <v>-3131.779</v>
      </c>
      <c r="W36" s="6">
        <v>1661.104</v>
      </c>
      <c r="X36" s="6">
        <v>-6.8000000000000005E-2</v>
      </c>
      <c r="Y36" s="6">
        <v>-1.885</v>
      </c>
      <c r="Z36" s="11">
        <v>0.06</v>
      </c>
      <c r="AE36" s="4"/>
      <c r="AF36" s="4"/>
      <c r="AG36" s="4"/>
      <c r="AH36" s="4"/>
      <c r="AI36" s="4"/>
      <c r="AJ36" s="4"/>
      <c r="AK36" s="4"/>
      <c r="AM36" s="4"/>
      <c r="AN36" s="4"/>
      <c r="AO36" s="4"/>
      <c r="AP36" s="4"/>
      <c r="AQ36" s="4"/>
    </row>
    <row r="37" spans="2:43" x14ac:dyDescent="0.2">
      <c r="B37" s="4" t="s">
        <v>5</v>
      </c>
      <c r="C37" s="7">
        <v>2154.1959999999999</v>
      </c>
      <c r="D37" s="7">
        <v>1019.1</v>
      </c>
      <c r="E37" s="7">
        <v>0.11799999999999999</v>
      </c>
      <c r="F37" s="7">
        <v>2.1139999999999999</v>
      </c>
      <c r="G37" s="10">
        <v>3.5000000000000003E-2</v>
      </c>
      <c r="I37" s="6">
        <v>1375.7059999999999</v>
      </c>
      <c r="J37" s="6">
        <v>1214.356</v>
      </c>
      <c r="K37" s="6">
        <v>4.2000000000000003E-2</v>
      </c>
      <c r="L37" s="6">
        <v>1.133</v>
      </c>
      <c r="M37" s="11">
        <v>0.25800000000000001</v>
      </c>
      <c r="N37" s="1"/>
      <c r="O37" s="4" t="s">
        <v>5</v>
      </c>
      <c r="P37" s="7">
        <v>2173.3319999999999</v>
      </c>
      <c r="Q37" s="7">
        <v>1018.141</v>
      </c>
      <c r="R37" s="7">
        <v>0.11899999999999999</v>
      </c>
      <c r="S37" s="7">
        <v>2.1349999999999998</v>
      </c>
      <c r="T37" s="10">
        <v>3.3000000000000002E-2</v>
      </c>
      <c r="V37" s="6">
        <v>1371.1969999999999</v>
      </c>
      <c r="W37" s="6">
        <v>1213.81</v>
      </c>
      <c r="X37" s="6">
        <v>4.2000000000000003E-2</v>
      </c>
      <c r="Y37" s="6">
        <v>1.1299999999999999</v>
      </c>
      <c r="Z37" s="11">
        <v>0.25900000000000001</v>
      </c>
      <c r="AE37" s="4"/>
      <c r="AF37" s="4"/>
      <c r="AG37" s="4"/>
      <c r="AH37" s="4"/>
      <c r="AI37" s="4"/>
      <c r="AJ37" s="4"/>
      <c r="AK37" s="4"/>
      <c r="AM37" s="4"/>
      <c r="AN37" s="4"/>
      <c r="AO37" s="4"/>
      <c r="AP37" s="4"/>
      <c r="AQ37" s="4"/>
    </row>
    <row r="38" spans="2:43" x14ac:dyDescent="0.2">
      <c r="B38" s="4" t="s">
        <v>6</v>
      </c>
      <c r="C38" s="7">
        <v>541.36099999999999</v>
      </c>
      <c r="D38" s="7">
        <v>1347.1769999999999</v>
      </c>
      <c r="E38" s="7">
        <v>1.7999999999999999E-2</v>
      </c>
      <c r="F38" s="7">
        <v>0.40200000000000002</v>
      </c>
      <c r="G38" s="10">
        <v>0.68799999999999994</v>
      </c>
      <c r="I38" s="6">
        <v>-221.1</v>
      </c>
      <c r="J38" s="6">
        <v>1416.0630000000001</v>
      </c>
      <c r="K38" s="6">
        <v>-5.0000000000000001E-3</v>
      </c>
      <c r="L38" s="6">
        <v>-0.156</v>
      </c>
      <c r="M38" s="11">
        <v>0.876</v>
      </c>
      <c r="N38" s="1"/>
      <c r="O38" s="4" t="s">
        <v>6</v>
      </c>
      <c r="P38" s="7">
        <v>665.10900000000004</v>
      </c>
      <c r="Q38" s="7">
        <v>1356.7070000000001</v>
      </c>
      <c r="R38" s="7">
        <v>2.1999999999999999E-2</v>
      </c>
      <c r="S38" s="7">
        <v>0.49</v>
      </c>
      <c r="T38" s="10">
        <v>0.624</v>
      </c>
      <c r="V38" s="6">
        <v>-140.53899999999999</v>
      </c>
      <c r="W38" s="6">
        <v>1426.692</v>
      </c>
      <c r="X38" s="6">
        <v>-3.0000000000000001E-3</v>
      </c>
      <c r="Y38" s="6">
        <v>-9.9000000000000005E-2</v>
      </c>
      <c r="Z38" s="11">
        <v>0.92200000000000004</v>
      </c>
      <c r="AE38" s="4"/>
      <c r="AF38" s="4"/>
      <c r="AG38" s="4"/>
      <c r="AH38" s="4"/>
      <c r="AI38" s="4"/>
      <c r="AJ38" s="4"/>
      <c r="AK38" s="4"/>
      <c r="AM38" s="4"/>
      <c r="AN38" s="4"/>
      <c r="AO38" s="4"/>
      <c r="AP38" s="4"/>
      <c r="AQ38" s="4"/>
    </row>
    <row r="39" spans="2:43" x14ac:dyDescent="0.2">
      <c r="B39" s="4" t="s">
        <v>7</v>
      </c>
      <c r="C39" s="7">
        <v>1070.893</v>
      </c>
      <c r="D39" s="7">
        <v>604.61199999999997</v>
      </c>
      <c r="E39" s="7">
        <v>6.0999999999999999E-2</v>
      </c>
      <c r="F39" s="7">
        <v>1.7709999999999999</v>
      </c>
      <c r="G39" s="10">
        <v>7.6999999999999999E-2</v>
      </c>
      <c r="I39" s="6">
        <v>15.914</v>
      </c>
      <c r="J39" s="6">
        <v>1106.729</v>
      </c>
      <c r="K39" s="6">
        <v>0</v>
      </c>
      <c r="L39" s="6">
        <v>1.4E-2</v>
      </c>
      <c r="M39" s="11">
        <v>0.98899999999999999</v>
      </c>
      <c r="N39" s="1"/>
      <c r="O39" s="4" t="s">
        <v>7</v>
      </c>
      <c r="P39" s="7">
        <v>1091.296</v>
      </c>
      <c r="Q39" s="7">
        <v>607.04499999999996</v>
      </c>
      <c r="R39" s="7">
        <v>6.3E-2</v>
      </c>
      <c r="S39" s="7">
        <v>1.798</v>
      </c>
      <c r="T39" s="10">
        <v>7.2999999999999995E-2</v>
      </c>
      <c r="V39" s="6">
        <v>46.875</v>
      </c>
      <c r="W39" s="6">
        <v>1101.739</v>
      </c>
      <c r="X39" s="6">
        <v>1E-3</v>
      </c>
      <c r="Y39" s="6">
        <v>4.2999999999999997E-2</v>
      </c>
      <c r="Z39" s="11">
        <v>0.96599999999999997</v>
      </c>
      <c r="AE39" s="4"/>
      <c r="AF39" s="4"/>
      <c r="AG39" s="4"/>
      <c r="AH39" s="4"/>
      <c r="AI39" s="4"/>
      <c r="AJ39" s="4"/>
      <c r="AK39" s="4"/>
      <c r="AM39" s="4"/>
      <c r="AN39" s="4"/>
      <c r="AO39" s="4"/>
      <c r="AP39" s="4"/>
      <c r="AQ39" s="4"/>
    </row>
    <row r="40" spans="2:43" x14ac:dyDescent="0.2">
      <c r="B40" s="4" t="s">
        <v>8</v>
      </c>
      <c r="C40" s="7">
        <v>517.73199999999997</v>
      </c>
      <c r="D40" s="7">
        <v>1270.4490000000001</v>
      </c>
      <c r="E40" s="7">
        <v>0.01</v>
      </c>
      <c r="F40" s="7">
        <v>0.40799999999999997</v>
      </c>
      <c r="G40" s="10">
        <v>0.68400000000000005</v>
      </c>
      <c r="I40" s="6">
        <v>244.90899999999999</v>
      </c>
      <c r="J40" s="6">
        <v>1289.7339999999999</v>
      </c>
      <c r="K40" s="6">
        <v>5.0000000000000001E-3</v>
      </c>
      <c r="L40" s="6">
        <v>0.19</v>
      </c>
      <c r="M40" s="11">
        <v>0.84899999999999998</v>
      </c>
      <c r="N40" s="1"/>
      <c r="O40" s="4" t="s">
        <v>8</v>
      </c>
      <c r="P40" s="7">
        <v>540.08699999999999</v>
      </c>
      <c r="Q40" s="7">
        <v>1269.3309999999999</v>
      </c>
      <c r="R40" s="7">
        <v>1.0999999999999999E-2</v>
      </c>
      <c r="S40" s="7">
        <v>0.42499999999999999</v>
      </c>
      <c r="T40" s="10">
        <v>0.67100000000000004</v>
      </c>
      <c r="V40" s="6">
        <v>285.02699999999999</v>
      </c>
      <c r="W40" s="6">
        <v>1288.8130000000001</v>
      </c>
      <c r="X40" s="6">
        <v>6.0000000000000001E-3</v>
      </c>
      <c r="Y40" s="6">
        <v>0.221</v>
      </c>
      <c r="Z40" s="11">
        <v>0.82499999999999996</v>
      </c>
      <c r="AE40" s="4"/>
      <c r="AF40" s="4"/>
      <c r="AG40" s="4"/>
      <c r="AH40" s="4"/>
      <c r="AI40" s="4"/>
      <c r="AJ40" s="4"/>
      <c r="AK40" s="4"/>
      <c r="AM40" s="4"/>
      <c r="AN40" s="4"/>
      <c r="AO40" s="4"/>
      <c r="AP40" s="4"/>
      <c r="AQ40" s="4"/>
    </row>
    <row r="41" spans="2:43" x14ac:dyDescent="0.2">
      <c r="B41" s="4" t="s">
        <v>9</v>
      </c>
      <c r="C41" s="7">
        <v>-1509.1969999999999</v>
      </c>
      <c r="D41" s="7">
        <v>1286.1769999999999</v>
      </c>
      <c r="E41" s="7">
        <v>-0.03</v>
      </c>
      <c r="F41" s="7">
        <v>-1.173</v>
      </c>
      <c r="G41" s="10">
        <v>0.24099999999999999</v>
      </c>
      <c r="I41" s="6">
        <v>-938.12099999999998</v>
      </c>
      <c r="J41" s="6">
        <v>1325.4290000000001</v>
      </c>
      <c r="K41" s="6">
        <v>-1.7999999999999999E-2</v>
      </c>
      <c r="L41" s="6">
        <v>-0.70799999999999996</v>
      </c>
      <c r="M41" s="11">
        <v>0.47899999999999998</v>
      </c>
      <c r="N41" s="1"/>
      <c r="O41" s="4" t="s">
        <v>9</v>
      </c>
      <c r="P41" s="7">
        <v>-1483.2049999999999</v>
      </c>
      <c r="Q41" s="7">
        <v>1283.9359999999999</v>
      </c>
      <c r="R41" s="7">
        <v>-2.9000000000000001E-2</v>
      </c>
      <c r="S41" s="7">
        <v>-1.155</v>
      </c>
      <c r="T41" s="10">
        <v>0.248</v>
      </c>
      <c r="V41" s="6">
        <v>-945.12699999999995</v>
      </c>
      <c r="W41" s="6">
        <v>1322.7750000000001</v>
      </c>
      <c r="X41" s="6">
        <v>-1.7999999999999999E-2</v>
      </c>
      <c r="Y41" s="6">
        <v>-0.71499999999999997</v>
      </c>
      <c r="Z41" s="11">
        <v>0.47499999999999998</v>
      </c>
      <c r="AE41" s="4"/>
      <c r="AF41" s="4"/>
      <c r="AG41" s="4"/>
      <c r="AH41" s="4"/>
      <c r="AI41" s="4"/>
      <c r="AJ41" s="4"/>
      <c r="AK41" s="4"/>
      <c r="AM41" s="4"/>
      <c r="AN41" s="4"/>
      <c r="AO41" s="4"/>
      <c r="AP41" s="4"/>
      <c r="AQ41" s="4"/>
    </row>
    <row r="42" spans="2:43" x14ac:dyDescent="0.2">
      <c r="B42" s="4" t="s">
        <v>10</v>
      </c>
      <c r="C42" s="7">
        <v>-859.01199999999994</v>
      </c>
      <c r="D42" s="7">
        <v>1205.8969999999999</v>
      </c>
      <c r="E42" s="7">
        <v>-1.7999999999999999E-2</v>
      </c>
      <c r="F42" s="7">
        <v>-0.71199999999999997</v>
      </c>
      <c r="G42" s="10">
        <v>0.47599999999999998</v>
      </c>
      <c r="I42" s="6">
        <v>-1225.098</v>
      </c>
      <c r="J42" s="6">
        <v>1232.982</v>
      </c>
      <c r="K42" s="6">
        <v>-2.5999999999999999E-2</v>
      </c>
      <c r="L42" s="6">
        <v>-0.99399999999999999</v>
      </c>
      <c r="M42" s="11">
        <v>0.32100000000000001</v>
      </c>
      <c r="N42" s="1"/>
      <c r="O42" s="4" t="s">
        <v>10</v>
      </c>
      <c r="P42" s="7">
        <v>-753.43200000000002</v>
      </c>
      <c r="Q42" s="7">
        <v>1203.671</v>
      </c>
      <c r="R42" s="7">
        <v>-1.6E-2</v>
      </c>
      <c r="S42" s="7">
        <v>-0.626</v>
      </c>
      <c r="T42" s="10">
        <v>0.53200000000000003</v>
      </c>
      <c r="V42" s="6">
        <v>-1142.6089999999999</v>
      </c>
      <c r="W42" s="6">
        <v>1231.836</v>
      </c>
      <c r="X42" s="6">
        <v>-2.4E-2</v>
      </c>
      <c r="Y42" s="6">
        <v>-0.92800000000000005</v>
      </c>
      <c r="Z42" s="11">
        <v>0.35399999999999998</v>
      </c>
      <c r="AE42" s="4"/>
      <c r="AF42" s="4"/>
      <c r="AG42" s="4"/>
      <c r="AH42" s="4"/>
      <c r="AI42" s="4"/>
      <c r="AJ42" s="4"/>
      <c r="AK42" s="4"/>
      <c r="AM42" s="4"/>
      <c r="AN42" s="4"/>
      <c r="AO42" s="4"/>
      <c r="AP42" s="4"/>
      <c r="AQ42" s="4"/>
    </row>
    <row r="43" spans="2:43" x14ac:dyDescent="0.2">
      <c r="B43" s="4" t="s">
        <v>11</v>
      </c>
      <c r="C43" s="7">
        <v>5.7809999999999997</v>
      </c>
      <c r="D43" s="7">
        <v>508.17</v>
      </c>
      <c r="E43" s="7">
        <v>0</v>
      </c>
      <c r="F43" s="7">
        <v>1.0999999999999999E-2</v>
      </c>
      <c r="G43" s="10">
        <v>0.99099999999999999</v>
      </c>
      <c r="I43" s="6">
        <v>-806.66300000000001</v>
      </c>
      <c r="J43" s="6">
        <v>760.745</v>
      </c>
      <c r="K43" s="6">
        <v>-3.2000000000000001E-2</v>
      </c>
      <c r="L43" s="6">
        <v>-1.06</v>
      </c>
      <c r="M43" s="11">
        <v>0.28899999999999998</v>
      </c>
      <c r="N43" s="1"/>
      <c r="O43" s="4" t="s">
        <v>11</v>
      </c>
      <c r="P43" s="7">
        <v>29.097000000000001</v>
      </c>
      <c r="Q43" s="7">
        <v>507.435</v>
      </c>
      <c r="R43" s="7">
        <v>2E-3</v>
      </c>
      <c r="S43" s="7">
        <v>5.7000000000000002E-2</v>
      </c>
      <c r="T43" s="10">
        <v>0.95399999999999996</v>
      </c>
      <c r="V43" s="6">
        <v>-803.38300000000004</v>
      </c>
      <c r="W43" s="6">
        <v>760.53599999999994</v>
      </c>
      <c r="X43" s="6">
        <v>-3.1E-2</v>
      </c>
      <c r="Y43" s="6">
        <v>-1.056</v>
      </c>
      <c r="Z43" s="11">
        <v>0.29099999999999998</v>
      </c>
      <c r="AE43" s="4"/>
      <c r="AF43" s="4"/>
      <c r="AG43" s="4"/>
      <c r="AH43" s="4"/>
      <c r="AI43" s="4"/>
      <c r="AJ43" s="4"/>
      <c r="AK43" s="4"/>
      <c r="AM43" s="4"/>
      <c r="AN43" s="4"/>
      <c r="AO43" s="4"/>
      <c r="AP43" s="4"/>
      <c r="AQ43" s="4"/>
    </row>
    <row r="44" spans="2:43" x14ac:dyDescent="0.2">
      <c r="B44" s="4" t="s">
        <v>12</v>
      </c>
      <c r="C44" s="7">
        <v>377.149</v>
      </c>
      <c r="D44" s="7">
        <v>1076.854</v>
      </c>
      <c r="E44" s="7">
        <v>0.01</v>
      </c>
      <c r="F44" s="7">
        <v>0.35</v>
      </c>
      <c r="G44" s="10">
        <v>0.72599999999999998</v>
      </c>
      <c r="I44" s="6">
        <v>-89.840999999999994</v>
      </c>
      <c r="J44" s="6">
        <v>1106.845</v>
      </c>
      <c r="K44" s="6">
        <v>-2E-3</v>
      </c>
      <c r="L44" s="6">
        <v>-8.1000000000000003E-2</v>
      </c>
      <c r="M44" s="11">
        <v>0.93500000000000005</v>
      </c>
      <c r="N44" s="1"/>
      <c r="O44" s="4" t="s">
        <v>12</v>
      </c>
      <c r="P44" s="7">
        <v>420.96699999999998</v>
      </c>
      <c r="Q44" s="7">
        <v>1078.2439999999999</v>
      </c>
      <c r="R44" s="7">
        <v>1.0999999999999999E-2</v>
      </c>
      <c r="S44" s="7">
        <v>0.39</v>
      </c>
      <c r="T44" s="10">
        <v>0.69599999999999995</v>
      </c>
      <c r="V44" s="6">
        <v>-61.347000000000001</v>
      </c>
      <c r="W44" s="6">
        <v>1108.883</v>
      </c>
      <c r="X44" s="6">
        <v>-1E-3</v>
      </c>
      <c r="Y44" s="6">
        <v>-5.5E-2</v>
      </c>
      <c r="Z44" s="11">
        <v>0.95599999999999996</v>
      </c>
      <c r="AE44" s="4"/>
      <c r="AF44" s="4"/>
      <c r="AG44" s="4"/>
      <c r="AH44" s="4"/>
      <c r="AI44" s="4"/>
      <c r="AJ44" s="4"/>
      <c r="AK44" s="4"/>
      <c r="AM44" s="4"/>
      <c r="AN44" s="4"/>
      <c r="AO44" s="4"/>
      <c r="AP44" s="4"/>
      <c r="AQ44" s="4"/>
    </row>
    <row r="45" spans="2:43" x14ac:dyDescent="0.2">
      <c r="B45" s="4" t="s">
        <v>13</v>
      </c>
      <c r="C45" s="7">
        <v>3.24</v>
      </c>
      <c r="D45" s="7">
        <v>9.9030000000000005</v>
      </c>
      <c r="E45" s="7">
        <v>8.0000000000000002E-3</v>
      </c>
      <c r="F45" s="7">
        <v>0.32700000000000001</v>
      </c>
      <c r="G45" s="10">
        <v>0.74399999999999999</v>
      </c>
      <c r="I45" s="6">
        <v>1.8129999999999999</v>
      </c>
      <c r="J45" s="6">
        <v>10.058</v>
      </c>
      <c r="K45" s="6">
        <v>5.0000000000000001E-3</v>
      </c>
      <c r="L45" s="6">
        <v>0.18</v>
      </c>
      <c r="M45" s="11">
        <v>0.85699999999999998</v>
      </c>
      <c r="N45" s="1"/>
      <c r="O45" s="4" t="s">
        <v>13</v>
      </c>
      <c r="P45" s="7">
        <v>3.3530000000000002</v>
      </c>
      <c r="Q45" s="7">
        <v>9.8770000000000007</v>
      </c>
      <c r="R45" s="7">
        <v>8.9999999999999993E-3</v>
      </c>
      <c r="S45" s="7">
        <v>0.33900000000000002</v>
      </c>
      <c r="T45" s="10">
        <v>0.73399999999999999</v>
      </c>
      <c r="V45" s="6">
        <v>2.09</v>
      </c>
      <c r="W45" s="6">
        <v>10.042999999999999</v>
      </c>
      <c r="X45" s="6">
        <v>5.0000000000000001E-3</v>
      </c>
      <c r="Y45" s="6">
        <v>0.20799999999999999</v>
      </c>
      <c r="Z45" s="11">
        <v>0.83499999999999996</v>
      </c>
      <c r="AE45" s="4"/>
      <c r="AF45" s="4"/>
      <c r="AG45" s="4"/>
      <c r="AH45" s="4"/>
      <c r="AI45" s="4"/>
      <c r="AJ45" s="4"/>
      <c r="AK45" s="4"/>
    </row>
    <row r="46" spans="2:43" x14ac:dyDescent="0.2">
      <c r="B46" s="4" t="s">
        <v>14</v>
      </c>
      <c r="C46" s="7">
        <v>-1.679</v>
      </c>
      <c r="D46" s="7">
        <v>11.353999999999999</v>
      </c>
      <c r="E46" s="7">
        <v>-4.0000000000000001E-3</v>
      </c>
      <c r="F46" s="7">
        <v>-0.14799999999999999</v>
      </c>
      <c r="G46" s="10">
        <v>0.88200000000000001</v>
      </c>
      <c r="I46" s="6">
        <v>-1.0999999999999999E-2</v>
      </c>
      <c r="J46" s="6">
        <v>11.711</v>
      </c>
      <c r="K46" s="6">
        <v>0</v>
      </c>
      <c r="L46" s="6">
        <v>-1E-3</v>
      </c>
      <c r="M46" s="11">
        <v>0.999</v>
      </c>
      <c r="N46" s="1"/>
      <c r="O46" s="4" t="s">
        <v>14</v>
      </c>
      <c r="P46" s="7">
        <v>-1.1120000000000001</v>
      </c>
      <c r="Q46" s="7">
        <v>11.345000000000001</v>
      </c>
      <c r="R46" s="7">
        <v>-3.0000000000000001E-3</v>
      </c>
      <c r="S46" s="7">
        <v>-9.8000000000000004E-2</v>
      </c>
      <c r="T46" s="10">
        <v>0.92200000000000004</v>
      </c>
      <c r="V46" s="6">
        <v>0.42499999999999999</v>
      </c>
      <c r="W46" s="6">
        <v>11.715</v>
      </c>
      <c r="X46" s="6">
        <v>1E-3</v>
      </c>
      <c r="Y46" s="6">
        <v>3.5999999999999997E-2</v>
      </c>
      <c r="Z46" s="11">
        <v>0.97099999999999997</v>
      </c>
      <c r="AE46" s="4"/>
      <c r="AF46" s="4"/>
      <c r="AG46" s="4"/>
      <c r="AH46" s="4"/>
      <c r="AI46" s="4"/>
      <c r="AJ46" s="4"/>
      <c r="AK46" s="4"/>
    </row>
    <row r="47" spans="2:43" x14ac:dyDescent="0.2">
      <c r="B47" s="4" t="s">
        <v>15</v>
      </c>
      <c r="C47" s="7">
        <v>0.22800000000000001</v>
      </c>
      <c r="D47" s="7">
        <v>0.496</v>
      </c>
      <c r="E47" s="7">
        <v>1.2E-2</v>
      </c>
      <c r="F47" s="7">
        <v>0.45900000000000002</v>
      </c>
      <c r="G47" s="10">
        <v>0.64600000000000002</v>
      </c>
      <c r="I47" s="6">
        <v>0.122</v>
      </c>
      <c r="J47" s="6">
        <v>0.499</v>
      </c>
      <c r="K47" s="6">
        <v>7.0000000000000001E-3</v>
      </c>
      <c r="L47" s="6">
        <v>0.24399999999999999</v>
      </c>
      <c r="M47" s="11">
        <v>0.80800000000000005</v>
      </c>
      <c r="N47" s="1"/>
      <c r="O47" s="4" t="s">
        <v>15</v>
      </c>
      <c r="P47" s="7">
        <v>0.2</v>
      </c>
      <c r="Q47" s="7">
        <v>0.49399999999999999</v>
      </c>
      <c r="R47" s="7">
        <v>1.0999999999999999E-2</v>
      </c>
      <c r="S47" s="7">
        <v>0.40500000000000003</v>
      </c>
      <c r="T47" s="10">
        <v>0.68500000000000005</v>
      </c>
      <c r="V47" s="6">
        <v>9.8000000000000004E-2</v>
      </c>
      <c r="W47" s="6">
        <v>0.497</v>
      </c>
      <c r="X47" s="6">
        <v>5.0000000000000001E-3</v>
      </c>
      <c r="Y47" s="6">
        <v>0.19700000000000001</v>
      </c>
      <c r="Z47" s="11">
        <v>0.84399999999999997</v>
      </c>
      <c r="AE47" s="4"/>
      <c r="AF47" s="4"/>
      <c r="AG47" s="4"/>
      <c r="AH47" s="4"/>
      <c r="AI47" s="4"/>
      <c r="AJ47" s="4"/>
      <c r="AK47" s="4"/>
    </row>
    <row r="48" spans="2:43" x14ac:dyDescent="0.2">
      <c r="B48" s="4" t="s">
        <v>22</v>
      </c>
      <c r="C48" s="7">
        <v>186.959</v>
      </c>
      <c r="D48" s="7">
        <v>7.5350000000000001</v>
      </c>
      <c r="E48" s="7">
        <v>0.63</v>
      </c>
      <c r="F48" s="7">
        <v>24.811</v>
      </c>
      <c r="G48" s="8">
        <v>0</v>
      </c>
      <c r="I48" s="6">
        <v>185.88499999999999</v>
      </c>
      <c r="J48" s="6">
        <v>7.6660000000000004</v>
      </c>
      <c r="K48" s="6">
        <v>0.63400000000000001</v>
      </c>
      <c r="L48" s="6">
        <v>24.248999999999999</v>
      </c>
      <c r="M48" s="9">
        <v>0</v>
      </c>
      <c r="N48" s="1"/>
      <c r="O48" s="4" t="s">
        <v>22</v>
      </c>
      <c r="P48" s="7">
        <v>187.46</v>
      </c>
      <c r="Q48" s="7">
        <v>7.516</v>
      </c>
      <c r="R48" s="7">
        <v>0.63100000000000001</v>
      </c>
      <c r="S48" s="7">
        <v>24.943000000000001</v>
      </c>
      <c r="T48" s="8">
        <v>0</v>
      </c>
      <c r="V48" s="6">
        <v>186.524</v>
      </c>
      <c r="W48" s="6">
        <v>7.6559999999999997</v>
      </c>
      <c r="X48" s="6">
        <v>0.63600000000000001</v>
      </c>
      <c r="Y48" s="6">
        <v>24.364000000000001</v>
      </c>
      <c r="Z48" s="9">
        <v>0</v>
      </c>
      <c r="AE48" s="4"/>
      <c r="AF48" s="4"/>
      <c r="AG48" s="4"/>
      <c r="AH48" s="4"/>
      <c r="AI48" s="4"/>
      <c r="AJ48" s="4"/>
      <c r="AK48" s="4"/>
    </row>
    <row r="49" spans="2:43" x14ac:dyDescent="0.2">
      <c r="B49" s="4" t="s">
        <v>27</v>
      </c>
      <c r="C49" s="7">
        <v>-10.507</v>
      </c>
      <c r="D49" s="7">
        <v>2.0649999999999999</v>
      </c>
      <c r="E49" s="7">
        <v>-0.14299999999999999</v>
      </c>
      <c r="F49" s="7">
        <v>-5.0869999999999997</v>
      </c>
      <c r="G49" s="8">
        <v>0</v>
      </c>
      <c r="I49" s="6">
        <v>-10.106999999999999</v>
      </c>
      <c r="J49" s="6">
        <v>2.1019999999999999</v>
      </c>
      <c r="K49" s="6">
        <v>-0.13700000000000001</v>
      </c>
      <c r="L49" s="6">
        <v>-4.8079999999999998</v>
      </c>
      <c r="M49" s="9">
        <v>0</v>
      </c>
      <c r="N49" s="1"/>
      <c r="O49" s="4" t="s">
        <v>27</v>
      </c>
      <c r="P49" s="7">
        <v>-10.362</v>
      </c>
      <c r="Q49" s="7">
        <v>2.0659999999999998</v>
      </c>
      <c r="R49" s="7">
        <v>-0.14099999999999999</v>
      </c>
      <c r="S49" s="7">
        <v>-5.0149999999999997</v>
      </c>
      <c r="T49" s="8">
        <v>0</v>
      </c>
      <c r="V49" s="6">
        <v>-10.026999999999999</v>
      </c>
      <c r="W49" s="6">
        <v>2.1040000000000001</v>
      </c>
      <c r="X49" s="6">
        <v>-0.13600000000000001</v>
      </c>
      <c r="Y49" s="6">
        <v>-4.7670000000000003</v>
      </c>
      <c r="Z49" s="9">
        <v>0</v>
      </c>
      <c r="AE49" s="4"/>
      <c r="AF49" s="4"/>
      <c r="AG49" s="4"/>
      <c r="AH49" s="4"/>
      <c r="AI49" s="4"/>
      <c r="AJ49" s="4"/>
      <c r="AK49" s="4"/>
    </row>
    <row r="50" spans="2:43" x14ac:dyDescent="0.2">
      <c r="B50" s="4" t="s">
        <v>28</v>
      </c>
      <c r="C50" s="7">
        <v>4.9000000000000002E-2</v>
      </c>
      <c r="D50" s="7">
        <v>7.0000000000000001E-3</v>
      </c>
      <c r="E50" s="7">
        <v>0.188</v>
      </c>
      <c r="F50" s="7">
        <v>6.7080000000000002</v>
      </c>
      <c r="G50" s="8">
        <v>0</v>
      </c>
      <c r="I50" s="6">
        <v>4.9000000000000002E-2</v>
      </c>
      <c r="J50" s="6">
        <v>7.0000000000000001E-3</v>
      </c>
      <c r="K50" s="6">
        <v>0.193</v>
      </c>
      <c r="L50" s="6">
        <v>6.7069999999999999</v>
      </c>
      <c r="M50" s="9">
        <v>0</v>
      </c>
      <c r="N50" s="1"/>
      <c r="O50" s="4" t="s">
        <v>28</v>
      </c>
      <c r="P50" s="7">
        <v>4.9000000000000002E-2</v>
      </c>
      <c r="Q50" s="7">
        <v>7.0000000000000001E-3</v>
      </c>
      <c r="R50" s="7">
        <v>0.191</v>
      </c>
      <c r="S50" s="7">
        <v>6.782</v>
      </c>
      <c r="T50" s="8">
        <v>0</v>
      </c>
      <c r="V50" s="6">
        <v>0.05</v>
      </c>
      <c r="W50" s="6">
        <v>7.0000000000000001E-3</v>
      </c>
      <c r="X50" s="6">
        <v>0.19500000000000001</v>
      </c>
      <c r="Y50" s="6">
        <v>6.7759999999999998</v>
      </c>
      <c r="Z50" s="9">
        <v>0</v>
      </c>
      <c r="AE50" s="4"/>
      <c r="AF50" s="4"/>
      <c r="AG50" s="4"/>
      <c r="AH50" s="4"/>
      <c r="AI50" s="4"/>
      <c r="AJ50" s="4"/>
      <c r="AK50" s="4"/>
    </row>
    <row r="51" spans="2:43" x14ac:dyDescent="0.2">
      <c r="B51" s="4" t="s">
        <v>16</v>
      </c>
      <c r="C51" s="7">
        <v>-11.913</v>
      </c>
      <c r="D51" s="7">
        <v>9.1159999999999997</v>
      </c>
      <c r="E51" s="7">
        <v>-3.4000000000000002E-2</v>
      </c>
      <c r="F51" s="7">
        <v>-1.3069999999999999</v>
      </c>
      <c r="G51" s="10">
        <v>0.192</v>
      </c>
      <c r="I51" s="6">
        <v>-14.612</v>
      </c>
      <c r="J51" s="6">
        <v>9.3680000000000003</v>
      </c>
      <c r="K51" s="6">
        <v>-4.1000000000000002E-2</v>
      </c>
      <c r="L51" s="6">
        <v>-1.56</v>
      </c>
      <c r="M51" s="11">
        <v>0.11899999999999999</v>
      </c>
      <c r="N51" s="1"/>
      <c r="O51" s="4" t="s">
        <v>16</v>
      </c>
      <c r="P51" s="7">
        <v>-11.436</v>
      </c>
      <c r="Q51" s="7">
        <v>9.0839999999999996</v>
      </c>
      <c r="R51" s="7">
        <v>-3.3000000000000002E-2</v>
      </c>
      <c r="S51" s="7">
        <v>-1.2589999999999999</v>
      </c>
      <c r="T51" s="10">
        <v>0.20799999999999999</v>
      </c>
      <c r="V51" s="6">
        <v>-14.702</v>
      </c>
      <c r="W51" s="6">
        <v>9.3460000000000001</v>
      </c>
      <c r="X51" s="6">
        <v>-4.1000000000000002E-2</v>
      </c>
      <c r="Y51" s="6">
        <v>-1.573</v>
      </c>
      <c r="Z51" s="11">
        <v>0.11600000000000001</v>
      </c>
      <c r="AE51" s="4"/>
      <c r="AF51" s="4"/>
      <c r="AG51" s="4"/>
      <c r="AH51" s="4"/>
      <c r="AI51" s="4"/>
      <c r="AJ51" s="4"/>
      <c r="AK51" s="4"/>
    </row>
    <row r="52" spans="2:43" x14ac:dyDescent="0.2">
      <c r="B52" s="4" t="s">
        <v>17</v>
      </c>
      <c r="C52" s="7">
        <v>-1.087</v>
      </c>
      <c r="D52" s="7">
        <v>10.714</v>
      </c>
      <c r="E52" s="7">
        <v>-3.0000000000000001E-3</v>
      </c>
      <c r="F52" s="7">
        <v>-0.10100000000000001</v>
      </c>
      <c r="G52" s="10">
        <v>0.91900000000000004</v>
      </c>
      <c r="I52" s="6">
        <v>-0.77100000000000002</v>
      </c>
      <c r="J52" s="6">
        <v>10.845000000000001</v>
      </c>
      <c r="K52" s="6">
        <v>-2E-3</v>
      </c>
      <c r="L52" s="6">
        <v>-7.0999999999999994E-2</v>
      </c>
      <c r="M52" s="11">
        <v>0.94299999999999995</v>
      </c>
      <c r="N52" s="1"/>
      <c r="O52" s="4" t="s">
        <v>17</v>
      </c>
      <c r="P52" s="7">
        <v>-1.0529999999999999</v>
      </c>
      <c r="Q52" s="7">
        <v>10.718999999999999</v>
      </c>
      <c r="R52" s="7">
        <v>-2E-3</v>
      </c>
      <c r="S52" s="7">
        <v>-9.8000000000000004E-2</v>
      </c>
      <c r="T52" s="10">
        <v>0.92200000000000004</v>
      </c>
      <c r="V52" s="6">
        <v>-0.73</v>
      </c>
      <c r="W52" s="6">
        <v>10.845000000000001</v>
      </c>
      <c r="X52" s="6">
        <v>-2E-3</v>
      </c>
      <c r="Y52" s="6">
        <v>-6.7000000000000004E-2</v>
      </c>
      <c r="Z52" s="11">
        <v>0.94599999999999995</v>
      </c>
      <c r="AE52" s="4"/>
      <c r="AF52" s="4"/>
      <c r="AG52" s="4"/>
      <c r="AH52" s="4"/>
      <c r="AI52" s="4"/>
      <c r="AJ52" s="4"/>
    </row>
    <row r="53" spans="2:43" x14ac:dyDescent="0.2">
      <c r="B53" s="4" t="s">
        <v>18</v>
      </c>
      <c r="C53" s="7">
        <v>-783.64400000000001</v>
      </c>
      <c r="D53" s="7">
        <v>1751.633</v>
      </c>
      <c r="E53" s="7">
        <v>-1.2E-2</v>
      </c>
      <c r="F53" s="7">
        <v>-0.44700000000000001</v>
      </c>
      <c r="G53" s="10">
        <v>0.65500000000000003</v>
      </c>
      <c r="I53" s="6">
        <v>-1404.067</v>
      </c>
      <c r="J53" s="6">
        <v>1772.2570000000001</v>
      </c>
      <c r="K53" s="6">
        <v>-2.1999999999999999E-2</v>
      </c>
      <c r="L53" s="6">
        <v>-0.79200000000000004</v>
      </c>
      <c r="M53" s="11">
        <v>0.42799999999999999</v>
      </c>
      <c r="N53" s="1"/>
      <c r="O53" s="4" t="s">
        <v>151</v>
      </c>
      <c r="P53" s="7">
        <v>-1909.385</v>
      </c>
      <c r="Q53" s="7">
        <v>1520.2</v>
      </c>
      <c r="R53" s="7">
        <v>-3.4000000000000002E-2</v>
      </c>
      <c r="S53" s="7">
        <v>-1.256</v>
      </c>
      <c r="T53" s="10">
        <v>0.20899999999999999</v>
      </c>
      <c r="V53" s="6">
        <v>-1359.595</v>
      </c>
      <c r="W53" s="6">
        <v>1542.3530000000001</v>
      </c>
      <c r="X53" s="6">
        <v>-2.5000000000000001E-2</v>
      </c>
      <c r="Y53" s="6">
        <v>-0.88200000000000001</v>
      </c>
      <c r="Z53" s="11">
        <v>0.378</v>
      </c>
      <c r="AE53" s="4"/>
      <c r="AF53" s="4"/>
      <c r="AG53" s="4"/>
      <c r="AH53" s="4"/>
      <c r="AI53" s="4"/>
      <c r="AJ53" s="4"/>
    </row>
    <row r="54" spans="2:43" x14ac:dyDescent="0.2">
      <c r="B54" s="4" t="s">
        <v>82</v>
      </c>
      <c r="C54" s="7">
        <v>-1352.193</v>
      </c>
      <c r="D54" s="7">
        <v>4776.652</v>
      </c>
      <c r="E54" s="7">
        <v>-8.0000000000000002E-3</v>
      </c>
      <c r="F54" s="7">
        <v>-0.28299999999999997</v>
      </c>
      <c r="G54" s="10">
        <v>0.77700000000000002</v>
      </c>
      <c r="H54" s="10">
        <f>G54/2</f>
        <v>0.38850000000000001</v>
      </c>
      <c r="I54" s="6">
        <v>-778.61699999999996</v>
      </c>
      <c r="J54" s="6">
        <v>4800.951</v>
      </c>
      <c r="K54" s="6">
        <v>-4.0000000000000001E-3</v>
      </c>
      <c r="L54" s="6">
        <v>-0.16200000000000001</v>
      </c>
      <c r="M54" s="11">
        <v>0.871</v>
      </c>
      <c r="N54" s="1"/>
      <c r="O54" s="4" t="s">
        <v>152</v>
      </c>
      <c r="P54" s="7">
        <v>1052.912</v>
      </c>
      <c r="Q54" s="7">
        <v>3810.0720000000001</v>
      </c>
      <c r="R54" s="7">
        <v>8.0000000000000002E-3</v>
      </c>
      <c r="S54" s="7">
        <v>0.27600000000000002</v>
      </c>
      <c r="T54" s="10">
        <v>0.78200000000000003</v>
      </c>
      <c r="V54" s="6">
        <v>460.49099999999999</v>
      </c>
      <c r="W54" s="6">
        <v>3993.9940000000001</v>
      </c>
      <c r="X54" s="6">
        <v>3.0000000000000001E-3</v>
      </c>
      <c r="Y54" s="6">
        <v>0.115</v>
      </c>
      <c r="Z54" s="11">
        <v>0.90800000000000003</v>
      </c>
      <c r="AE54" s="4"/>
      <c r="AF54" s="4"/>
      <c r="AG54" s="4"/>
      <c r="AH54" s="4"/>
      <c r="AI54" s="4"/>
      <c r="AJ54" s="4"/>
      <c r="AL54" s="4"/>
      <c r="AM54" s="4"/>
      <c r="AN54" s="4"/>
      <c r="AO54" s="4"/>
      <c r="AP54" s="4"/>
    </row>
    <row r="55" spans="2:43" x14ac:dyDescent="0.2">
      <c r="AE55" s="4"/>
      <c r="AF55" s="4"/>
      <c r="AG55" s="4"/>
      <c r="AH55" s="4"/>
      <c r="AI55" s="4"/>
      <c r="AJ55" s="4"/>
      <c r="AL55" s="4"/>
      <c r="AM55" s="4"/>
      <c r="AN55" s="4"/>
      <c r="AO55" s="4"/>
      <c r="AP55" s="4"/>
      <c r="AQ55" s="4"/>
    </row>
    <row r="56" spans="2:43" x14ac:dyDescent="0.2">
      <c r="AE56" s="4"/>
      <c r="AF56" s="4"/>
      <c r="AG56" s="7"/>
      <c r="AH56" s="7"/>
      <c r="AI56" s="4"/>
      <c r="AJ56" s="4"/>
      <c r="AL56" s="4"/>
      <c r="AM56" s="35"/>
      <c r="AN56" s="35"/>
      <c r="AO56" s="4"/>
      <c r="AP56" s="7"/>
      <c r="AQ56" s="7"/>
    </row>
    <row r="57" spans="2:43" x14ac:dyDescent="0.2">
      <c r="AE57" s="4"/>
      <c r="AF57" s="4"/>
      <c r="AG57" s="7"/>
      <c r="AH57" s="7"/>
      <c r="AI57" s="4"/>
      <c r="AJ57" s="4"/>
      <c r="AL57" s="4"/>
      <c r="AM57" s="35"/>
      <c r="AN57" s="35"/>
      <c r="AO57" s="4"/>
      <c r="AP57" s="7"/>
      <c r="AQ57" s="7"/>
    </row>
    <row r="58" spans="2:43" x14ac:dyDescent="0.2">
      <c r="AE58" s="4"/>
      <c r="AF58" s="4"/>
      <c r="AG58" s="7"/>
      <c r="AH58" s="7"/>
      <c r="AI58" s="4"/>
      <c r="AJ58" s="4"/>
      <c r="AL58" s="4"/>
      <c r="AM58" s="4"/>
      <c r="AN58" s="4"/>
      <c r="AO58" s="4"/>
      <c r="AP58" s="4"/>
    </row>
    <row r="59" spans="2:43" x14ac:dyDescent="0.2">
      <c r="AE59" s="4"/>
      <c r="AF59" s="4"/>
      <c r="AG59" s="7"/>
      <c r="AH59" s="7"/>
      <c r="AI59" s="4"/>
      <c r="AJ59" s="4"/>
      <c r="AO59" s="4"/>
      <c r="AP59" s="7"/>
      <c r="AQ59" s="7"/>
    </row>
    <row r="60" spans="2:43" x14ac:dyDescent="0.2">
      <c r="AE60" s="4"/>
      <c r="AF60" s="4"/>
      <c r="AG60" s="4"/>
      <c r="AH60" s="4"/>
      <c r="AI60" s="4"/>
      <c r="AJ60" s="4"/>
      <c r="AO60" s="4"/>
      <c r="AP60" s="7"/>
      <c r="AQ60" s="7"/>
    </row>
    <row r="61" spans="2:43" x14ac:dyDescent="0.2">
      <c r="AE61" s="4"/>
      <c r="AF61" s="4"/>
      <c r="AG61" s="4"/>
      <c r="AH61" s="4"/>
      <c r="AI61" s="4"/>
      <c r="AJ61" s="4"/>
    </row>
    <row r="62" spans="2:43" x14ac:dyDescent="0.2">
      <c r="AE62" s="4"/>
      <c r="AF62" s="4"/>
      <c r="AG62" s="4"/>
      <c r="AH62" s="4"/>
      <c r="AI62" s="4"/>
      <c r="AJ62" s="4"/>
    </row>
    <row r="63" spans="2:43" x14ac:dyDescent="0.2">
      <c r="AE63" s="4"/>
      <c r="AF63" s="4"/>
      <c r="AG63" s="4"/>
      <c r="AH63" s="4"/>
      <c r="AI63" s="4"/>
      <c r="AJ63" s="4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B2:Q119"/>
  <sheetViews>
    <sheetView zoomScaleNormal="100" workbookViewId="0">
      <selection activeCell="B2" sqref="B2"/>
    </sheetView>
  </sheetViews>
  <sheetFormatPr baseColWidth="10" defaultColWidth="8.83203125" defaultRowHeight="15" x14ac:dyDescent="0.2"/>
  <cols>
    <col min="6" max="9" width="8.83203125" customWidth="1"/>
    <col min="10" max="10" width="17.33203125" style="10" customWidth="1"/>
    <col min="11" max="11" width="8.83203125" customWidth="1"/>
    <col min="13" max="16" width="8.83203125" customWidth="1"/>
    <col min="17" max="17" width="7.33203125" customWidth="1"/>
  </cols>
  <sheetData>
    <row r="2" spans="2:17" ht="19" customHeight="1" x14ac:dyDescent="0.2">
      <c r="B2" s="2" t="s">
        <v>250</v>
      </c>
      <c r="C2" s="4"/>
      <c r="D2" s="4"/>
      <c r="E2" s="4"/>
      <c r="F2" s="4"/>
      <c r="G2" s="4"/>
      <c r="H2" s="4"/>
      <c r="I2" s="4"/>
    </row>
    <row r="3" spans="2:17" ht="16" x14ac:dyDescent="0.2">
      <c r="B3" s="15"/>
      <c r="C3" s="4"/>
      <c r="D3" s="4"/>
      <c r="E3" s="4"/>
      <c r="F3" s="4"/>
      <c r="G3" s="4"/>
      <c r="H3" s="4"/>
      <c r="I3" s="4"/>
    </row>
    <row r="4" spans="2:17" x14ac:dyDescent="0.2">
      <c r="B4" s="4" t="s">
        <v>20</v>
      </c>
      <c r="C4" s="4"/>
      <c r="E4" s="5" t="s">
        <v>63</v>
      </c>
      <c r="F4" s="5"/>
      <c r="G4" s="5"/>
      <c r="H4" s="5"/>
      <c r="I4" s="5"/>
      <c r="J4" s="11"/>
      <c r="K4" s="4"/>
      <c r="L4" s="4" t="s">
        <v>64</v>
      </c>
      <c r="M4" s="7"/>
      <c r="N4" s="7"/>
      <c r="O4" s="7"/>
      <c r="P4" s="7"/>
      <c r="Q4" s="10"/>
    </row>
    <row r="5" spans="2:17" x14ac:dyDescent="0.2">
      <c r="B5" s="4"/>
      <c r="C5" s="4"/>
      <c r="D5" s="4"/>
      <c r="E5" s="5"/>
      <c r="F5" s="5"/>
      <c r="G5" s="5"/>
      <c r="H5" s="5"/>
      <c r="I5" s="5"/>
      <c r="J5" s="11"/>
      <c r="K5" s="4"/>
      <c r="L5" s="4"/>
      <c r="M5" s="7"/>
      <c r="N5" s="7"/>
      <c r="O5" s="7"/>
      <c r="P5" s="7"/>
      <c r="Q5" s="10"/>
    </row>
    <row r="6" spans="2:17" x14ac:dyDescent="0.2">
      <c r="B6" s="4"/>
      <c r="C6" s="20"/>
      <c r="D6" s="20"/>
      <c r="E6" s="22" t="s">
        <v>1</v>
      </c>
      <c r="F6" s="22" t="s">
        <v>26</v>
      </c>
      <c r="G6" s="22" t="s">
        <v>24</v>
      </c>
      <c r="H6" s="22" t="s">
        <v>0</v>
      </c>
      <c r="I6" s="22" t="s">
        <v>21</v>
      </c>
      <c r="J6" s="71" t="s">
        <v>241</v>
      </c>
      <c r="K6" s="20"/>
      <c r="L6" s="21" t="s">
        <v>1</v>
      </c>
      <c r="M6" s="21" t="s">
        <v>26</v>
      </c>
      <c r="N6" s="21" t="s">
        <v>24</v>
      </c>
      <c r="O6" s="21" t="s">
        <v>0</v>
      </c>
      <c r="P6" s="21" t="s">
        <v>21</v>
      </c>
    </row>
    <row r="7" spans="2:17" x14ac:dyDescent="0.2">
      <c r="C7" s="4" t="s">
        <v>40</v>
      </c>
      <c r="D7" s="4" t="s">
        <v>2</v>
      </c>
      <c r="E7" s="6">
        <v>1452.0719999999999</v>
      </c>
      <c r="F7" s="6">
        <v>17.952999999999999</v>
      </c>
      <c r="G7" s="6"/>
      <c r="H7" s="6">
        <v>80.881</v>
      </c>
      <c r="I7" s="9" t="s">
        <v>23</v>
      </c>
      <c r="J7" s="11"/>
      <c r="K7" s="4" t="s">
        <v>41</v>
      </c>
      <c r="L7" s="7">
        <v>1403.933</v>
      </c>
      <c r="M7" s="7">
        <v>44.597999999999999</v>
      </c>
      <c r="N7" s="7"/>
      <c r="O7" s="7">
        <v>31.48</v>
      </c>
      <c r="P7" s="8" t="s">
        <v>23</v>
      </c>
    </row>
    <row r="8" spans="2:17" x14ac:dyDescent="0.2">
      <c r="C8" s="4"/>
      <c r="D8" s="4" t="s">
        <v>3</v>
      </c>
      <c r="E8" s="6">
        <v>-4438.3620000000001</v>
      </c>
      <c r="F8" s="6">
        <v>2096.6120000000001</v>
      </c>
      <c r="G8" s="6">
        <v>-7.0000000000000007E-2</v>
      </c>
      <c r="H8" s="6">
        <v>-2.117</v>
      </c>
      <c r="I8" s="11">
        <v>3.5000000000000003E-2</v>
      </c>
      <c r="J8" s="11"/>
      <c r="K8" s="4"/>
      <c r="L8" s="7">
        <v>-2281.4850000000001</v>
      </c>
      <c r="M8" s="7">
        <v>5608.8190000000004</v>
      </c>
      <c r="N8" s="7">
        <v>-3.3000000000000002E-2</v>
      </c>
      <c r="O8" s="7">
        <v>-0.40699999999999997</v>
      </c>
      <c r="P8" s="10">
        <v>0.68500000000000005</v>
      </c>
    </row>
    <row r="9" spans="2:17" x14ac:dyDescent="0.2">
      <c r="C9" s="4"/>
      <c r="D9" s="4" t="s">
        <v>4</v>
      </c>
      <c r="E9" s="6">
        <v>-4484.8379999999997</v>
      </c>
      <c r="F9" s="6">
        <v>1276.201</v>
      </c>
      <c r="G9" s="6">
        <v>-0.19800000000000001</v>
      </c>
      <c r="H9" s="6">
        <v>-3.5139999999999998</v>
      </c>
      <c r="I9" s="9" t="s">
        <v>23</v>
      </c>
      <c r="J9" s="11"/>
      <c r="K9" s="4"/>
      <c r="L9" s="7">
        <v>-5163.9589999999998</v>
      </c>
      <c r="M9" s="7">
        <v>3691.9450000000002</v>
      </c>
      <c r="N9" s="7">
        <v>-0.19400000000000001</v>
      </c>
      <c r="O9" s="7">
        <v>-1.399</v>
      </c>
      <c r="P9" s="10">
        <v>0.16500000000000001</v>
      </c>
    </row>
    <row r="10" spans="2:17" x14ac:dyDescent="0.2">
      <c r="C10" s="4"/>
      <c r="D10" s="4" t="s">
        <v>5</v>
      </c>
      <c r="E10" s="6">
        <v>2302.2269999999999</v>
      </c>
      <c r="F10" s="6">
        <v>1057.7909999999999</v>
      </c>
      <c r="G10" s="6">
        <v>0.13400000000000001</v>
      </c>
      <c r="H10" s="6">
        <v>2.1760000000000002</v>
      </c>
      <c r="I10" s="11">
        <v>0.03</v>
      </c>
      <c r="J10" s="11"/>
      <c r="K10" s="4"/>
      <c r="L10" s="7">
        <v>1630.172</v>
      </c>
      <c r="M10" s="7">
        <v>3488.087</v>
      </c>
      <c r="N10" s="7">
        <v>6.6000000000000003E-2</v>
      </c>
      <c r="O10" s="7">
        <v>0.46700000000000003</v>
      </c>
      <c r="P10" s="10">
        <v>0.64100000000000001</v>
      </c>
    </row>
    <row r="11" spans="2:17" x14ac:dyDescent="0.2">
      <c r="C11" s="4"/>
      <c r="D11" s="4" t="s">
        <v>6</v>
      </c>
      <c r="E11" s="6">
        <v>323.084</v>
      </c>
      <c r="F11" s="6">
        <v>1419.3869999999999</v>
      </c>
      <c r="G11" s="6">
        <v>1.0999999999999999E-2</v>
      </c>
      <c r="H11" s="6">
        <v>0.22800000000000001</v>
      </c>
      <c r="I11" s="11">
        <v>0.82</v>
      </c>
      <c r="J11" s="11"/>
      <c r="K11" s="4"/>
      <c r="L11" s="7">
        <v>3723.4050000000002</v>
      </c>
      <c r="M11" s="7">
        <v>3673.2130000000002</v>
      </c>
      <c r="N11" s="7">
        <v>0.111</v>
      </c>
      <c r="O11" s="7">
        <v>1.014</v>
      </c>
      <c r="P11" s="10">
        <v>0.313</v>
      </c>
    </row>
    <row r="12" spans="2:17" x14ac:dyDescent="0.2">
      <c r="C12" s="4"/>
      <c r="D12" s="4" t="s">
        <v>7</v>
      </c>
      <c r="E12" s="6">
        <v>1004.062</v>
      </c>
      <c r="F12" s="6">
        <v>616.63300000000004</v>
      </c>
      <c r="G12" s="6">
        <v>5.6000000000000001E-2</v>
      </c>
      <c r="H12" s="6">
        <v>1.6279999999999999</v>
      </c>
      <c r="I12" s="11">
        <v>0.104</v>
      </c>
      <c r="J12" s="11"/>
      <c r="K12" s="4"/>
      <c r="L12" s="7">
        <v>2877.1379999999999</v>
      </c>
      <c r="M12" s="7">
        <v>2197.3609999999999</v>
      </c>
      <c r="N12" s="7">
        <v>0.17399999999999999</v>
      </c>
      <c r="O12" s="7">
        <v>1.3089999999999999</v>
      </c>
      <c r="P12" s="10">
        <v>0.193</v>
      </c>
    </row>
    <row r="13" spans="2:17" x14ac:dyDescent="0.2">
      <c r="C13" s="4"/>
      <c r="D13" s="4" t="s">
        <v>8</v>
      </c>
      <c r="E13" s="6">
        <v>820.04399999999998</v>
      </c>
      <c r="F13" s="6">
        <v>1367.404</v>
      </c>
      <c r="G13" s="6">
        <v>1.6E-2</v>
      </c>
      <c r="H13" s="6">
        <v>0.6</v>
      </c>
      <c r="I13" s="11">
        <v>0.54900000000000004</v>
      </c>
      <c r="J13" s="11"/>
      <c r="K13" s="4"/>
      <c r="L13" s="7">
        <v>498.19299999999998</v>
      </c>
      <c r="M13" s="7">
        <v>3750.1030000000001</v>
      </c>
      <c r="N13" s="7">
        <v>0.01</v>
      </c>
      <c r="O13" s="7">
        <v>0.13300000000000001</v>
      </c>
      <c r="P13" s="10">
        <v>0.89500000000000002</v>
      </c>
    </row>
    <row r="14" spans="2:17" x14ac:dyDescent="0.2">
      <c r="C14" s="4"/>
      <c r="D14" s="4" t="s">
        <v>9</v>
      </c>
      <c r="E14" s="6">
        <v>-1999.3050000000001</v>
      </c>
      <c r="F14" s="6">
        <v>1421.2149999999999</v>
      </c>
      <c r="G14" s="6">
        <v>-3.9E-2</v>
      </c>
      <c r="H14" s="6">
        <v>-1.407</v>
      </c>
      <c r="I14" s="11">
        <v>0.16</v>
      </c>
      <c r="J14" s="11"/>
      <c r="K14" s="4"/>
      <c r="L14" s="7">
        <v>-3382.4670000000001</v>
      </c>
      <c r="M14" s="7">
        <v>3088.6350000000002</v>
      </c>
      <c r="N14" s="7">
        <v>-7.6999999999999999E-2</v>
      </c>
      <c r="O14" s="7">
        <v>-1.095</v>
      </c>
      <c r="P14" s="10">
        <v>0.27600000000000002</v>
      </c>
    </row>
    <row r="15" spans="2:17" x14ac:dyDescent="0.2">
      <c r="C15" s="4"/>
      <c r="D15" s="4" t="s">
        <v>10</v>
      </c>
      <c r="E15" s="6">
        <v>-962.81200000000001</v>
      </c>
      <c r="F15" s="6">
        <v>1290.7049999999999</v>
      </c>
      <c r="G15" s="6">
        <v>-0.02</v>
      </c>
      <c r="H15" s="6">
        <v>-0.746</v>
      </c>
      <c r="I15" s="11">
        <v>0.45600000000000002</v>
      </c>
      <c r="J15" s="11"/>
      <c r="K15" s="4"/>
      <c r="L15" s="7">
        <v>-1618.096</v>
      </c>
      <c r="M15" s="7">
        <v>3245.1869999999999</v>
      </c>
      <c r="N15" s="7">
        <v>-3.5999999999999997E-2</v>
      </c>
      <c r="O15" s="7">
        <v>-0.499</v>
      </c>
      <c r="P15" s="10">
        <v>0.61899999999999999</v>
      </c>
    </row>
    <row r="16" spans="2:17" x14ac:dyDescent="0.2">
      <c r="C16" s="4"/>
      <c r="D16" s="4" t="s">
        <v>11</v>
      </c>
      <c r="E16" s="6">
        <v>-22.253</v>
      </c>
      <c r="F16" s="6">
        <v>514.57500000000005</v>
      </c>
      <c r="G16" s="6">
        <v>-2E-3</v>
      </c>
      <c r="H16" s="6">
        <v>-4.2999999999999997E-2</v>
      </c>
      <c r="I16" s="11">
        <v>0.96599999999999997</v>
      </c>
      <c r="J16" s="11"/>
      <c r="K16" s="4"/>
      <c r="L16" s="7">
        <v>-2805.4850000000001</v>
      </c>
      <c r="M16" s="7">
        <v>2745.2460000000001</v>
      </c>
      <c r="N16" s="7">
        <v>-9.4E-2</v>
      </c>
      <c r="O16" s="7">
        <v>-1.022</v>
      </c>
      <c r="P16" s="10">
        <v>0.309</v>
      </c>
    </row>
    <row r="17" spans="2:16" x14ac:dyDescent="0.2">
      <c r="C17" s="4"/>
      <c r="D17" s="4" t="s">
        <v>12</v>
      </c>
      <c r="E17" s="6">
        <v>529.54499999999996</v>
      </c>
      <c r="F17" s="6">
        <v>1148.8879999999999</v>
      </c>
      <c r="G17" s="6">
        <v>1.4E-2</v>
      </c>
      <c r="H17" s="6">
        <v>0.46100000000000002</v>
      </c>
      <c r="I17" s="11">
        <v>0.64500000000000002</v>
      </c>
      <c r="J17" s="11"/>
      <c r="K17" s="4"/>
      <c r="L17" s="7">
        <v>-2179.8870000000002</v>
      </c>
      <c r="M17" s="7">
        <v>3125.5839999999998</v>
      </c>
      <c r="N17" s="7">
        <v>-5.0999999999999997E-2</v>
      </c>
      <c r="O17" s="7">
        <v>-0.69699999999999995</v>
      </c>
      <c r="P17" s="10">
        <v>0.48699999999999999</v>
      </c>
    </row>
    <row r="18" spans="2:16" x14ac:dyDescent="0.2">
      <c r="C18" s="4"/>
      <c r="D18" s="4" t="s">
        <v>13</v>
      </c>
      <c r="E18" s="6">
        <v>7.7720000000000002</v>
      </c>
      <c r="F18" s="6">
        <v>10.737</v>
      </c>
      <c r="G18" s="6">
        <v>0.02</v>
      </c>
      <c r="H18" s="6">
        <v>0.72399999999999998</v>
      </c>
      <c r="I18" s="11">
        <v>0.46899999999999997</v>
      </c>
      <c r="J18" s="11"/>
      <c r="K18" s="4"/>
      <c r="L18" s="7">
        <v>1.4550000000000001</v>
      </c>
      <c r="M18" s="7">
        <v>26.61</v>
      </c>
      <c r="N18" s="7">
        <v>4.0000000000000001E-3</v>
      </c>
      <c r="O18" s="7">
        <v>5.5E-2</v>
      </c>
      <c r="P18" s="10">
        <v>0.95699999999999996</v>
      </c>
    </row>
    <row r="19" spans="2:16" x14ac:dyDescent="0.2">
      <c r="C19" s="4"/>
      <c r="D19" s="4" t="s">
        <v>14</v>
      </c>
      <c r="E19" s="6">
        <v>8.2560000000000002</v>
      </c>
      <c r="F19" s="6">
        <v>11.946</v>
      </c>
      <c r="G19" s="6">
        <v>1.9E-2</v>
      </c>
      <c r="H19" s="6">
        <v>0.69099999999999995</v>
      </c>
      <c r="I19" s="11">
        <v>0.49</v>
      </c>
      <c r="J19" s="11"/>
      <c r="K19" s="4"/>
      <c r="L19" s="7">
        <v>-38.131</v>
      </c>
      <c r="M19" s="7">
        <v>34.261000000000003</v>
      </c>
      <c r="N19" s="7">
        <v>-0.08</v>
      </c>
      <c r="O19" s="7">
        <v>-1.113</v>
      </c>
      <c r="P19" s="10">
        <v>0.26800000000000002</v>
      </c>
    </row>
    <row r="20" spans="2:16" x14ac:dyDescent="0.2">
      <c r="C20" s="4"/>
      <c r="D20" s="4" t="s">
        <v>15</v>
      </c>
      <c r="E20" s="6">
        <v>-0.191</v>
      </c>
      <c r="F20" s="6">
        <v>0.52600000000000002</v>
      </c>
      <c r="G20" s="6">
        <v>-0.01</v>
      </c>
      <c r="H20" s="6">
        <v>-0.36199999999999999</v>
      </c>
      <c r="I20" s="11">
        <v>0.71699999999999997</v>
      </c>
      <c r="J20" s="11"/>
      <c r="K20" s="4"/>
      <c r="L20" s="7">
        <v>0.81899999999999995</v>
      </c>
      <c r="M20" s="7">
        <v>1.4330000000000001</v>
      </c>
      <c r="N20" s="7">
        <v>0.04</v>
      </c>
      <c r="O20" s="7">
        <v>0.57099999999999995</v>
      </c>
      <c r="P20" s="10">
        <v>0.56899999999999995</v>
      </c>
    </row>
    <row r="21" spans="2:16" x14ac:dyDescent="0.2">
      <c r="C21" s="4"/>
      <c r="D21" s="4" t="s">
        <v>22</v>
      </c>
      <c r="E21" s="6">
        <v>199.92</v>
      </c>
      <c r="F21" s="6">
        <v>7.9740000000000002</v>
      </c>
      <c r="G21" s="6">
        <v>0.67200000000000004</v>
      </c>
      <c r="H21" s="6">
        <v>25.071999999999999</v>
      </c>
      <c r="I21" s="9" t="s">
        <v>23</v>
      </c>
      <c r="J21" s="11"/>
      <c r="K21" s="4"/>
      <c r="L21" s="7">
        <v>196.38900000000001</v>
      </c>
      <c r="M21" s="7">
        <v>20.635000000000002</v>
      </c>
      <c r="N21" s="7">
        <v>0.67600000000000005</v>
      </c>
      <c r="O21" s="7">
        <v>9.5169999999999995</v>
      </c>
      <c r="P21" s="8" t="s">
        <v>23</v>
      </c>
    </row>
    <row r="22" spans="2:16" x14ac:dyDescent="0.2">
      <c r="C22" s="4"/>
      <c r="D22" s="4" t="s">
        <v>16</v>
      </c>
      <c r="E22" s="6">
        <v>-21.097000000000001</v>
      </c>
      <c r="F22" s="6">
        <v>9.5830000000000002</v>
      </c>
      <c r="G22" s="6">
        <v>-6.2E-2</v>
      </c>
      <c r="H22" s="6">
        <v>-2.2010000000000001</v>
      </c>
      <c r="I22" s="11">
        <v>2.8000000000000001E-2</v>
      </c>
      <c r="J22" s="11"/>
      <c r="K22" s="4"/>
      <c r="L22" s="7">
        <v>79.930000000000007</v>
      </c>
      <c r="M22" s="7">
        <v>27.568000000000001</v>
      </c>
      <c r="N22" s="7">
        <v>0.216</v>
      </c>
      <c r="O22" s="7">
        <v>2.899</v>
      </c>
      <c r="P22" s="10">
        <v>5.0000000000000001E-3</v>
      </c>
    </row>
    <row r="23" spans="2:16" x14ac:dyDescent="0.2">
      <c r="C23" s="4"/>
      <c r="D23" s="4" t="s">
        <v>18</v>
      </c>
      <c r="E23" s="6">
        <v>-791.38400000000001</v>
      </c>
      <c r="F23" s="6">
        <v>1759.2829999999999</v>
      </c>
      <c r="G23" s="6">
        <v>-1.2E-2</v>
      </c>
      <c r="H23" s="6">
        <v>-0.45</v>
      </c>
      <c r="I23" s="11">
        <v>0.65300000000000002</v>
      </c>
      <c r="J23" s="11"/>
      <c r="K23" s="4"/>
      <c r="L23" s="7">
        <v>-6685.3990000000003</v>
      </c>
      <c r="M23" s="7">
        <v>4683.4480000000003</v>
      </c>
      <c r="N23" s="7">
        <v>-0.105</v>
      </c>
      <c r="O23" s="7">
        <v>-1.427</v>
      </c>
      <c r="P23" s="10">
        <v>0.156</v>
      </c>
    </row>
    <row r="24" spans="2:16" x14ac:dyDescent="0.2">
      <c r="D24" s="4"/>
      <c r="E24" s="5"/>
      <c r="F24" s="5"/>
      <c r="G24" s="5"/>
      <c r="H24" s="5"/>
      <c r="I24" s="5"/>
      <c r="J24" s="11"/>
      <c r="K24" s="4"/>
      <c r="L24" s="4"/>
      <c r="M24" s="4"/>
      <c r="N24" s="4"/>
      <c r="O24" s="4"/>
      <c r="P24" s="4"/>
    </row>
    <row r="25" spans="2:16" x14ac:dyDescent="0.2">
      <c r="B25" s="4" t="s">
        <v>20</v>
      </c>
      <c r="C25" s="4"/>
      <c r="D25" s="4"/>
      <c r="E25" s="5" t="s">
        <v>65</v>
      </c>
      <c r="F25" s="5"/>
      <c r="G25" s="5"/>
      <c r="H25" s="5"/>
      <c r="I25" s="5"/>
      <c r="J25" s="11"/>
      <c r="K25" s="4"/>
      <c r="L25" s="4" t="s">
        <v>66</v>
      </c>
      <c r="M25" s="4"/>
      <c r="N25" s="4"/>
      <c r="O25" s="4"/>
      <c r="P25" s="4"/>
    </row>
    <row r="26" spans="2:16" x14ac:dyDescent="0.2">
      <c r="B26" s="4"/>
      <c r="C26" s="4" t="s">
        <v>41</v>
      </c>
      <c r="D26" s="4"/>
      <c r="E26" s="5"/>
      <c r="F26" s="5"/>
      <c r="G26" s="5"/>
      <c r="H26" s="5"/>
      <c r="I26" s="5"/>
      <c r="J26" s="11"/>
      <c r="K26" s="4"/>
      <c r="L26" s="4"/>
      <c r="M26" s="4"/>
      <c r="N26" s="4"/>
      <c r="O26" s="4"/>
      <c r="P26" s="4"/>
    </row>
    <row r="27" spans="2:16" x14ac:dyDescent="0.2">
      <c r="B27" s="4"/>
      <c r="C27" s="20"/>
      <c r="D27" s="20"/>
      <c r="E27" s="22" t="s">
        <v>1</v>
      </c>
      <c r="F27" s="22" t="s">
        <v>26</v>
      </c>
      <c r="G27" s="22" t="s">
        <v>24</v>
      </c>
      <c r="H27" s="22" t="s">
        <v>0</v>
      </c>
      <c r="I27" s="22" t="s">
        <v>21</v>
      </c>
      <c r="J27" s="74"/>
      <c r="K27" s="20"/>
      <c r="L27" s="21" t="s">
        <v>1</v>
      </c>
      <c r="M27" s="21" t="s">
        <v>26</v>
      </c>
      <c r="N27" s="21" t="s">
        <v>24</v>
      </c>
      <c r="O27" s="21" t="s">
        <v>0</v>
      </c>
      <c r="P27" s="21" t="s">
        <v>21</v>
      </c>
    </row>
    <row r="28" spans="2:16" x14ac:dyDescent="0.2">
      <c r="B28" s="4"/>
      <c r="C28" s="4" t="s">
        <v>88</v>
      </c>
      <c r="D28" s="4" t="s">
        <v>2</v>
      </c>
      <c r="E28" s="6">
        <v>1378.9670000000001</v>
      </c>
      <c r="F28" s="6">
        <v>66.924000000000007</v>
      </c>
      <c r="G28" s="6"/>
      <c r="H28" s="6">
        <v>20.605</v>
      </c>
      <c r="I28" s="9" t="s">
        <v>23</v>
      </c>
      <c r="J28" s="11"/>
      <c r="K28" s="4" t="s">
        <v>87</v>
      </c>
      <c r="L28" s="7">
        <v>1704.0519999999999</v>
      </c>
      <c r="M28" s="7">
        <v>75.463999999999999</v>
      </c>
      <c r="N28" s="7"/>
      <c r="O28" s="7">
        <v>22.581</v>
      </c>
      <c r="P28" s="8" t="s">
        <v>23</v>
      </c>
    </row>
    <row r="29" spans="2:16" x14ac:dyDescent="0.2">
      <c r="D29" s="4" t="s">
        <v>3</v>
      </c>
      <c r="E29" s="6">
        <v>4525.5739999999996</v>
      </c>
      <c r="F29" s="6">
        <v>7069.66</v>
      </c>
      <c r="G29" s="6">
        <v>0.14099999999999999</v>
      </c>
      <c r="H29" s="6">
        <v>0.64</v>
      </c>
      <c r="I29" s="11">
        <v>0.52700000000000002</v>
      </c>
      <c r="J29" s="11"/>
      <c r="L29" s="7">
        <v>-14519.691999999999</v>
      </c>
      <c r="M29" s="7">
        <v>11032.268</v>
      </c>
      <c r="N29" s="7">
        <v>-0.17899999999999999</v>
      </c>
      <c r="O29" s="7">
        <v>-1.3160000000000001</v>
      </c>
      <c r="P29" s="10">
        <v>0.193</v>
      </c>
    </row>
    <row r="30" spans="2:16" x14ac:dyDescent="0.2">
      <c r="D30" s="4" t="s">
        <v>4</v>
      </c>
      <c r="E30" s="6">
        <v>3388.1779999999999</v>
      </c>
      <c r="F30" s="6">
        <v>6646.9709999999995</v>
      </c>
      <c r="G30" s="6">
        <v>0.24199999999999999</v>
      </c>
      <c r="H30" s="6">
        <v>0.51</v>
      </c>
      <c r="I30" s="11">
        <v>0.61399999999999999</v>
      </c>
      <c r="J30" s="11"/>
      <c r="L30" s="7">
        <v>-9834.9120000000003</v>
      </c>
      <c r="M30" s="7">
        <v>5612.6279999999997</v>
      </c>
      <c r="N30" s="7">
        <v>-0.39900000000000002</v>
      </c>
      <c r="O30" s="7">
        <v>-1.752</v>
      </c>
      <c r="P30" s="10">
        <v>8.5000000000000006E-2</v>
      </c>
    </row>
    <row r="31" spans="2:16" x14ac:dyDescent="0.2">
      <c r="D31" s="4" t="s">
        <v>5</v>
      </c>
      <c r="E31" s="6">
        <v>-6976.0959999999995</v>
      </c>
      <c r="F31" s="6">
        <v>4737.4799999999996</v>
      </c>
      <c r="G31" s="6">
        <v>-0.57899999999999996</v>
      </c>
      <c r="H31" s="6">
        <v>-1.4730000000000001</v>
      </c>
      <c r="I31" s="11">
        <v>0.15</v>
      </c>
      <c r="J31" s="11"/>
      <c r="L31" s="7">
        <v>13916.974</v>
      </c>
      <c r="M31" s="7">
        <v>6545.5309999999999</v>
      </c>
      <c r="N31" s="7">
        <v>0.52200000000000002</v>
      </c>
      <c r="O31" s="7">
        <v>2.1259999999999999</v>
      </c>
      <c r="P31" s="10">
        <v>3.7999999999999999E-2</v>
      </c>
    </row>
    <row r="32" spans="2:16" x14ac:dyDescent="0.2">
      <c r="D32" s="4" t="s">
        <v>6</v>
      </c>
      <c r="E32" s="6">
        <v>3599.2779999999998</v>
      </c>
      <c r="F32" s="6">
        <v>4480.6019999999999</v>
      </c>
      <c r="G32" s="6">
        <v>0.21</v>
      </c>
      <c r="H32" s="6">
        <v>0.80300000000000005</v>
      </c>
      <c r="I32" s="11">
        <v>0.42799999999999999</v>
      </c>
      <c r="J32" s="11"/>
      <c r="L32" s="7">
        <v>6300.8969999999999</v>
      </c>
      <c r="M32" s="7">
        <v>6338.6480000000001</v>
      </c>
      <c r="N32" s="7">
        <v>0.19400000000000001</v>
      </c>
      <c r="O32" s="7">
        <v>0.99399999999999999</v>
      </c>
      <c r="P32" s="10">
        <v>0.32400000000000001</v>
      </c>
    </row>
    <row r="33" spans="2:16" x14ac:dyDescent="0.2">
      <c r="D33" s="4" t="s">
        <v>7</v>
      </c>
      <c r="E33" s="6">
        <v>514.13499999999999</v>
      </c>
      <c r="F33" s="6">
        <v>2736.7249999999999</v>
      </c>
      <c r="G33" s="6">
        <v>6.4000000000000001E-2</v>
      </c>
      <c r="H33" s="6">
        <v>0.188</v>
      </c>
      <c r="I33" s="11">
        <v>0.85199999999999998</v>
      </c>
      <c r="J33" s="11"/>
      <c r="L33" s="7">
        <v>8293.6380000000008</v>
      </c>
      <c r="M33" s="7">
        <v>4426.0209999999997</v>
      </c>
      <c r="N33" s="7">
        <v>0.48099999999999998</v>
      </c>
      <c r="O33" s="7">
        <v>1.8740000000000001</v>
      </c>
      <c r="P33" s="10">
        <v>6.6000000000000003E-2</v>
      </c>
    </row>
    <row r="34" spans="2:16" x14ac:dyDescent="0.2">
      <c r="D34" s="4" t="s">
        <v>8</v>
      </c>
      <c r="E34" s="6">
        <v>-297.92700000000002</v>
      </c>
      <c r="F34" s="6">
        <v>4913.05</v>
      </c>
      <c r="G34" s="6">
        <v>-1.0999999999999999E-2</v>
      </c>
      <c r="H34" s="6">
        <v>-6.0999999999999999E-2</v>
      </c>
      <c r="I34" s="11">
        <v>0.95199999999999996</v>
      </c>
      <c r="J34" s="11"/>
      <c r="L34" s="7">
        <v>4894.1670000000004</v>
      </c>
      <c r="M34" s="7">
        <v>6996.0919999999996</v>
      </c>
      <c r="N34" s="7">
        <v>0.105</v>
      </c>
      <c r="O34" s="7">
        <v>0.7</v>
      </c>
      <c r="P34" s="10">
        <v>0.48699999999999999</v>
      </c>
    </row>
    <row r="35" spans="2:16" x14ac:dyDescent="0.2">
      <c r="D35" s="4" t="s">
        <v>9</v>
      </c>
      <c r="E35" s="6">
        <v>-9108.6839999999993</v>
      </c>
      <c r="F35" s="6">
        <v>5039.4989999999998</v>
      </c>
      <c r="G35" s="6">
        <v>-0.32900000000000001</v>
      </c>
      <c r="H35" s="6">
        <v>-1.8069999999999999</v>
      </c>
      <c r="I35" s="11">
        <v>0.08</v>
      </c>
      <c r="J35" s="11"/>
      <c r="L35" s="7">
        <v>-1324.0530000000001</v>
      </c>
      <c r="M35" s="7">
        <v>4275.5069999999996</v>
      </c>
      <c r="N35" s="7">
        <v>-3.9E-2</v>
      </c>
      <c r="O35" s="7">
        <v>-0.31</v>
      </c>
      <c r="P35" s="10">
        <v>0.75800000000000001</v>
      </c>
    </row>
    <row r="36" spans="2:16" x14ac:dyDescent="0.2">
      <c r="D36" s="4" t="s">
        <v>10</v>
      </c>
      <c r="E36" s="6">
        <v>2601.6509999999998</v>
      </c>
      <c r="F36" s="6">
        <v>4711.6360000000004</v>
      </c>
      <c r="G36" s="6">
        <v>0.104</v>
      </c>
      <c r="H36" s="6">
        <v>0.55200000000000005</v>
      </c>
      <c r="I36" s="11">
        <v>0.58499999999999996</v>
      </c>
      <c r="J36" s="11"/>
      <c r="L36" s="7">
        <v>-7668.1170000000002</v>
      </c>
      <c r="M36" s="7">
        <v>4849.8459999999995</v>
      </c>
      <c r="N36" s="7">
        <v>-0.19900000000000001</v>
      </c>
      <c r="O36" s="7">
        <v>-1.581</v>
      </c>
      <c r="P36" s="10">
        <v>0.11899999999999999</v>
      </c>
    </row>
    <row r="37" spans="2:16" x14ac:dyDescent="0.2">
      <c r="D37" s="4" t="s">
        <v>11</v>
      </c>
      <c r="E37" s="6">
        <v>-4883.9059999999999</v>
      </c>
      <c r="F37" s="6">
        <v>4102.9750000000004</v>
      </c>
      <c r="G37" s="6">
        <v>-0.32400000000000001</v>
      </c>
      <c r="H37" s="6">
        <v>-1.19</v>
      </c>
      <c r="I37" s="11">
        <v>0.24199999999999999</v>
      </c>
      <c r="J37" s="11"/>
      <c r="L37" s="7">
        <v>1897.579</v>
      </c>
      <c r="M37" s="7">
        <v>4710.5950000000003</v>
      </c>
      <c r="N37" s="7">
        <v>6.5000000000000002E-2</v>
      </c>
      <c r="O37" s="7">
        <v>0.40300000000000002</v>
      </c>
      <c r="P37" s="10">
        <v>0.68899999999999995</v>
      </c>
    </row>
    <row r="38" spans="2:16" x14ac:dyDescent="0.2">
      <c r="D38" s="4" t="s">
        <v>12</v>
      </c>
      <c r="E38" s="6">
        <v>3657.585</v>
      </c>
      <c r="F38" s="6">
        <v>4342.5860000000002</v>
      </c>
      <c r="G38" s="6">
        <v>0.13800000000000001</v>
      </c>
      <c r="H38" s="6">
        <v>0.84199999999999997</v>
      </c>
      <c r="I38" s="11">
        <v>0.40600000000000003</v>
      </c>
      <c r="J38" s="11"/>
      <c r="L38" s="7">
        <v>-6486.3860000000004</v>
      </c>
      <c r="M38" s="7">
        <v>4564.0649999999996</v>
      </c>
      <c r="N38" s="7">
        <v>-0.19400000000000001</v>
      </c>
      <c r="O38" s="7">
        <v>-1.421</v>
      </c>
      <c r="P38" s="10">
        <v>0.161</v>
      </c>
    </row>
    <row r="39" spans="2:16" x14ac:dyDescent="0.2">
      <c r="D39" s="4" t="s">
        <v>13</v>
      </c>
      <c r="E39" s="6">
        <v>-25.151</v>
      </c>
      <c r="F39" s="6">
        <v>30.681000000000001</v>
      </c>
      <c r="G39" s="6">
        <v>-0.126</v>
      </c>
      <c r="H39" s="6">
        <v>-0.82</v>
      </c>
      <c r="I39" s="11">
        <v>0.41799999999999998</v>
      </c>
      <c r="J39" s="11"/>
      <c r="L39" s="7">
        <v>54.860999999999997</v>
      </c>
      <c r="M39" s="7">
        <v>43.326999999999998</v>
      </c>
      <c r="N39" s="7">
        <v>0.154</v>
      </c>
      <c r="O39" s="7">
        <v>1.266</v>
      </c>
      <c r="P39" s="10">
        <v>0.21099999999999999</v>
      </c>
    </row>
    <row r="40" spans="2:16" x14ac:dyDescent="0.2">
      <c r="D40" s="4" t="s">
        <v>14</v>
      </c>
      <c r="E40" s="6">
        <v>-62.719000000000001</v>
      </c>
      <c r="F40" s="6">
        <v>45.54</v>
      </c>
      <c r="G40" s="6">
        <v>-0.249</v>
      </c>
      <c r="H40" s="6">
        <v>-1.377</v>
      </c>
      <c r="I40" s="11">
        <v>0.17799999999999999</v>
      </c>
      <c r="J40" s="11"/>
      <c r="L40" s="7">
        <v>-34.838999999999999</v>
      </c>
      <c r="M40" s="7">
        <v>52.924999999999997</v>
      </c>
      <c r="N40" s="7">
        <v>-7.9000000000000001E-2</v>
      </c>
      <c r="O40" s="7">
        <v>-0.65800000000000003</v>
      </c>
      <c r="P40" s="10">
        <v>0.51300000000000001</v>
      </c>
    </row>
    <row r="41" spans="2:16" x14ac:dyDescent="0.2">
      <c r="D41" s="4" t="s">
        <v>15</v>
      </c>
      <c r="E41" s="6">
        <v>2.8530000000000002</v>
      </c>
      <c r="F41" s="6">
        <v>2.2189999999999999</v>
      </c>
      <c r="G41" s="6">
        <v>0.218</v>
      </c>
      <c r="H41" s="6">
        <v>1.286</v>
      </c>
      <c r="I41" s="11">
        <v>0.20699999999999999</v>
      </c>
      <c r="J41" s="11"/>
      <c r="L41" s="7">
        <v>-2.4430000000000001</v>
      </c>
      <c r="M41" s="7">
        <v>2.19</v>
      </c>
      <c r="N41" s="7">
        <v>-0.152</v>
      </c>
      <c r="O41" s="7">
        <v>-1.1160000000000001</v>
      </c>
      <c r="P41" s="10">
        <v>0.26900000000000002</v>
      </c>
    </row>
    <row r="42" spans="2:16" x14ac:dyDescent="0.2">
      <c r="D42" s="4" t="s">
        <v>16</v>
      </c>
      <c r="E42" s="6">
        <v>21.8</v>
      </c>
      <c r="F42" s="6">
        <v>36.598999999999997</v>
      </c>
      <c r="G42" s="6">
        <v>0.106</v>
      </c>
      <c r="H42" s="6">
        <v>0.59599999999999997</v>
      </c>
      <c r="I42" s="11">
        <v>0.55500000000000005</v>
      </c>
      <c r="J42" s="11"/>
      <c r="L42" s="7">
        <v>89.254999999999995</v>
      </c>
      <c r="M42" s="7">
        <v>42.948999999999998</v>
      </c>
      <c r="N42" s="7">
        <v>0.27500000000000002</v>
      </c>
      <c r="O42" s="7">
        <v>2.0779999999999998</v>
      </c>
      <c r="P42" s="10">
        <v>4.2000000000000003E-2</v>
      </c>
    </row>
    <row r="43" spans="2:16" x14ac:dyDescent="0.2">
      <c r="D43" s="4" t="s">
        <v>18</v>
      </c>
      <c r="E43" s="6">
        <v>-55.021999999999998</v>
      </c>
      <c r="F43" s="6">
        <v>6510.9780000000001</v>
      </c>
      <c r="G43" s="6">
        <v>-1E-3</v>
      </c>
      <c r="H43" s="6">
        <v>-8.0000000000000002E-3</v>
      </c>
      <c r="I43" s="11">
        <v>0.99299999999999999</v>
      </c>
      <c r="J43" s="11"/>
      <c r="L43" s="7">
        <v>-9883.3340000000007</v>
      </c>
      <c r="M43" s="7">
        <v>6771.0879999999997</v>
      </c>
      <c r="N43" s="7">
        <v>-0.192</v>
      </c>
      <c r="O43" s="7">
        <v>-1.46</v>
      </c>
      <c r="P43" s="10">
        <v>0.15</v>
      </c>
    </row>
    <row r="44" spans="2:16" x14ac:dyDescent="0.2">
      <c r="E44" s="1"/>
      <c r="F44" s="1"/>
      <c r="G44" s="1"/>
      <c r="H44" s="1"/>
      <c r="I44" s="1"/>
      <c r="J44" s="11"/>
    </row>
    <row r="45" spans="2:16" x14ac:dyDescent="0.2">
      <c r="B45" s="4" t="s">
        <v>20</v>
      </c>
      <c r="C45" s="4"/>
      <c r="D45" s="4"/>
      <c r="E45" s="5" t="s">
        <v>67</v>
      </c>
      <c r="F45" s="5"/>
      <c r="G45" s="5"/>
      <c r="H45" s="5"/>
      <c r="I45" s="5"/>
      <c r="J45" s="11"/>
      <c r="K45" s="4"/>
      <c r="L45" s="4" t="s">
        <v>68</v>
      </c>
      <c r="M45" s="4"/>
      <c r="N45" s="4"/>
      <c r="O45" s="4"/>
      <c r="P45" s="4"/>
    </row>
    <row r="46" spans="2:16" x14ac:dyDescent="0.2">
      <c r="B46" s="4"/>
      <c r="C46" s="4" t="s">
        <v>48</v>
      </c>
      <c r="D46" s="4"/>
      <c r="E46" s="5"/>
      <c r="F46" s="5"/>
      <c r="G46" s="5"/>
      <c r="H46" s="5"/>
      <c r="I46" s="5"/>
      <c r="J46" s="11"/>
      <c r="K46" s="4"/>
      <c r="L46" s="4"/>
      <c r="M46" s="4"/>
      <c r="N46" s="4"/>
      <c r="O46" s="4"/>
      <c r="P46" s="4"/>
    </row>
    <row r="47" spans="2:16" x14ac:dyDescent="0.2">
      <c r="B47" s="4"/>
      <c r="C47" s="20"/>
      <c r="D47" s="20"/>
      <c r="E47" s="22" t="s">
        <v>1</v>
      </c>
      <c r="F47" s="22" t="s">
        <v>26</v>
      </c>
      <c r="G47" s="22" t="s">
        <v>24</v>
      </c>
      <c r="H47" s="22" t="s">
        <v>0</v>
      </c>
      <c r="I47" s="22" t="s">
        <v>21</v>
      </c>
      <c r="J47" s="74"/>
      <c r="K47" s="20"/>
      <c r="L47" s="21" t="s">
        <v>1</v>
      </c>
      <c r="M47" s="21" t="s">
        <v>26</v>
      </c>
      <c r="N47" s="21" t="s">
        <v>24</v>
      </c>
      <c r="O47" s="21" t="s">
        <v>0</v>
      </c>
      <c r="P47" s="21" t="s">
        <v>21</v>
      </c>
    </row>
    <row r="48" spans="2:16" x14ac:dyDescent="0.2">
      <c r="C48" s="4" t="s">
        <v>46</v>
      </c>
      <c r="D48" s="4" t="s">
        <v>2</v>
      </c>
      <c r="E48" s="6">
        <v>1727.306</v>
      </c>
      <c r="F48" s="6">
        <v>77.06</v>
      </c>
      <c r="G48" s="6"/>
      <c r="H48" s="6">
        <v>22.414999999999999</v>
      </c>
      <c r="I48" s="11">
        <v>0</v>
      </c>
      <c r="J48" s="11"/>
    </row>
    <row r="49" spans="2:16" x14ac:dyDescent="0.2">
      <c r="C49" s="4"/>
      <c r="D49" s="4" t="s">
        <v>3</v>
      </c>
      <c r="E49" s="6">
        <v>-9603.6560000000009</v>
      </c>
      <c r="F49" s="6">
        <v>11020.425999999999</v>
      </c>
      <c r="G49" s="6">
        <v>-0.124</v>
      </c>
      <c r="H49" s="6">
        <v>-0.871</v>
      </c>
      <c r="I49" s="11">
        <v>0.38800000000000001</v>
      </c>
      <c r="J49" s="11"/>
    </row>
    <row r="50" spans="2:16" x14ac:dyDescent="0.2">
      <c r="C50" s="4"/>
      <c r="D50" s="4" t="s">
        <v>4</v>
      </c>
      <c r="E50" s="6">
        <v>-7111.1379999999999</v>
      </c>
      <c r="F50" s="6">
        <v>6114.3090000000002</v>
      </c>
      <c r="G50" s="6">
        <v>-0.29499999999999998</v>
      </c>
      <c r="H50" s="6">
        <v>-1.163</v>
      </c>
      <c r="I50" s="11">
        <v>0.251</v>
      </c>
      <c r="J50" s="11"/>
    </row>
    <row r="51" spans="2:16" x14ac:dyDescent="0.2">
      <c r="C51" s="4"/>
      <c r="D51" s="4" t="s">
        <v>5</v>
      </c>
      <c r="E51" s="6">
        <v>11926.721</v>
      </c>
      <c r="F51" s="6">
        <v>7191.0810000000001</v>
      </c>
      <c r="G51" s="6">
        <v>0.48599999999999999</v>
      </c>
      <c r="H51" s="6">
        <v>1.659</v>
      </c>
      <c r="I51" s="11">
        <v>0.104</v>
      </c>
      <c r="J51" s="11"/>
    </row>
    <row r="52" spans="2:16" x14ac:dyDescent="0.2">
      <c r="C52" s="4"/>
      <c r="D52" s="4" t="s">
        <v>6</v>
      </c>
      <c r="E52" s="6">
        <v>6495.3069999999998</v>
      </c>
      <c r="F52" s="6">
        <v>6432.6049999999996</v>
      </c>
      <c r="G52" s="6">
        <v>0.214</v>
      </c>
      <c r="H52" s="6">
        <v>1.01</v>
      </c>
      <c r="I52" s="11">
        <v>0.318</v>
      </c>
      <c r="J52" s="11"/>
    </row>
    <row r="53" spans="2:16" x14ac:dyDescent="0.2">
      <c r="C53" s="4"/>
      <c r="D53" s="4" t="s">
        <v>7</v>
      </c>
      <c r="E53" s="6">
        <v>9131.7749999999996</v>
      </c>
      <c r="F53" s="6">
        <v>5985.3509999999997</v>
      </c>
      <c r="G53" s="6">
        <v>0.56599999999999995</v>
      </c>
      <c r="H53" s="6">
        <v>1.526</v>
      </c>
      <c r="I53" s="11">
        <v>0.13400000000000001</v>
      </c>
      <c r="J53" s="11"/>
    </row>
    <row r="54" spans="2:16" x14ac:dyDescent="0.2">
      <c r="C54" s="4"/>
      <c r="D54" s="4" t="s">
        <v>8</v>
      </c>
      <c r="E54" s="6">
        <v>5642.0659999999998</v>
      </c>
      <c r="F54" s="6">
        <v>7193.26</v>
      </c>
      <c r="G54" s="6">
        <v>0.123</v>
      </c>
      <c r="H54" s="6">
        <v>0.78400000000000003</v>
      </c>
      <c r="I54" s="11">
        <v>0.437</v>
      </c>
      <c r="J54" s="11"/>
    </row>
    <row r="55" spans="2:16" x14ac:dyDescent="0.2">
      <c r="C55" s="4"/>
      <c r="D55" s="4" t="s">
        <v>9</v>
      </c>
      <c r="E55" s="6">
        <v>-447.06900000000002</v>
      </c>
      <c r="F55" s="6">
        <v>4194.4170000000004</v>
      </c>
      <c r="G55" s="6">
        <v>-1.4E-2</v>
      </c>
      <c r="H55" s="6">
        <v>-0.107</v>
      </c>
      <c r="I55" s="11">
        <v>0.91600000000000004</v>
      </c>
      <c r="J55" s="11"/>
    </row>
    <row r="56" spans="2:16" x14ac:dyDescent="0.2">
      <c r="C56" s="4"/>
      <c r="D56" s="4" t="s">
        <v>10</v>
      </c>
      <c r="E56" s="6">
        <v>-9459.6679999999997</v>
      </c>
      <c r="F56" s="6">
        <v>4827.6750000000002</v>
      </c>
      <c r="G56" s="6">
        <v>-0.26</v>
      </c>
      <c r="H56" s="6">
        <v>-1.9590000000000001</v>
      </c>
      <c r="I56" s="11">
        <v>5.6000000000000001E-2</v>
      </c>
      <c r="J56" s="11"/>
    </row>
    <row r="57" spans="2:16" x14ac:dyDescent="0.2">
      <c r="C57" s="4"/>
      <c r="D57" s="4" t="s">
        <v>11</v>
      </c>
      <c r="E57" s="6">
        <v>8971.5830000000005</v>
      </c>
      <c r="F57" s="6">
        <v>6206.8530000000001</v>
      </c>
      <c r="G57" s="6">
        <v>0.22</v>
      </c>
      <c r="H57" s="6">
        <v>1.4450000000000001</v>
      </c>
      <c r="I57" s="11">
        <v>0.155</v>
      </c>
      <c r="J57" s="11"/>
    </row>
    <row r="58" spans="2:16" x14ac:dyDescent="0.2">
      <c r="C58" s="4"/>
      <c r="D58" s="4" t="s">
        <v>12</v>
      </c>
      <c r="E58" s="6">
        <v>-9218.5460000000003</v>
      </c>
      <c r="F58" s="6">
        <v>4698.9229999999998</v>
      </c>
      <c r="G58" s="6">
        <v>-0.28199999999999997</v>
      </c>
      <c r="H58" s="6">
        <v>-1.962</v>
      </c>
      <c r="I58" s="11">
        <v>5.6000000000000001E-2</v>
      </c>
      <c r="J58" s="11"/>
    </row>
    <row r="59" spans="2:16" x14ac:dyDescent="0.2">
      <c r="C59" s="4"/>
      <c r="D59" s="4" t="s">
        <v>13</v>
      </c>
      <c r="E59" s="6">
        <v>66.628</v>
      </c>
      <c r="F59" s="6">
        <v>44.045000000000002</v>
      </c>
      <c r="G59" s="6">
        <v>0.20399999999999999</v>
      </c>
      <c r="H59" s="6">
        <v>1.5129999999999999</v>
      </c>
      <c r="I59" s="11">
        <v>0.13700000000000001</v>
      </c>
      <c r="J59" s="11"/>
    </row>
    <row r="60" spans="2:16" x14ac:dyDescent="0.2">
      <c r="C60" s="4"/>
      <c r="D60" s="4" t="s">
        <v>14</v>
      </c>
      <c r="E60" s="6">
        <v>-117.87</v>
      </c>
      <c r="F60" s="6">
        <v>64.236000000000004</v>
      </c>
      <c r="G60" s="6">
        <v>-0.23100000000000001</v>
      </c>
      <c r="H60" s="6">
        <v>-1.835</v>
      </c>
      <c r="I60" s="11">
        <v>7.2999999999999995E-2</v>
      </c>
      <c r="J60" s="11"/>
    </row>
    <row r="61" spans="2:16" x14ac:dyDescent="0.2">
      <c r="C61" s="4"/>
      <c r="D61" s="4" t="s">
        <v>15</v>
      </c>
      <c r="E61" s="6">
        <v>-2.5649999999999999</v>
      </c>
      <c r="F61" s="6">
        <v>2.17</v>
      </c>
      <c r="G61" s="6">
        <v>-0.16700000000000001</v>
      </c>
      <c r="H61" s="6">
        <v>-1.1819999999999999</v>
      </c>
      <c r="I61" s="11">
        <v>0.24299999999999999</v>
      </c>
      <c r="J61" s="11"/>
    </row>
    <row r="62" spans="2:16" x14ac:dyDescent="0.2">
      <c r="C62" s="4"/>
      <c r="D62" s="4" t="s">
        <v>18</v>
      </c>
      <c r="E62" s="6">
        <v>-13262.504000000001</v>
      </c>
      <c r="F62" s="6">
        <v>6750.4309999999996</v>
      </c>
      <c r="G62" s="6">
        <v>-0.26300000000000001</v>
      </c>
      <c r="H62" s="6">
        <v>-1.9650000000000001</v>
      </c>
      <c r="I62" s="11">
        <v>5.5E-2</v>
      </c>
      <c r="J62" s="11">
        <f>I62/2</f>
        <v>2.75E-2</v>
      </c>
    </row>
    <row r="63" spans="2:16" x14ac:dyDescent="0.2">
      <c r="E63" s="1"/>
      <c r="F63" s="1"/>
      <c r="G63" s="1"/>
      <c r="H63" s="1"/>
      <c r="I63" s="1"/>
      <c r="J63" s="11"/>
    </row>
    <row r="64" spans="2:16" x14ac:dyDescent="0.2">
      <c r="B64" s="4" t="s">
        <v>20</v>
      </c>
      <c r="C64" s="4"/>
      <c r="D64" s="4"/>
      <c r="E64" s="5" t="s">
        <v>76</v>
      </c>
      <c r="F64" s="5"/>
      <c r="G64" s="5"/>
      <c r="H64" s="5"/>
      <c r="I64" s="5"/>
      <c r="J64" s="11"/>
      <c r="K64" s="4"/>
      <c r="L64" s="4" t="s">
        <v>77</v>
      </c>
      <c r="M64" s="4"/>
      <c r="N64" s="4"/>
      <c r="O64" s="4"/>
      <c r="P64" s="4"/>
    </row>
    <row r="65" spans="2:16" x14ac:dyDescent="0.2">
      <c r="B65" s="4"/>
      <c r="C65" s="4" t="s">
        <v>75</v>
      </c>
      <c r="D65" s="4"/>
      <c r="E65" s="5"/>
      <c r="F65" s="5"/>
      <c r="G65" s="5"/>
      <c r="H65" s="5"/>
      <c r="I65" s="5"/>
      <c r="J65" s="11"/>
      <c r="K65" s="4"/>
      <c r="L65" s="4"/>
      <c r="M65" s="4"/>
      <c r="N65" s="4"/>
      <c r="O65" s="4"/>
      <c r="P65" s="4"/>
    </row>
    <row r="66" spans="2:16" x14ac:dyDescent="0.2">
      <c r="B66" s="4"/>
      <c r="C66" s="20"/>
      <c r="D66" s="20"/>
      <c r="E66" s="22" t="s">
        <v>1</v>
      </c>
      <c r="F66" s="22" t="s">
        <v>26</v>
      </c>
      <c r="G66" s="22" t="s">
        <v>24</v>
      </c>
      <c r="H66" s="22" t="s">
        <v>0</v>
      </c>
      <c r="I66" s="22" t="s">
        <v>21</v>
      </c>
      <c r="J66" s="74"/>
      <c r="K66" s="20"/>
      <c r="L66" s="21" t="s">
        <v>1</v>
      </c>
      <c r="M66" s="21" t="s">
        <v>26</v>
      </c>
      <c r="N66" s="21" t="s">
        <v>24</v>
      </c>
      <c r="O66" s="21" t="s">
        <v>0</v>
      </c>
      <c r="P66" s="21" t="s">
        <v>21</v>
      </c>
    </row>
    <row r="67" spans="2:16" x14ac:dyDescent="0.2">
      <c r="C67" s="4" t="s">
        <v>46</v>
      </c>
      <c r="D67" s="4" t="s">
        <v>2</v>
      </c>
      <c r="E67" s="34">
        <v>1328.8679999999999</v>
      </c>
      <c r="F67" s="34">
        <v>83.891000000000005</v>
      </c>
      <c r="G67" s="34"/>
      <c r="H67" s="34">
        <v>15.84</v>
      </c>
      <c r="I67" s="11">
        <v>0</v>
      </c>
      <c r="J67" s="11"/>
    </row>
    <row r="68" spans="2:16" x14ac:dyDescent="0.2">
      <c r="D68" s="4" t="s">
        <v>3</v>
      </c>
      <c r="E68" s="34">
        <v>3316.8449999999998</v>
      </c>
      <c r="F68" s="34">
        <v>8757.1579999999994</v>
      </c>
      <c r="G68" s="34">
        <v>0.104</v>
      </c>
      <c r="H68" s="34">
        <v>0.379</v>
      </c>
      <c r="I68" s="11">
        <v>0.70799999999999996</v>
      </c>
      <c r="J68" s="11"/>
    </row>
    <row r="69" spans="2:16" x14ac:dyDescent="0.2">
      <c r="D69" s="4" t="s">
        <v>4</v>
      </c>
      <c r="E69" s="34">
        <v>-3444.6460000000002</v>
      </c>
      <c r="F69" s="34">
        <v>9640.768</v>
      </c>
      <c r="G69" s="34">
        <v>-0.10299999999999999</v>
      </c>
      <c r="H69" s="34">
        <v>-0.35699999999999998</v>
      </c>
      <c r="I69" s="11">
        <v>0.72399999999999998</v>
      </c>
      <c r="J69" s="11"/>
    </row>
    <row r="70" spans="2:16" x14ac:dyDescent="0.2">
      <c r="D70" s="4" t="s">
        <v>5</v>
      </c>
      <c r="E70" s="34">
        <v>-4000.7429999999999</v>
      </c>
      <c r="F70" s="34">
        <v>5594.7659999999996</v>
      </c>
      <c r="G70" s="34">
        <v>-0.193</v>
      </c>
      <c r="H70" s="34">
        <v>-0.71499999999999997</v>
      </c>
      <c r="I70" s="11">
        <v>0.48199999999999998</v>
      </c>
      <c r="J70" s="11"/>
    </row>
    <row r="71" spans="2:16" x14ac:dyDescent="0.2">
      <c r="D71" s="4" t="s">
        <v>6</v>
      </c>
      <c r="E71" s="34">
        <v>1402.415</v>
      </c>
      <c r="F71" s="34">
        <v>5294.8140000000003</v>
      </c>
      <c r="G71" s="34">
        <v>5.7000000000000002E-2</v>
      </c>
      <c r="H71" s="34">
        <v>0.26500000000000001</v>
      </c>
      <c r="I71" s="11">
        <v>0.79400000000000004</v>
      </c>
      <c r="J71" s="11"/>
    </row>
    <row r="72" spans="2:16" x14ac:dyDescent="0.2">
      <c r="D72" s="4" t="s">
        <v>7</v>
      </c>
      <c r="E72" s="34">
        <v>8156.02</v>
      </c>
      <c r="F72" s="34">
        <v>6446.0590000000002</v>
      </c>
      <c r="G72" s="34">
        <v>0.36899999999999999</v>
      </c>
      <c r="H72" s="34">
        <v>1.2649999999999999</v>
      </c>
      <c r="I72" s="11">
        <v>0.219</v>
      </c>
      <c r="J72" s="11"/>
    </row>
    <row r="73" spans="2:16" x14ac:dyDescent="0.2">
      <c r="D73" s="4" t="s">
        <v>8</v>
      </c>
      <c r="E73" s="34">
        <v>2730.4969999999998</v>
      </c>
      <c r="F73" s="34">
        <v>5573.1130000000003</v>
      </c>
      <c r="G73" s="34">
        <v>0.11899999999999999</v>
      </c>
      <c r="H73" s="34">
        <v>0.49</v>
      </c>
      <c r="I73" s="11">
        <v>0.629</v>
      </c>
      <c r="J73" s="11"/>
    </row>
    <row r="74" spans="2:16" x14ac:dyDescent="0.2">
      <c r="D74" s="4" t="s">
        <v>9</v>
      </c>
      <c r="E74" s="34">
        <v>-9976.6970000000001</v>
      </c>
      <c r="F74" s="34">
        <v>5868.9889999999996</v>
      </c>
      <c r="G74" s="34">
        <v>-0.40200000000000002</v>
      </c>
      <c r="H74" s="34">
        <v>-1.7</v>
      </c>
      <c r="I74" s="11">
        <v>0.10299999999999999</v>
      </c>
      <c r="J74" s="11"/>
    </row>
    <row r="75" spans="2:16" x14ac:dyDescent="0.2">
      <c r="D75" s="4" t="s">
        <v>10</v>
      </c>
      <c r="E75" s="34">
        <v>1062.9100000000001</v>
      </c>
      <c r="F75" s="34">
        <v>6223.0249999999996</v>
      </c>
      <c r="G75" s="34">
        <v>4.4999999999999998E-2</v>
      </c>
      <c r="H75" s="34">
        <v>0.17100000000000001</v>
      </c>
      <c r="I75" s="11">
        <v>0.86599999999999999</v>
      </c>
      <c r="J75" s="11"/>
    </row>
    <row r="76" spans="2:16" x14ac:dyDescent="0.2">
      <c r="D76" s="4" t="s">
        <v>11</v>
      </c>
      <c r="E76" s="34">
        <v>-8356.9509999999991</v>
      </c>
      <c r="F76" s="34">
        <v>5392.848</v>
      </c>
      <c r="G76" s="34">
        <v>-0.502</v>
      </c>
      <c r="H76" s="34">
        <v>-1.55</v>
      </c>
      <c r="I76" s="11">
        <v>0.13500000000000001</v>
      </c>
      <c r="J76" s="11"/>
    </row>
    <row r="77" spans="2:16" x14ac:dyDescent="0.2">
      <c r="D77" s="4" t="s">
        <v>12</v>
      </c>
      <c r="E77" s="34">
        <v>3300.7910000000002</v>
      </c>
      <c r="F77" s="34">
        <v>5551.9480000000003</v>
      </c>
      <c r="G77" s="34">
        <v>0.115</v>
      </c>
      <c r="H77" s="34">
        <v>0.59499999999999997</v>
      </c>
      <c r="I77" s="11">
        <v>0.55800000000000005</v>
      </c>
      <c r="J77" s="11"/>
    </row>
    <row r="78" spans="2:16" x14ac:dyDescent="0.2">
      <c r="D78" s="4" t="s">
        <v>13</v>
      </c>
      <c r="E78" s="34">
        <v>-49.268999999999998</v>
      </c>
      <c r="F78" s="34">
        <v>41.418999999999997</v>
      </c>
      <c r="G78" s="34">
        <v>-0.26200000000000001</v>
      </c>
      <c r="H78" s="34">
        <v>-1.19</v>
      </c>
      <c r="I78" s="11">
        <v>0.247</v>
      </c>
      <c r="J78" s="11"/>
    </row>
    <row r="79" spans="2:16" x14ac:dyDescent="0.2">
      <c r="D79" s="4" t="s">
        <v>14</v>
      </c>
      <c r="E79" s="34">
        <v>-95.024000000000001</v>
      </c>
      <c r="F79" s="34">
        <v>59.5</v>
      </c>
      <c r="G79" s="34">
        <v>-0.35299999999999998</v>
      </c>
      <c r="H79" s="34">
        <v>-1.597</v>
      </c>
      <c r="I79" s="11">
        <v>0.125</v>
      </c>
      <c r="J79" s="11"/>
    </row>
    <row r="80" spans="2:16" x14ac:dyDescent="0.2">
      <c r="D80" s="4" t="s">
        <v>60</v>
      </c>
      <c r="E80" s="34">
        <v>4.0149999999999997</v>
      </c>
      <c r="F80" s="34">
        <v>2.8820000000000001</v>
      </c>
      <c r="G80" s="34">
        <v>0.3</v>
      </c>
      <c r="H80" s="34">
        <v>1.393</v>
      </c>
      <c r="I80" s="11">
        <v>0.17699999999999999</v>
      </c>
      <c r="J80" s="11"/>
    </row>
    <row r="81" spans="2:10" x14ac:dyDescent="0.2">
      <c r="D81" s="4" t="s">
        <v>18</v>
      </c>
      <c r="E81" s="34">
        <v>-479.42899999999997</v>
      </c>
      <c r="F81" s="34">
        <v>7592.3159999999998</v>
      </c>
      <c r="G81" s="34">
        <v>-1.2999999999999999E-2</v>
      </c>
      <c r="H81" s="34">
        <v>-6.3E-2</v>
      </c>
      <c r="I81" s="11">
        <v>0.95</v>
      </c>
      <c r="J81" s="11">
        <f>I81/2</f>
        <v>0.47499999999999998</v>
      </c>
    </row>
    <row r="82" spans="2:10" x14ac:dyDescent="0.2">
      <c r="E82" s="1"/>
      <c r="F82" s="1"/>
      <c r="G82" s="1"/>
      <c r="H82" s="1"/>
      <c r="I82" s="1"/>
      <c r="J82" s="11"/>
    </row>
    <row r="83" spans="2:10" x14ac:dyDescent="0.2">
      <c r="B83" s="4" t="s">
        <v>20</v>
      </c>
      <c r="C83" s="4"/>
      <c r="D83" s="4"/>
      <c r="E83" s="5" t="s">
        <v>98</v>
      </c>
      <c r="F83" s="5"/>
      <c r="G83" s="5"/>
      <c r="H83" s="5"/>
      <c r="I83" s="5"/>
      <c r="J83" s="11"/>
    </row>
    <row r="84" spans="2:10" x14ac:dyDescent="0.2">
      <c r="B84" s="4"/>
      <c r="C84" s="4" t="s">
        <v>96</v>
      </c>
      <c r="D84" s="4"/>
      <c r="E84" s="5"/>
      <c r="F84" s="5"/>
      <c r="G84" s="5"/>
      <c r="H84" s="5"/>
      <c r="I84" s="5"/>
      <c r="J84" s="11"/>
    </row>
    <row r="85" spans="2:10" x14ac:dyDescent="0.2">
      <c r="B85" s="4"/>
      <c r="C85" s="20"/>
      <c r="D85" s="20"/>
      <c r="E85" s="22" t="s">
        <v>1</v>
      </c>
      <c r="F85" s="22" t="s">
        <v>26</v>
      </c>
      <c r="G85" s="22" t="s">
        <v>24</v>
      </c>
      <c r="H85" s="22" t="s">
        <v>0</v>
      </c>
      <c r="I85" s="22" t="s">
        <v>21</v>
      </c>
      <c r="J85" s="74"/>
    </row>
    <row r="86" spans="2:10" x14ac:dyDescent="0.2">
      <c r="C86" s="4" t="s">
        <v>46</v>
      </c>
      <c r="D86" s="4" t="s">
        <v>2</v>
      </c>
      <c r="E86" s="6">
        <v>1601.1279999999999</v>
      </c>
      <c r="F86" s="6">
        <v>26.638000000000002</v>
      </c>
      <c r="G86" s="6"/>
      <c r="H86" s="6">
        <v>60.106999999999999</v>
      </c>
      <c r="I86" s="11">
        <v>0</v>
      </c>
      <c r="J86" s="11"/>
    </row>
    <row r="87" spans="2:10" x14ac:dyDescent="0.2">
      <c r="C87" s="4"/>
      <c r="D87" s="4" t="s">
        <v>3</v>
      </c>
      <c r="E87" s="6">
        <v>-9652.0349999999999</v>
      </c>
      <c r="F87" s="6">
        <v>3906.4059999999999</v>
      </c>
      <c r="G87" s="6">
        <v>-0.161</v>
      </c>
      <c r="H87" s="6">
        <v>-2.4710000000000001</v>
      </c>
      <c r="I87" s="11">
        <v>1.4E-2</v>
      </c>
      <c r="J87" s="11"/>
    </row>
    <row r="88" spans="2:10" x14ac:dyDescent="0.2">
      <c r="C88" s="4"/>
      <c r="D88" s="4" t="s">
        <v>4</v>
      </c>
      <c r="E88" s="6">
        <v>-5227.6769999999997</v>
      </c>
      <c r="F88" s="6">
        <v>2700.08</v>
      </c>
      <c r="G88" s="6">
        <v>-0.22700000000000001</v>
      </c>
      <c r="H88" s="6">
        <v>-1.9359999999999999</v>
      </c>
      <c r="I88" s="11">
        <v>5.3999999999999999E-2</v>
      </c>
      <c r="J88" s="11"/>
    </row>
    <row r="89" spans="2:10" x14ac:dyDescent="0.2">
      <c r="C89" s="4"/>
      <c r="D89" s="4" t="s">
        <v>5</v>
      </c>
      <c r="E89" s="6">
        <v>3208.8130000000001</v>
      </c>
      <c r="F89" s="6">
        <v>1903.604</v>
      </c>
      <c r="G89" s="6">
        <v>0.21</v>
      </c>
      <c r="H89" s="6">
        <v>1.6859999999999999</v>
      </c>
      <c r="I89" s="11">
        <v>9.2999999999999999E-2</v>
      </c>
      <c r="J89" s="11"/>
    </row>
    <row r="90" spans="2:10" x14ac:dyDescent="0.2">
      <c r="C90" s="4"/>
      <c r="D90" s="4" t="s">
        <v>6</v>
      </c>
      <c r="E90" s="6">
        <v>-1306.306</v>
      </c>
      <c r="F90" s="6">
        <v>2371.944</v>
      </c>
      <c r="G90" s="6">
        <v>-5.1999999999999998E-2</v>
      </c>
      <c r="H90" s="6">
        <v>-0.55100000000000005</v>
      </c>
      <c r="I90" s="11">
        <v>0.58199999999999996</v>
      </c>
      <c r="J90" s="11"/>
    </row>
    <row r="91" spans="2:10" x14ac:dyDescent="0.2">
      <c r="C91" s="4"/>
      <c r="D91" s="4" t="s">
        <v>7</v>
      </c>
      <c r="E91" s="6">
        <v>-840.51599999999996</v>
      </c>
      <c r="F91" s="6">
        <v>1243.3050000000001</v>
      </c>
      <c r="G91" s="6">
        <v>-4.4999999999999998E-2</v>
      </c>
      <c r="H91" s="6">
        <v>-0.67600000000000005</v>
      </c>
      <c r="I91" s="11">
        <v>0.5</v>
      </c>
      <c r="J91" s="11"/>
    </row>
    <row r="92" spans="2:10" x14ac:dyDescent="0.2">
      <c r="C92" s="4"/>
      <c r="D92" s="4" t="s">
        <v>8</v>
      </c>
      <c r="E92" s="6">
        <v>1712.759</v>
      </c>
      <c r="F92" s="6">
        <v>2325.7869999999998</v>
      </c>
      <c r="G92" s="6">
        <v>0.04</v>
      </c>
      <c r="H92" s="6">
        <v>0.73599999999999999</v>
      </c>
      <c r="I92" s="11">
        <v>0.46200000000000002</v>
      </c>
      <c r="J92" s="11"/>
    </row>
    <row r="93" spans="2:10" x14ac:dyDescent="0.2">
      <c r="C93" s="4"/>
      <c r="D93" s="4" t="s">
        <v>9</v>
      </c>
      <c r="E93" s="6">
        <v>-5207.42</v>
      </c>
      <c r="F93" s="6">
        <v>2393.1889999999999</v>
      </c>
      <c r="G93" s="6">
        <v>-0.123</v>
      </c>
      <c r="H93" s="6">
        <v>-2.1760000000000002</v>
      </c>
      <c r="I93" s="11">
        <v>0.03</v>
      </c>
      <c r="J93" s="11"/>
    </row>
    <row r="94" spans="2:10" x14ac:dyDescent="0.2">
      <c r="C94" s="4"/>
      <c r="D94" s="4" t="s">
        <v>10</v>
      </c>
      <c r="E94" s="6">
        <v>-2234.306</v>
      </c>
      <c r="F94" s="6">
        <v>2094.1880000000001</v>
      </c>
      <c r="G94" s="6">
        <v>-5.8999999999999997E-2</v>
      </c>
      <c r="H94" s="6">
        <v>-1.0669999999999999</v>
      </c>
      <c r="I94" s="11">
        <v>0.28699999999999998</v>
      </c>
      <c r="J94" s="11"/>
    </row>
    <row r="95" spans="2:10" x14ac:dyDescent="0.2">
      <c r="C95" s="4"/>
      <c r="D95" s="4" t="s">
        <v>11</v>
      </c>
      <c r="E95" s="6">
        <v>-1394.328</v>
      </c>
      <c r="F95" s="6">
        <v>1126.174</v>
      </c>
      <c r="G95" s="6">
        <v>-0.08</v>
      </c>
      <c r="H95" s="6">
        <v>-1.238</v>
      </c>
      <c r="I95" s="11">
        <v>0.217</v>
      </c>
      <c r="J95" s="11"/>
    </row>
    <row r="96" spans="2:10" x14ac:dyDescent="0.2">
      <c r="C96" s="4"/>
      <c r="D96" s="4" t="s">
        <v>12</v>
      </c>
      <c r="E96" s="6">
        <v>-1137.287</v>
      </c>
      <c r="F96" s="6">
        <v>1839.2270000000001</v>
      </c>
      <c r="G96" s="6">
        <v>-3.5999999999999997E-2</v>
      </c>
      <c r="H96" s="6">
        <v>-0.61799999999999999</v>
      </c>
      <c r="I96" s="11">
        <v>0.53700000000000003</v>
      </c>
      <c r="J96" s="11"/>
    </row>
    <row r="97" spans="2:10" x14ac:dyDescent="0.2">
      <c r="C97" s="4"/>
      <c r="D97" s="4" t="s">
        <v>13</v>
      </c>
      <c r="E97" s="6">
        <v>-11.843999999999999</v>
      </c>
      <c r="F97" s="6">
        <v>17.797999999999998</v>
      </c>
      <c r="G97" s="6">
        <v>-3.7999999999999999E-2</v>
      </c>
      <c r="H97" s="6">
        <v>-0.66500000000000004</v>
      </c>
      <c r="I97" s="11">
        <v>0.50600000000000001</v>
      </c>
      <c r="J97" s="11"/>
    </row>
    <row r="98" spans="2:10" x14ac:dyDescent="0.2">
      <c r="C98" s="4"/>
      <c r="D98" s="4" t="s">
        <v>14</v>
      </c>
      <c r="E98" s="6">
        <v>11.59</v>
      </c>
      <c r="F98" s="6">
        <v>20.056000000000001</v>
      </c>
      <c r="G98" s="6">
        <v>3.2000000000000001E-2</v>
      </c>
      <c r="H98" s="6">
        <v>0.57799999999999996</v>
      </c>
      <c r="I98" s="11">
        <v>0.56399999999999995</v>
      </c>
      <c r="J98" s="11"/>
    </row>
    <row r="99" spans="2:10" x14ac:dyDescent="0.2">
      <c r="C99" s="4"/>
      <c r="D99" s="4" t="s">
        <v>15</v>
      </c>
      <c r="E99" s="6">
        <v>1.1759999999999999</v>
      </c>
      <c r="F99" s="6">
        <v>0.8</v>
      </c>
      <c r="G99" s="6">
        <v>8.2000000000000003E-2</v>
      </c>
      <c r="H99" s="6">
        <v>1.4710000000000001</v>
      </c>
      <c r="I99" s="11">
        <v>0.14199999999999999</v>
      </c>
      <c r="J99" s="11"/>
    </row>
    <row r="100" spans="2:10" x14ac:dyDescent="0.2">
      <c r="C100" s="4"/>
      <c r="D100" s="4" t="s">
        <v>18</v>
      </c>
      <c r="E100" s="6">
        <v>-1582.604</v>
      </c>
      <c r="F100" s="6">
        <v>2823.4989999999998</v>
      </c>
      <c r="G100" s="6">
        <v>-3.1E-2</v>
      </c>
      <c r="H100" s="6">
        <v>-0.56100000000000005</v>
      </c>
      <c r="I100" s="11">
        <v>0.57599999999999996</v>
      </c>
      <c r="J100" s="11">
        <f>I100/2</f>
        <v>0.28799999999999998</v>
      </c>
    </row>
    <row r="101" spans="2:10" x14ac:dyDescent="0.2">
      <c r="E101" s="1"/>
      <c r="F101" s="1"/>
      <c r="G101" s="1"/>
      <c r="H101" s="1"/>
      <c r="I101" s="1"/>
      <c r="J101" s="11"/>
    </row>
    <row r="102" spans="2:10" x14ac:dyDescent="0.2">
      <c r="B102" s="4" t="s">
        <v>20</v>
      </c>
      <c r="C102" s="4"/>
      <c r="D102" s="4"/>
      <c r="E102" s="5" t="s">
        <v>99</v>
      </c>
      <c r="F102" s="5"/>
      <c r="G102" s="5"/>
      <c r="H102" s="5"/>
      <c r="I102" s="5"/>
      <c r="J102" s="11"/>
    </row>
    <row r="103" spans="2:10" x14ac:dyDescent="0.2">
      <c r="B103" s="4"/>
      <c r="C103" s="4" t="s">
        <v>97</v>
      </c>
      <c r="D103" s="4"/>
      <c r="E103" s="5"/>
      <c r="F103" s="5"/>
      <c r="G103" s="5"/>
      <c r="H103" s="5"/>
      <c r="I103" s="5"/>
      <c r="J103" s="11"/>
    </row>
    <row r="104" spans="2:10" x14ac:dyDescent="0.2">
      <c r="B104" s="4"/>
      <c r="C104" s="20"/>
      <c r="D104" s="20"/>
      <c r="E104" s="22" t="s">
        <v>1</v>
      </c>
      <c r="F104" s="22" t="s">
        <v>26</v>
      </c>
      <c r="G104" s="22" t="s">
        <v>24</v>
      </c>
      <c r="H104" s="22" t="s">
        <v>0</v>
      </c>
      <c r="I104" s="22" t="s">
        <v>21</v>
      </c>
      <c r="J104" s="74"/>
    </row>
    <row r="105" spans="2:10" x14ac:dyDescent="0.2">
      <c r="C105" s="4" t="s">
        <v>46</v>
      </c>
      <c r="D105" s="4" t="s">
        <v>2</v>
      </c>
      <c r="E105" s="34">
        <v>1494.951</v>
      </c>
      <c r="F105" s="34">
        <v>24.821999999999999</v>
      </c>
      <c r="G105" s="34"/>
      <c r="H105" s="34">
        <v>60.228000000000002</v>
      </c>
      <c r="I105" s="11">
        <v>0</v>
      </c>
      <c r="J105" s="11"/>
    </row>
    <row r="106" spans="2:10" x14ac:dyDescent="0.2">
      <c r="D106" s="4" t="s">
        <v>3</v>
      </c>
      <c r="E106" s="34">
        <v>-848.77099999999996</v>
      </c>
      <c r="F106" s="34">
        <v>3407.8130000000001</v>
      </c>
      <c r="G106" s="34">
        <v>-1.7999999999999999E-2</v>
      </c>
      <c r="H106" s="34">
        <v>-0.249</v>
      </c>
      <c r="I106" s="11">
        <v>0.80400000000000005</v>
      </c>
      <c r="J106" s="11"/>
    </row>
    <row r="107" spans="2:10" x14ac:dyDescent="0.2">
      <c r="D107" s="4" t="s">
        <v>4</v>
      </c>
      <c r="E107" s="34">
        <v>-1339.992</v>
      </c>
      <c r="F107" s="34">
        <v>1979.538</v>
      </c>
      <c r="G107" s="34">
        <v>-5.8000000000000003E-2</v>
      </c>
      <c r="H107" s="34">
        <v>-0.67700000000000005</v>
      </c>
      <c r="I107" s="11">
        <v>0.499</v>
      </c>
      <c r="J107" s="11"/>
    </row>
    <row r="108" spans="2:10" x14ac:dyDescent="0.2">
      <c r="D108" s="4" t="s">
        <v>5</v>
      </c>
      <c r="E108" s="34">
        <v>-175.70699999999999</v>
      </c>
      <c r="F108" s="34">
        <v>2299.5070000000001</v>
      </c>
      <c r="G108" s="34">
        <v>-7.0000000000000001E-3</v>
      </c>
      <c r="H108" s="34">
        <v>-7.5999999999999998E-2</v>
      </c>
      <c r="I108" s="11">
        <v>0.93899999999999995</v>
      </c>
      <c r="J108" s="11"/>
    </row>
    <row r="109" spans="2:10" x14ac:dyDescent="0.2">
      <c r="D109" s="4" t="s">
        <v>6</v>
      </c>
      <c r="E109" s="34">
        <v>594.13900000000001</v>
      </c>
      <c r="F109" s="34">
        <v>2338.5610000000001</v>
      </c>
      <c r="G109" s="34">
        <v>0.02</v>
      </c>
      <c r="H109" s="34">
        <v>0.254</v>
      </c>
      <c r="I109" s="11">
        <v>0.8</v>
      </c>
      <c r="J109" s="11"/>
    </row>
    <row r="110" spans="2:10" x14ac:dyDescent="0.2">
      <c r="D110" s="4" t="s">
        <v>7</v>
      </c>
      <c r="E110" s="34">
        <v>3148.9250000000002</v>
      </c>
      <c r="F110" s="34">
        <v>1608.6659999999999</v>
      </c>
      <c r="G110" s="34">
        <v>0.17899999999999999</v>
      </c>
      <c r="H110" s="34">
        <v>1.9570000000000001</v>
      </c>
      <c r="I110" s="11">
        <v>5.0999999999999997E-2</v>
      </c>
      <c r="J110" s="11"/>
    </row>
    <row r="111" spans="2:10" x14ac:dyDescent="0.2">
      <c r="D111" s="4" t="s">
        <v>8</v>
      </c>
      <c r="E111" s="34">
        <v>-1811.0360000000001</v>
      </c>
      <c r="F111" s="34">
        <v>1895.742</v>
      </c>
      <c r="G111" s="34">
        <v>-6.0999999999999999E-2</v>
      </c>
      <c r="H111" s="34">
        <v>-0.95499999999999996</v>
      </c>
      <c r="I111" s="11">
        <v>0.34</v>
      </c>
      <c r="J111" s="11"/>
    </row>
    <row r="112" spans="2:10" x14ac:dyDescent="0.2">
      <c r="D112" s="4" t="s">
        <v>9</v>
      </c>
      <c r="E112" s="34">
        <v>223.374</v>
      </c>
      <c r="F112" s="34">
        <v>2150.0700000000002</v>
      </c>
      <c r="G112" s="34">
        <v>7.0000000000000001E-3</v>
      </c>
      <c r="H112" s="34">
        <v>0.104</v>
      </c>
      <c r="I112" s="11">
        <v>0.91700000000000004</v>
      </c>
      <c r="J112" s="11"/>
    </row>
    <row r="113" spans="4:10" x14ac:dyDescent="0.2">
      <c r="D113" s="4" t="s">
        <v>10</v>
      </c>
      <c r="E113" s="34">
        <v>-1578.423</v>
      </c>
      <c r="F113" s="34">
        <v>1985.4849999999999</v>
      </c>
      <c r="G113" s="34">
        <v>-5.0999999999999997E-2</v>
      </c>
      <c r="H113" s="34">
        <v>-0.79500000000000004</v>
      </c>
      <c r="I113" s="11">
        <v>0.42699999999999999</v>
      </c>
      <c r="J113" s="11"/>
    </row>
    <row r="114" spans="4:10" x14ac:dyDescent="0.2">
      <c r="D114" s="4" t="s">
        <v>11</v>
      </c>
      <c r="E114" s="34">
        <v>-608.34400000000005</v>
      </c>
      <c r="F114" s="34">
        <v>1249.229</v>
      </c>
      <c r="G114" s="34">
        <v>-4.4999999999999998E-2</v>
      </c>
      <c r="H114" s="34">
        <v>-0.48699999999999999</v>
      </c>
      <c r="I114" s="11">
        <v>0.627</v>
      </c>
      <c r="J114" s="11"/>
    </row>
    <row r="115" spans="4:10" x14ac:dyDescent="0.2">
      <c r="D115" s="4" t="s">
        <v>12</v>
      </c>
      <c r="E115" s="34">
        <v>-1501.991</v>
      </c>
      <c r="F115" s="34">
        <v>1780.009</v>
      </c>
      <c r="G115" s="34">
        <v>-5.5E-2</v>
      </c>
      <c r="H115" s="34">
        <v>-0.84399999999999997</v>
      </c>
      <c r="I115" s="11">
        <v>0.4</v>
      </c>
      <c r="J115" s="11"/>
    </row>
    <row r="116" spans="4:10" x14ac:dyDescent="0.2">
      <c r="D116" s="4" t="s">
        <v>13</v>
      </c>
      <c r="E116" s="34">
        <v>1.786</v>
      </c>
      <c r="F116" s="34">
        <v>15.984</v>
      </c>
      <c r="G116" s="34">
        <v>7.0000000000000001E-3</v>
      </c>
      <c r="H116" s="34">
        <v>0.112</v>
      </c>
      <c r="I116" s="11">
        <v>0.91100000000000003</v>
      </c>
      <c r="J116" s="11"/>
    </row>
    <row r="117" spans="4:10" x14ac:dyDescent="0.2">
      <c r="D117" s="4" t="s">
        <v>14</v>
      </c>
      <c r="E117" s="34">
        <v>7.9859999999999998</v>
      </c>
      <c r="F117" s="34">
        <v>16.512</v>
      </c>
      <c r="G117" s="34">
        <v>3.3000000000000002E-2</v>
      </c>
      <c r="H117" s="34">
        <v>0.48399999999999999</v>
      </c>
      <c r="I117" s="11">
        <v>0.629</v>
      </c>
      <c r="J117" s="11"/>
    </row>
    <row r="118" spans="4:10" x14ac:dyDescent="0.2">
      <c r="D118" s="4" t="s">
        <v>60</v>
      </c>
      <c r="E118" s="34">
        <v>-1.331</v>
      </c>
      <c r="F118" s="34">
        <v>0.77400000000000002</v>
      </c>
      <c r="G118" s="34">
        <v>-0.113</v>
      </c>
      <c r="H118" s="34">
        <v>-1.72</v>
      </c>
      <c r="I118" s="11">
        <v>8.6999999999999994E-2</v>
      </c>
      <c r="J118" s="11"/>
    </row>
    <row r="119" spans="4:10" x14ac:dyDescent="0.2">
      <c r="D119" s="4" t="s">
        <v>18</v>
      </c>
      <c r="E119" s="34">
        <v>-2285.6660000000002</v>
      </c>
      <c r="F119" s="34">
        <v>2716.0390000000002</v>
      </c>
      <c r="G119" s="34">
        <v>-5.3999999999999999E-2</v>
      </c>
      <c r="H119" s="34">
        <v>-0.84199999999999997</v>
      </c>
      <c r="I119" s="11">
        <v>0.40100000000000002</v>
      </c>
      <c r="J119" s="11">
        <f>I119/2</f>
        <v>0.20050000000000001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G68"/>
  <sheetViews>
    <sheetView zoomScaleNormal="100" workbookViewId="0">
      <selection activeCell="B2" sqref="B2"/>
    </sheetView>
  </sheetViews>
  <sheetFormatPr baseColWidth="10" defaultColWidth="8.83203125" defaultRowHeight="15" x14ac:dyDescent="0.2"/>
  <cols>
    <col min="4" max="17" width="8.83203125" customWidth="1"/>
  </cols>
  <sheetData>
    <row r="2" spans="2:33" ht="19" customHeight="1" x14ac:dyDescent="0.2">
      <c r="B2" s="2" t="s">
        <v>251</v>
      </c>
    </row>
    <row r="4" spans="2:33" x14ac:dyDescent="0.2">
      <c r="B4" s="4" t="s">
        <v>20</v>
      </c>
      <c r="C4" s="4"/>
      <c r="D4" s="4"/>
      <c r="E4" s="5" t="s">
        <v>69</v>
      </c>
      <c r="F4" s="5"/>
      <c r="G4" s="5"/>
      <c r="H4" s="5"/>
      <c r="I4" s="5"/>
      <c r="J4" s="5"/>
      <c r="K4" s="4"/>
      <c r="L4" s="4" t="s">
        <v>70</v>
      </c>
      <c r="M4" s="7"/>
      <c r="N4" s="7"/>
      <c r="O4" s="7"/>
      <c r="P4" s="7"/>
      <c r="S4" s="4"/>
      <c r="T4" s="30"/>
      <c r="U4" s="30"/>
      <c r="V4" s="30"/>
      <c r="W4" s="30"/>
      <c r="X4" s="30"/>
      <c r="Y4" s="30"/>
      <c r="Z4" s="30"/>
      <c r="AA4" s="30"/>
      <c r="AB4" s="30"/>
      <c r="AC4" s="30"/>
      <c r="AD4" s="31"/>
      <c r="AE4" s="31"/>
      <c r="AF4" s="31"/>
      <c r="AG4" s="31"/>
    </row>
    <row r="5" spans="2:33" x14ac:dyDescent="0.2">
      <c r="B5" s="4"/>
      <c r="C5" s="4"/>
      <c r="D5" s="4"/>
      <c r="E5" s="5"/>
      <c r="F5" s="5"/>
      <c r="G5" s="5"/>
      <c r="H5" s="5"/>
      <c r="I5" s="5"/>
      <c r="J5" s="5"/>
      <c r="K5" s="4"/>
      <c r="L5" s="4"/>
      <c r="M5" s="7"/>
      <c r="N5" s="7"/>
      <c r="O5" s="7"/>
      <c r="P5" s="7"/>
      <c r="S5" s="4"/>
      <c r="T5" s="30"/>
      <c r="U5" s="30"/>
      <c r="V5" s="30"/>
      <c r="W5" s="30"/>
      <c r="X5" s="30"/>
      <c r="Y5" s="30"/>
      <c r="Z5" s="30"/>
      <c r="AA5" s="30"/>
      <c r="AB5" s="30"/>
      <c r="AC5" s="30"/>
      <c r="AD5" s="31"/>
      <c r="AE5" s="31"/>
      <c r="AF5" s="31"/>
      <c r="AG5" s="31"/>
    </row>
    <row r="6" spans="2:33" x14ac:dyDescent="0.2">
      <c r="B6" s="4"/>
      <c r="C6" s="20"/>
      <c r="D6" s="20"/>
      <c r="E6" s="22" t="s">
        <v>1</v>
      </c>
      <c r="F6" s="22" t="s">
        <v>26</v>
      </c>
      <c r="G6" s="22" t="s">
        <v>24</v>
      </c>
      <c r="H6" s="22" t="s">
        <v>0</v>
      </c>
      <c r="I6" s="22" t="s">
        <v>21</v>
      </c>
      <c r="J6" s="23"/>
      <c r="K6" s="20"/>
      <c r="L6" s="21" t="s">
        <v>1</v>
      </c>
      <c r="M6" s="21" t="s">
        <v>26</v>
      </c>
      <c r="N6" s="21" t="s">
        <v>24</v>
      </c>
      <c r="O6" s="21" t="s">
        <v>0</v>
      </c>
      <c r="P6" s="21" t="s">
        <v>21</v>
      </c>
      <c r="S6" s="4"/>
      <c r="T6" s="30"/>
      <c r="U6" s="30"/>
      <c r="V6" s="32"/>
      <c r="W6" s="32"/>
      <c r="X6" s="32"/>
      <c r="Y6" s="32"/>
      <c r="Z6" s="32"/>
      <c r="AA6" s="30"/>
      <c r="AB6" s="30"/>
      <c r="AC6" s="32"/>
      <c r="AD6" s="32"/>
      <c r="AE6" s="32"/>
      <c r="AF6" s="32"/>
      <c r="AG6" s="32"/>
    </row>
    <row r="7" spans="2:33" x14ac:dyDescent="0.2">
      <c r="B7" s="4"/>
      <c r="C7" s="4" t="s">
        <v>40</v>
      </c>
      <c r="D7" s="4" t="s">
        <v>2</v>
      </c>
      <c r="E7" s="6">
        <v>1715.64</v>
      </c>
      <c r="F7" s="6">
        <v>84.891000000000005</v>
      </c>
      <c r="G7" s="6"/>
      <c r="H7" s="6">
        <v>20.21</v>
      </c>
      <c r="I7" s="9" t="s">
        <v>23</v>
      </c>
      <c r="J7" s="5"/>
      <c r="K7" s="4" t="s">
        <v>41</v>
      </c>
      <c r="L7" s="7">
        <v>1696.3820000000001</v>
      </c>
      <c r="M7" s="7">
        <v>179.27500000000001</v>
      </c>
      <c r="N7" s="7"/>
      <c r="O7" s="7">
        <v>9.4619999999999997</v>
      </c>
      <c r="P7" s="14" t="s">
        <v>23</v>
      </c>
      <c r="S7" s="4"/>
      <c r="T7" s="30"/>
      <c r="U7" s="30"/>
      <c r="V7" s="31"/>
      <c r="W7" s="31"/>
      <c r="X7" s="31"/>
      <c r="Y7" s="31"/>
      <c r="Z7" s="29"/>
      <c r="AA7" s="30"/>
      <c r="AB7" s="30"/>
      <c r="AC7" s="31"/>
      <c r="AD7" s="31"/>
      <c r="AE7" s="31"/>
      <c r="AF7" s="31"/>
      <c r="AG7" s="29"/>
    </row>
    <row r="8" spans="2:33" x14ac:dyDescent="0.2">
      <c r="D8" s="4" t="s">
        <v>3</v>
      </c>
      <c r="E8" s="6">
        <v>-4783.2719999999999</v>
      </c>
      <c r="F8" s="6">
        <v>2130.018</v>
      </c>
      <c r="G8" s="6">
        <v>-7.3999999999999996E-2</v>
      </c>
      <c r="H8" s="6">
        <v>-2.246</v>
      </c>
      <c r="I8" s="11">
        <v>2.5000000000000001E-2</v>
      </c>
      <c r="J8" s="1"/>
      <c r="L8" s="7">
        <v>-1500.2339999999999</v>
      </c>
      <c r="M8" s="7">
        <v>5445.1840000000002</v>
      </c>
      <c r="N8" s="7">
        <v>-2.1999999999999999E-2</v>
      </c>
      <c r="O8" s="7">
        <v>-0.27600000000000002</v>
      </c>
      <c r="P8" s="28">
        <v>0.78400000000000003</v>
      </c>
      <c r="T8" s="33"/>
      <c r="U8" s="30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</row>
    <row r="9" spans="2:33" x14ac:dyDescent="0.2">
      <c r="D9" s="4" t="s">
        <v>4</v>
      </c>
      <c r="E9" s="6">
        <v>-4555.174</v>
      </c>
      <c r="F9" s="6">
        <v>1323.3389999999999</v>
      </c>
      <c r="G9" s="6">
        <v>-0.19600000000000001</v>
      </c>
      <c r="H9" s="6">
        <v>-3.4420000000000002</v>
      </c>
      <c r="I9" s="11">
        <v>1E-3</v>
      </c>
      <c r="J9" s="1"/>
      <c r="L9" s="7">
        <v>-6786.5990000000002</v>
      </c>
      <c r="M9" s="7">
        <v>3525.877</v>
      </c>
      <c r="N9" s="7">
        <v>-0.27</v>
      </c>
      <c r="O9" s="7">
        <v>-1.925</v>
      </c>
      <c r="P9" s="28">
        <v>5.7000000000000002E-2</v>
      </c>
      <c r="U9" s="4"/>
    </row>
    <row r="10" spans="2:33" x14ac:dyDescent="0.2">
      <c r="D10" s="4" t="s">
        <v>5</v>
      </c>
      <c r="E10" s="6">
        <v>2248.951</v>
      </c>
      <c r="F10" s="6">
        <v>1097.0340000000001</v>
      </c>
      <c r="G10" s="6">
        <v>0.127</v>
      </c>
      <c r="H10" s="6">
        <v>2.0499999999999998</v>
      </c>
      <c r="I10" s="11">
        <v>4.1000000000000002E-2</v>
      </c>
      <c r="J10" s="1"/>
      <c r="L10" s="7">
        <v>2261.5259999999998</v>
      </c>
      <c r="M10" s="7">
        <v>3324.739</v>
      </c>
      <c r="N10" s="7">
        <v>9.7000000000000003E-2</v>
      </c>
      <c r="O10" s="7">
        <v>0.68</v>
      </c>
      <c r="P10" s="28">
        <v>0.498</v>
      </c>
      <c r="U10" s="4"/>
    </row>
    <row r="11" spans="2:33" x14ac:dyDescent="0.2">
      <c r="D11" s="4" t="s">
        <v>6</v>
      </c>
      <c r="E11" s="6">
        <v>198.27</v>
      </c>
      <c r="F11" s="6">
        <v>1466.9849999999999</v>
      </c>
      <c r="G11" s="6">
        <v>6.0000000000000001E-3</v>
      </c>
      <c r="H11" s="6">
        <v>0.13500000000000001</v>
      </c>
      <c r="I11" s="11">
        <v>0.89300000000000002</v>
      </c>
      <c r="J11" s="1"/>
      <c r="L11" s="7">
        <v>6004.0450000000001</v>
      </c>
      <c r="M11" s="7">
        <v>3531.0329999999999</v>
      </c>
      <c r="N11" s="7">
        <v>0.188</v>
      </c>
      <c r="O11" s="7">
        <v>1.7</v>
      </c>
      <c r="P11" s="28">
        <v>9.1999999999999998E-2</v>
      </c>
      <c r="U11" s="4"/>
    </row>
    <row r="12" spans="2:33" x14ac:dyDescent="0.2">
      <c r="D12" s="4" t="s">
        <v>7</v>
      </c>
      <c r="E12" s="6">
        <v>907.505</v>
      </c>
      <c r="F12" s="6">
        <v>652.66600000000005</v>
      </c>
      <c r="G12" s="6">
        <v>5.0999999999999997E-2</v>
      </c>
      <c r="H12" s="6">
        <v>1.39</v>
      </c>
      <c r="I12" s="11">
        <v>0.16500000000000001</v>
      </c>
      <c r="J12" s="1"/>
      <c r="L12" s="7">
        <v>3623.3620000000001</v>
      </c>
      <c r="M12" s="7">
        <v>2110.84</v>
      </c>
      <c r="N12" s="7">
        <v>0.23100000000000001</v>
      </c>
      <c r="O12" s="7">
        <v>1.7170000000000001</v>
      </c>
      <c r="P12" s="28">
        <v>8.8999999999999996E-2</v>
      </c>
      <c r="U12" s="4"/>
    </row>
    <row r="13" spans="2:33" x14ac:dyDescent="0.2">
      <c r="D13" s="4" t="s">
        <v>8</v>
      </c>
      <c r="E13" s="6">
        <v>852.36500000000001</v>
      </c>
      <c r="F13" s="6">
        <v>1379.422</v>
      </c>
      <c r="G13" s="6">
        <v>1.7000000000000001E-2</v>
      </c>
      <c r="H13" s="6">
        <v>0.61799999999999999</v>
      </c>
      <c r="I13" s="11">
        <v>0.53700000000000003</v>
      </c>
      <c r="J13" s="1"/>
      <c r="L13" s="7">
        <v>-560.1</v>
      </c>
      <c r="M13" s="7">
        <v>3636.9549999999999</v>
      </c>
      <c r="N13" s="7">
        <v>-1.2E-2</v>
      </c>
      <c r="O13" s="7">
        <v>-0.154</v>
      </c>
      <c r="P13" s="28">
        <v>0.878</v>
      </c>
      <c r="U13" s="4"/>
    </row>
    <row r="14" spans="2:33" x14ac:dyDescent="0.2">
      <c r="D14" s="4" t="s">
        <v>9</v>
      </c>
      <c r="E14" s="6">
        <v>-1762.787</v>
      </c>
      <c r="F14" s="6">
        <v>1437.434</v>
      </c>
      <c r="G14" s="6">
        <v>-3.4000000000000002E-2</v>
      </c>
      <c r="H14" s="6">
        <v>-1.226</v>
      </c>
      <c r="I14" s="11">
        <v>0.22</v>
      </c>
      <c r="J14" s="1"/>
      <c r="L14" s="7">
        <v>-1540.9069999999999</v>
      </c>
      <c r="M14" s="7">
        <v>2912.9760000000001</v>
      </c>
      <c r="N14" s="7">
        <v>-3.6999999999999998E-2</v>
      </c>
      <c r="O14" s="7">
        <v>-0.52900000000000003</v>
      </c>
      <c r="P14" s="28">
        <v>0.59799999999999998</v>
      </c>
      <c r="U14" s="4"/>
    </row>
    <row r="15" spans="2:33" x14ac:dyDescent="0.2">
      <c r="D15" s="4" t="s">
        <v>10</v>
      </c>
      <c r="E15" s="6">
        <v>-558.05799999999999</v>
      </c>
      <c r="F15" s="6">
        <v>1314.308</v>
      </c>
      <c r="G15" s="6">
        <v>-1.2E-2</v>
      </c>
      <c r="H15" s="6">
        <v>-0.42499999999999999</v>
      </c>
      <c r="I15" s="11">
        <v>0.67100000000000004</v>
      </c>
      <c r="J15" s="1"/>
      <c r="L15" s="7">
        <v>-2726.221</v>
      </c>
      <c r="M15" s="7">
        <v>3221.7539999999999</v>
      </c>
      <c r="N15" s="7">
        <v>-6.2E-2</v>
      </c>
      <c r="O15" s="7">
        <v>-0.84599999999999997</v>
      </c>
      <c r="P15" s="28">
        <v>0.4</v>
      </c>
      <c r="U15" s="4"/>
    </row>
    <row r="16" spans="2:33" x14ac:dyDescent="0.2">
      <c r="D16" s="4" t="s">
        <v>11</v>
      </c>
      <c r="E16" s="6">
        <v>0.58699999999999997</v>
      </c>
      <c r="F16" s="6">
        <v>531.88199999999995</v>
      </c>
      <c r="G16" s="6">
        <v>0</v>
      </c>
      <c r="H16" s="6">
        <v>1E-3</v>
      </c>
      <c r="I16" s="11">
        <v>0.999</v>
      </c>
      <c r="J16" s="1"/>
      <c r="L16" s="7">
        <v>-2827.4989999999998</v>
      </c>
      <c r="M16" s="7">
        <v>2641.9740000000002</v>
      </c>
      <c r="N16" s="7">
        <v>-9.9000000000000005E-2</v>
      </c>
      <c r="O16" s="7">
        <v>-1.07</v>
      </c>
      <c r="P16" s="28">
        <v>0.28699999999999998</v>
      </c>
      <c r="U16" s="4"/>
    </row>
    <row r="17" spans="2:21" x14ac:dyDescent="0.2">
      <c r="D17" s="4" t="s">
        <v>12</v>
      </c>
      <c r="E17" s="6">
        <v>536.96900000000005</v>
      </c>
      <c r="F17" s="6">
        <v>1168.3699999999999</v>
      </c>
      <c r="G17" s="6">
        <v>1.4E-2</v>
      </c>
      <c r="H17" s="6">
        <v>0.46</v>
      </c>
      <c r="I17" s="11">
        <v>0.64600000000000002</v>
      </c>
      <c r="J17" s="1"/>
      <c r="L17" s="7">
        <v>-738.50300000000004</v>
      </c>
      <c r="M17" s="7">
        <v>2933.6709999999998</v>
      </c>
      <c r="N17" s="7">
        <v>-1.7999999999999999E-2</v>
      </c>
      <c r="O17" s="7">
        <v>-0.252</v>
      </c>
      <c r="P17" s="28">
        <v>0.80200000000000005</v>
      </c>
      <c r="U17" s="4"/>
    </row>
    <row r="18" spans="2:21" x14ac:dyDescent="0.2">
      <c r="D18" s="4" t="s">
        <v>13</v>
      </c>
      <c r="E18" s="6">
        <v>4.673</v>
      </c>
      <c r="F18" s="6">
        <v>10.879</v>
      </c>
      <c r="G18" s="6">
        <v>1.2E-2</v>
      </c>
      <c r="H18" s="6">
        <v>0.43</v>
      </c>
      <c r="I18" s="11">
        <v>0.66800000000000004</v>
      </c>
      <c r="J18" s="1"/>
      <c r="L18" s="7">
        <v>-25.920999999999999</v>
      </c>
      <c r="M18" s="7">
        <v>25.603999999999999</v>
      </c>
      <c r="N18" s="7">
        <v>-7.1999999999999995E-2</v>
      </c>
      <c r="O18" s="7">
        <v>-1.012</v>
      </c>
      <c r="P18" s="28">
        <v>0.314</v>
      </c>
      <c r="U18" s="4"/>
    </row>
    <row r="19" spans="2:21" x14ac:dyDescent="0.2">
      <c r="D19" s="4" t="s">
        <v>14</v>
      </c>
      <c r="E19" s="6">
        <v>-0.90700000000000003</v>
      </c>
      <c r="F19" s="6">
        <v>12.090999999999999</v>
      </c>
      <c r="G19" s="6">
        <v>-2E-3</v>
      </c>
      <c r="H19" s="6">
        <v>-7.4999999999999997E-2</v>
      </c>
      <c r="I19" s="11">
        <v>0.94</v>
      </c>
      <c r="J19" s="1"/>
      <c r="L19" s="7">
        <v>-31.629000000000001</v>
      </c>
      <c r="M19" s="7">
        <v>37.183999999999997</v>
      </c>
      <c r="N19" s="7">
        <v>-6.0999999999999999E-2</v>
      </c>
      <c r="O19" s="7">
        <v>-0.85099999999999998</v>
      </c>
      <c r="P19" s="28">
        <v>0.39700000000000002</v>
      </c>
      <c r="U19" s="4"/>
    </row>
    <row r="20" spans="2:21" x14ac:dyDescent="0.2">
      <c r="D20" s="4" t="s">
        <v>15</v>
      </c>
      <c r="E20" s="6">
        <v>7.6999999999999999E-2</v>
      </c>
      <c r="F20" s="6">
        <v>0.53300000000000003</v>
      </c>
      <c r="G20" s="6">
        <v>4.0000000000000001E-3</v>
      </c>
      <c r="H20" s="6">
        <v>0.14499999999999999</v>
      </c>
      <c r="I20" s="11">
        <v>0.88400000000000001</v>
      </c>
      <c r="J20" s="1"/>
      <c r="L20" s="7">
        <v>1.4650000000000001</v>
      </c>
      <c r="M20" s="7">
        <v>1.393</v>
      </c>
      <c r="N20" s="7">
        <v>7.2999999999999995E-2</v>
      </c>
      <c r="O20" s="7">
        <v>1.052</v>
      </c>
      <c r="P20" s="28">
        <v>0.29599999999999999</v>
      </c>
      <c r="U20" s="4"/>
    </row>
    <row r="21" spans="2:21" x14ac:dyDescent="0.2">
      <c r="D21" s="4" t="s">
        <v>22</v>
      </c>
      <c r="E21" s="6">
        <v>189.43100000000001</v>
      </c>
      <c r="F21" s="6">
        <v>8.1890000000000001</v>
      </c>
      <c r="G21" s="6">
        <v>0.63300000000000001</v>
      </c>
      <c r="H21" s="6">
        <v>23.132999999999999</v>
      </c>
      <c r="I21" s="9" t="s">
        <v>23</v>
      </c>
      <c r="J21" s="1"/>
      <c r="L21" s="7">
        <v>174.83500000000001</v>
      </c>
      <c r="M21" s="7">
        <v>20.477</v>
      </c>
      <c r="N21" s="7">
        <v>0.62</v>
      </c>
      <c r="O21" s="7">
        <v>8.5380000000000003</v>
      </c>
      <c r="P21" s="14" t="s">
        <v>23</v>
      </c>
      <c r="U21" s="4"/>
    </row>
    <row r="22" spans="2:21" x14ac:dyDescent="0.2">
      <c r="D22" s="4" t="s">
        <v>27</v>
      </c>
      <c r="E22" s="6">
        <v>-10.89</v>
      </c>
      <c r="F22" s="6">
        <v>2.2669999999999999</v>
      </c>
      <c r="G22" s="6">
        <v>-0.14199999999999999</v>
      </c>
      <c r="H22" s="6">
        <v>-4.8040000000000003</v>
      </c>
      <c r="I22" s="9" t="s">
        <v>23</v>
      </c>
      <c r="J22" s="1"/>
      <c r="L22" s="7">
        <v>-12.69</v>
      </c>
      <c r="M22" s="7">
        <v>5.25</v>
      </c>
      <c r="N22" s="7">
        <v>-0.215</v>
      </c>
      <c r="O22" s="7">
        <v>-2.4169999999999998</v>
      </c>
      <c r="P22" s="28">
        <v>1.7999999999999999E-2</v>
      </c>
      <c r="U22" s="4"/>
    </row>
    <row r="23" spans="2:21" x14ac:dyDescent="0.2">
      <c r="D23" s="4" t="s">
        <v>28</v>
      </c>
      <c r="E23" s="6">
        <v>4.8000000000000001E-2</v>
      </c>
      <c r="F23" s="6">
        <v>8.0000000000000002E-3</v>
      </c>
      <c r="G23" s="6">
        <v>0.17799999999999999</v>
      </c>
      <c r="H23" s="6">
        <v>6.0110000000000001</v>
      </c>
      <c r="I23" s="9" t="s">
        <v>23</v>
      </c>
      <c r="J23" s="1"/>
      <c r="L23" s="7">
        <v>6.4000000000000001E-2</v>
      </c>
      <c r="M23" s="7">
        <v>1.7999999999999999E-2</v>
      </c>
      <c r="N23" s="7">
        <v>0.315</v>
      </c>
      <c r="O23" s="7">
        <v>3.5190000000000001</v>
      </c>
      <c r="P23" s="28">
        <v>1E-3</v>
      </c>
      <c r="U23" s="4"/>
    </row>
    <row r="24" spans="2:21" x14ac:dyDescent="0.2">
      <c r="D24" s="4" t="s">
        <v>16</v>
      </c>
      <c r="E24" s="6">
        <v>-20.779</v>
      </c>
      <c r="F24" s="6">
        <v>9.7680000000000007</v>
      </c>
      <c r="G24" s="6">
        <v>-0.06</v>
      </c>
      <c r="H24" s="6">
        <v>-2.1269999999999998</v>
      </c>
      <c r="I24" s="11">
        <v>3.4000000000000002E-2</v>
      </c>
      <c r="J24" s="1"/>
      <c r="L24" s="7">
        <v>82.12</v>
      </c>
      <c r="M24" s="7">
        <v>27.669</v>
      </c>
      <c r="N24" s="7">
        <v>0.221</v>
      </c>
      <c r="O24" s="7">
        <v>2.968</v>
      </c>
      <c r="P24" s="28">
        <v>4.0000000000000001E-3</v>
      </c>
    </row>
    <row r="25" spans="2:21" x14ac:dyDescent="0.2">
      <c r="D25" s="4" t="s">
        <v>18</v>
      </c>
      <c r="E25" s="6">
        <v>-597.09199999999998</v>
      </c>
      <c r="F25" s="6">
        <v>1781.212</v>
      </c>
      <c r="G25" s="6">
        <v>-8.9999999999999993E-3</v>
      </c>
      <c r="H25" s="6">
        <v>-0.33500000000000002</v>
      </c>
      <c r="I25" s="11">
        <v>0.73799999999999999</v>
      </c>
      <c r="J25" s="1"/>
      <c r="L25" s="7">
        <v>-6945.4979999999996</v>
      </c>
      <c r="M25" s="7">
        <v>4607.0200000000004</v>
      </c>
      <c r="N25" s="7">
        <v>-0.113</v>
      </c>
      <c r="O25" s="7">
        <v>-1.508</v>
      </c>
      <c r="P25" s="28">
        <v>0.13500000000000001</v>
      </c>
    </row>
    <row r="26" spans="2:21" x14ac:dyDescent="0.2">
      <c r="E26" s="1"/>
      <c r="F26" s="1"/>
      <c r="G26" s="1"/>
      <c r="H26" s="1"/>
      <c r="I26" s="1"/>
      <c r="J26" s="1"/>
      <c r="P26" s="27"/>
    </row>
    <row r="27" spans="2:21" x14ac:dyDescent="0.2">
      <c r="B27" s="4" t="s">
        <v>20</v>
      </c>
      <c r="C27" s="4"/>
      <c r="D27" s="4"/>
      <c r="E27" s="5" t="s">
        <v>71</v>
      </c>
      <c r="F27" s="5"/>
      <c r="G27" s="5"/>
      <c r="H27" s="5"/>
      <c r="I27" s="5"/>
      <c r="J27" s="5"/>
      <c r="K27" s="4"/>
      <c r="L27" s="4" t="s">
        <v>72</v>
      </c>
      <c r="M27" s="4"/>
      <c r="N27" s="4"/>
      <c r="O27" s="4"/>
      <c r="P27" s="13"/>
    </row>
    <row r="28" spans="2:21" x14ac:dyDescent="0.2">
      <c r="B28" s="4"/>
      <c r="C28" s="4" t="s">
        <v>41</v>
      </c>
      <c r="D28" s="4"/>
      <c r="E28" s="5"/>
      <c r="F28" s="5"/>
      <c r="G28" s="5"/>
      <c r="H28" s="5"/>
      <c r="I28" s="5"/>
      <c r="J28" s="5"/>
      <c r="K28" s="4"/>
      <c r="L28" s="4"/>
      <c r="M28" s="4"/>
      <c r="N28" s="4"/>
      <c r="O28" s="4"/>
      <c r="P28" s="13"/>
    </row>
    <row r="29" spans="2:21" x14ac:dyDescent="0.2">
      <c r="B29" s="4"/>
      <c r="C29" s="20"/>
      <c r="D29" s="20"/>
      <c r="E29" s="22" t="s">
        <v>1</v>
      </c>
      <c r="F29" s="22" t="s">
        <v>26</v>
      </c>
      <c r="G29" s="22" t="s">
        <v>24</v>
      </c>
      <c r="H29" s="22" t="s">
        <v>0</v>
      </c>
      <c r="I29" s="22" t="s">
        <v>21</v>
      </c>
      <c r="J29" s="5"/>
      <c r="K29" s="20"/>
      <c r="L29" s="21" t="s">
        <v>1</v>
      </c>
      <c r="M29" s="21" t="s">
        <v>26</v>
      </c>
      <c r="N29" s="21" t="s">
        <v>24</v>
      </c>
      <c r="O29" s="21" t="s">
        <v>0</v>
      </c>
      <c r="P29" s="25" t="s">
        <v>21</v>
      </c>
    </row>
    <row r="30" spans="2:21" x14ac:dyDescent="0.2">
      <c r="B30" s="4"/>
      <c r="C30" s="4" t="s">
        <v>88</v>
      </c>
      <c r="D30" s="4" t="s">
        <v>2</v>
      </c>
      <c r="E30" s="6">
        <v>1362.2360000000001</v>
      </c>
      <c r="F30" s="6">
        <v>297.178</v>
      </c>
      <c r="G30" s="6"/>
      <c r="H30" s="6">
        <v>4.5839999999999996</v>
      </c>
      <c r="I30" s="9" t="s">
        <v>23</v>
      </c>
      <c r="J30" s="5"/>
      <c r="K30" s="4" t="s">
        <v>87</v>
      </c>
      <c r="L30" s="7">
        <v>2003.203</v>
      </c>
      <c r="M30" s="7">
        <v>241.416</v>
      </c>
      <c r="N30" s="7"/>
      <c r="O30" s="7">
        <v>8.298</v>
      </c>
      <c r="P30" s="14" t="s">
        <v>23</v>
      </c>
    </row>
    <row r="31" spans="2:21" x14ac:dyDescent="0.2">
      <c r="D31" s="4" t="s">
        <v>3</v>
      </c>
      <c r="E31" s="6">
        <v>-3819.6669999999999</v>
      </c>
      <c r="F31" s="6">
        <v>5842.183</v>
      </c>
      <c r="G31" s="6">
        <v>-0.13600000000000001</v>
      </c>
      <c r="H31" s="6">
        <v>-0.65400000000000003</v>
      </c>
      <c r="I31" s="11">
        <v>0.51800000000000002</v>
      </c>
      <c r="J31" s="1"/>
      <c r="L31" s="7">
        <v>-7051.01</v>
      </c>
      <c r="M31" s="7">
        <v>12302.51</v>
      </c>
      <c r="N31" s="7">
        <v>-0.08</v>
      </c>
      <c r="O31" s="7">
        <v>-0.57299999999999995</v>
      </c>
      <c r="P31" s="28">
        <v>0.56899999999999995</v>
      </c>
    </row>
    <row r="32" spans="2:21" x14ac:dyDescent="0.2">
      <c r="D32" s="4" t="s">
        <v>4</v>
      </c>
      <c r="E32" s="6">
        <v>-5893.8990000000003</v>
      </c>
      <c r="F32" s="6">
        <v>5906.1509999999998</v>
      </c>
      <c r="G32" s="6">
        <v>-0.48299999999999998</v>
      </c>
      <c r="H32" s="6">
        <v>-0.998</v>
      </c>
      <c r="I32" s="11">
        <v>0.32700000000000001</v>
      </c>
      <c r="J32" s="1"/>
      <c r="L32" s="7">
        <v>-10050.182000000001</v>
      </c>
      <c r="M32" s="7">
        <v>5659.8419999999996</v>
      </c>
      <c r="N32" s="7">
        <v>-0.42299999999999999</v>
      </c>
      <c r="O32" s="7">
        <v>-1.776</v>
      </c>
      <c r="P32" s="28">
        <v>8.2000000000000003E-2</v>
      </c>
    </row>
    <row r="33" spans="4:16" x14ac:dyDescent="0.2">
      <c r="D33" s="4" t="s">
        <v>5</v>
      </c>
      <c r="E33" s="6">
        <v>369.31599999999997</v>
      </c>
      <c r="F33" s="6">
        <v>3976.6280000000002</v>
      </c>
      <c r="G33" s="6">
        <v>3.5000000000000003E-2</v>
      </c>
      <c r="H33" s="6">
        <v>9.2999999999999999E-2</v>
      </c>
      <c r="I33" s="11">
        <v>0.92700000000000005</v>
      </c>
      <c r="J33" s="1"/>
      <c r="L33" s="7">
        <v>9050.0640000000003</v>
      </c>
      <c r="M33" s="7">
        <v>7242.6629999999996</v>
      </c>
      <c r="N33" s="7">
        <v>0.35199999999999998</v>
      </c>
      <c r="O33" s="7">
        <v>1.25</v>
      </c>
      <c r="P33" s="28">
        <v>0.217</v>
      </c>
    </row>
    <row r="34" spans="4:16" x14ac:dyDescent="0.2">
      <c r="D34" s="4" t="s">
        <v>6</v>
      </c>
      <c r="E34" s="6">
        <v>8902.4539999999997</v>
      </c>
      <c r="F34" s="6">
        <v>3666.893</v>
      </c>
      <c r="G34" s="6">
        <v>0.59399999999999997</v>
      </c>
      <c r="H34" s="6">
        <v>2.4279999999999999</v>
      </c>
      <c r="I34" s="11">
        <v>2.1999999999999999E-2</v>
      </c>
      <c r="J34" s="1"/>
      <c r="L34" s="7">
        <v>7351.5839999999998</v>
      </c>
      <c r="M34" s="7">
        <v>7033.6679999999997</v>
      </c>
      <c r="N34" s="7">
        <v>0.22900000000000001</v>
      </c>
      <c r="O34" s="7">
        <v>1.0449999999999999</v>
      </c>
      <c r="P34" s="10">
        <v>0.30099999999999999</v>
      </c>
    </row>
    <row r="35" spans="4:16" x14ac:dyDescent="0.2">
      <c r="D35" s="4" t="s">
        <v>7</v>
      </c>
      <c r="E35" s="6">
        <v>2558.3229999999999</v>
      </c>
      <c r="F35" s="6">
        <v>2151.5349999999999</v>
      </c>
      <c r="G35" s="6">
        <v>0.36599999999999999</v>
      </c>
      <c r="H35" s="6">
        <v>1.1890000000000001</v>
      </c>
      <c r="I35" s="11">
        <v>0.24399999999999999</v>
      </c>
      <c r="J35" s="1"/>
      <c r="L35" s="7">
        <v>7164.1490000000003</v>
      </c>
      <c r="M35" s="7">
        <v>4889.2889999999998</v>
      </c>
      <c r="N35" s="7">
        <v>0.42899999999999999</v>
      </c>
      <c r="O35" s="7">
        <v>1.4650000000000001</v>
      </c>
      <c r="P35" s="10">
        <v>0.14899999999999999</v>
      </c>
    </row>
    <row r="36" spans="4:16" x14ac:dyDescent="0.2">
      <c r="D36" s="4" t="s">
        <v>8</v>
      </c>
      <c r="E36" s="6">
        <v>-4878.4570000000003</v>
      </c>
      <c r="F36" s="6">
        <v>4562.0829999999996</v>
      </c>
      <c r="G36" s="6">
        <v>-0.21199999999999999</v>
      </c>
      <c r="H36" s="6">
        <v>-1.069</v>
      </c>
      <c r="I36" s="11">
        <v>0.29399999999999998</v>
      </c>
      <c r="J36" s="1"/>
      <c r="L36" s="7">
        <v>3160.72</v>
      </c>
      <c r="M36" s="7">
        <v>7400.6689999999999</v>
      </c>
      <c r="N36" s="7">
        <v>6.8000000000000005E-2</v>
      </c>
      <c r="O36" s="7">
        <v>0.42699999999999999</v>
      </c>
      <c r="P36" s="10">
        <v>0.67100000000000004</v>
      </c>
    </row>
    <row r="37" spans="4:16" x14ac:dyDescent="0.2">
      <c r="D37" s="4" t="s">
        <v>9</v>
      </c>
      <c r="E37" s="6">
        <v>-6829.02</v>
      </c>
      <c r="F37" s="6">
        <v>4123.7160000000003</v>
      </c>
      <c r="G37" s="6">
        <v>-0.28299999999999997</v>
      </c>
      <c r="H37" s="6">
        <v>-1.6559999999999999</v>
      </c>
      <c r="I37" s="11">
        <v>0.108</v>
      </c>
      <c r="J37" s="1"/>
      <c r="L37" s="7">
        <v>-1164.2750000000001</v>
      </c>
      <c r="M37" s="7">
        <v>4335.83</v>
      </c>
      <c r="N37" s="7">
        <v>-3.5000000000000003E-2</v>
      </c>
      <c r="O37" s="7">
        <v>-0.26900000000000002</v>
      </c>
      <c r="P37" s="10">
        <v>0.78900000000000003</v>
      </c>
    </row>
    <row r="38" spans="4:16" x14ac:dyDescent="0.2">
      <c r="D38" s="4" t="s">
        <v>10</v>
      </c>
      <c r="E38" s="6">
        <v>-319.25599999999997</v>
      </c>
      <c r="F38" s="6">
        <v>4406.4620000000004</v>
      </c>
      <c r="G38" s="6">
        <v>-1.4E-2</v>
      </c>
      <c r="H38" s="6">
        <v>-7.1999999999999995E-2</v>
      </c>
      <c r="I38" s="11">
        <v>0.94299999999999995</v>
      </c>
      <c r="J38" s="1"/>
      <c r="L38" s="7">
        <v>-4550.5050000000001</v>
      </c>
      <c r="M38" s="7">
        <v>5419.3010000000004</v>
      </c>
      <c r="N38" s="7">
        <v>-0.11600000000000001</v>
      </c>
      <c r="O38" s="7">
        <v>-0.84</v>
      </c>
      <c r="P38" s="10">
        <v>0.40500000000000003</v>
      </c>
    </row>
    <row r="39" spans="4:16" x14ac:dyDescent="0.2">
      <c r="D39" s="4" t="s">
        <v>11</v>
      </c>
      <c r="E39" s="6">
        <v>-5478.4009999999998</v>
      </c>
      <c r="F39" s="6">
        <v>3156.2510000000002</v>
      </c>
      <c r="G39" s="6">
        <v>-0.41799999999999998</v>
      </c>
      <c r="H39" s="6">
        <v>-1.736</v>
      </c>
      <c r="I39" s="11">
        <v>9.2999999999999999E-2</v>
      </c>
      <c r="J39" s="1"/>
      <c r="L39" s="7">
        <v>1295.5309999999999</v>
      </c>
      <c r="M39" s="7">
        <v>5159.107</v>
      </c>
      <c r="N39" s="7">
        <v>4.4999999999999998E-2</v>
      </c>
      <c r="O39" s="7">
        <v>0.251</v>
      </c>
      <c r="P39" s="10">
        <v>0.80300000000000005</v>
      </c>
    </row>
    <row r="40" spans="4:16" x14ac:dyDescent="0.2">
      <c r="D40" s="4" t="s">
        <v>12</v>
      </c>
      <c r="E40" s="6">
        <v>8051.7389999999996</v>
      </c>
      <c r="F40" s="6">
        <v>3492.0079999999998</v>
      </c>
      <c r="G40" s="6">
        <v>0.34499999999999997</v>
      </c>
      <c r="H40" s="6">
        <v>2.306</v>
      </c>
      <c r="I40" s="11">
        <v>2.8000000000000001E-2</v>
      </c>
      <c r="J40" s="1"/>
      <c r="L40" s="7">
        <v>-5264.2020000000002</v>
      </c>
      <c r="M40" s="7">
        <v>4791.2610000000004</v>
      </c>
      <c r="N40" s="7">
        <v>-0.161</v>
      </c>
      <c r="O40" s="7">
        <v>-1.099</v>
      </c>
      <c r="P40" s="10">
        <v>0.27700000000000002</v>
      </c>
    </row>
    <row r="41" spans="4:16" x14ac:dyDescent="0.2">
      <c r="D41" s="4" t="s">
        <v>13</v>
      </c>
      <c r="E41" s="6">
        <v>-44.732999999999997</v>
      </c>
      <c r="F41" s="6">
        <v>25.62</v>
      </c>
      <c r="G41" s="6">
        <v>-0.25600000000000001</v>
      </c>
      <c r="H41" s="6">
        <v>-1.746</v>
      </c>
      <c r="I41" s="11">
        <v>9.0999999999999998E-2</v>
      </c>
      <c r="J41" s="1"/>
      <c r="L41" s="7">
        <v>24.576000000000001</v>
      </c>
      <c r="M41" s="7">
        <v>46.137999999999998</v>
      </c>
      <c r="N41" s="7">
        <v>7.0999999999999994E-2</v>
      </c>
      <c r="O41" s="7">
        <v>0.53300000000000003</v>
      </c>
      <c r="P41" s="10">
        <v>0.59699999999999998</v>
      </c>
    </row>
    <row r="42" spans="4:16" x14ac:dyDescent="0.2">
      <c r="D42" s="4" t="s">
        <v>14</v>
      </c>
      <c r="E42" s="6">
        <v>13.238</v>
      </c>
      <c r="F42" s="6">
        <v>42.648000000000003</v>
      </c>
      <c r="G42" s="6">
        <v>5.7000000000000002E-2</v>
      </c>
      <c r="H42" s="6">
        <v>0.31</v>
      </c>
      <c r="I42" s="11">
        <v>0.75800000000000001</v>
      </c>
      <c r="J42" s="1"/>
      <c r="L42" s="7">
        <v>-78.617000000000004</v>
      </c>
      <c r="M42" s="7">
        <v>67.509</v>
      </c>
      <c r="N42" s="7">
        <v>-0.14499999999999999</v>
      </c>
      <c r="O42" s="7">
        <v>-1.165</v>
      </c>
      <c r="P42" s="10">
        <v>0.25</v>
      </c>
    </row>
    <row r="43" spans="4:16" x14ac:dyDescent="0.2">
      <c r="D43" s="4" t="s">
        <v>15</v>
      </c>
      <c r="E43" s="6">
        <v>5.266</v>
      </c>
      <c r="F43" s="6">
        <v>1.806</v>
      </c>
      <c r="G43" s="6">
        <v>0.45200000000000001</v>
      </c>
      <c r="H43" s="6">
        <v>2.9159999999999999</v>
      </c>
      <c r="I43" s="11">
        <v>7.0000000000000001E-3</v>
      </c>
      <c r="J43" s="1"/>
      <c r="L43" s="7">
        <v>-1.143</v>
      </c>
      <c r="M43" s="7">
        <v>2.5390000000000001</v>
      </c>
      <c r="N43" s="7">
        <v>-7.0999999999999994E-2</v>
      </c>
      <c r="O43" s="7">
        <v>-0.45</v>
      </c>
      <c r="P43" s="10">
        <v>0.65500000000000003</v>
      </c>
    </row>
    <row r="44" spans="4:16" x14ac:dyDescent="0.2">
      <c r="D44" s="4" t="s">
        <v>27</v>
      </c>
      <c r="E44" s="6">
        <v>-4.5119999999999996</v>
      </c>
      <c r="F44" s="6">
        <v>8.43</v>
      </c>
      <c r="G44" s="6">
        <v>-9.6000000000000002E-2</v>
      </c>
      <c r="H44" s="6">
        <v>-0.53500000000000003</v>
      </c>
      <c r="I44" s="11">
        <v>0.59699999999999998</v>
      </c>
      <c r="J44" s="1"/>
      <c r="L44" s="7">
        <v>-13.651999999999999</v>
      </c>
      <c r="M44" s="7">
        <v>7.71</v>
      </c>
      <c r="N44" s="7">
        <v>-0.33100000000000002</v>
      </c>
      <c r="O44" s="7">
        <v>-1.7709999999999999</v>
      </c>
      <c r="P44" s="10">
        <v>8.3000000000000004E-2</v>
      </c>
    </row>
    <row r="45" spans="4:16" x14ac:dyDescent="0.2">
      <c r="D45" s="4" t="s">
        <v>28</v>
      </c>
      <c r="E45" s="6">
        <v>3.9E-2</v>
      </c>
      <c r="F45" s="6">
        <v>2.5000000000000001E-2</v>
      </c>
      <c r="G45" s="6">
        <v>0.29499999999999998</v>
      </c>
      <c r="H45" s="6">
        <v>1.5489999999999999</v>
      </c>
      <c r="I45" s="11">
        <v>0.13200000000000001</v>
      </c>
      <c r="J45" s="1"/>
      <c r="L45" s="7">
        <v>0.06</v>
      </c>
      <c r="M45" s="7">
        <v>3.1E-2</v>
      </c>
      <c r="N45" s="7">
        <v>0.39800000000000002</v>
      </c>
      <c r="O45" s="7">
        <v>1.9450000000000001</v>
      </c>
      <c r="P45" s="10">
        <v>5.8000000000000003E-2</v>
      </c>
    </row>
    <row r="46" spans="4:16" x14ac:dyDescent="0.2">
      <c r="D46" s="4" t="s">
        <v>16</v>
      </c>
      <c r="E46" s="6">
        <v>24.983000000000001</v>
      </c>
      <c r="F46" s="6">
        <v>30.495000000000001</v>
      </c>
      <c r="G46" s="6">
        <v>0.13500000000000001</v>
      </c>
      <c r="H46" s="6">
        <v>0.81899999999999995</v>
      </c>
      <c r="I46" s="11">
        <v>0.41899999999999998</v>
      </c>
      <c r="J46" s="1"/>
      <c r="L46" s="7">
        <v>111.033</v>
      </c>
      <c r="M46" s="7">
        <v>52.198</v>
      </c>
      <c r="N46" s="7">
        <v>0.32200000000000001</v>
      </c>
      <c r="O46" s="7">
        <v>2.1269999999999998</v>
      </c>
      <c r="P46" s="10">
        <v>3.7999999999999999E-2</v>
      </c>
    </row>
    <row r="47" spans="4:16" x14ac:dyDescent="0.2">
      <c r="D47" s="4" t="s">
        <v>18</v>
      </c>
      <c r="E47" s="6">
        <v>-8444.1589999999997</v>
      </c>
      <c r="F47" s="6">
        <v>5555.1689999999999</v>
      </c>
      <c r="G47" s="6">
        <v>-0.249</v>
      </c>
      <c r="H47" s="6">
        <v>-1.52</v>
      </c>
      <c r="I47" s="11">
        <v>0.13900000000000001</v>
      </c>
      <c r="J47" s="1"/>
      <c r="L47" s="7">
        <v>-7718.7579999999998</v>
      </c>
      <c r="M47" s="7">
        <v>7536.2389999999996</v>
      </c>
      <c r="N47" s="7">
        <v>-0.151</v>
      </c>
      <c r="O47" s="7">
        <v>-1.024</v>
      </c>
      <c r="P47" s="10">
        <v>0.311</v>
      </c>
    </row>
    <row r="48" spans="4:16" x14ac:dyDescent="0.2">
      <c r="E48" s="1"/>
      <c r="F48" s="1"/>
      <c r="G48" s="1"/>
      <c r="H48" s="1"/>
      <c r="I48" s="1"/>
      <c r="J48" s="1"/>
    </row>
    <row r="49" spans="2:16" x14ac:dyDescent="0.2">
      <c r="B49" s="4" t="s">
        <v>20</v>
      </c>
      <c r="C49" s="4"/>
      <c r="D49" s="4"/>
      <c r="E49" s="5" t="s">
        <v>74</v>
      </c>
      <c r="F49" s="5"/>
      <c r="G49" s="5"/>
      <c r="H49" s="5"/>
      <c r="I49" s="5"/>
      <c r="J49" s="5"/>
      <c r="K49" s="4"/>
      <c r="L49" s="4" t="s">
        <v>73</v>
      </c>
      <c r="M49" s="4"/>
      <c r="N49" s="4"/>
      <c r="O49" s="4"/>
      <c r="P49" s="4"/>
    </row>
    <row r="50" spans="2:16" x14ac:dyDescent="0.2">
      <c r="B50" s="4"/>
      <c r="C50" s="4" t="s">
        <v>48</v>
      </c>
      <c r="D50" s="4"/>
      <c r="E50" s="5"/>
      <c r="F50" s="5"/>
      <c r="G50" s="5"/>
      <c r="H50" s="5"/>
      <c r="I50" s="5"/>
      <c r="J50" s="5"/>
      <c r="K50" s="4"/>
      <c r="L50" s="4"/>
      <c r="M50" s="4"/>
      <c r="N50" s="4"/>
      <c r="O50" s="4"/>
      <c r="P50" s="4"/>
    </row>
    <row r="51" spans="2:16" x14ac:dyDescent="0.2">
      <c r="B51" s="4"/>
      <c r="C51" s="20"/>
      <c r="D51" s="20"/>
      <c r="E51" s="22" t="s">
        <v>1</v>
      </c>
      <c r="F51" s="22" t="s">
        <v>26</v>
      </c>
      <c r="G51" s="22" t="s">
        <v>24</v>
      </c>
      <c r="H51" s="22" t="s">
        <v>0</v>
      </c>
      <c r="I51" s="22" t="s">
        <v>21</v>
      </c>
      <c r="J51" s="5"/>
      <c r="K51" s="20"/>
      <c r="L51" s="21" t="s">
        <v>1</v>
      </c>
      <c r="M51" s="21" t="s">
        <v>26</v>
      </c>
      <c r="N51" s="21" t="s">
        <v>24</v>
      </c>
      <c r="O51" s="21" t="s">
        <v>0</v>
      </c>
      <c r="P51" s="21" t="s">
        <v>21</v>
      </c>
    </row>
    <row r="52" spans="2:16" x14ac:dyDescent="0.2">
      <c r="C52" s="4" t="s">
        <v>46</v>
      </c>
      <c r="D52" s="4" t="s">
        <v>2</v>
      </c>
      <c r="E52" s="6">
        <v>1883.8340000000001</v>
      </c>
      <c r="F52" s="6">
        <v>251.494</v>
      </c>
      <c r="G52" s="6"/>
      <c r="H52" s="6">
        <v>7.4909999999999997</v>
      </c>
      <c r="I52" s="11">
        <v>0</v>
      </c>
      <c r="J52" s="5"/>
      <c r="K52" s="4" t="s">
        <v>47</v>
      </c>
      <c r="L52" s="7"/>
      <c r="M52" s="7"/>
      <c r="N52" s="7"/>
      <c r="O52" s="7"/>
      <c r="P52" s="10"/>
    </row>
    <row r="53" spans="2:16" x14ac:dyDescent="0.2">
      <c r="D53" s="4" t="s">
        <v>3</v>
      </c>
      <c r="E53" s="6">
        <v>-1497.722</v>
      </c>
      <c r="F53" s="6">
        <v>12687.040999999999</v>
      </c>
      <c r="G53" s="6">
        <v>-1.7000000000000001E-2</v>
      </c>
      <c r="H53" s="6">
        <v>-0.11799999999999999</v>
      </c>
      <c r="I53" s="11">
        <v>0.90700000000000003</v>
      </c>
      <c r="J53" s="1"/>
    </row>
    <row r="54" spans="2:16" x14ac:dyDescent="0.2">
      <c r="D54" s="4" t="s">
        <v>4</v>
      </c>
      <c r="E54" s="6">
        <v>-8403.8670000000002</v>
      </c>
      <c r="F54" s="6">
        <v>6520.2330000000002</v>
      </c>
      <c r="G54" s="6">
        <v>-0.35199999999999998</v>
      </c>
      <c r="H54" s="6">
        <v>-1.2889999999999999</v>
      </c>
      <c r="I54" s="11">
        <v>0.20399999999999999</v>
      </c>
      <c r="J54" s="1"/>
    </row>
    <row r="55" spans="2:16" x14ac:dyDescent="0.2">
      <c r="D55" s="4" t="s">
        <v>5</v>
      </c>
      <c r="E55" s="6">
        <v>9483.9079999999994</v>
      </c>
      <c r="F55" s="6">
        <v>8278.6409999999996</v>
      </c>
      <c r="G55" s="6">
        <v>0.39</v>
      </c>
      <c r="H55" s="6">
        <v>1.1459999999999999</v>
      </c>
      <c r="I55" s="11">
        <v>0.25800000000000001</v>
      </c>
      <c r="J55" s="1"/>
    </row>
    <row r="56" spans="2:16" x14ac:dyDescent="0.2">
      <c r="D56" s="4" t="s">
        <v>6</v>
      </c>
      <c r="E56" s="6">
        <v>9505.0689999999995</v>
      </c>
      <c r="F56" s="6">
        <v>7461.7820000000002</v>
      </c>
      <c r="G56" s="6">
        <v>0.308</v>
      </c>
      <c r="H56" s="6">
        <v>1.274</v>
      </c>
      <c r="I56" s="11">
        <v>0.21</v>
      </c>
      <c r="J56" s="1"/>
    </row>
    <row r="57" spans="2:16" x14ac:dyDescent="0.2">
      <c r="D57" s="4" t="s">
        <v>7</v>
      </c>
      <c r="E57" s="6">
        <v>8987.9590000000007</v>
      </c>
      <c r="F57" s="6">
        <v>7025.9989999999998</v>
      </c>
      <c r="G57" s="6">
        <v>0.55900000000000005</v>
      </c>
      <c r="H57" s="6">
        <v>1.2789999999999999</v>
      </c>
      <c r="I57" s="11">
        <v>0.20799999999999999</v>
      </c>
      <c r="J57" s="1"/>
    </row>
    <row r="58" spans="2:16" x14ac:dyDescent="0.2">
      <c r="D58" s="4" t="s">
        <v>8</v>
      </c>
      <c r="E58" s="6">
        <v>7416.759</v>
      </c>
      <c r="F58" s="6">
        <v>7732.9589999999998</v>
      </c>
      <c r="G58" s="6">
        <v>0.161</v>
      </c>
      <c r="H58" s="6">
        <v>0.95899999999999996</v>
      </c>
      <c r="I58" s="11">
        <v>0.34300000000000003</v>
      </c>
      <c r="J58" s="1"/>
    </row>
    <row r="59" spans="2:16" x14ac:dyDescent="0.2">
      <c r="D59" s="4" t="s">
        <v>9</v>
      </c>
      <c r="E59" s="6">
        <v>-937.26199999999994</v>
      </c>
      <c r="F59" s="6">
        <v>4362.5150000000003</v>
      </c>
      <c r="G59" s="6">
        <v>-2.9000000000000001E-2</v>
      </c>
      <c r="H59" s="6">
        <v>-0.215</v>
      </c>
      <c r="I59" s="11">
        <v>0.83099999999999996</v>
      </c>
      <c r="J59" s="1"/>
    </row>
    <row r="60" spans="2:16" x14ac:dyDescent="0.2">
      <c r="D60" s="4" t="s">
        <v>10</v>
      </c>
      <c r="E60" s="6">
        <v>-9002.8389999999999</v>
      </c>
      <c r="F60" s="6">
        <v>5738.415</v>
      </c>
      <c r="G60" s="6">
        <v>-0.23799999999999999</v>
      </c>
      <c r="H60" s="6">
        <v>-1.569</v>
      </c>
      <c r="I60" s="11">
        <v>0.124</v>
      </c>
      <c r="J60" s="1"/>
    </row>
    <row r="61" spans="2:16" x14ac:dyDescent="0.2">
      <c r="D61" s="4" t="s">
        <v>11</v>
      </c>
      <c r="E61" s="6">
        <v>8981.6080000000002</v>
      </c>
      <c r="F61" s="6">
        <v>7177.4110000000001</v>
      </c>
      <c r="G61" s="6">
        <v>0.216</v>
      </c>
      <c r="H61" s="6">
        <v>1.2509999999999999</v>
      </c>
      <c r="I61" s="11">
        <v>0.218</v>
      </c>
      <c r="J61" s="1"/>
    </row>
    <row r="62" spans="2:16" x14ac:dyDescent="0.2">
      <c r="D62" s="4" t="s">
        <v>12</v>
      </c>
      <c r="E62" s="6">
        <v>-9010.5759999999991</v>
      </c>
      <c r="F62" s="6">
        <v>5061.6760000000004</v>
      </c>
      <c r="G62" s="6">
        <v>-0.27700000000000002</v>
      </c>
      <c r="H62" s="6">
        <v>-1.78</v>
      </c>
      <c r="I62" s="11">
        <v>8.2000000000000003E-2</v>
      </c>
      <c r="J62" s="1"/>
    </row>
    <row r="63" spans="2:16" x14ac:dyDescent="0.2">
      <c r="D63" s="4" t="s">
        <v>13</v>
      </c>
      <c r="E63" s="6">
        <v>49.988</v>
      </c>
      <c r="F63" s="6">
        <v>49.628</v>
      </c>
      <c r="G63" s="6">
        <v>0.154</v>
      </c>
      <c r="H63" s="6">
        <v>1.0069999999999999</v>
      </c>
      <c r="I63" s="11">
        <v>0.32</v>
      </c>
      <c r="J63" s="1"/>
    </row>
    <row r="64" spans="2:16" x14ac:dyDescent="0.2">
      <c r="D64" s="4" t="s">
        <v>14</v>
      </c>
      <c r="E64" s="6">
        <v>-117.146</v>
      </c>
      <c r="F64" s="6">
        <v>82.659000000000006</v>
      </c>
      <c r="G64" s="6">
        <v>-0.191</v>
      </c>
      <c r="H64" s="6">
        <v>-1.417</v>
      </c>
      <c r="I64" s="11">
        <v>0.16400000000000001</v>
      </c>
      <c r="J64" s="1"/>
    </row>
    <row r="65" spans="4:10" x14ac:dyDescent="0.2">
      <c r="D65" s="4" t="s">
        <v>15</v>
      </c>
      <c r="E65" s="6">
        <v>-2.1920000000000002</v>
      </c>
      <c r="F65" s="6">
        <v>2.597</v>
      </c>
      <c r="G65" s="6">
        <v>-0.13800000000000001</v>
      </c>
      <c r="H65" s="6">
        <v>-0.84399999999999997</v>
      </c>
      <c r="I65" s="11">
        <v>0.40300000000000002</v>
      </c>
      <c r="J65" s="1"/>
    </row>
    <row r="66" spans="4:10" x14ac:dyDescent="0.2">
      <c r="D66" s="4" t="s">
        <v>27</v>
      </c>
      <c r="E66" s="6">
        <v>-7.1909999999999998</v>
      </c>
      <c r="F66" s="6">
        <v>8.3079999999999998</v>
      </c>
      <c r="G66" s="6">
        <v>-0.182</v>
      </c>
      <c r="H66" s="6">
        <v>-0.86599999999999999</v>
      </c>
      <c r="I66" s="11">
        <v>0.39200000000000002</v>
      </c>
      <c r="J66" s="1"/>
    </row>
    <row r="67" spans="4:10" x14ac:dyDescent="0.2">
      <c r="D67" s="4" t="s">
        <v>28</v>
      </c>
      <c r="E67" s="6">
        <v>3.5999999999999997E-2</v>
      </c>
      <c r="F67" s="6">
        <v>3.2000000000000001E-2</v>
      </c>
      <c r="G67" s="6">
        <v>0.24399999999999999</v>
      </c>
      <c r="H67" s="6">
        <v>1.1399999999999999</v>
      </c>
      <c r="I67" s="11">
        <v>0.26100000000000001</v>
      </c>
      <c r="J67" s="1"/>
    </row>
    <row r="68" spans="4:10" x14ac:dyDescent="0.2">
      <c r="D68" s="4" t="s">
        <v>18</v>
      </c>
      <c r="E68" s="6">
        <v>-12586.555</v>
      </c>
      <c r="F68" s="6">
        <v>8069.8590000000004</v>
      </c>
      <c r="G68" s="6">
        <v>-0.24299999999999999</v>
      </c>
      <c r="H68" s="6">
        <v>-1.56</v>
      </c>
      <c r="I68" s="11">
        <v>0.126</v>
      </c>
      <c r="J6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 Table 1 Outlier</vt:lpstr>
      <vt:lpstr>Supplementary Table 2 OCs</vt:lpstr>
      <vt:lpstr>Supplementary Table 3 Caucasian</vt:lpstr>
      <vt:lpstr>Supplementary Table 4 nHC</vt:lpstr>
      <vt:lpstr>Supplementary Table 5 nHC</vt:lpstr>
      <vt:lpstr>Supplementary Table 6 nHC_GA_BW</vt:lpstr>
      <vt:lpstr>Supplementary Table 7 Adult ICV</vt:lpstr>
      <vt:lpstr>Supplementary Table 8 ICV_ASPH</vt:lpstr>
      <vt:lpstr>Supplementary Table 9 ICV_GA_BW</vt:lpstr>
      <vt:lpstr>Supplementary Table 10 ICV_nHC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Anne Wortinger Bakke</dc:creator>
  <cp:lastModifiedBy>Laura Wortinger</cp:lastModifiedBy>
  <dcterms:created xsi:type="dcterms:W3CDTF">2021-11-08T11:43:50Z</dcterms:created>
  <dcterms:modified xsi:type="dcterms:W3CDTF">2022-04-21T12:39:27Z</dcterms:modified>
</cp:coreProperties>
</file>