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tanglu\Desktop\paper图表\"/>
    </mc:Choice>
  </mc:AlternateContent>
  <xr:revisionPtr revIDLastSave="0" documentId="13_ncr:1_{4DDCD91D-4736-4205-8A38-D7A670746901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different days of wound area" sheetId="1" r:id="rId1"/>
    <sheet name="qPCRdata" sheetId="2" r:id="rId2"/>
    <sheet name="WBdat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K13" i="3" l="1"/>
  <c r="AG13" i="3"/>
  <c r="AC13" i="3"/>
  <c r="Y13" i="3"/>
  <c r="U13" i="3"/>
  <c r="Q13" i="3"/>
  <c r="M13" i="3"/>
  <c r="I13" i="3"/>
  <c r="E13" i="3"/>
  <c r="AK12" i="3"/>
  <c r="AG12" i="3"/>
  <c r="AC12" i="3"/>
  <c r="Y12" i="3"/>
  <c r="U12" i="3"/>
  <c r="Q12" i="3"/>
  <c r="M12" i="3"/>
  <c r="I12" i="3"/>
  <c r="E12" i="3"/>
  <c r="AK11" i="3"/>
  <c r="AG11" i="3"/>
  <c r="AC11" i="3"/>
  <c r="Y11" i="3"/>
  <c r="U11" i="3"/>
  <c r="Q11" i="3"/>
  <c r="M11" i="3"/>
  <c r="I11" i="3"/>
  <c r="E11" i="3"/>
  <c r="AK10" i="3"/>
  <c r="AG10" i="3"/>
  <c r="AC10" i="3"/>
  <c r="Y10" i="3"/>
  <c r="U10" i="3"/>
  <c r="Q10" i="3"/>
  <c r="M10" i="3"/>
  <c r="I10" i="3"/>
  <c r="E10" i="3"/>
  <c r="AK9" i="3"/>
  <c r="AG9" i="3"/>
  <c r="AC9" i="3"/>
  <c r="Y9" i="3"/>
  <c r="U9" i="3"/>
  <c r="Q9" i="3"/>
  <c r="M9" i="3"/>
  <c r="I9" i="3"/>
  <c r="E9" i="3"/>
  <c r="AK8" i="3"/>
  <c r="AG8" i="3"/>
  <c r="AC8" i="3"/>
  <c r="Y8" i="3"/>
  <c r="U8" i="3"/>
  <c r="Q8" i="3"/>
  <c r="M8" i="3"/>
  <c r="I8" i="3"/>
  <c r="E8" i="3"/>
  <c r="AK7" i="3"/>
  <c r="AG7" i="3"/>
  <c r="AC7" i="3"/>
  <c r="Y7" i="3"/>
  <c r="U7" i="3"/>
  <c r="Q7" i="3"/>
  <c r="M7" i="3"/>
  <c r="I7" i="3"/>
  <c r="E7" i="3"/>
  <c r="AK6" i="3"/>
  <c r="AG6" i="3"/>
  <c r="AC6" i="3"/>
  <c r="Y6" i="3"/>
  <c r="U6" i="3"/>
  <c r="Q6" i="3"/>
  <c r="M6" i="3"/>
  <c r="I6" i="3"/>
  <c r="E6" i="3"/>
  <c r="AK5" i="3"/>
  <c r="AG5" i="3"/>
  <c r="AC5" i="3"/>
  <c r="Y5" i="3"/>
  <c r="U5" i="3"/>
  <c r="Q5" i="3"/>
  <c r="M5" i="3"/>
  <c r="I5" i="3"/>
  <c r="E5" i="3"/>
  <c r="AK4" i="3"/>
  <c r="AG4" i="3"/>
  <c r="AC4" i="3"/>
  <c r="Y4" i="3"/>
  <c r="U4" i="3"/>
  <c r="Q4" i="3"/>
  <c r="M4" i="3"/>
  <c r="I4" i="3"/>
  <c r="E4" i="3"/>
  <c r="AK3" i="3"/>
  <c r="AG3" i="3"/>
  <c r="AC3" i="3"/>
  <c r="Y3" i="3"/>
  <c r="U3" i="3"/>
  <c r="Q3" i="3"/>
  <c r="M3" i="3"/>
  <c r="I3" i="3"/>
  <c r="E3" i="3"/>
  <c r="AK2" i="3"/>
  <c r="AG2" i="3"/>
  <c r="AC2" i="3"/>
  <c r="Y2" i="3"/>
  <c r="U2" i="3"/>
  <c r="Q2" i="3"/>
  <c r="M2" i="3"/>
  <c r="I2" i="3"/>
  <c r="E2" i="3"/>
  <c r="M21" i="2"/>
  <c r="I21" i="2"/>
  <c r="E21" i="2"/>
  <c r="M20" i="2"/>
  <c r="I20" i="2"/>
  <c r="E20" i="2"/>
  <c r="M19" i="2"/>
  <c r="I19" i="2"/>
  <c r="E19" i="2"/>
  <c r="M18" i="2"/>
  <c r="I18" i="2"/>
  <c r="E18" i="2"/>
  <c r="M17" i="2"/>
  <c r="I17" i="2"/>
  <c r="E17" i="2"/>
  <c r="M16" i="2"/>
  <c r="I16" i="2"/>
  <c r="E16" i="2"/>
  <c r="M15" i="2"/>
  <c r="I15" i="2"/>
  <c r="E15" i="2"/>
  <c r="M14" i="2"/>
  <c r="I14" i="2"/>
  <c r="E14" i="2"/>
  <c r="M13" i="2"/>
  <c r="I13" i="2"/>
  <c r="E13" i="2"/>
  <c r="M12" i="2"/>
  <c r="I12" i="2"/>
  <c r="E12" i="2"/>
  <c r="M11" i="2"/>
  <c r="I11" i="2"/>
  <c r="E11" i="2"/>
  <c r="M10" i="2"/>
  <c r="I10" i="2"/>
  <c r="E10" i="2"/>
  <c r="M8" i="2"/>
  <c r="I8" i="2"/>
  <c r="E8" i="2"/>
  <c r="M7" i="2"/>
  <c r="I7" i="2"/>
  <c r="E7" i="2"/>
  <c r="M6" i="2"/>
  <c r="I6" i="2"/>
  <c r="E6" i="2"/>
  <c r="M5" i="2"/>
  <c r="I5" i="2"/>
  <c r="E5" i="2"/>
  <c r="M4" i="2"/>
  <c r="I4" i="2"/>
  <c r="E4" i="2"/>
  <c r="M3" i="2"/>
  <c r="M9" i="2" s="1"/>
  <c r="I3" i="2"/>
  <c r="I9" i="2" s="1"/>
  <c r="E3" i="2"/>
  <c r="E9" i="2" s="1"/>
  <c r="D65" i="1"/>
  <c r="C65" i="1"/>
  <c r="D64" i="1"/>
  <c r="J42" i="1"/>
  <c r="C62" i="1"/>
  <c r="D61" i="1"/>
  <c r="C61" i="1"/>
  <c r="D60" i="1"/>
  <c r="C60" i="1"/>
  <c r="D59" i="1"/>
  <c r="C59" i="1"/>
  <c r="D58" i="1"/>
  <c r="C58" i="1"/>
  <c r="D57" i="1"/>
  <c r="C57" i="1"/>
  <c r="D56" i="1"/>
  <c r="C56" i="1"/>
  <c r="F53" i="1"/>
  <c r="E54" i="1"/>
  <c r="F52" i="1"/>
  <c r="E53" i="1"/>
  <c r="D53" i="1"/>
  <c r="C53" i="1"/>
  <c r="F51" i="1"/>
  <c r="E52" i="1"/>
  <c r="D52" i="1"/>
  <c r="C52" i="1"/>
  <c r="F50" i="1"/>
  <c r="E51" i="1"/>
  <c r="D51" i="1"/>
  <c r="C51" i="1"/>
  <c r="F49" i="1"/>
  <c r="E50" i="1"/>
  <c r="D50" i="1"/>
  <c r="C50" i="1"/>
  <c r="F48" i="1"/>
  <c r="D49" i="1"/>
  <c r="C49" i="1"/>
  <c r="F47" i="1"/>
  <c r="E48" i="1"/>
  <c r="D48" i="1"/>
  <c r="C48" i="1"/>
  <c r="F46" i="1"/>
  <c r="E47" i="1"/>
  <c r="D47" i="1"/>
  <c r="F45" i="1"/>
  <c r="E46" i="1"/>
  <c r="D46" i="1"/>
  <c r="C46" i="1"/>
  <c r="F44" i="1"/>
  <c r="E45" i="1"/>
  <c r="AB16" i="1"/>
  <c r="AA16" i="1"/>
  <c r="R16" i="1"/>
  <c r="Q16" i="1"/>
  <c r="P16" i="1"/>
  <c r="O16" i="1"/>
  <c r="N16" i="1"/>
  <c r="L16" i="1"/>
  <c r="K16" i="1"/>
  <c r="N6" i="2" l="1"/>
  <c r="O6" i="2" s="1"/>
  <c r="N5" i="2"/>
  <c r="O5" i="2" s="1"/>
  <c r="F19" i="2"/>
  <c r="G19" i="2" s="1"/>
  <c r="F15" i="2"/>
  <c r="G15" i="2" s="1"/>
  <c r="F11" i="2"/>
  <c r="G11" i="2" s="1"/>
  <c r="F20" i="2"/>
  <c r="G20" i="2" s="1"/>
  <c r="F16" i="2"/>
  <c r="G16" i="2" s="1"/>
  <c r="F12" i="2"/>
  <c r="G12" i="2" s="1"/>
  <c r="F21" i="2"/>
  <c r="G21" i="2" s="1"/>
  <c r="F17" i="2"/>
  <c r="G17" i="2" s="1"/>
  <c r="F13" i="2"/>
  <c r="G13" i="2" s="1"/>
  <c r="J15" i="2"/>
  <c r="K15" i="2" s="1"/>
  <c r="F3" i="2"/>
  <c r="G3" i="2" s="1"/>
  <c r="J7" i="2"/>
  <c r="K7" i="2" s="1"/>
  <c r="F14" i="2"/>
  <c r="G14" i="2" s="1"/>
  <c r="F18" i="2"/>
  <c r="G18" i="2" s="1"/>
  <c r="J6" i="2"/>
  <c r="K6" i="2" s="1"/>
  <c r="J20" i="2"/>
  <c r="K20" i="2" s="1"/>
  <c r="J16" i="2"/>
  <c r="K16" i="2" s="1"/>
  <c r="J12" i="2"/>
  <c r="K12" i="2" s="1"/>
  <c r="J21" i="2"/>
  <c r="K21" i="2" s="1"/>
  <c r="J17" i="2"/>
  <c r="K17" i="2" s="1"/>
  <c r="J13" i="2"/>
  <c r="K13" i="2" s="1"/>
  <c r="J14" i="2"/>
  <c r="K14" i="2" s="1"/>
  <c r="J18" i="2"/>
  <c r="K18" i="2" s="1"/>
  <c r="J10" i="2"/>
  <c r="K10" i="2" s="1"/>
  <c r="F6" i="2"/>
  <c r="G6" i="2" s="1"/>
  <c r="J11" i="2"/>
  <c r="K11" i="2" s="1"/>
  <c r="F7" i="2"/>
  <c r="G7" i="2" s="1"/>
  <c r="J3" i="2"/>
  <c r="K3" i="2" s="1"/>
  <c r="N16" i="2"/>
  <c r="O16" i="2" s="1"/>
  <c r="F8" i="2"/>
  <c r="G8" i="2" s="1"/>
  <c r="J4" i="2"/>
  <c r="K4" i="2" s="1"/>
  <c r="F10" i="2"/>
  <c r="G10" i="2" s="1"/>
  <c r="J19" i="2"/>
  <c r="K19" i="2" s="1"/>
  <c r="N21" i="2"/>
  <c r="O21" i="2" s="1"/>
  <c r="N17" i="2"/>
  <c r="O17" i="2" s="1"/>
  <c r="N13" i="2"/>
  <c r="O13" i="2" s="1"/>
  <c r="N18" i="2"/>
  <c r="O18" i="2" s="1"/>
  <c r="N14" i="2"/>
  <c r="O14" i="2" s="1"/>
  <c r="N10" i="2"/>
  <c r="O10" i="2" s="1"/>
  <c r="N11" i="2"/>
  <c r="O11" i="2" s="1"/>
  <c r="N19" i="2"/>
  <c r="O19" i="2" s="1"/>
  <c r="N15" i="2"/>
  <c r="O15" i="2" s="1"/>
  <c r="N7" i="2"/>
  <c r="O7" i="2" s="1"/>
  <c r="N12" i="2"/>
  <c r="O12" i="2" s="1"/>
  <c r="N20" i="2"/>
  <c r="O20" i="2" s="1"/>
  <c r="F4" i="2"/>
  <c r="G4" i="2" s="1"/>
  <c r="J8" i="2"/>
  <c r="K8" i="2" s="1"/>
  <c r="N4" i="2"/>
  <c r="O4" i="2" s="1"/>
  <c r="N8" i="2"/>
  <c r="O8" i="2" s="1"/>
  <c r="J5" i="2"/>
  <c r="K5" i="2" s="1"/>
  <c r="N3" i="2"/>
  <c r="O3" i="2" s="1"/>
  <c r="O9" i="2" s="1"/>
  <c r="F5" i="2"/>
  <c r="G5" i="2" s="1"/>
</calcChain>
</file>

<file path=xl/sharedStrings.xml><?xml version="1.0" encoding="utf-8"?>
<sst xmlns="http://schemas.openxmlformats.org/spreadsheetml/2006/main" count="144" uniqueCount="46">
  <si>
    <t>Model group</t>
  </si>
  <si>
    <t>AAEO group</t>
  </si>
  <si>
    <t>bcl-2</t>
  </si>
  <si>
    <t>caspase3</t>
  </si>
  <si>
    <t>ΔCT</t>
  </si>
  <si>
    <t>ΔΔCT</t>
  </si>
  <si>
    <t>内参GAPDH</t>
  </si>
  <si>
    <t>Wnt3a/GAPDH</t>
  </si>
  <si>
    <r>
      <rPr>
        <sz val="11"/>
        <color rgb="FF000000"/>
        <rFont val="Calibri"/>
        <charset val="161"/>
      </rPr>
      <t>β</t>
    </r>
    <r>
      <rPr>
        <sz val="11"/>
        <color indexed="8"/>
        <rFont val="宋体"/>
        <charset val="134"/>
      </rPr>
      <t>-catenin/GAPDH</t>
    </r>
  </si>
  <si>
    <t>Cyclin-D/GAPDH</t>
  </si>
  <si>
    <r>
      <rPr>
        <sz val="11"/>
        <color theme="1"/>
        <rFont val="等线"/>
        <charset val="134"/>
        <scheme val="minor"/>
      </rPr>
      <t>GSK-3</t>
    </r>
    <r>
      <rPr>
        <sz val="11"/>
        <color theme="1"/>
        <rFont val="Calibri"/>
        <charset val="161"/>
      </rPr>
      <t>β</t>
    </r>
    <r>
      <rPr>
        <sz val="11"/>
        <color theme="1"/>
        <rFont val="等线"/>
        <charset val="134"/>
        <scheme val="minor"/>
      </rPr>
      <t>/GAPDH</t>
    </r>
  </si>
  <si>
    <t>iNOS/GAPDH</t>
  </si>
  <si>
    <t>Bax/GAPDH</t>
  </si>
  <si>
    <t>Bcl2/GAPDH</t>
  </si>
  <si>
    <t>Caspase-9/GAPDH</t>
  </si>
  <si>
    <t>BAX</t>
    <phoneticPr fontId="8" type="noConversion"/>
  </si>
  <si>
    <t>GAPDH</t>
    <phoneticPr fontId="10" type="noConversion"/>
  </si>
  <si>
    <t>wnt3a</t>
    <phoneticPr fontId="10" type="noConversion"/>
  </si>
  <si>
    <t>β-catenin</t>
    <phoneticPr fontId="10" type="noConversion"/>
  </si>
  <si>
    <t>Cyclin-D1</t>
    <phoneticPr fontId="10" type="noConversion"/>
  </si>
  <si>
    <r>
      <rPr>
        <sz val="11"/>
        <color theme="1"/>
        <rFont val="等线"/>
        <charset val="134"/>
        <scheme val="minor"/>
      </rPr>
      <t>GSK-3</t>
    </r>
    <r>
      <rPr>
        <sz val="11"/>
        <color theme="1"/>
        <rFont val="等线"/>
        <family val="3"/>
        <charset val="134"/>
      </rPr>
      <t>β</t>
    </r>
    <phoneticPr fontId="10" type="noConversion"/>
  </si>
  <si>
    <t>iNOS</t>
    <phoneticPr fontId="10" type="noConversion"/>
  </si>
  <si>
    <t>IL-16</t>
    <phoneticPr fontId="10" type="noConversion"/>
  </si>
  <si>
    <t>IL-16/GAPDH</t>
    <phoneticPr fontId="10" type="noConversion"/>
  </si>
  <si>
    <t>Bax</t>
    <phoneticPr fontId="10" type="noConversion"/>
  </si>
  <si>
    <t>Bcl2</t>
    <phoneticPr fontId="10" type="noConversion"/>
  </si>
  <si>
    <t>Caspase-9</t>
    <phoneticPr fontId="10" type="noConversion"/>
  </si>
  <si>
    <t>group</t>
    <phoneticPr fontId="10" type="noConversion"/>
  </si>
  <si>
    <t>control</t>
    <phoneticPr fontId="10" type="noConversion"/>
  </si>
  <si>
    <t>model</t>
    <phoneticPr fontId="10" type="noConversion"/>
  </si>
  <si>
    <t>AAEO</t>
    <phoneticPr fontId="10" type="noConversion"/>
  </si>
  <si>
    <t>group</t>
    <phoneticPr fontId="8" type="noConversion"/>
  </si>
  <si>
    <t>control</t>
    <phoneticPr fontId="8" type="noConversion"/>
  </si>
  <si>
    <t>mean of control</t>
    <phoneticPr fontId="8" type="noConversion"/>
  </si>
  <si>
    <t>model</t>
    <phoneticPr fontId="8" type="noConversion"/>
  </si>
  <si>
    <t>AAEO</t>
    <phoneticPr fontId="8" type="noConversion"/>
  </si>
  <si>
    <t>CT</t>
    <phoneticPr fontId="8" type="noConversion"/>
  </si>
  <si>
    <t>expression</t>
    <phoneticPr fontId="8" type="noConversion"/>
  </si>
  <si>
    <t>GAPDH</t>
    <phoneticPr fontId="8" type="noConversion"/>
  </si>
  <si>
    <t>wound area</t>
    <phoneticPr fontId="10" type="noConversion"/>
  </si>
  <si>
    <t>healing area</t>
    <phoneticPr fontId="10" type="noConversion"/>
  </si>
  <si>
    <t>35.67+C24:G45</t>
    <phoneticPr fontId="10" type="noConversion"/>
  </si>
  <si>
    <t>3d</t>
    <phoneticPr fontId="10" type="noConversion"/>
  </si>
  <si>
    <t>5d</t>
    <phoneticPr fontId="10" type="noConversion"/>
  </si>
  <si>
    <t>7d</t>
    <phoneticPr fontId="10" type="noConversion"/>
  </si>
  <si>
    <t>9d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</si>
</sst>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name val="Arial"/>
    </font>
    <font>
      <sz val="11"/>
      <color rgb="FF000000"/>
      <name val="Calibri"/>
      <family val="2"/>
    </font>
    <font>
      <sz val="11"/>
      <color rgb="FF000000"/>
      <name val="Calibri"/>
      <charset val="161"/>
    </font>
    <font>
      <sz val="11"/>
      <color theme="1"/>
      <name val="Calibri"/>
      <charset val="161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2" borderId="0" xfId="0" applyFont="1" applyFill="1">
      <alignment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5"/>
  <sheetViews>
    <sheetView tabSelected="1" workbookViewId="0">
      <selection activeCell="D29" sqref="D29"/>
    </sheetView>
  </sheetViews>
  <sheetFormatPr defaultColWidth="9" defaultRowHeight="14" x14ac:dyDescent="0.3"/>
  <sheetData>
    <row r="1" spans="1:30" x14ac:dyDescent="0.25">
      <c r="B1" s="15" t="s">
        <v>27</v>
      </c>
      <c r="C1" s="15" t="s">
        <v>42</v>
      </c>
      <c r="D1" s="15" t="s">
        <v>43</v>
      </c>
      <c r="E1" s="15" t="s">
        <v>44</v>
      </c>
      <c r="F1" s="15" t="s">
        <v>45</v>
      </c>
      <c r="H1" s="15" t="s">
        <v>39</v>
      </c>
      <c r="I1" s="9" t="s">
        <v>0</v>
      </c>
      <c r="J1" s="9" t="s">
        <v>0</v>
      </c>
      <c r="K1" s="9" t="s">
        <v>0</v>
      </c>
      <c r="L1" s="9" t="s">
        <v>0</v>
      </c>
      <c r="M1" s="9" t="s">
        <v>0</v>
      </c>
      <c r="N1" s="9" t="s">
        <v>0</v>
      </c>
      <c r="O1" s="9" t="s">
        <v>0</v>
      </c>
      <c r="P1" s="9" t="s">
        <v>0</v>
      </c>
      <c r="Q1" s="9" t="s">
        <v>0</v>
      </c>
      <c r="R1" s="9" t="s">
        <v>0</v>
      </c>
      <c r="S1" s="9" t="s">
        <v>1</v>
      </c>
      <c r="T1" s="9" t="s">
        <v>1</v>
      </c>
      <c r="U1" s="9" t="s">
        <v>1</v>
      </c>
      <c r="V1" s="9" t="s">
        <v>1</v>
      </c>
      <c r="W1" s="9" t="s">
        <v>1</v>
      </c>
      <c r="X1" s="9" t="s">
        <v>1</v>
      </c>
      <c r="Y1" s="9" t="s">
        <v>1</v>
      </c>
      <c r="Z1" s="9" t="s">
        <v>1</v>
      </c>
      <c r="AA1" s="9" t="s">
        <v>1</v>
      </c>
      <c r="AB1" s="9" t="s">
        <v>1</v>
      </c>
      <c r="AC1" s="9"/>
      <c r="AD1" s="9"/>
    </row>
    <row r="2" spans="1:30" x14ac:dyDescent="0.3">
      <c r="A2">
        <v>3</v>
      </c>
      <c r="B2" s="15" t="s">
        <v>30</v>
      </c>
      <c r="C2">
        <v>169.71899999999999</v>
      </c>
      <c r="D2">
        <v>211.702</v>
      </c>
      <c r="E2">
        <v>147.72499999999999</v>
      </c>
      <c r="F2">
        <v>98.281999999999996</v>
      </c>
      <c r="H2">
        <v>3</v>
      </c>
      <c r="I2">
        <v>151.745</v>
      </c>
      <c r="J2">
        <v>254.02500000000001</v>
      </c>
      <c r="K2">
        <v>190.62799999999999</v>
      </c>
      <c r="L2">
        <v>242.77699999999999</v>
      </c>
      <c r="M2">
        <v>297.99</v>
      </c>
      <c r="N2">
        <v>290.64</v>
      </c>
      <c r="O2">
        <v>213.59200000000001</v>
      </c>
      <c r="P2">
        <v>211.21199999999999</v>
      </c>
      <c r="Q2">
        <v>276.64999999999998</v>
      </c>
      <c r="R2">
        <v>219.476</v>
      </c>
      <c r="S2">
        <v>169.71899999999999</v>
      </c>
      <c r="T2">
        <v>221.82</v>
      </c>
      <c r="U2">
        <v>211.82</v>
      </c>
      <c r="V2">
        <v>200.56200000000001</v>
      </c>
      <c r="W2">
        <v>177.709</v>
      </c>
      <c r="X2">
        <v>198.328</v>
      </c>
      <c r="Y2">
        <v>200.93799999999999</v>
      </c>
      <c r="Z2">
        <v>201.03100000000001</v>
      </c>
      <c r="AA2">
        <v>179.06399999999999</v>
      </c>
      <c r="AB2">
        <v>206.57599999999999</v>
      </c>
    </row>
    <row r="3" spans="1:30" x14ac:dyDescent="0.3">
      <c r="A3">
        <v>3</v>
      </c>
      <c r="B3" s="15" t="s">
        <v>30</v>
      </c>
      <c r="C3">
        <v>211.82</v>
      </c>
      <c r="D3">
        <v>195.029</v>
      </c>
      <c r="E3" s="8">
        <v>162.80500000000001</v>
      </c>
      <c r="F3">
        <v>125.42100000000001</v>
      </c>
      <c r="H3">
        <v>5</v>
      </c>
      <c r="I3">
        <v>187.32</v>
      </c>
      <c r="J3">
        <v>197.57499999999999</v>
      </c>
      <c r="K3">
        <v>196.399</v>
      </c>
      <c r="L3">
        <v>198.88800000000001</v>
      </c>
      <c r="M3">
        <v>223.053</v>
      </c>
      <c r="N3">
        <v>229.29</v>
      </c>
      <c r="O3">
        <v>186.86099999999999</v>
      </c>
      <c r="P3">
        <v>203.98699999999999</v>
      </c>
      <c r="Q3">
        <v>168.267</v>
      </c>
      <c r="R3">
        <v>233.642</v>
      </c>
      <c r="S3">
        <v>211.702</v>
      </c>
      <c r="T3">
        <v>195.029</v>
      </c>
      <c r="U3">
        <v>173.886</v>
      </c>
      <c r="V3">
        <v>198.88800000000001</v>
      </c>
      <c r="W3">
        <v>169.45099999999999</v>
      </c>
      <c r="X3">
        <v>190.25899999999999</v>
      </c>
      <c r="Y3">
        <v>181.797</v>
      </c>
      <c r="Z3">
        <v>178.18600000000001</v>
      </c>
      <c r="AA3">
        <v>156.358</v>
      </c>
      <c r="AB3">
        <v>221.34</v>
      </c>
    </row>
    <row r="4" spans="1:30" x14ac:dyDescent="0.3">
      <c r="A4">
        <v>3</v>
      </c>
      <c r="B4" s="15" t="s">
        <v>30</v>
      </c>
      <c r="C4">
        <v>200.56200000000001</v>
      </c>
      <c r="D4">
        <v>173.886</v>
      </c>
      <c r="E4">
        <v>143.36199999999999</v>
      </c>
      <c r="F4" s="8">
        <v>130.32400000000001</v>
      </c>
      <c r="H4">
        <v>7</v>
      </c>
      <c r="I4">
        <v>169.19200000000001</v>
      </c>
      <c r="J4">
        <v>175.876</v>
      </c>
      <c r="K4">
        <v>147.79</v>
      </c>
      <c r="L4">
        <v>159.44399999999999</v>
      </c>
      <c r="M4">
        <v>167.74299999999999</v>
      </c>
      <c r="N4">
        <v>181.87899999999999</v>
      </c>
      <c r="O4">
        <v>224.005</v>
      </c>
      <c r="P4">
        <v>207.34899999999999</v>
      </c>
      <c r="Q4">
        <v>167.08600000000001</v>
      </c>
      <c r="R4">
        <v>202.16900000000001</v>
      </c>
      <c r="S4">
        <v>147.72499999999999</v>
      </c>
      <c r="T4" s="8">
        <v>162.80500000000001</v>
      </c>
      <c r="U4">
        <v>143.36199999999999</v>
      </c>
      <c r="V4">
        <v>161.77699999999999</v>
      </c>
      <c r="W4">
        <v>162.505</v>
      </c>
      <c r="X4">
        <v>163.643</v>
      </c>
      <c r="Y4">
        <v>145.63399999999999</v>
      </c>
      <c r="Z4">
        <v>183.00200000000001</v>
      </c>
      <c r="AA4">
        <v>159.78399999999999</v>
      </c>
      <c r="AB4">
        <v>171.245</v>
      </c>
    </row>
    <row r="5" spans="1:30" x14ac:dyDescent="0.3">
      <c r="A5">
        <v>3</v>
      </c>
      <c r="B5" s="15" t="s">
        <v>30</v>
      </c>
      <c r="C5">
        <v>177.709</v>
      </c>
      <c r="D5">
        <v>169.45099999999999</v>
      </c>
      <c r="E5">
        <v>161.77699999999999</v>
      </c>
      <c r="F5">
        <v>100.926</v>
      </c>
      <c r="H5">
        <v>9</v>
      </c>
      <c r="I5">
        <v>219.96100000000001</v>
      </c>
      <c r="J5">
        <v>209.71299999999999</v>
      </c>
      <c r="K5">
        <v>134.18299999999999</v>
      </c>
      <c r="L5">
        <v>146.48599999999999</v>
      </c>
      <c r="M5">
        <v>170.399</v>
      </c>
      <c r="N5">
        <v>166.92599999999999</v>
      </c>
      <c r="O5">
        <v>184.95500000000001</v>
      </c>
      <c r="P5">
        <v>185.09800000000001</v>
      </c>
      <c r="Q5">
        <v>125.35899999999999</v>
      </c>
      <c r="R5">
        <v>172.96299999999999</v>
      </c>
      <c r="S5">
        <v>98.281999999999996</v>
      </c>
      <c r="T5">
        <v>125.42100000000001</v>
      </c>
      <c r="U5" s="8">
        <v>130.32400000000001</v>
      </c>
      <c r="V5">
        <v>100.926</v>
      </c>
      <c r="W5">
        <v>148.17099999999999</v>
      </c>
      <c r="X5">
        <v>135.86000000000001</v>
      </c>
      <c r="Y5">
        <v>125.252</v>
      </c>
      <c r="Z5">
        <v>133.86699999999999</v>
      </c>
      <c r="AA5">
        <v>132.98699999999999</v>
      </c>
      <c r="AB5">
        <v>145.23099999999999</v>
      </c>
    </row>
    <row r="6" spans="1:30" x14ac:dyDescent="0.3">
      <c r="A6">
        <v>3</v>
      </c>
      <c r="B6" s="15" t="s">
        <v>30</v>
      </c>
      <c r="C6">
        <v>266.02699999999999</v>
      </c>
      <c r="D6">
        <v>215.40799999999999</v>
      </c>
      <c r="E6">
        <v>162.505</v>
      </c>
      <c r="F6">
        <v>148.17099999999999</v>
      </c>
    </row>
    <row r="7" spans="1:30" x14ac:dyDescent="0.3">
      <c r="A7">
        <v>3</v>
      </c>
      <c r="B7" s="15" t="s">
        <v>30</v>
      </c>
      <c r="C7">
        <v>198.328</v>
      </c>
      <c r="D7">
        <v>190.25899999999999</v>
      </c>
      <c r="E7">
        <v>163.643</v>
      </c>
      <c r="F7">
        <v>135.86000000000001</v>
      </c>
    </row>
    <row r="8" spans="1:30" x14ac:dyDescent="0.3">
      <c r="A8">
        <v>3</v>
      </c>
      <c r="B8" s="15" t="s">
        <v>30</v>
      </c>
      <c r="C8">
        <v>200.93799999999999</v>
      </c>
      <c r="D8">
        <v>171.797</v>
      </c>
      <c r="E8">
        <v>145.63399999999999</v>
      </c>
      <c r="F8">
        <v>125.252</v>
      </c>
    </row>
    <row r="9" spans="1:30" x14ac:dyDescent="0.3">
      <c r="A9">
        <v>3</v>
      </c>
      <c r="B9" s="15" t="s">
        <v>30</v>
      </c>
      <c r="C9">
        <v>201.03100000000001</v>
      </c>
      <c r="D9">
        <v>178.18600000000001</v>
      </c>
      <c r="E9">
        <v>183.00200000000001</v>
      </c>
      <c r="F9">
        <v>133.86699999999999</v>
      </c>
    </row>
    <row r="10" spans="1:30" x14ac:dyDescent="0.3">
      <c r="A10">
        <v>3</v>
      </c>
      <c r="B10" s="15" t="s">
        <v>30</v>
      </c>
      <c r="C10">
        <v>179.06399999999999</v>
      </c>
      <c r="D10">
        <v>156.358</v>
      </c>
      <c r="E10">
        <v>159.78399999999999</v>
      </c>
      <c r="F10">
        <v>132.98699999999999</v>
      </c>
    </row>
    <row r="11" spans="1:30" x14ac:dyDescent="0.3">
      <c r="A11">
        <v>3</v>
      </c>
      <c r="B11" s="15" t="s">
        <v>30</v>
      </c>
      <c r="C11">
        <v>206.57599999999999</v>
      </c>
      <c r="D11">
        <v>221.34</v>
      </c>
      <c r="E11">
        <v>171.245</v>
      </c>
      <c r="F11">
        <v>145.23099999999999</v>
      </c>
    </row>
    <row r="12" spans="1:30" x14ac:dyDescent="0.3">
      <c r="A12">
        <v>2</v>
      </c>
      <c r="B12" s="15" t="s">
        <v>29</v>
      </c>
      <c r="C12">
        <v>151.745</v>
      </c>
      <c r="D12">
        <v>187.32</v>
      </c>
      <c r="E12">
        <v>169.19200000000001</v>
      </c>
      <c r="F12">
        <v>219.96100000000001</v>
      </c>
    </row>
    <row r="13" spans="1:30" x14ac:dyDescent="0.25">
      <c r="A13">
        <v>2</v>
      </c>
      <c r="B13" s="15" t="s">
        <v>29</v>
      </c>
      <c r="C13">
        <v>254.02500000000001</v>
      </c>
      <c r="D13">
        <v>197.57499999999999</v>
      </c>
      <c r="E13">
        <v>175.876</v>
      </c>
      <c r="F13">
        <v>209.71299999999999</v>
      </c>
      <c r="H13" s="15" t="s">
        <v>40</v>
      </c>
      <c r="I13" s="9" t="s">
        <v>0</v>
      </c>
      <c r="J13" s="9" t="s">
        <v>0</v>
      </c>
      <c r="K13" s="9" t="s">
        <v>0</v>
      </c>
      <c r="L13" s="9" t="s">
        <v>0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1</v>
      </c>
      <c r="T13" s="9" t="s">
        <v>1</v>
      </c>
      <c r="U13" s="9" t="s">
        <v>1</v>
      </c>
      <c r="V13" s="9" t="s">
        <v>1</v>
      </c>
      <c r="W13" s="9" t="s">
        <v>1</v>
      </c>
      <c r="X13" s="9" t="s">
        <v>1</v>
      </c>
      <c r="Y13" s="9" t="s">
        <v>1</v>
      </c>
      <c r="Z13" s="9" t="s">
        <v>1</v>
      </c>
      <c r="AA13" s="9" t="s">
        <v>1</v>
      </c>
      <c r="AB13" s="9" t="s">
        <v>1</v>
      </c>
    </row>
    <row r="14" spans="1:30" x14ac:dyDescent="0.3">
      <c r="A14">
        <v>2</v>
      </c>
      <c r="B14" s="15" t="s">
        <v>29</v>
      </c>
      <c r="C14">
        <v>190.62799999999999</v>
      </c>
      <c r="D14">
        <v>196.399</v>
      </c>
      <c r="E14">
        <v>147.79</v>
      </c>
      <c r="F14">
        <v>134.18299999999999</v>
      </c>
      <c r="H14">
        <v>3</v>
      </c>
      <c r="I14">
        <v>35.67</v>
      </c>
      <c r="J14">
        <v>16.791</v>
      </c>
      <c r="K14">
        <v>5.71</v>
      </c>
      <c r="L14">
        <v>8.2579999999999991</v>
      </c>
      <c r="M14">
        <v>50.619</v>
      </c>
      <c r="N14">
        <v>8.0690000000000008</v>
      </c>
      <c r="O14">
        <v>26.731000000000002</v>
      </c>
      <c r="P14">
        <v>7.2249999999999996</v>
      </c>
      <c r="Q14">
        <v>22.706</v>
      </c>
      <c r="R14">
        <v>14.25</v>
      </c>
      <c r="S14">
        <v>41.93</v>
      </c>
      <c r="T14">
        <v>56.45</v>
      </c>
      <c r="U14">
        <v>26.667000000000002</v>
      </c>
      <c r="V14">
        <v>43.889000000000003</v>
      </c>
      <c r="W14">
        <v>74.936999999999998</v>
      </c>
      <c r="X14">
        <v>61.35</v>
      </c>
      <c r="Y14">
        <v>29.140999999999998</v>
      </c>
      <c r="Z14">
        <v>22.844999999999999</v>
      </c>
      <c r="AA14">
        <v>98.382999999999996</v>
      </c>
      <c r="AB14">
        <v>24.62</v>
      </c>
    </row>
    <row r="15" spans="1:30" x14ac:dyDescent="0.3">
      <c r="A15">
        <v>2</v>
      </c>
      <c r="B15" s="15" t="s">
        <v>29</v>
      </c>
      <c r="C15">
        <v>242.77699999999999</v>
      </c>
      <c r="D15">
        <v>198.88800000000001</v>
      </c>
      <c r="E15">
        <v>159.44399999999999</v>
      </c>
      <c r="F15">
        <v>146.48599999999999</v>
      </c>
      <c r="H15">
        <v>5</v>
      </c>
      <c r="I15">
        <v>18.128</v>
      </c>
      <c r="J15">
        <v>21.699000000000002</v>
      </c>
      <c r="K15">
        <v>48.609000000000002</v>
      </c>
      <c r="L15">
        <v>7.6740000000000004</v>
      </c>
      <c r="M15">
        <v>52.902999999999999</v>
      </c>
      <c r="N15">
        <v>26.515999999999998</v>
      </c>
      <c r="O15">
        <v>26.135999999999999</v>
      </c>
      <c r="P15">
        <v>13.36</v>
      </c>
      <c r="Q15">
        <v>3.4260000000000002</v>
      </c>
      <c r="R15">
        <v>31.472999999999999</v>
      </c>
      <c r="S15">
        <v>21.994</v>
      </c>
      <c r="T15">
        <v>32.223999999999997</v>
      </c>
      <c r="U15">
        <v>30.524000000000001</v>
      </c>
      <c r="V15">
        <v>39.444000000000003</v>
      </c>
      <c r="W15">
        <v>55.31</v>
      </c>
      <c r="X15">
        <v>47.411000000000001</v>
      </c>
      <c r="Y15">
        <v>37.113999999999997</v>
      </c>
      <c r="Z15">
        <v>24.815999999999999</v>
      </c>
      <c r="AA15">
        <v>31.181000000000001</v>
      </c>
      <c r="AB15">
        <v>50.95</v>
      </c>
    </row>
    <row r="16" spans="1:30" x14ac:dyDescent="0.3">
      <c r="A16">
        <v>2</v>
      </c>
      <c r="B16" s="15" t="s">
        <v>29</v>
      </c>
      <c r="C16">
        <v>297.99</v>
      </c>
      <c r="D16">
        <v>223.053</v>
      </c>
      <c r="E16">
        <v>167.74299999999999</v>
      </c>
      <c r="F16">
        <v>170.399</v>
      </c>
      <c r="H16">
        <v>7</v>
      </c>
      <c r="I16">
        <v>40.450000000000003</v>
      </c>
      <c r="J16">
        <v>33.874000000000002</v>
      </c>
      <c r="K16">
        <f>E14-F13</f>
        <v>-61.923000000000002</v>
      </c>
      <c r="L16">
        <f>E15-F14</f>
        <v>25.260999999999996</v>
      </c>
      <c r="M16">
        <v>2.4649999999999999</v>
      </c>
      <c r="N16">
        <f>E17-F16</f>
        <v>11.47999999999999</v>
      </c>
      <c r="O16">
        <f t="shared" ref="O16:P16" si="0">C16-C17</f>
        <v>7.3500000000000227</v>
      </c>
      <c r="P16">
        <f t="shared" si="0"/>
        <v>-6.2369999999999948</v>
      </c>
      <c r="Q16">
        <f>E10-F10</f>
        <v>26.796999999999997</v>
      </c>
      <c r="R16">
        <f>F15-F16</f>
        <v>-23.913000000000011</v>
      </c>
      <c r="S16">
        <v>49.442999999999998</v>
      </c>
      <c r="T16">
        <v>37.384</v>
      </c>
      <c r="U16">
        <v>13.038</v>
      </c>
      <c r="V16">
        <v>60.814999999999998</v>
      </c>
      <c r="W16">
        <v>14.875</v>
      </c>
      <c r="X16">
        <v>49.134999999999998</v>
      </c>
      <c r="Y16">
        <v>55.36</v>
      </c>
      <c r="Z16">
        <v>41.726999999999997</v>
      </c>
      <c r="AA16">
        <f>O15-O16</f>
        <v>18.785999999999976</v>
      </c>
      <c r="AB16">
        <f>E11-F11</f>
        <v>26.01400000000001</v>
      </c>
    </row>
    <row r="17" spans="1:28" x14ac:dyDescent="0.3">
      <c r="A17">
        <v>2</v>
      </c>
      <c r="B17" s="15" t="s">
        <v>29</v>
      </c>
      <c r="C17">
        <v>290.64</v>
      </c>
      <c r="D17">
        <v>229.29</v>
      </c>
      <c r="E17">
        <v>181.87899999999999</v>
      </c>
      <c r="F17">
        <v>166.92599999999999</v>
      </c>
      <c r="H17">
        <v>9</v>
      </c>
      <c r="I17">
        <v>18.128</v>
      </c>
      <c r="J17">
        <v>21.699000000000002</v>
      </c>
      <c r="K17">
        <v>48.609000000000002</v>
      </c>
      <c r="L17">
        <v>7.6740000000000004</v>
      </c>
      <c r="M17">
        <v>32.902999999999999</v>
      </c>
      <c r="N17">
        <v>26.515999999999998</v>
      </c>
      <c r="O17">
        <v>26.135999999999999</v>
      </c>
      <c r="P17">
        <v>13.36</v>
      </c>
      <c r="Q17">
        <v>3.4260000000000002</v>
      </c>
      <c r="R17">
        <v>31.472999999999999</v>
      </c>
      <c r="S17">
        <v>29.994</v>
      </c>
      <c r="T17">
        <v>38.223999999999997</v>
      </c>
      <c r="U17">
        <v>55.524000000000001</v>
      </c>
      <c r="V17">
        <v>45.444000000000003</v>
      </c>
      <c r="W17">
        <v>55.31</v>
      </c>
      <c r="X17">
        <v>47.411000000000001</v>
      </c>
      <c r="Y17">
        <v>37.113999999999997</v>
      </c>
      <c r="Z17">
        <v>36.816000000000003</v>
      </c>
      <c r="AA17">
        <v>31.181000000000001</v>
      </c>
      <c r="AB17">
        <v>50.95</v>
      </c>
    </row>
    <row r="18" spans="1:28" x14ac:dyDescent="0.3">
      <c r="A18">
        <v>2</v>
      </c>
      <c r="B18" s="15" t="s">
        <v>29</v>
      </c>
      <c r="C18">
        <v>213.59200000000001</v>
      </c>
      <c r="D18">
        <v>186.86099999999999</v>
      </c>
      <c r="E18">
        <v>224.005</v>
      </c>
      <c r="F18">
        <v>184.95500000000001</v>
      </c>
    </row>
    <row r="19" spans="1:28" x14ac:dyDescent="0.3">
      <c r="A19">
        <v>2</v>
      </c>
      <c r="B19" s="15" t="s">
        <v>29</v>
      </c>
      <c r="C19">
        <v>211.21199999999999</v>
      </c>
      <c r="D19">
        <v>203.98699999999999</v>
      </c>
      <c r="E19">
        <v>207.34899999999999</v>
      </c>
      <c r="F19">
        <v>185.09800000000001</v>
      </c>
    </row>
    <row r="20" spans="1:28" x14ac:dyDescent="0.3">
      <c r="A20">
        <v>2</v>
      </c>
      <c r="B20" s="15" t="s">
        <v>29</v>
      </c>
      <c r="C20">
        <v>276.64999999999998</v>
      </c>
      <c r="D20">
        <v>168.267</v>
      </c>
      <c r="E20">
        <v>167.08600000000001</v>
      </c>
      <c r="F20">
        <v>125.35899999999999</v>
      </c>
    </row>
    <row r="21" spans="1:28" x14ac:dyDescent="0.3">
      <c r="A21">
        <v>2</v>
      </c>
      <c r="B21" s="15" t="s">
        <v>29</v>
      </c>
      <c r="C21">
        <v>219.476</v>
      </c>
      <c r="D21">
        <v>233.642</v>
      </c>
      <c r="E21">
        <v>202.16900000000001</v>
      </c>
      <c r="F21">
        <v>172.96299999999999</v>
      </c>
    </row>
    <row r="42" spans="3:10" x14ac:dyDescent="0.3">
      <c r="J42">
        <f>XFB42-XFC42</f>
        <v>0</v>
      </c>
    </row>
    <row r="44" spans="3:10" x14ac:dyDescent="0.3">
      <c r="F44">
        <f>E2-F2</f>
        <v>49.442999999999998</v>
      </c>
    </row>
    <row r="45" spans="3:10" x14ac:dyDescent="0.3">
      <c r="C45" t="s">
        <v>41</v>
      </c>
      <c r="D45">
        <v>41.93</v>
      </c>
      <c r="E45" t="e">
        <f>E12-#REF!</f>
        <v>#REF!</v>
      </c>
      <c r="F45">
        <f>E3-F3</f>
        <v>37.384</v>
      </c>
    </row>
    <row r="46" spans="3:10" x14ac:dyDescent="0.3">
      <c r="C46">
        <f>C3-D3</f>
        <v>16.790999999999997</v>
      </c>
      <c r="D46">
        <f>C13-D13</f>
        <v>56.450000000000017</v>
      </c>
      <c r="E46">
        <f>E13-F12</f>
        <v>-44.085000000000008</v>
      </c>
      <c r="F46">
        <f>E4-F4</f>
        <v>13.037999999999982</v>
      </c>
    </row>
    <row r="47" spans="3:10" x14ac:dyDescent="0.3">
      <c r="C47">
        <v>5.71</v>
      </c>
      <c r="D47">
        <f t="shared" ref="D47:D52" si="1">C4-D4</f>
        <v>26.676000000000016</v>
      </c>
      <c r="E47">
        <f>E14-F13</f>
        <v>-61.923000000000002</v>
      </c>
      <c r="F47">
        <f>E5-F5</f>
        <v>60.850999999999985</v>
      </c>
    </row>
    <row r="48" spans="3:10" x14ac:dyDescent="0.3">
      <c r="C48">
        <f>C5-D5</f>
        <v>8.2580000000000098</v>
      </c>
      <c r="D48">
        <f>C15-D15</f>
        <v>43.888999999999982</v>
      </c>
      <c r="E48">
        <f>E15-F14</f>
        <v>25.260999999999996</v>
      </c>
      <c r="F48">
        <f>E6-F6</f>
        <v>14.334000000000003</v>
      </c>
    </row>
    <row r="49" spans="3:6" x14ac:dyDescent="0.3">
      <c r="C49">
        <f>C6-D6</f>
        <v>50.619</v>
      </c>
      <c r="D49">
        <f>C16-D16</f>
        <v>74.937000000000012</v>
      </c>
      <c r="E49">
        <v>2.4649999999999999</v>
      </c>
      <c r="F49">
        <f>E7-F7</f>
        <v>27.782999999999987</v>
      </c>
    </row>
    <row r="50" spans="3:6" x14ac:dyDescent="0.3">
      <c r="C50">
        <f>C7-D7</f>
        <v>8.0690000000000168</v>
      </c>
      <c r="D50">
        <f>C17-D17</f>
        <v>61.349999999999994</v>
      </c>
      <c r="E50">
        <f>E17-F16</f>
        <v>11.47999999999999</v>
      </c>
      <c r="F50">
        <f>E8-F8</f>
        <v>20.381999999999991</v>
      </c>
    </row>
    <row r="51" spans="3:6" x14ac:dyDescent="0.3">
      <c r="C51">
        <f>C18-D18</f>
        <v>26.731000000000023</v>
      </c>
      <c r="D51">
        <f t="shared" si="1"/>
        <v>29.140999999999991</v>
      </c>
      <c r="E51">
        <f>E18-F17</f>
        <v>57.079000000000008</v>
      </c>
      <c r="F51">
        <f>E9-F9</f>
        <v>49.135000000000019</v>
      </c>
    </row>
    <row r="52" spans="3:6" x14ac:dyDescent="0.3">
      <c r="C52">
        <f>C19-D19</f>
        <v>7.2249999999999943</v>
      </c>
      <c r="D52">
        <f t="shared" si="1"/>
        <v>22.844999999999999</v>
      </c>
      <c r="E52">
        <f>E19-F18</f>
        <v>22.393999999999977</v>
      </c>
      <c r="F52">
        <f>E20-F19</f>
        <v>-18.012</v>
      </c>
    </row>
    <row r="53" spans="3:6" x14ac:dyDescent="0.3">
      <c r="C53">
        <f>C10-D10</f>
        <v>22.705999999999989</v>
      </c>
      <c r="D53">
        <f>C20-D20</f>
        <v>108.38299999999998</v>
      </c>
      <c r="E53">
        <f>E10-F10</f>
        <v>26.796999999999997</v>
      </c>
      <c r="F53">
        <f>E11-F11</f>
        <v>26.01400000000001</v>
      </c>
    </row>
    <row r="54" spans="3:6" x14ac:dyDescent="0.3">
      <c r="C54">
        <v>14.25</v>
      </c>
      <c r="D54">
        <v>24.62</v>
      </c>
      <c r="E54">
        <f>E21-F20</f>
        <v>76.810000000000016</v>
      </c>
    </row>
    <row r="56" spans="3:6" x14ac:dyDescent="0.3">
      <c r="C56">
        <f>D12-E12</f>
        <v>18.127999999999986</v>
      </c>
      <c r="D56">
        <f>D2-E2</f>
        <v>63.977000000000004</v>
      </c>
    </row>
    <row r="57" spans="3:6" x14ac:dyDescent="0.3">
      <c r="C57">
        <f t="shared" ref="C57:C65" si="2">D13-E13</f>
        <v>21.698999999999984</v>
      </c>
      <c r="D57">
        <f t="shared" ref="D57:D65" si="3">D3-E3</f>
        <v>32.22399999999999</v>
      </c>
    </row>
    <row r="58" spans="3:6" x14ac:dyDescent="0.3">
      <c r="C58">
        <f t="shared" si="2"/>
        <v>48.609000000000009</v>
      </c>
      <c r="D58">
        <f t="shared" si="3"/>
        <v>30.524000000000001</v>
      </c>
    </row>
    <row r="59" spans="3:6" x14ac:dyDescent="0.3">
      <c r="C59">
        <f>D5-E5</f>
        <v>7.6740000000000066</v>
      </c>
      <c r="D59">
        <f>D15-E15</f>
        <v>39.444000000000017</v>
      </c>
    </row>
    <row r="60" spans="3:6" x14ac:dyDescent="0.3">
      <c r="C60">
        <f>D6-E6</f>
        <v>52.902999999999992</v>
      </c>
      <c r="D60">
        <f>D16-E16</f>
        <v>55.31</v>
      </c>
    </row>
    <row r="61" spans="3:6" x14ac:dyDescent="0.3">
      <c r="C61">
        <f>D7-E7</f>
        <v>26.615999999999985</v>
      </c>
      <c r="D61">
        <f>D17-E17</f>
        <v>47.411000000000001</v>
      </c>
    </row>
    <row r="62" spans="3:6" x14ac:dyDescent="0.3">
      <c r="C62">
        <f>D8-E8</f>
        <v>26.163000000000011</v>
      </c>
      <c r="D62">
        <v>37.143999999999998</v>
      </c>
    </row>
    <row r="63" spans="3:6" x14ac:dyDescent="0.3">
      <c r="C63">
        <v>13.36</v>
      </c>
      <c r="D63">
        <v>24.815999999999999</v>
      </c>
    </row>
    <row r="64" spans="3:6" x14ac:dyDescent="0.3">
      <c r="C64">
        <v>3.4260000000000002</v>
      </c>
      <c r="D64">
        <f>D20-E20</f>
        <v>1.1809999999999832</v>
      </c>
    </row>
    <row r="65" spans="3:4" x14ac:dyDescent="0.3">
      <c r="C65">
        <f t="shared" si="2"/>
        <v>31.472999999999985</v>
      </c>
      <c r="D65">
        <f t="shared" si="3"/>
        <v>50.094999999999999</v>
      </c>
    </row>
  </sheetData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workbookViewId="0">
      <selection activeCell="E30" sqref="E30"/>
    </sheetView>
  </sheetViews>
  <sheetFormatPr defaultColWidth="9" defaultRowHeight="14" x14ac:dyDescent="0.3"/>
  <sheetData>
    <row r="1" spans="1:15" x14ac:dyDescent="0.3">
      <c r="B1" s="11" t="s">
        <v>31</v>
      </c>
      <c r="C1" s="11" t="s">
        <v>38</v>
      </c>
      <c r="D1" s="11" t="s">
        <v>15</v>
      </c>
      <c r="E1" s="10"/>
      <c r="F1" s="10"/>
      <c r="G1" s="6"/>
      <c r="H1" s="10" t="s">
        <v>2</v>
      </c>
      <c r="I1" s="10"/>
      <c r="J1" s="10"/>
      <c r="K1" s="6"/>
      <c r="L1" s="10" t="s">
        <v>3</v>
      </c>
      <c r="M1" s="10"/>
      <c r="N1" s="10"/>
      <c r="O1" s="7"/>
    </row>
    <row r="2" spans="1:15" x14ac:dyDescent="0.3">
      <c r="B2" s="10"/>
      <c r="C2" s="10"/>
      <c r="D2" s="15" t="s">
        <v>36</v>
      </c>
      <c r="E2" t="s">
        <v>4</v>
      </c>
      <c r="F2" t="s">
        <v>5</v>
      </c>
      <c r="G2" s="16" t="s">
        <v>37</v>
      </c>
      <c r="H2" s="15" t="s">
        <v>36</v>
      </c>
      <c r="I2" t="s">
        <v>4</v>
      </c>
      <c r="J2" t="s">
        <v>5</v>
      </c>
      <c r="K2" s="16" t="s">
        <v>37</v>
      </c>
      <c r="L2" s="15" t="s">
        <v>36</v>
      </c>
      <c r="M2" t="s">
        <v>4</v>
      </c>
      <c r="N2" t="s">
        <v>5</v>
      </c>
      <c r="O2" s="16" t="s">
        <v>37</v>
      </c>
    </row>
    <row r="3" spans="1:15" x14ac:dyDescent="0.3">
      <c r="A3">
        <v>1</v>
      </c>
      <c r="B3" s="15" t="s">
        <v>32</v>
      </c>
      <c r="C3">
        <v>19.976713180541999</v>
      </c>
      <c r="D3">
        <v>20.623584747314499</v>
      </c>
      <c r="E3">
        <f>D3-C3</f>
        <v>0.64687156677250002</v>
      </c>
      <c r="F3">
        <f>E3-E9</f>
        <v>-7.5365702310836724E-3</v>
      </c>
      <c r="G3" s="7">
        <f>2^-F3</f>
        <v>1.0052376210372016</v>
      </c>
      <c r="H3">
        <v>24.099611282348601</v>
      </c>
      <c r="I3">
        <f t="shared" ref="I3:I8" si="0">H3-C3</f>
        <v>4.1228981018066015</v>
      </c>
      <c r="J3">
        <f>I3-I9</f>
        <v>-0.58375199635818209</v>
      </c>
      <c r="K3" s="7">
        <f>2^-J3</f>
        <v>1.4987419413363272</v>
      </c>
      <c r="L3">
        <v>22.303674697876001</v>
      </c>
      <c r="M3">
        <f t="shared" ref="M3:M8" si="1">L3-C3</f>
        <v>2.3269615173340021</v>
      </c>
      <c r="N3">
        <f>M3-M9</f>
        <v>-0.89605077107743192</v>
      </c>
      <c r="O3" s="7">
        <f>2^-N3</f>
        <v>1.8609648050091947</v>
      </c>
    </row>
    <row r="4" spans="1:15" x14ac:dyDescent="0.3">
      <c r="A4">
        <v>1</v>
      </c>
      <c r="B4" s="15" t="s">
        <v>32</v>
      </c>
      <c r="C4">
        <v>19.976713180541999</v>
      </c>
      <c r="D4">
        <v>20.639827728271499</v>
      </c>
      <c r="E4">
        <f t="shared" ref="E4:E21" si="2">D4-C4</f>
        <v>0.66311454772949929</v>
      </c>
      <c r="F4">
        <f>E4-E9</f>
        <v>8.7064107259156032E-3</v>
      </c>
      <c r="G4" s="7">
        <f t="shared" ref="G4:G21" si="3">2^-F4</f>
        <v>0.99398334892789664</v>
      </c>
      <c r="H4">
        <v>24.007968902587798</v>
      </c>
      <c r="I4">
        <f t="shared" si="0"/>
        <v>4.031255722045799</v>
      </c>
      <c r="J4">
        <f>I4-I9</f>
        <v>-0.67539437611898467</v>
      </c>
      <c r="K4" s="7">
        <f t="shared" ref="K4:K21" si="4">2^-J4</f>
        <v>1.5970332791757873</v>
      </c>
      <c r="L4">
        <v>22.9031467437744</v>
      </c>
      <c r="M4">
        <f t="shared" si="1"/>
        <v>2.9264335632324006</v>
      </c>
      <c r="N4">
        <f>M4-M9</f>
        <v>-0.2965787251790335</v>
      </c>
      <c r="O4" s="7">
        <f t="shared" ref="O4:O21" si="5">2^-N4</f>
        <v>1.2282282787201415</v>
      </c>
    </row>
    <row r="5" spans="1:15" x14ac:dyDescent="0.3">
      <c r="A5">
        <v>1</v>
      </c>
      <c r="B5" s="15" t="s">
        <v>32</v>
      </c>
      <c r="C5">
        <v>19.976713180541999</v>
      </c>
      <c r="D5">
        <v>20.484043121337901</v>
      </c>
      <c r="E5">
        <f t="shared" si="2"/>
        <v>0.50732994079590199</v>
      </c>
      <c r="F5">
        <f>E5-E9</f>
        <v>-0.1470781962076817</v>
      </c>
      <c r="G5" s="7">
        <f t="shared" si="3"/>
        <v>1.1073246014909863</v>
      </c>
      <c r="H5">
        <v>24.242454528808501</v>
      </c>
      <c r="I5">
        <f t="shared" si="0"/>
        <v>4.2657413482665021</v>
      </c>
      <c r="J5">
        <f>I5-I9</f>
        <v>-0.44090874989828155</v>
      </c>
      <c r="K5" s="7">
        <f t="shared" si="4"/>
        <v>1.3574591182138149</v>
      </c>
      <c r="L5">
        <v>23.391614913940401</v>
      </c>
      <c r="M5">
        <f t="shared" si="1"/>
        <v>3.414901733398402</v>
      </c>
      <c r="N5">
        <f>M5-M9</f>
        <v>0.19188944498696792</v>
      </c>
      <c r="O5" s="7">
        <f t="shared" si="5"/>
        <v>0.87545841428618476</v>
      </c>
    </row>
    <row r="6" spans="1:15" x14ac:dyDescent="0.3">
      <c r="A6">
        <v>1</v>
      </c>
      <c r="B6" s="15" t="s">
        <v>32</v>
      </c>
      <c r="C6">
        <v>20.1759751637777</v>
      </c>
      <c r="D6">
        <v>20.900476455688501</v>
      </c>
      <c r="E6">
        <f t="shared" si="2"/>
        <v>0.72450129191080137</v>
      </c>
      <c r="F6">
        <f>E6-E9</f>
        <v>7.0093154907217681E-2</v>
      </c>
      <c r="G6" s="7">
        <f t="shared" si="3"/>
        <v>0.95257648813588403</v>
      </c>
      <c r="H6">
        <v>25.35884475708</v>
      </c>
      <c r="I6">
        <f t="shared" si="0"/>
        <v>5.1828695933022999</v>
      </c>
      <c r="J6">
        <f>I6-I9</f>
        <v>0.47621949513751627</v>
      </c>
      <c r="K6" s="7">
        <f t="shared" si="4"/>
        <v>0.71885888916089502</v>
      </c>
      <c r="L6">
        <v>23.5676155090332</v>
      </c>
      <c r="M6">
        <f t="shared" si="1"/>
        <v>3.3916403452554995</v>
      </c>
      <c r="N6">
        <f>M6-M9</f>
        <v>0.16862805684406545</v>
      </c>
      <c r="O6" s="7">
        <f t="shared" si="5"/>
        <v>0.88968833572390982</v>
      </c>
    </row>
    <row r="7" spans="1:15" x14ac:dyDescent="0.3">
      <c r="A7">
        <v>1</v>
      </c>
      <c r="B7" s="15" t="s">
        <v>32</v>
      </c>
      <c r="C7">
        <v>20.1759751637777</v>
      </c>
      <c r="D7">
        <v>21.0875244140625</v>
      </c>
      <c r="E7">
        <f t="shared" si="2"/>
        <v>0.91154925028479994</v>
      </c>
      <c r="F7">
        <f>E7-E9</f>
        <v>0.25714111328121625</v>
      </c>
      <c r="G7" s="7">
        <f t="shared" si="3"/>
        <v>0.83674439480940477</v>
      </c>
      <c r="H7">
        <v>25.417617797851499</v>
      </c>
      <c r="I7">
        <f t="shared" si="0"/>
        <v>5.2416426340737985</v>
      </c>
      <c r="J7">
        <f>I7-I9</f>
        <v>0.53499253590901485</v>
      </c>
      <c r="K7" s="7">
        <f t="shared" si="4"/>
        <v>0.69016224739089838</v>
      </c>
      <c r="L7">
        <v>23.7431755065918</v>
      </c>
      <c r="M7">
        <f t="shared" si="1"/>
        <v>3.5672003428141004</v>
      </c>
      <c r="N7">
        <f>M7-M9</f>
        <v>0.34418805440266631</v>
      </c>
      <c r="O7" s="7">
        <f t="shared" si="5"/>
        <v>0.78775119647746328</v>
      </c>
    </row>
    <row r="8" spans="1:15" x14ac:dyDescent="0.3">
      <c r="A8">
        <v>1</v>
      </c>
      <c r="B8" s="15" t="s">
        <v>32</v>
      </c>
      <c r="C8">
        <v>20.1759751637777</v>
      </c>
      <c r="D8">
        <v>20.6490573883057</v>
      </c>
      <c r="E8">
        <f t="shared" si="2"/>
        <v>0.47308222452799953</v>
      </c>
      <c r="F8">
        <f>E8-E9</f>
        <v>-0.18132591247558416</v>
      </c>
      <c r="G8" s="7">
        <f t="shared" si="3"/>
        <v>1.1339255436521634</v>
      </c>
      <c r="H8">
        <v>25.571468353271399</v>
      </c>
      <c r="I8">
        <f t="shared" si="0"/>
        <v>5.395493189493699</v>
      </c>
      <c r="J8">
        <f>I8-I9</f>
        <v>0.68884309132891541</v>
      </c>
      <c r="K8" s="7">
        <f t="shared" si="4"/>
        <v>0.62035111507418539</v>
      </c>
      <c r="L8">
        <v>23.8869113922119</v>
      </c>
      <c r="M8">
        <f t="shared" si="1"/>
        <v>3.7109362284341998</v>
      </c>
      <c r="N8">
        <f>M8-M9</f>
        <v>0.48792394002276573</v>
      </c>
      <c r="O8" s="7">
        <f t="shared" si="5"/>
        <v>0.71305045025191471</v>
      </c>
    </row>
    <row r="9" spans="1:15" x14ac:dyDescent="0.3">
      <c r="B9" s="15" t="s">
        <v>33</v>
      </c>
      <c r="E9">
        <f>AVERAGE(E3:E8)</f>
        <v>0.65440813700358369</v>
      </c>
      <c r="G9" s="7"/>
      <c r="I9">
        <f>AVERAGE(I3:I8)</f>
        <v>4.7066500981647836</v>
      </c>
      <c r="M9">
        <f>AVERAGE(M3:M8)</f>
        <v>3.2230122884114341</v>
      </c>
      <c r="O9">
        <f t="shared" ref="O9" si="6">AVERAGE(O3:O8)</f>
        <v>1.0591902467448016</v>
      </c>
    </row>
    <row r="10" spans="1:15" x14ac:dyDescent="0.3">
      <c r="A10">
        <v>2</v>
      </c>
      <c r="B10" s="15" t="s">
        <v>34</v>
      </c>
      <c r="C10">
        <v>24.741689046224</v>
      </c>
      <c r="D10">
        <v>23.231838226318398</v>
      </c>
      <c r="E10">
        <f t="shared" si="2"/>
        <v>-1.5098508199056013</v>
      </c>
      <c r="F10">
        <f>E10-E9</f>
        <v>-2.164258956909185</v>
      </c>
      <c r="G10" s="7">
        <f t="shared" si="3"/>
        <v>4.48236134715071</v>
      </c>
      <c r="H10">
        <v>28.084596633911101</v>
      </c>
      <c r="I10">
        <f t="shared" ref="I10:I21" si="7">H10-C10</f>
        <v>3.3429075876871011</v>
      </c>
      <c r="J10">
        <f>I10-I9</f>
        <v>-1.3637425104776826</v>
      </c>
      <c r="K10" s="7">
        <f t="shared" si="4"/>
        <v>2.5735191367115338</v>
      </c>
      <c r="L10">
        <v>25.464321136474599</v>
      </c>
      <c r="M10">
        <f t="shared" ref="M10:M21" si="8">L10-C10</f>
        <v>0.72263209025059894</v>
      </c>
      <c r="N10">
        <f>M10-M9</f>
        <v>-2.5003801981608351</v>
      </c>
      <c r="O10" s="7">
        <f t="shared" si="5"/>
        <v>5.6583452153164711</v>
      </c>
    </row>
    <row r="11" spans="1:15" x14ac:dyDescent="0.3">
      <c r="A11">
        <v>2</v>
      </c>
      <c r="B11" s="15" t="s">
        <v>34</v>
      </c>
      <c r="C11">
        <v>24.741689046224</v>
      </c>
      <c r="D11">
        <v>22.948795318603501</v>
      </c>
      <c r="E11">
        <f t="shared" si="2"/>
        <v>-1.7928937276204984</v>
      </c>
      <c r="F11">
        <f>E11-E9</f>
        <v>-2.4473018646240821</v>
      </c>
      <c r="G11" s="7">
        <f t="shared" si="3"/>
        <v>5.4539514760862984</v>
      </c>
      <c r="H11">
        <v>28.6505535125732</v>
      </c>
      <c r="I11">
        <f t="shared" si="7"/>
        <v>3.9088644663492005</v>
      </c>
      <c r="J11">
        <f>I11-I9</f>
        <v>-0.79778563181558315</v>
      </c>
      <c r="K11" s="7">
        <f t="shared" si="4"/>
        <v>1.7384307898123608</v>
      </c>
      <c r="L11">
        <v>25.659540176391602</v>
      </c>
      <c r="M11">
        <f t="shared" si="8"/>
        <v>0.91785113016760178</v>
      </c>
      <c r="N11">
        <f>M11-M9</f>
        <v>-2.3051611582438323</v>
      </c>
      <c r="O11" s="7">
        <f t="shared" si="5"/>
        <v>4.9422265959272496</v>
      </c>
    </row>
    <row r="12" spans="1:15" x14ac:dyDescent="0.3">
      <c r="A12">
        <v>2</v>
      </c>
      <c r="B12" s="15" t="s">
        <v>34</v>
      </c>
      <c r="C12">
        <v>24.741689046224</v>
      </c>
      <c r="D12">
        <v>23.112716674804702</v>
      </c>
      <c r="E12">
        <f t="shared" si="2"/>
        <v>-1.6289723714192981</v>
      </c>
      <c r="F12">
        <f>E12-E9</f>
        <v>-2.2833805084228818</v>
      </c>
      <c r="G12" s="7">
        <f t="shared" si="3"/>
        <v>4.8681732378410798</v>
      </c>
      <c r="H12">
        <v>28.2778720855712</v>
      </c>
      <c r="I12">
        <f t="shared" si="7"/>
        <v>3.5361830393472005</v>
      </c>
      <c r="J12">
        <f>I12-I9</f>
        <v>-1.1704670588175832</v>
      </c>
      <c r="K12" s="7">
        <f t="shared" si="4"/>
        <v>2.2508455413038688</v>
      </c>
      <c r="L12">
        <v>24.941623687744102</v>
      </c>
      <c r="M12">
        <f t="shared" si="8"/>
        <v>0.19993464152010176</v>
      </c>
      <c r="N12">
        <f>M12-M9</f>
        <v>-3.0230776468913323</v>
      </c>
      <c r="O12" s="7">
        <f t="shared" si="5"/>
        <v>8.1289986407669765</v>
      </c>
    </row>
    <row r="13" spans="1:15" x14ac:dyDescent="0.3">
      <c r="A13">
        <v>2</v>
      </c>
      <c r="B13" s="15" t="s">
        <v>34</v>
      </c>
      <c r="C13">
        <v>25.057501792907701</v>
      </c>
      <c r="D13">
        <v>22.831598281860401</v>
      </c>
      <c r="E13">
        <f t="shared" si="2"/>
        <v>-2.2259035110472993</v>
      </c>
      <c r="F13">
        <f>E13-E9</f>
        <v>-2.880311648050883</v>
      </c>
      <c r="G13" s="7">
        <f t="shared" si="3"/>
        <v>7.3630915932992762</v>
      </c>
      <c r="H13">
        <v>28.3032932281494</v>
      </c>
      <c r="I13">
        <f t="shared" si="7"/>
        <v>3.2457914352416992</v>
      </c>
      <c r="J13">
        <f>I13-I9</f>
        <v>-1.4608586629230844</v>
      </c>
      <c r="K13" s="7">
        <f t="shared" si="4"/>
        <v>2.7527215130116196</v>
      </c>
      <c r="L13">
        <v>25.4427490234375</v>
      </c>
      <c r="M13">
        <f t="shared" si="8"/>
        <v>0.38524723052979937</v>
      </c>
      <c r="N13">
        <f>M13-M9</f>
        <v>-2.8377650578816347</v>
      </c>
      <c r="O13" s="7">
        <f t="shared" si="5"/>
        <v>7.1491169741637082</v>
      </c>
    </row>
    <row r="14" spans="1:15" x14ac:dyDescent="0.3">
      <c r="A14">
        <v>2</v>
      </c>
      <c r="B14" s="15" t="s">
        <v>34</v>
      </c>
      <c r="C14">
        <v>25.057501792907701</v>
      </c>
      <c r="D14">
        <v>22.8629455566406</v>
      </c>
      <c r="E14">
        <f t="shared" si="2"/>
        <v>-2.1945562362671005</v>
      </c>
      <c r="F14">
        <f>E14-E9</f>
        <v>-2.8489643732706842</v>
      </c>
      <c r="G14" s="7">
        <f t="shared" si="3"/>
        <v>7.2048299164316489</v>
      </c>
      <c r="H14">
        <v>29.051433563232401</v>
      </c>
      <c r="I14">
        <f t="shared" si="7"/>
        <v>3.9939317703246999</v>
      </c>
      <c r="J14">
        <f>I14-I9</f>
        <v>-0.71271832784008371</v>
      </c>
      <c r="K14" s="7">
        <f t="shared" si="4"/>
        <v>1.6388892068762102</v>
      </c>
      <c r="L14">
        <v>25.348537445068398</v>
      </c>
      <c r="M14">
        <f t="shared" si="8"/>
        <v>0.29103565216069782</v>
      </c>
      <c r="N14">
        <f>M14-M9</f>
        <v>-2.9319766362507362</v>
      </c>
      <c r="O14" s="7">
        <f t="shared" si="5"/>
        <v>7.6315528140684803</v>
      </c>
    </row>
    <row r="15" spans="1:15" x14ac:dyDescent="0.3">
      <c r="A15">
        <v>2</v>
      </c>
      <c r="B15" s="15" t="s">
        <v>34</v>
      </c>
      <c r="C15">
        <v>25.057501792907701</v>
      </c>
      <c r="D15">
        <v>22.953830718994102</v>
      </c>
      <c r="E15">
        <f t="shared" si="2"/>
        <v>-2.1036710739135991</v>
      </c>
      <c r="F15">
        <f>E15-E9</f>
        <v>-2.7580792109171828</v>
      </c>
      <c r="G15" s="7">
        <f t="shared" si="3"/>
        <v>6.7649497171967292</v>
      </c>
      <c r="H15">
        <v>29.248430252075199</v>
      </c>
      <c r="I15">
        <f t="shared" si="7"/>
        <v>4.1909284591674982</v>
      </c>
      <c r="J15">
        <f>I15-I9</f>
        <v>-0.5157216389972854</v>
      </c>
      <c r="K15" s="7">
        <f t="shared" si="4"/>
        <v>1.429709104318186</v>
      </c>
      <c r="L15">
        <v>25.4706115722656</v>
      </c>
      <c r="M15">
        <f t="shared" si="8"/>
        <v>0.4131097793578995</v>
      </c>
      <c r="N15">
        <f>M15-M9</f>
        <v>-2.8099025090535346</v>
      </c>
      <c r="O15" s="7">
        <f t="shared" si="5"/>
        <v>7.0123718894568192</v>
      </c>
    </row>
    <row r="16" spans="1:15" x14ac:dyDescent="0.3">
      <c r="A16">
        <v>3</v>
      </c>
      <c r="B16" s="15" t="s">
        <v>35</v>
      </c>
      <c r="C16">
        <v>18.9846693674723</v>
      </c>
      <c r="D16">
        <v>19.1205234527588</v>
      </c>
      <c r="E16">
        <f t="shared" si="2"/>
        <v>0.13585408528649978</v>
      </c>
      <c r="F16">
        <f>E16-E9</f>
        <v>-0.51855405171708391</v>
      </c>
      <c r="G16" s="7">
        <f t="shared" si="3"/>
        <v>1.4325187792080547</v>
      </c>
      <c r="H16">
        <v>21.100051879882798</v>
      </c>
      <c r="I16">
        <f t="shared" si="7"/>
        <v>2.1153825124104984</v>
      </c>
      <c r="J16">
        <f>I16-I9</f>
        <v>-2.5912675857542853</v>
      </c>
      <c r="K16" s="7">
        <f t="shared" si="4"/>
        <v>6.0262794949758769</v>
      </c>
      <c r="L16">
        <v>20.856735229492202</v>
      </c>
      <c r="M16">
        <f t="shared" si="8"/>
        <v>1.8720658620199018</v>
      </c>
      <c r="N16">
        <f>M16-M9</f>
        <v>-1.3509464263915323</v>
      </c>
      <c r="O16" s="7">
        <f t="shared" si="5"/>
        <v>2.5507940594024872</v>
      </c>
    </row>
    <row r="17" spans="1:15" x14ac:dyDescent="0.3">
      <c r="A17">
        <v>3</v>
      </c>
      <c r="B17" s="15" t="s">
        <v>35</v>
      </c>
      <c r="C17">
        <v>18.9846693674723</v>
      </c>
      <c r="D17">
        <v>19.214941024780298</v>
      </c>
      <c r="E17">
        <f t="shared" si="2"/>
        <v>0.23027165730799837</v>
      </c>
      <c r="F17">
        <f>E17-E9</f>
        <v>-0.42413647969558532</v>
      </c>
      <c r="G17" s="7">
        <f t="shared" si="3"/>
        <v>1.3417691509328293</v>
      </c>
      <c r="H17">
        <v>20.890239715576101</v>
      </c>
      <c r="I17">
        <f t="shared" si="7"/>
        <v>1.9055703481038009</v>
      </c>
      <c r="J17">
        <f>I17-I9</f>
        <v>-2.8010797500609828</v>
      </c>
      <c r="K17" s="7">
        <f t="shared" si="4"/>
        <v>6.9696187967708436</v>
      </c>
      <c r="L17">
        <v>21.6131477355957</v>
      </c>
      <c r="M17">
        <f t="shared" si="8"/>
        <v>2.6284783681233996</v>
      </c>
      <c r="N17">
        <f>M17-M9</f>
        <v>-0.59453392028803442</v>
      </c>
      <c r="O17" s="7">
        <f t="shared" si="5"/>
        <v>1.5099846883274168</v>
      </c>
    </row>
    <row r="18" spans="1:15" x14ac:dyDescent="0.3">
      <c r="A18">
        <v>3</v>
      </c>
      <c r="B18" s="15" t="s">
        <v>35</v>
      </c>
      <c r="C18">
        <v>18.9846693674723</v>
      </c>
      <c r="D18">
        <v>19.1960773468018</v>
      </c>
      <c r="E18">
        <f t="shared" si="2"/>
        <v>0.21140797932950051</v>
      </c>
      <c r="F18">
        <f>E18-E9</f>
        <v>-0.44300015767408318</v>
      </c>
      <c r="G18" s="7">
        <f t="shared" si="3"/>
        <v>1.3594283904804896</v>
      </c>
      <c r="H18">
        <v>21.909307479858299</v>
      </c>
      <c r="I18">
        <f t="shared" si="7"/>
        <v>2.924638112385999</v>
      </c>
      <c r="J18">
        <f>I18-I9</f>
        <v>-1.7820119857787846</v>
      </c>
      <c r="K18" s="7">
        <f t="shared" si="4"/>
        <v>3.4390545162045223</v>
      </c>
      <c r="L18">
        <v>21.112957000732401</v>
      </c>
      <c r="M18">
        <f t="shared" si="8"/>
        <v>2.1282876332601006</v>
      </c>
      <c r="N18">
        <f>M18-M9</f>
        <v>-1.0947246551513334</v>
      </c>
      <c r="O18" s="7">
        <f t="shared" si="5"/>
        <v>2.1357231648073189</v>
      </c>
    </row>
    <row r="19" spans="1:15" x14ac:dyDescent="0.3">
      <c r="A19">
        <v>3</v>
      </c>
      <c r="B19" s="15" t="s">
        <v>35</v>
      </c>
      <c r="C19">
        <v>18.714868545532202</v>
      </c>
      <c r="D19">
        <v>19.0957221984863</v>
      </c>
      <c r="E19">
        <f t="shared" si="2"/>
        <v>0.38085365295409801</v>
      </c>
      <c r="F19">
        <f>E19-E9</f>
        <v>-0.27355448404948568</v>
      </c>
      <c r="G19" s="7">
        <f t="shared" si="3"/>
        <v>1.2087823363843766</v>
      </c>
      <c r="H19">
        <v>20.908447265625</v>
      </c>
      <c r="I19">
        <f t="shared" si="7"/>
        <v>2.1935787200927983</v>
      </c>
      <c r="J19">
        <f>I19-I9</f>
        <v>-2.5130713780719853</v>
      </c>
      <c r="K19" s="7">
        <f t="shared" si="4"/>
        <v>5.7083404389358794</v>
      </c>
      <c r="L19">
        <v>21.884504318237301</v>
      </c>
      <c r="M19">
        <f t="shared" si="8"/>
        <v>3.1696357727050994</v>
      </c>
      <c r="N19">
        <f>M19-M9</f>
        <v>-5.3376515706334615E-2</v>
      </c>
      <c r="O19" s="7">
        <f t="shared" si="5"/>
        <v>1.037690718583802</v>
      </c>
    </row>
    <row r="20" spans="1:15" x14ac:dyDescent="0.3">
      <c r="A20">
        <v>3</v>
      </c>
      <c r="B20" s="15" t="s">
        <v>35</v>
      </c>
      <c r="C20">
        <v>18.714868545532202</v>
      </c>
      <c r="D20">
        <v>19.127986907958999</v>
      </c>
      <c r="E20">
        <f t="shared" si="2"/>
        <v>0.41311836242679689</v>
      </c>
      <c r="F20">
        <f>E20-E9</f>
        <v>-0.2412897745767868</v>
      </c>
      <c r="G20" s="7">
        <f t="shared" si="3"/>
        <v>1.1820489452243648</v>
      </c>
      <c r="H20">
        <v>21.855667114257798</v>
      </c>
      <c r="I20">
        <f t="shared" si="7"/>
        <v>3.1407985687255966</v>
      </c>
      <c r="J20">
        <f>I20-I9</f>
        <v>-1.565851529439187</v>
      </c>
      <c r="K20" s="7">
        <f t="shared" si="4"/>
        <v>2.9605219072379709</v>
      </c>
      <c r="L20">
        <v>21.345193862915</v>
      </c>
      <c r="M20">
        <f t="shared" si="8"/>
        <v>2.6303253173827983</v>
      </c>
      <c r="N20">
        <f>M20-M9</f>
        <v>-0.59268697102863577</v>
      </c>
      <c r="O20" s="7">
        <f t="shared" si="5"/>
        <v>1.5080528311981427</v>
      </c>
    </row>
    <row r="21" spans="1:15" x14ac:dyDescent="0.3">
      <c r="A21">
        <v>3</v>
      </c>
      <c r="B21" s="15" t="s">
        <v>35</v>
      </c>
      <c r="C21">
        <v>18.714868545532202</v>
      </c>
      <c r="D21">
        <v>19.270980834960898</v>
      </c>
      <c r="E21">
        <f t="shared" si="2"/>
        <v>0.55611228942869673</v>
      </c>
      <c r="F21">
        <f>E21-E9</f>
        <v>-9.8295847574886963E-2</v>
      </c>
      <c r="G21" s="7">
        <f t="shared" si="3"/>
        <v>1.0705082006605511</v>
      </c>
      <c r="H21">
        <v>21.5177402496337</v>
      </c>
      <c r="I21">
        <f t="shared" si="7"/>
        <v>2.8028717041014986</v>
      </c>
      <c r="J21">
        <f>I21-I9</f>
        <v>-1.9037783940632851</v>
      </c>
      <c r="K21" s="7">
        <f t="shared" si="4"/>
        <v>3.741919167700857</v>
      </c>
      <c r="L21">
        <v>21.899833679199201</v>
      </c>
      <c r="M21">
        <f t="shared" si="8"/>
        <v>3.1849651336669993</v>
      </c>
      <c r="N21">
        <f>M21-M9</f>
        <v>-3.8047154744434764E-2</v>
      </c>
      <c r="O21" s="7">
        <f t="shared" si="5"/>
        <v>1.0267231037991336</v>
      </c>
    </row>
  </sheetData>
  <mergeCells count="5">
    <mergeCell ref="D1:F1"/>
    <mergeCell ref="H1:J1"/>
    <mergeCell ref="L1:N1"/>
    <mergeCell ref="B1:B2"/>
    <mergeCell ref="C1:C2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3"/>
  <sheetViews>
    <sheetView workbookViewId="0">
      <selection activeCell="D18" sqref="D18"/>
    </sheetView>
  </sheetViews>
  <sheetFormatPr defaultColWidth="9" defaultRowHeight="14" x14ac:dyDescent="0.3"/>
  <sheetData>
    <row r="1" spans="1:38" ht="14.5" x14ac:dyDescent="0.3">
      <c r="A1" s="1"/>
      <c r="B1" s="12" t="s">
        <v>27</v>
      </c>
      <c r="C1" s="12" t="s">
        <v>17</v>
      </c>
      <c r="D1" s="12" t="s">
        <v>16</v>
      </c>
      <c r="E1" s="1" t="s">
        <v>7</v>
      </c>
      <c r="F1" s="1"/>
      <c r="G1" s="13" t="s">
        <v>18</v>
      </c>
      <c r="H1" s="14" t="s">
        <v>16</v>
      </c>
      <c r="I1" s="5" t="s">
        <v>8</v>
      </c>
      <c r="J1" s="1"/>
      <c r="K1" s="12" t="s">
        <v>19</v>
      </c>
      <c r="L1" s="12" t="s">
        <v>16</v>
      </c>
      <c r="M1" s="2" t="s">
        <v>9</v>
      </c>
      <c r="N1" s="1"/>
      <c r="O1" s="12" t="s">
        <v>20</v>
      </c>
      <c r="P1" s="12" t="s">
        <v>16</v>
      </c>
      <c r="Q1" s="2" t="s">
        <v>10</v>
      </c>
      <c r="R1" s="1"/>
      <c r="S1" s="12" t="s">
        <v>21</v>
      </c>
      <c r="T1" s="12" t="s">
        <v>16</v>
      </c>
      <c r="U1" s="2" t="s">
        <v>11</v>
      </c>
      <c r="V1" s="1"/>
      <c r="W1" s="12" t="s">
        <v>22</v>
      </c>
      <c r="X1" s="12" t="s">
        <v>16</v>
      </c>
      <c r="Y1" s="12" t="s">
        <v>23</v>
      </c>
      <c r="Z1" s="1"/>
      <c r="AA1" s="12" t="s">
        <v>24</v>
      </c>
      <c r="AB1" s="1" t="s">
        <v>6</v>
      </c>
      <c r="AC1" s="2" t="s">
        <v>12</v>
      </c>
      <c r="AD1" s="2"/>
      <c r="AE1" s="12" t="s">
        <v>25</v>
      </c>
      <c r="AF1" s="12" t="s">
        <v>16</v>
      </c>
      <c r="AG1" s="2" t="s">
        <v>13</v>
      </c>
      <c r="AH1" s="1"/>
      <c r="AI1" s="12" t="s">
        <v>26</v>
      </c>
      <c r="AJ1" s="12" t="s">
        <v>16</v>
      </c>
      <c r="AK1" s="2" t="s">
        <v>14</v>
      </c>
      <c r="AL1" s="1"/>
    </row>
    <row r="2" spans="1:38" x14ac:dyDescent="0.3">
      <c r="A2" s="2">
        <v>1</v>
      </c>
      <c r="B2" s="12" t="s">
        <v>28</v>
      </c>
      <c r="C2" s="3">
        <v>107.688</v>
      </c>
      <c r="D2" s="3">
        <v>182.83199999999999</v>
      </c>
      <c r="E2" s="3">
        <f t="shared" ref="E2:E13" si="0">C2/D2</f>
        <v>0.58899973746390133</v>
      </c>
      <c r="F2" s="3"/>
      <c r="G2" s="4">
        <v>76.945999999999998</v>
      </c>
      <c r="H2" s="4">
        <v>186.035</v>
      </c>
      <c r="I2" s="4">
        <f>G2/H2</f>
        <v>0.41361034213991993</v>
      </c>
      <c r="J2" s="3"/>
      <c r="K2" s="3">
        <v>166.27699999999999</v>
      </c>
      <c r="L2" s="3">
        <v>223.767</v>
      </c>
      <c r="M2" s="3">
        <f t="shared" ref="M2:M13" si="1">K2/L2</f>
        <v>0.7430809726188401</v>
      </c>
      <c r="N2" s="3"/>
      <c r="O2" s="3">
        <v>114.52500000000001</v>
      </c>
      <c r="P2" s="3">
        <v>190.209</v>
      </c>
      <c r="Q2" s="3">
        <f t="shared" ref="Q2:Q13" si="2">O2/P2</f>
        <v>0.60210084696307753</v>
      </c>
      <c r="R2" s="3"/>
      <c r="S2" s="3">
        <v>109.845</v>
      </c>
      <c r="T2" s="3">
        <v>198.209</v>
      </c>
      <c r="U2" s="3">
        <f t="shared" ref="U2:U13" si="3">S2/T2</f>
        <v>0.55418775131300801</v>
      </c>
      <c r="V2" s="3"/>
      <c r="W2" s="3">
        <v>107.185</v>
      </c>
      <c r="X2" s="3">
        <v>229.96700000000001</v>
      </c>
      <c r="Y2" s="3">
        <f>W2/X2</f>
        <v>0.4660886127139981</v>
      </c>
      <c r="Z2" s="1"/>
      <c r="AA2" s="1">
        <v>107.051</v>
      </c>
      <c r="AB2" s="1">
        <v>169.96700000000001</v>
      </c>
      <c r="AC2" s="1">
        <f>AA2/AB2</f>
        <v>0.62983402660516452</v>
      </c>
      <c r="AD2" s="1"/>
      <c r="AE2" s="1">
        <v>36.098999999999997</v>
      </c>
      <c r="AF2" s="1">
        <v>169.96700000000001</v>
      </c>
      <c r="AG2" s="1">
        <f>AE2/AF2</f>
        <v>0.21238828713809146</v>
      </c>
      <c r="AH2" s="1"/>
      <c r="AI2" s="1">
        <v>57.000999999999998</v>
      </c>
      <c r="AJ2" s="1">
        <v>169.96700000000001</v>
      </c>
      <c r="AK2" s="1">
        <f>AI2/AJ2</f>
        <v>0.33536510028417277</v>
      </c>
      <c r="AL2" s="1"/>
    </row>
    <row r="3" spans="1:38" x14ac:dyDescent="0.3">
      <c r="A3" s="2">
        <v>1</v>
      </c>
      <c r="B3" s="12" t="s">
        <v>28</v>
      </c>
      <c r="C3" s="3">
        <v>117.62</v>
      </c>
      <c r="D3" s="3">
        <v>182.83199999999999</v>
      </c>
      <c r="E3" s="3">
        <f t="shared" si="0"/>
        <v>0.64332283188938488</v>
      </c>
      <c r="F3" s="3"/>
      <c r="G3" s="4">
        <v>84.18</v>
      </c>
      <c r="H3" s="4">
        <v>154.08699999999999</v>
      </c>
      <c r="I3" s="4">
        <f t="shared" ref="I3:I13" si="4">G3/H3</f>
        <v>0.54631474426784876</v>
      </c>
      <c r="J3" s="3"/>
      <c r="K3" s="3">
        <v>190.803</v>
      </c>
      <c r="L3" s="3">
        <v>200.922</v>
      </c>
      <c r="M3" s="3">
        <f t="shared" si="1"/>
        <v>0.94963717263415659</v>
      </c>
      <c r="N3" s="3"/>
      <c r="O3" s="3">
        <v>182.61699999999999</v>
      </c>
      <c r="P3" s="3">
        <v>182.64699999999999</v>
      </c>
      <c r="Q3" s="3">
        <f t="shared" si="2"/>
        <v>0.99983574873937153</v>
      </c>
      <c r="R3" s="3"/>
      <c r="S3" s="3">
        <v>180.02600000000001</v>
      </c>
      <c r="T3" s="3">
        <v>181.42099999999999</v>
      </c>
      <c r="U3" s="3">
        <f t="shared" si="3"/>
        <v>0.99231070273011401</v>
      </c>
      <c r="V3" s="3"/>
      <c r="W3" s="3">
        <v>138.18</v>
      </c>
      <c r="X3" s="3">
        <v>222.11500000000001</v>
      </c>
      <c r="Y3" s="3">
        <f t="shared" ref="Y3:Y13" si="5">W3/X3</f>
        <v>0.62211016815613529</v>
      </c>
      <c r="Z3" s="1"/>
      <c r="AA3" s="1">
        <v>196.041</v>
      </c>
      <c r="AB3" s="1">
        <v>165.81</v>
      </c>
      <c r="AC3" s="1">
        <f t="shared" ref="AC3:AC13" si="6">AA3/AB3</f>
        <v>1.1823231409444546</v>
      </c>
      <c r="AD3" s="1"/>
      <c r="AE3" s="1">
        <v>78.944999999999993</v>
      </c>
      <c r="AF3" s="1">
        <v>165.81</v>
      </c>
      <c r="AG3" s="1">
        <f t="shared" ref="AG3:AG13" si="7">AE3/AF3</f>
        <v>0.47611724262710325</v>
      </c>
      <c r="AH3" s="1"/>
      <c r="AI3" s="1">
        <v>143.852</v>
      </c>
      <c r="AJ3" s="1">
        <v>165.81</v>
      </c>
      <c r="AK3" s="1">
        <f t="shared" ref="AK3:AK13" si="8">AI3/AJ3</f>
        <v>0.86757131656715514</v>
      </c>
      <c r="AL3" s="1"/>
    </row>
    <row r="4" spans="1:38" x14ac:dyDescent="0.3">
      <c r="A4" s="2">
        <v>1</v>
      </c>
      <c r="B4" s="12" t="s">
        <v>28</v>
      </c>
      <c r="C4" s="3">
        <v>82.67</v>
      </c>
      <c r="D4" s="3">
        <v>186.035</v>
      </c>
      <c r="E4" s="3">
        <f t="shared" si="0"/>
        <v>0.44437874593490473</v>
      </c>
      <c r="F4" s="3"/>
      <c r="G4" s="4">
        <v>58.670999999999999</v>
      </c>
      <c r="H4" s="4">
        <v>145.49299999999999</v>
      </c>
      <c r="I4" s="4">
        <f t="shared" si="4"/>
        <v>0.40325651405909563</v>
      </c>
      <c r="J4" s="3"/>
      <c r="K4" s="3">
        <v>168.464</v>
      </c>
      <c r="L4" s="3">
        <v>201.21899999999999</v>
      </c>
      <c r="M4" s="3">
        <f t="shared" si="1"/>
        <v>0.83721716140125935</v>
      </c>
      <c r="N4" s="3"/>
      <c r="O4" s="3">
        <v>215.72900000000001</v>
      </c>
      <c r="P4" s="3">
        <v>181.42099999999999</v>
      </c>
      <c r="Q4" s="3">
        <f t="shared" si="2"/>
        <v>1.1891071044697141</v>
      </c>
      <c r="R4" s="3"/>
      <c r="S4" s="3">
        <v>170.822</v>
      </c>
      <c r="T4" s="3">
        <v>182.64699999999999</v>
      </c>
      <c r="U4" s="3">
        <f t="shared" si="3"/>
        <v>0.93525762810229573</v>
      </c>
      <c r="V4" s="3"/>
      <c r="W4" s="3">
        <v>126.111</v>
      </c>
      <c r="X4" s="3">
        <v>224.84399999999999</v>
      </c>
      <c r="Y4" s="3">
        <f t="shared" si="5"/>
        <v>0.56088221166675567</v>
      </c>
      <c r="Z4" s="1"/>
      <c r="AA4" s="1">
        <v>135.00899999999999</v>
      </c>
      <c r="AB4" s="1">
        <v>165.67400000000001</v>
      </c>
      <c r="AC4" s="1">
        <f t="shared" si="6"/>
        <v>0.81490758960367937</v>
      </c>
      <c r="AD4" s="1"/>
      <c r="AE4" s="1">
        <v>115.599</v>
      </c>
      <c r="AF4" s="1">
        <v>165.67400000000001</v>
      </c>
      <c r="AG4" s="1">
        <f t="shared" si="7"/>
        <v>0.69774979779567103</v>
      </c>
      <c r="AH4" s="1"/>
      <c r="AI4" s="1">
        <v>117.188</v>
      </c>
      <c r="AJ4" s="1">
        <v>165.67400000000001</v>
      </c>
      <c r="AK4" s="1">
        <f t="shared" si="8"/>
        <v>0.70734092253461611</v>
      </c>
      <c r="AL4" s="1"/>
    </row>
    <row r="5" spans="1:38" x14ac:dyDescent="0.3">
      <c r="A5" s="2">
        <v>1</v>
      </c>
      <c r="B5" s="12" t="s">
        <v>28</v>
      </c>
      <c r="C5" s="3">
        <v>102.139</v>
      </c>
      <c r="D5" s="3">
        <v>170.83199999999999</v>
      </c>
      <c r="E5" s="3">
        <f t="shared" si="0"/>
        <v>0.59789149573850331</v>
      </c>
      <c r="F5" s="3"/>
      <c r="G5" s="4">
        <v>72.715000000000003</v>
      </c>
      <c r="H5" s="4">
        <v>186.035</v>
      </c>
      <c r="I5" s="4">
        <f t="shared" si="4"/>
        <v>0.39086730991480101</v>
      </c>
      <c r="J5" s="3"/>
      <c r="K5" s="3">
        <v>150.19300000000001</v>
      </c>
      <c r="L5" s="3">
        <v>223.767</v>
      </c>
      <c r="M5" s="3">
        <f t="shared" si="1"/>
        <v>0.67120263488360665</v>
      </c>
      <c r="N5" s="3"/>
      <c r="O5" s="3">
        <v>119.892</v>
      </c>
      <c r="P5" s="3">
        <v>190.209</v>
      </c>
      <c r="Q5" s="3">
        <f t="shared" si="2"/>
        <v>0.63031717742062676</v>
      </c>
      <c r="R5" s="3"/>
      <c r="S5" s="3">
        <v>112.249</v>
      </c>
      <c r="T5" s="3">
        <v>198.209</v>
      </c>
      <c r="U5" s="3">
        <f t="shared" si="3"/>
        <v>0.56631636303094202</v>
      </c>
      <c r="V5" s="3"/>
      <c r="W5" s="3">
        <v>144.49799999999999</v>
      </c>
      <c r="X5" s="3">
        <v>229.96700000000001</v>
      </c>
      <c r="Y5" s="3">
        <f t="shared" si="5"/>
        <v>0.62834232737740625</v>
      </c>
      <c r="Z5" s="1"/>
      <c r="AA5" s="1">
        <v>110.09099999999999</v>
      </c>
      <c r="AB5" s="1">
        <v>169.96700000000001</v>
      </c>
      <c r="AC5" s="1">
        <f t="shared" si="6"/>
        <v>0.64771985150058531</v>
      </c>
      <c r="AD5" s="1"/>
      <c r="AE5" s="1">
        <v>42.968000000000004</v>
      </c>
      <c r="AF5" s="1">
        <v>169.96700000000001</v>
      </c>
      <c r="AG5" s="1">
        <f t="shared" si="7"/>
        <v>0.25280201450869877</v>
      </c>
      <c r="AH5" s="1"/>
      <c r="AI5" s="1">
        <v>68.251000000000005</v>
      </c>
      <c r="AJ5" s="1">
        <v>169.96700000000001</v>
      </c>
      <c r="AK5" s="1">
        <f t="shared" si="8"/>
        <v>0.4015544193872928</v>
      </c>
      <c r="AL5" s="1"/>
    </row>
    <row r="6" spans="1:38" x14ac:dyDescent="0.3">
      <c r="A6" s="2">
        <v>2</v>
      </c>
      <c r="B6" s="12" t="s">
        <v>29</v>
      </c>
      <c r="C6" s="3">
        <v>185.78399999999999</v>
      </c>
      <c r="D6" s="3">
        <v>156.9</v>
      </c>
      <c r="E6" s="3">
        <f t="shared" si="0"/>
        <v>1.1840917782026767</v>
      </c>
      <c r="F6" s="3"/>
      <c r="G6" s="4">
        <v>128.77000000000001</v>
      </c>
      <c r="H6" s="4">
        <v>154.08699999999999</v>
      </c>
      <c r="I6" s="4">
        <f t="shared" si="4"/>
        <v>0.83569671678986557</v>
      </c>
      <c r="J6" s="3"/>
      <c r="K6" s="3">
        <v>210.73599999999999</v>
      </c>
      <c r="L6" s="3">
        <v>200.922</v>
      </c>
      <c r="M6" s="3">
        <f t="shared" si="1"/>
        <v>1.0488448253551128</v>
      </c>
      <c r="N6" s="3"/>
      <c r="O6" s="3">
        <v>178.351</v>
      </c>
      <c r="P6" s="3">
        <v>182.64699999999999</v>
      </c>
      <c r="Q6" s="3">
        <f t="shared" si="2"/>
        <v>0.97647921947800953</v>
      </c>
      <c r="R6" s="3"/>
      <c r="S6" s="3">
        <v>179.846</v>
      </c>
      <c r="T6" s="3">
        <v>181.42099999999999</v>
      </c>
      <c r="U6" s="3">
        <f t="shared" si="3"/>
        <v>0.99131853534045122</v>
      </c>
      <c r="V6" s="3"/>
      <c r="W6" s="3">
        <v>161.87299999999999</v>
      </c>
      <c r="X6" s="3">
        <v>222.11500000000001</v>
      </c>
      <c r="Y6" s="3">
        <f t="shared" si="5"/>
        <v>0.72878013641582051</v>
      </c>
      <c r="Z6" s="1"/>
      <c r="AA6" s="1">
        <v>194.17500000000001</v>
      </c>
      <c r="AB6" s="1">
        <v>165.81</v>
      </c>
      <c r="AC6" s="1">
        <f t="shared" si="6"/>
        <v>1.1710692961823774</v>
      </c>
      <c r="AD6" s="1"/>
      <c r="AE6" s="1">
        <v>80.159000000000006</v>
      </c>
      <c r="AF6" s="1">
        <v>165.81</v>
      </c>
      <c r="AG6" s="1">
        <f t="shared" si="7"/>
        <v>0.48343887582172368</v>
      </c>
      <c r="AH6" s="1"/>
      <c r="AI6" s="1">
        <v>155.17400000000001</v>
      </c>
      <c r="AJ6" s="1">
        <v>165.81</v>
      </c>
      <c r="AK6" s="1">
        <f t="shared" si="8"/>
        <v>0.93585429105602802</v>
      </c>
      <c r="AL6" s="1"/>
    </row>
    <row r="7" spans="1:38" x14ac:dyDescent="0.3">
      <c r="A7" s="2">
        <v>2</v>
      </c>
      <c r="B7" s="12" t="s">
        <v>29</v>
      </c>
      <c r="C7" s="3">
        <v>210.084</v>
      </c>
      <c r="D7" s="3">
        <v>156.9</v>
      </c>
      <c r="E7" s="3">
        <f t="shared" si="0"/>
        <v>1.3389674952198853</v>
      </c>
      <c r="F7" s="3"/>
      <c r="G7" s="4">
        <v>126.92400000000001</v>
      </c>
      <c r="H7" s="4">
        <v>145.49299999999999</v>
      </c>
      <c r="I7" s="4">
        <f t="shared" si="4"/>
        <v>0.87237186668774447</v>
      </c>
      <c r="J7" s="3"/>
      <c r="K7" s="3">
        <v>162.79900000000001</v>
      </c>
      <c r="L7" s="3">
        <v>201.21899999999999</v>
      </c>
      <c r="M7" s="3">
        <f t="shared" si="1"/>
        <v>0.80906375640471329</v>
      </c>
      <c r="N7" s="3"/>
      <c r="O7" s="3">
        <v>207.333</v>
      </c>
      <c r="P7" s="3">
        <v>181.42099999999999</v>
      </c>
      <c r="Q7" s="3">
        <f t="shared" si="2"/>
        <v>1.142828007783002</v>
      </c>
      <c r="R7" s="3"/>
      <c r="S7" s="3">
        <v>151.29</v>
      </c>
      <c r="T7" s="3">
        <v>182.64699999999999</v>
      </c>
      <c r="U7" s="3">
        <f t="shared" si="3"/>
        <v>0.82831910734914893</v>
      </c>
      <c r="V7" s="3"/>
      <c r="W7" s="3">
        <v>112.95399999999999</v>
      </c>
      <c r="X7" s="3">
        <v>224.84399999999999</v>
      </c>
      <c r="Y7" s="3">
        <f t="shared" si="5"/>
        <v>0.5023660849299959</v>
      </c>
      <c r="Z7" s="1"/>
      <c r="AA7" s="1">
        <v>134.23500000000001</v>
      </c>
      <c r="AB7" s="1">
        <v>165.67400000000001</v>
      </c>
      <c r="AC7" s="1">
        <f t="shared" si="6"/>
        <v>0.81023576421164456</v>
      </c>
      <c r="AD7" s="1"/>
      <c r="AE7" s="1">
        <v>129.61699999999999</v>
      </c>
      <c r="AF7" s="1">
        <v>165.67400000000001</v>
      </c>
      <c r="AG7" s="1">
        <f t="shared" si="7"/>
        <v>0.78236174656252633</v>
      </c>
      <c r="AH7" s="1"/>
      <c r="AI7" s="1">
        <v>131.96299999999999</v>
      </c>
      <c r="AJ7" s="1">
        <v>165.67400000000001</v>
      </c>
      <c r="AK7" s="1">
        <f t="shared" si="8"/>
        <v>0.79652208554148507</v>
      </c>
      <c r="AL7" s="1"/>
    </row>
    <row r="8" spans="1:38" x14ac:dyDescent="0.3">
      <c r="A8" s="2">
        <v>2</v>
      </c>
      <c r="B8" s="12" t="s">
        <v>29</v>
      </c>
      <c r="C8" s="3">
        <v>174.84299999999999</v>
      </c>
      <c r="D8" s="3">
        <v>154.08699999999999</v>
      </c>
      <c r="E8" s="3">
        <f t="shared" si="0"/>
        <v>1.1347031222620987</v>
      </c>
      <c r="F8" s="3"/>
      <c r="G8" s="4">
        <v>125.697</v>
      </c>
      <c r="H8" s="4">
        <v>183.09899999999999</v>
      </c>
      <c r="I8" s="4">
        <f t="shared" si="4"/>
        <v>0.6864974685825701</v>
      </c>
      <c r="J8" s="3"/>
      <c r="K8" s="3">
        <v>152.929</v>
      </c>
      <c r="L8" s="3">
        <v>223.767</v>
      </c>
      <c r="M8" s="3">
        <f t="shared" si="1"/>
        <v>0.68342963886542696</v>
      </c>
      <c r="N8" s="3"/>
      <c r="O8" s="3">
        <v>132.18700000000001</v>
      </c>
      <c r="P8" s="3">
        <v>190.209</v>
      </c>
      <c r="Q8" s="3">
        <f t="shared" si="2"/>
        <v>0.69495660037117069</v>
      </c>
      <c r="R8" s="3"/>
      <c r="S8" s="3">
        <v>123.73099999999999</v>
      </c>
      <c r="T8" s="3">
        <v>198.209</v>
      </c>
      <c r="U8" s="3">
        <f t="shared" si="3"/>
        <v>0.62424511500486857</v>
      </c>
      <c r="V8" s="3"/>
      <c r="W8" s="3">
        <v>117.322</v>
      </c>
      <c r="X8" s="3">
        <v>229.96700000000001</v>
      </c>
      <c r="Y8" s="3">
        <f t="shared" si="5"/>
        <v>0.51016885031330583</v>
      </c>
      <c r="Z8" s="1"/>
      <c r="AA8" s="1">
        <v>75.069000000000003</v>
      </c>
      <c r="AB8" s="1">
        <v>169.96700000000001</v>
      </c>
      <c r="AC8" s="1">
        <f t="shared" si="6"/>
        <v>0.44166808851129924</v>
      </c>
      <c r="AD8" s="1"/>
      <c r="AE8" s="1">
        <v>34.238999999999997</v>
      </c>
      <c r="AF8" s="1">
        <v>169.96700000000001</v>
      </c>
      <c r="AG8" s="1">
        <f t="shared" si="7"/>
        <v>0.20144498637970898</v>
      </c>
      <c r="AH8" s="1"/>
      <c r="AI8" s="1">
        <v>75.905000000000001</v>
      </c>
      <c r="AJ8" s="1">
        <v>169.96700000000001</v>
      </c>
      <c r="AK8" s="1">
        <f t="shared" si="8"/>
        <v>0.44658669035753995</v>
      </c>
      <c r="AL8" s="1"/>
    </row>
    <row r="9" spans="1:38" x14ac:dyDescent="0.3">
      <c r="A9" s="2">
        <v>2</v>
      </c>
      <c r="B9" s="12" t="s">
        <v>29</v>
      </c>
      <c r="C9" s="3">
        <v>166.88300000000001</v>
      </c>
      <c r="D9" s="3">
        <v>156.9</v>
      </c>
      <c r="E9" s="3">
        <f t="shared" si="0"/>
        <v>1.0636265137029957</v>
      </c>
      <c r="F9" s="3"/>
      <c r="G9" s="4">
        <v>129.06100000000001</v>
      </c>
      <c r="H9" s="4">
        <v>149.42599999999999</v>
      </c>
      <c r="I9" s="4">
        <f t="shared" si="4"/>
        <v>0.86371180383601254</v>
      </c>
      <c r="J9" s="3"/>
      <c r="K9" s="3">
        <v>206.75399999999999</v>
      </c>
      <c r="L9" s="3">
        <v>200.922</v>
      </c>
      <c r="M9" s="3">
        <f t="shared" si="1"/>
        <v>1.0290261892674768</v>
      </c>
      <c r="N9" s="3"/>
      <c r="O9" s="3">
        <v>151.21</v>
      </c>
      <c r="P9" s="3">
        <v>182.64699999999999</v>
      </c>
      <c r="Q9" s="3">
        <f t="shared" si="2"/>
        <v>0.82788110398747317</v>
      </c>
      <c r="R9" s="3"/>
      <c r="S9" s="3">
        <v>184.239</v>
      </c>
      <c r="T9" s="3">
        <v>181.42099999999999</v>
      </c>
      <c r="U9" s="3">
        <f t="shared" si="3"/>
        <v>1.0155329316892754</v>
      </c>
      <c r="V9" s="3"/>
      <c r="W9" s="3">
        <v>149.364</v>
      </c>
      <c r="X9" s="3">
        <v>222.11500000000001</v>
      </c>
      <c r="Y9" s="3">
        <f t="shared" si="5"/>
        <v>0.67246246313846425</v>
      </c>
      <c r="Z9" s="1"/>
      <c r="AA9">
        <v>152.94300000000001</v>
      </c>
      <c r="AB9" s="1">
        <v>165.81</v>
      </c>
      <c r="AC9" s="1">
        <f t="shared" si="6"/>
        <v>0.92239913153609554</v>
      </c>
      <c r="AD9" s="1"/>
      <c r="AE9" s="1">
        <v>85.153999999999996</v>
      </c>
      <c r="AF9" s="1">
        <v>165.81</v>
      </c>
      <c r="AG9" s="1">
        <f t="shared" si="7"/>
        <v>0.51356371750799101</v>
      </c>
      <c r="AH9" s="1"/>
      <c r="AI9" s="1">
        <v>154.113</v>
      </c>
      <c r="AJ9" s="1">
        <v>165.81</v>
      </c>
      <c r="AK9" s="1">
        <f t="shared" si="8"/>
        <v>0.92945540075990585</v>
      </c>
      <c r="AL9" s="1"/>
    </row>
    <row r="10" spans="1:38" x14ac:dyDescent="0.3">
      <c r="A10" s="2">
        <v>3</v>
      </c>
      <c r="B10" s="12" t="s">
        <v>30</v>
      </c>
      <c r="C10" s="3">
        <v>115.419</v>
      </c>
      <c r="D10" s="3">
        <v>157.05000000000001</v>
      </c>
      <c r="E10" s="3">
        <f t="shared" si="0"/>
        <v>0.73491881566380124</v>
      </c>
      <c r="F10" s="3"/>
      <c r="G10" s="4">
        <v>60.03</v>
      </c>
      <c r="H10" s="4">
        <v>139.97900000000001</v>
      </c>
      <c r="I10" s="4">
        <f t="shared" si="4"/>
        <v>0.42885004179198305</v>
      </c>
      <c r="J10" s="3"/>
      <c r="K10" s="3">
        <v>156.68700000000001</v>
      </c>
      <c r="L10" s="3">
        <v>201.21899999999999</v>
      </c>
      <c r="M10" s="3">
        <f t="shared" si="1"/>
        <v>0.77868889120808682</v>
      </c>
      <c r="N10" s="3"/>
      <c r="O10" s="3">
        <v>223.465</v>
      </c>
      <c r="P10" s="3">
        <v>181.42099999999999</v>
      </c>
      <c r="Q10" s="3">
        <f t="shared" si="2"/>
        <v>1.2317482540609963</v>
      </c>
      <c r="R10" s="3"/>
      <c r="S10" s="3">
        <v>160.09899999999999</v>
      </c>
      <c r="T10" s="3">
        <v>182.64699999999999</v>
      </c>
      <c r="U10" s="3">
        <f t="shared" si="3"/>
        <v>0.87654875251167552</v>
      </c>
      <c r="V10" s="3"/>
      <c r="W10" s="3">
        <v>129.86000000000001</v>
      </c>
      <c r="X10" s="3">
        <v>224.84399999999999</v>
      </c>
      <c r="Y10" s="3">
        <f t="shared" si="5"/>
        <v>0.57755599437832461</v>
      </c>
      <c r="Z10" s="1"/>
      <c r="AA10">
        <v>94.263999999999996</v>
      </c>
      <c r="AB10" s="1">
        <v>165.67400000000001</v>
      </c>
      <c r="AC10" s="1">
        <f t="shared" si="6"/>
        <v>0.5689728020087641</v>
      </c>
      <c r="AD10" s="1"/>
      <c r="AE10" s="1">
        <v>147.60499999999999</v>
      </c>
      <c r="AF10" s="1">
        <v>165.67400000000001</v>
      </c>
      <c r="AG10" s="1">
        <f t="shared" si="7"/>
        <v>0.89093641730144735</v>
      </c>
      <c r="AH10" s="1"/>
      <c r="AI10" s="1">
        <v>85.781999999999996</v>
      </c>
      <c r="AJ10" s="1">
        <v>165.67400000000001</v>
      </c>
      <c r="AK10" s="1">
        <f t="shared" si="8"/>
        <v>0.51777587310018469</v>
      </c>
      <c r="AL10" s="1"/>
    </row>
    <row r="11" spans="1:38" x14ac:dyDescent="0.3">
      <c r="A11" s="2">
        <v>3</v>
      </c>
      <c r="B11" s="12" t="s">
        <v>30</v>
      </c>
      <c r="C11" s="3">
        <v>169.01499999999999</v>
      </c>
      <c r="D11" s="3">
        <v>157.05000000000001</v>
      </c>
      <c r="E11" s="3">
        <f t="shared" si="0"/>
        <v>1.0761859280483921</v>
      </c>
      <c r="F11" s="3"/>
      <c r="G11" s="3">
        <v>56.582999999999998</v>
      </c>
      <c r="H11" s="3">
        <v>183.09899999999999</v>
      </c>
      <c r="I11" s="4">
        <f t="shared" si="4"/>
        <v>0.30902954139563843</v>
      </c>
      <c r="J11" s="3"/>
      <c r="K11" s="3">
        <v>156.898</v>
      </c>
      <c r="L11" s="3">
        <v>223.767</v>
      </c>
      <c r="M11" s="3">
        <f t="shared" si="1"/>
        <v>0.70116683872063346</v>
      </c>
      <c r="N11" s="3"/>
      <c r="O11" s="3">
        <v>98.984999999999999</v>
      </c>
      <c r="P11" s="3">
        <v>190.209</v>
      </c>
      <c r="Q11" s="3">
        <f t="shared" si="2"/>
        <v>0.52040124284339861</v>
      </c>
      <c r="R11" s="3"/>
      <c r="S11" s="3">
        <v>120.402</v>
      </c>
      <c r="T11" s="3">
        <v>198.209</v>
      </c>
      <c r="U11" s="3">
        <f t="shared" si="3"/>
        <v>0.60744971217250476</v>
      </c>
      <c r="V11" s="3"/>
      <c r="W11" s="3">
        <v>123.762</v>
      </c>
      <c r="X11" s="3">
        <v>229.96700000000001</v>
      </c>
      <c r="Y11" s="3">
        <f t="shared" si="5"/>
        <v>0.53817286828110122</v>
      </c>
      <c r="AA11">
        <v>99.186000000000007</v>
      </c>
      <c r="AB11">
        <v>169.96700000000001</v>
      </c>
      <c r="AC11" s="1">
        <f t="shared" si="6"/>
        <v>0.58356033818329445</v>
      </c>
      <c r="AE11">
        <v>58.500999999999998</v>
      </c>
      <c r="AF11">
        <v>169.96700000000001</v>
      </c>
      <c r="AG11" s="1">
        <f t="shared" si="7"/>
        <v>0.34419034283125544</v>
      </c>
      <c r="AI11">
        <v>63.89</v>
      </c>
      <c r="AJ11">
        <v>169.96700000000001</v>
      </c>
      <c r="AK11" s="1">
        <f t="shared" si="8"/>
        <v>0.37589649755540777</v>
      </c>
    </row>
    <row r="12" spans="1:38" x14ac:dyDescent="0.3">
      <c r="A12" s="2">
        <v>3</v>
      </c>
      <c r="B12" s="12" t="s">
        <v>30</v>
      </c>
      <c r="C12" s="3">
        <v>117.98399999999999</v>
      </c>
      <c r="D12" s="3">
        <v>145.49299999999999</v>
      </c>
      <c r="E12" s="3">
        <f t="shared" si="0"/>
        <v>0.81092561154144871</v>
      </c>
      <c r="F12" s="3"/>
      <c r="G12" s="3">
        <v>92.341999999999999</v>
      </c>
      <c r="H12" s="3">
        <v>149.42599999999999</v>
      </c>
      <c r="I12" s="4">
        <f t="shared" si="4"/>
        <v>0.61797812964276633</v>
      </c>
      <c r="J12" s="3"/>
      <c r="K12" s="3">
        <v>198.39099999999999</v>
      </c>
      <c r="L12" s="3">
        <v>200.922</v>
      </c>
      <c r="M12" s="3">
        <f t="shared" si="1"/>
        <v>0.98740307183882303</v>
      </c>
      <c r="N12" s="3"/>
      <c r="O12" s="3">
        <v>164.77500000000001</v>
      </c>
      <c r="P12" s="3">
        <v>181.42099999999999</v>
      </c>
      <c r="Q12" s="3">
        <f t="shared" si="2"/>
        <v>0.90824656462041331</v>
      </c>
      <c r="R12" s="3"/>
      <c r="S12" s="3">
        <v>165.935</v>
      </c>
      <c r="T12" s="3">
        <v>181.42099999999999</v>
      </c>
      <c r="U12" s="3">
        <f t="shared" si="3"/>
        <v>0.91464053224268416</v>
      </c>
      <c r="V12" s="3"/>
      <c r="W12" s="3">
        <v>149.066</v>
      </c>
      <c r="X12" s="3">
        <v>222.11500000000001</v>
      </c>
      <c r="Y12" s="3">
        <f t="shared" si="5"/>
        <v>0.67112081579362037</v>
      </c>
      <c r="AA12">
        <v>175.024</v>
      </c>
      <c r="AB12">
        <v>165.81</v>
      </c>
      <c r="AC12" s="1">
        <f t="shared" si="6"/>
        <v>1.055569627887341</v>
      </c>
      <c r="AE12">
        <v>108.083</v>
      </c>
      <c r="AF12">
        <v>165.81</v>
      </c>
      <c r="AG12" s="1">
        <f t="shared" si="7"/>
        <v>0.65184850129666483</v>
      </c>
      <c r="AI12">
        <v>128.25700000000001</v>
      </c>
      <c r="AJ12">
        <v>165.81</v>
      </c>
      <c r="AK12" s="1">
        <f t="shared" si="8"/>
        <v>0.77351788191303306</v>
      </c>
    </row>
    <row r="13" spans="1:38" x14ac:dyDescent="0.3">
      <c r="A13" s="2">
        <v>3</v>
      </c>
      <c r="B13" s="12" t="s">
        <v>30</v>
      </c>
      <c r="C13" s="3">
        <v>132.102</v>
      </c>
      <c r="D13" s="3">
        <v>157.05000000000001</v>
      </c>
      <c r="E13" s="3">
        <f t="shared" si="0"/>
        <v>0.84114613180515752</v>
      </c>
      <c r="F13" s="3"/>
      <c r="G13" s="3">
        <v>82.968000000000004</v>
      </c>
      <c r="H13" s="3">
        <v>139.97900000000001</v>
      </c>
      <c r="I13" s="4">
        <f t="shared" si="4"/>
        <v>0.59271747905042893</v>
      </c>
      <c r="J13" s="3"/>
      <c r="K13" s="3">
        <v>147.97800000000001</v>
      </c>
      <c r="L13" s="3">
        <v>201.21899999999999</v>
      </c>
      <c r="M13" s="3">
        <f t="shared" si="1"/>
        <v>0.7354076901286658</v>
      </c>
      <c r="N13" s="3"/>
      <c r="O13" s="3">
        <v>172.21199999999999</v>
      </c>
      <c r="P13" s="3">
        <v>182.64699999999999</v>
      </c>
      <c r="Q13" s="3">
        <f t="shared" si="2"/>
        <v>0.94286793651141276</v>
      </c>
      <c r="R13" s="3"/>
      <c r="S13" s="3">
        <v>147.23500000000001</v>
      </c>
      <c r="T13" s="3">
        <v>182.64699999999999</v>
      </c>
      <c r="U13" s="3">
        <f t="shared" si="3"/>
        <v>0.80611781195420684</v>
      </c>
      <c r="V13" s="3"/>
      <c r="W13" s="3">
        <v>105.736</v>
      </c>
      <c r="X13" s="3">
        <v>224.84399999999999</v>
      </c>
      <c r="Y13" s="3">
        <f t="shared" si="5"/>
        <v>0.4702638273647507</v>
      </c>
      <c r="AA13">
        <v>142.495</v>
      </c>
      <c r="AB13">
        <v>165.67400000000001</v>
      </c>
      <c r="AC13" s="1">
        <f t="shared" si="6"/>
        <v>0.86009271219382644</v>
      </c>
      <c r="AE13">
        <v>146.59299999999999</v>
      </c>
      <c r="AF13">
        <v>165.67400000000001</v>
      </c>
      <c r="AG13" s="1">
        <f t="shared" si="7"/>
        <v>0.88482803578111224</v>
      </c>
      <c r="AI13">
        <v>99.111000000000004</v>
      </c>
      <c r="AJ13">
        <v>165.67400000000001</v>
      </c>
      <c r="AK13" s="1">
        <f t="shared" si="8"/>
        <v>0.59822905223511236</v>
      </c>
    </row>
  </sheetData>
  <phoneticPr fontId="10" type="noConversion"/>
  <conditionalFormatting sqref="I2:I13">
    <cfRule type="duplicateValues" dxfId="1" priority="2"/>
  </conditionalFormatting>
  <conditionalFormatting sqref="Q2:R1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different days of wound area</vt:lpstr>
      <vt:lpstr>qPCRdata</vt:lpstr>
      <vt:lpstr>WBdata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2448363335@qq.com</dc:creator>
  <cp:lastModifiedBy>tanglu</cp:lastModifiedBy>
  <dcterms:created xsi:type="dcterms:W3CDTF">2022-03-06T12:33:00Z</dcterms:created>
  <dcterms:modified xsi:type="dcterms:W3CDTF">2022-04-09T01:39:55Z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13D5A03ED0C74D738BF3ED905DB24E9A</vt:lpwstr>
  </property>
  <property fmtid="{D5CDD505-2E9C-101B-9397-08002B2CF9AE}" pid="3" name="KSOProductBuildVer">
    <vt:lpwstr>2052-11.1.0.11365</vt:lpwstr>
  </property>
</Properties>
</file>