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◎投稿論文\20-TPNA, syetem Xc in astrocyte\◎投稿論文NSAP\supplemental data\"/>
    </mc:Choice>
  </mc:AlternateContent>
  <xr:revisionPtr revIDLastSave="0" documentId="13_ncr:1_{9BC8E9B7-EB67-4F27-92E0-B303DABC6761}" xr6:coauthVersionLast="47" xr6:coauthVersionMax="47" xr10:uidLastSave="{00000000-0000-0000-0000-000000000000}"/>
  <bookViews>
    <workbookView xWindow="1110" yWindow="150" windowWidth="25020" windowHeight="15225" xr2:uid="{00000000-000D-0000-FFFF-FFFF00000000}"/>
  </bookViews>
  <sheets>
    <sheet name="System Xc" sheetId="4" r:id="rId1"/>
    <sheet name="GCLm" sheetId="26" r:id="rId2"/>
    <sheet name="GCLc" sheetId="36" r:id="rId3"/>
  </sheets>
  <calcPr calcId="18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7" i="36" l="1"/>
  <c r="F27" i="36"/>
  <c r="E27" i="36"/>
  <c r="D27" i="36"/>
  <c r="C27" i="36"/>
  <c r="B27" i="36"/>
  <c r="G26" i="36"/>
  <c r="F26" i="36"/>
  <c r="E26" i="36"/>
  <c r="D26" i="36"/>
  <c r="C26" i="36"/>
  <c r="B26" i="36"/>
  <c r="N26" i="36" s="1"/>
  <c r="G25" i="36"/>
  <c r="F25" i="36"/>
  <c r="E25" i="36"/>
  <c r="D25" i="36"/>
  <c r="C25" i="36"/>
  <c r="B25" i="36"/>
  <c r="G24" i="36"/>
  <c r="F24" i="36"/>
  <c r="E24" i="36"/>
  <c r="D24" i="36"/>
  <c r="C24" i="36"/>
  <c r="B24" i="36"/>
  <c r="G23" i="36"/>
  <c r="F23" i="36"/>
  <c r="E23" i="36"/>
  <c r="D23" i="36"/>
  <c r="C23" i="36"/>
  <c r="B23" i="36"/>
  <c r="G27" i="26"/>
  <c r="F27" i="26"/>
  <c r="E27" i="26"/>
  <c r="D27" i="26"/>
  <c r="C27" i="26"/>
  <c r="B27" i="26"/>
  <c r="G26" i="26"/>
  <c r="F26" i="26"/>
  <c r="E26" i="26"/>
  <c r="D26" i="26"/>
  <c r="C26" i="26"/>
  <c r="B26" i="26"/>
  <c r="G25" i="26"/>
  <c r="F25" i="26"/>
  <c r="E25" i="26"/>
  <c r="D25" i="26"/>
  <c r="C25" i="26"/>
  <c r="B25" i="26"/>
  <c r="G24" i="26"/>
  <c r="F24" i="26"/>
  <c r="E24" i="26"/>
  <c r="D24" i="26"/>
  <c r="C24" i="26"/>
  <c r="B24" i="26"/>
  <c r="G23" i="26"/>
  <c r="F23" i="26"/>
  <c r="E23" i="26"/>
  <c r="D23" i="26"/>
  <c r="C23" i="26"/>
  <c r="B23" i="26"/>
  <c r="N23" i="26" s="1"/>
  <c r="P26" i="36" l="1"/>
  <c r="O26" i="36" s="1"/>
  <c r="P24" i="36"/>
  <c r="O24" i="36" s="1"/>
  <c r="M24" i="36" s="1"/>
  <c r="L26" i="36"/>
  <c r="N25" i="36"/>
  <c r="N23" i="36"/>
  <c r="P25" i="36"/>
  <c r="O25" i="36" s="1"/>
  <c r="M25" i="36" s="1"/>
  <c r="M26" i="36"/>
  <c r="P23" i="36"/>
  <c r="O23" i="36" s="1"/>
  <c r="M23" i="36" s="1"/>
  <c r="P27" i="36"/>
  <c r="O27" i="36" s="1"/>
  <c r="M27" i="36" s="1"/>
  <c r="N27" i="36"/>
  <c r="N24" i="36"/>
  <c r="L24" i="36" s="1"/>
  <c r="N27" i="26"/>
  <c r="L27" i="26"/>
  <c r="P24" i="26"/>
  <c r="O24" i="26" s="1"/>
  <c r="M24" i="26" s="1"/>
  <c r="P25" i="26"/>
  <c r="O25" i="26" s="1"/>
  <c r="M25" i="26" s="1"/>
  <c r="N26" i="26"/>
  <c r="L26" i="26" s="1"/>
  <c r="P23" i="26"/>
  <c r="O23" i="26" s="1"/>
  <c r="N25" i="26"/>
  <c r="P27" i="26"/>
  <c r="O27" i="26" s="1"/>
  <c r="N24" i="26"/>
  <c r="P26" i="26"/>
  <c r="O26" i="26" s="1"/>
  <c r="L27" i="36" l="1"/>
  <c r="L25" i="36"/>
  <c r="M27" i="26"/>
  <c r="M26" i="26"/>
  <c r="L25" i="26"/>
  <c r="L24" i="26"/>
  <c r="M23" i="26"/>
  <c r="E27" i="4" l="1"/>
  <c r="D27" i="4"/>
  <c r="C27" i="4"/>
  <c r="B27" i="4"/>
  <c r="E26" i="4"/>
  <c r="D26" i="4"/>
  <c r="C26" i="4"/>
  <c r="B26" i="4"/>
  <c r="E25" i="4"/>
  <c r="D25" i="4"/>
  <c r="C25" i="4"/>
  <c r="B25" i="4"/>
  <c r="E24" i="4"/>
  <c r="D24" i="4"/>
  <c r="C24" i="4"/>
  <c r="B24" i="4"/>
  <c r="E23" i="4"/>
  <c r="D23" i="4"/>
  <c r="C23" i="4"/>
  <c r="B23" i="4"/>
  <c r="L23" i="4" l="1"/>
  <c r="N25" i="4"/>
  <c r="M25" i="4" s="1"/>
  <c r="L27" i="4"/>
  <c r="L24" i="4"/>
  <c r="N26" i="4"/>
  <c r="L25" i="4"/>
  <c r="J25" i="4" s="1"/>
  <c r="L26" i="4"/>
  <c r="N27" i="4"/>
  <c r="M27" i="4" s="1"/>
  <c r="K27" i="4" s="1"/>
  <c r="M26" i="4"/>
  <c r="K26" i="4" s="1"/>
  <c r="N24" i="4"/>
  <c r="M24" i="4" s="1"/>
  <c r="K24" i="4" s="1"/>
  <c r="N23" i="4"/>
  <c r="M23" i="4" s="1"/>
  <c r="J27" i="4"/>
  <c r="J26" i="4"/>
  <c r="K25" i="4" l="1"/>
  <c r="K23" i="4"/>
  <c r="J24" i="4"/>
</calcChain>
</file>

<file path=xl/sharedStrings.xml><?xml version="1.0" encoding="utf-8"?>
<sst xmlns="http://schemas.openxmlformats.org/spreadsheetml/2006/main" count="150" uniqueCount="32">
  <si>
    <t>System Xc</t>
    <phoneticPr fontId="1"/>
  </si>
  <si>
    <r>
      <t>30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Arial"/>
        <family val="2"/>
      </rPr>
      <t>M TPNA10168     0 h</t>
    </r>
    <phoneticPr fontId="1"/>
  </si>
  <si>
    <t>6h</t>
    <phoneticPr fontId="1"/>
  </si>
  <si>
    <t>12h</t>
    <phoneticPr fontId="1"/>
  </si>
  <si>
    <t>24h</t>
    <phoneticPr fontId="1"/>
  </si>
  <si>
    <t>48h</t>
    <phoneticPr fontId="1"/>
  </si>
  <si>
    <t>Protein Density in immunoblots  (Arbitrary unit)</t>
  </si>
  <si>
    <t xml:space="preserve"> cell lysate sample #</t>
    <phoneticPr fontId="1"/>
  </si>
  <si>
    <t>Treatment</t>
    <phoneticPr fontId="1"/>
  </si>
  <si>
    <t>041420 cell lysate
#1-5</t>
    <phoneticPr fontId="1"/>
  </si>
  <si>
    <t>041420 cell lysate
#6-10</t>
    <phoneticPr fontId="1"/>
  </si>
  <si>
    <t>041420 cell lysate
#11-15</t>
    <phoneticPr fontId="1"/>
  </si>
  <si>
    <t>041420 cell lysate
#16-20</t>
    <phoneticPr fontId="1"/>
  </si>
  <si>
    <r>
      <rPr>
        <i/>
        <u val="double"/>
        <sz val="14"/>
        <color rgb="FFFF0000"/>
        <rFont val="Symbol"/>
        <family val="1"/>
        <charset val="2"/>
      </rPr>
      <t>b</t>
    </r>
    <r>
      <rPr>
        <i/>
        <u val="double"/>
        <sz val="14"/>
        <color rgb="FFFF0000"/>
        <rFont val="Arial"/>
        <family val="2"/>
      </rPr>
      <t>-actin</t>
    </r>
    <phoneticPr fontId="1"/>
  </si>
  <si>
    <r>
      <t xml:space="preserve">Protein Density in immunoblots  (Relative to </t>
    </r>
    <r>
      <rPr>
        <sz val="10"/>
        <color theme="1"/>
        <rFont val="Symbol"/>
        <family val="1"/>
        <charset val="2"/>
      </rPr>
      <t>b</t>
    </r>
    <r>
      <rPr>
        <sz val="10"/>
        <color theme="1"/>
        <rFont val="Arial"/>
        <family val="2"/>
      </rPr>
      <t>-actin)</t>
    </r>
    <phoneticPr fontId="1"/>
  </si>
  <si>
    <r>
      <rPr>
        <i/>
        <sz val="14"/>
        <color rgb="FFFF0000"/>
        <rFont val="Arial"/>
        <family val="2"/>
      </rPr>
      <t>System Xc/</t>
    </r>
    <r>
      <rPr>
        <i/>
        <sz val="14"/>
        <color rgb="FFFF0000"/>
        <rFont val="Symbol"/>
        <family val="1"/>
        <charset val="2"/>
      </rPr>
      <t>b</t>
    </r>
    <r>
      <rPr>
        <i/>
        <sz val="14"/>
        <color rgb="FFFF0000"/>
        <rFont val="Arial"/>
        <family val="2"/>
      </rPr>
      <t>-actin</t>
    </r>
    <phoneticPr fontId="1"/>
  </si>
  <si>
    <t>041321 cell lysate
#1-5</t>
    <phoneticPr fontId="1"/>
  </si>
  <si>
    <t>041321cell lysate
#6-10</t>
    <phoneticPr fontId="1"/>
  </si>
  <si>
    <t>011321 cell lysate
#1-5</t>
    <phoneticPr fontId="1"/>
  </si>
  <si>
    <r>
      <rPr>
        <i/>
        <sz val="14"/>
        <color rgb="FFFF0000"/>
        <rFont val="Arial"/>
        <family val="2"/>
      </rPr>
      <t>GCLc/</t>
    </r>
    <r>
      <rPr>
        <i/>
        <sz val="14"/>
        <color rgb="FFFF0000"/>
        <rFont val="Symbol"/>
        <family val="1"/>
        <charset val="2"/>
      </rPr>
      <t>b</t>
    </r>
    <r>
      <rPr>
        <i/>
        <sz val="14"/>
        <color rgb="FFFF0000"/>
        <rFont val="Arial"/>
        <family val="2"/>
      </rPr>
      <t>-actin</t>
    </r>
    <phoneticPr fontId="1"/>
  </si>
  <si>
    <t>GCLc</t>
    <phoneticPr fontId="1"/>
  </si>
  <si>
    <t>GCLm</t>
    <phoneticPr fontId="1"/>
  </si>
  <si>
    <r>
      <rPr>
        <i/>
        <sz val="14"/>
        <color rgb="FFFF0000"/>
        <rFont val="Arial"/>
        <family val="2"/>
      </rPr>
      <t>GCLm/</t>
    </r>
    <r>
      <rPr>
        <i/>
        <sz val="14"/>
        <color rgb="FFFF0000"/>
        <rFont val="Symbol"/>
        <family val="1"/>
        <charset val="2"/>
      </rPr>
      <t>b</t>
    </r>
    <r>
      <rPr>
        <i/>
        <sz val="14"/>
        <color rgb="FFFF0000"/>
        <rFont val="Arial"/>
        <family val="2"/>
      </rPr>
      <t>-actin</t>
    </r>
    <phoneticPr fontId="1"/>
  </si>
  <si>
    <t>n</t>
    <phoneticPr fontId="15"/>
  </si>
  <si>
    <t xml:space="preserve"> mean
(% of None)</t>
    <phoneticPr fontId="15"/>
  </si>
  <si>
    <t>SEM
(% of None)</t>
    <phoneticPr fontId="15"/>
  </si>
  <si>
    <t>meam</t>
    <phoneticPr fontId="15"/>
  </si>
  <si>
    <t>SEM</t>
    <phoneticPr fontId="15"/>
  </si>
  <si>
    <t xml:space="preserve"> TPNA10168
treatment
(hours)</t>
    <phoneticPr fontId="15"/>
  </si>
  <si>
    <r>
      <t xml:space="preserve">Relative expression to </t>
    </r>
    <r>
      <rPr>
        <sz val="10"/>
        <rFont val="Symbol"/>
        <family val="1"/>
        <charset val="2"/>
      </rPr>
      <t>b</t>
    </r>
    <r>
      <rPr>
        <sz val="10"/>
        <rFont val="Arial"/>
        <family val="2"/>
      </rPr>
      <t>-actin
(GCLm/</t>
    </r>
    <r>
      <rPr>
        <sz val="10"/>
        <rFont val="Symbol"/>
        <family val="1"/>
        <charset val="2"/>
      </rPr>
      <t>b</t>
    </r>
    <r>
      <rPr>
        <sz val="10"/>
        <rFont val="Arial"/>
        <family val="2"/>
      </rPr>
      <t>-actin)</t>
    </r>
    <phoneticPr fontId="15"/>
  </si>
  <si>
    <r>
      <t xml:space="preserve">Relative expression to </t>
    </r>
    <r>
      <rPr>
        <sz val="10"/>
        <rFont val="Symbol"/>
        <family val="1"/>
        <charset val="2"/>
      </rPr>
      <t>b</t>
    </r>
    <r>
      <rPr>
        <sz val="10"/>
        <rFont val="Arial"/>
        <family val="2"/>
      </rPr>
      <t>-actin
(System Xc/</t>
    </r>
    <r>
      <rPr>
        <sz val="10"/>
        <rFont val="Symbol"/>
        <family val="1"/>
        <charset val="2"/>
      </rPr>
      <t>b</t>
    </r>
    <r>
      <rPr>
        <sz val="10"/>
        <rFont val="Arial"/>
        <family val="2"/>
      </rPr>
      <t>-actin)</t>
    </r>
    <phoneticPr fontId="15"/>
  </si>
  <si>
    <r>
      <t xml:space="preserve">Relative expression to </t>
    </r>
    <r>
      <rPr>
        <sz val="10"/>
        <rFont val="Symbol"/>
        <family val="1"/>
        <charset val="2"/>
      </rPr>
      <t>b</t>
    </r>
    <r>
      <rPr>
        <sz val="10"/>
        <rFont val="Arial"/>
        <family val="2"/>
      </rPr>
      <t>-actin
(GCLc/</t>
    </r>
    <r>
      <rPr>
        <sz val="10"/>
        <rFont val="Symbol"/>
        <family val="1"/>
        <charset val="2"/>
      </rPr>
      <t>b</t>
    </r>
    <r>
      <rPr>
        <sz val="10"/>
        <rFont val="Arial"/>
        <family val="2"/>
      </rPr>
      <t>-actin)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</si>
</sst>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0"/>
    <numFmt numFmtId="177" formatCode="0.0000_ "/>
    <numFmt numFmtId="178" formatCode="0.0_ "/>
    <numFmt numFmtId="179" formatCode="0.000_ "/>
    <numFmt numFmtId="180" formatCode="0_ "/>
  </numFmts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10"/>
      <color theme="1"/>
      <name val="Arial"/>
      <family val="2"/>
    </font>
    <font>
      <sz val="10"/>
      <color theme="1"/>
      <name val="Symbol"/>
      <family val="1"/>
      <charset val="2"/>
    </font>
    <font>
      <sz val="9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i/>
      <u val="double"/>
      <sz val="14"/>
      <color rgb="FFFF0000"/>
      <name val="Arial"/>
      <family val="2"/>
    </font>
    <font>
      <i/>
      <u val="double"/>
      <sz val="14"/>
      <color rgb="FFFF0000"/>
      <name val="Symbol"/>
      <family val="1"/>
      <charset val="2"/>
    </font>
    <font>
      <i/>
      <u val="double"/>
      <sz val="14"/>
      <color rgb="FFFF0000"/>
      <name val="Arial"/>
      <family val="1"/>
      <charset val="2"/>
    </font>
    <font>
      <i/>
      <sz val="14"/>
      <color rgb="FFFF0000"/>
      <name val="Arial"/>
      <family val="2"/>
      <charset val="2"/>
    </font>
    <font>
      <i/>
      <sz val="14"/>
      <color rgb="FFFF0000"/>
      <name val="Arial"/>
      <family val="2"/>
    </font>
    <font>
      <i/>
      <sz val="14"/>
      <color rgb="FFFF0000"/>
      <name val="Symbol"/>
      <family val="1"/>
      <charset val="2"/>
    </font>
    <font>
      <sz val="10"/>
      <name val="Symbol"/>
      <family val="1"/>
      <charset val="2"/>
    </font>
    <font>
      <sz val="6"/>
      <name val="Osaka"/>
      <family val="3"/>
      <charset val="128"/>
    </font>
    <font>
      <b/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49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18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6" fillId="0" borderId="12" xfId="0" applyFont="1" applyFill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26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180" fontId="3" fillId="0" borderId="31" xfId="0" applyNumberFormat="1" applyFont="1" applyFill="1" applyBorder="1">
      <alignment vertical="center"/>
    </xf>
    <xf numFmtId="180" fontId="3" fillId="0" borderId="0" xfId="0" applyNumberFormat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49" fontId="5" fillId="0" borderId="15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right" vertical="center"/>
    </xf>
    <xf numFmtId="180" fontId="3" fillId="0" borderId="7" xfId="0" applyNumberFormat="1" applyFont="1" applyFill="1" applyBorder="1" applyAlignment="1">
      <alignment horizontal="center" vertical="center"/>
    </xf>
    <xf numFmtId="180" fontId="3" fillId="3" borderId="4" xfId="0" applyNumberFormat="1" applyFont="1" applyFill="1" applyBorder="1" applyAlignment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/>
    </xf>
    <xf numFmtId="180" fontId="3" fillId="0" borderId="22" xfId="0" applyNumberFormat="1" applyFont="1" applyFill="1" applyBorder="1" applyAlignment="1">
      <alignment horizontal="center" vertical="center"/>
    </xf>
    <xf numFmtId="180" fontId="3" fillId="0" borderId="5" xfId="0" applyNumberFormat="1" applyFont="1" applyFill="1" applyBorder="1" applyAlignment="1">
      <alignment horizontal="center" vertical="center"/>
    </xf>
    <xf numFmtId="180" fontId="3" fillId="3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3" xfId="0" applyNumberFormat="1" applyFont="1" applyFill="1" applyBorder="1" applyAlignment="1">
      <alignment horizontal="center" vertical="center"/>
    </xf>
    <xf numFmtId="180" fontId="3" fillId="0" borderId="17" xfId="0" applyNumberFormat="1" applyFont="1" applyFill="1" applyBorder="1" applyAlignment="1">
      <alignment horizontal="center" vertical="center"/>
    </xf>
    <xf numFmtId="180" fontId="3" fillId="3" borderId="14" xfId="0" applyNumberFormat="1" applyFont="1" applyFill="1" applyBorder="1" applyAlignment="1">
      <alignment horizontal="center" vertical="center"/>
    </xf>
    <xf numFmtId="180" fontId="3" fillId="0" borderId="14" xfId="0" applyNumberFormat="1" applyFont="1" applyFill="1" applyBorder="1" applyAlignment="1">
      <alignment horizontal="center" vertical="center"/>
    </xf>
    <xf numFmtId="180" fontId="3" fillId="0" borderId="15" xfId="0" applyNumberFormat="1" applyFont="1" applyFill="1" applyBorder="1" applyAlignment="1">
      <alignment horizontal="center" vertical="center"/>
    </xf>
    <xf numFmtId="180" fontId="3" fillId="3" borderId="7" xfId="0" applyNumberFormat="1" applyFont="1" applyFill="1" applyBorder="1" applyAlignment="1">
      <alignment horizontal="center" vertical="center"/>
    </xf>
    <xf numFmtId="180" fontId="3" fillId="3" borderId="5" xfId="0" applyNumberFormat="1" applyFont="1" applyFill="1" applyBorder="1" applyAlignment="1">
      <alignment horizontal="center" vertical="center"/>
    </xf>
    <xf numFmtId="179" fontId="3" fillId="3" borderId="33" xfId="0" applyNumberFormat="1" applyFont="1" applyFill="1" applyBorder="1" applyAlignment="1">
      <alignment horizontal="center" vertical="center"/>
    </xf>
    <xf numFmtId="179" fontId="3" fillId="3" borderId="32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3" xfId="0" applyNumberFormat="1" applyFont="1" applyFill="1" applyBorder="1" applyAlignment="1">
      <alignment horizontal="center" vertical="center"/>
    </xf>
    <xf numFmtId="179" fontId="3" fillId="3" borderId="5" xfId="0" applyNumberFormat="1" applyFont="1" applyFill="1" applyBorder="1" applyAlignment="1">
      <alignment horizontal="center" vertical="center"/>
    </xf>
    <xf numFmtId="179" fontId="3" fillId="3" borderId="1" xfId="0" applyNumberFormat="1" applyFont="1" applyFill="1" applyBorder="1" applyAlignment="1">
      <alignment horizontal="center" vertical="center"/>
    </xf>
    <xf numFmtId="179" fontId="3" fillId="3" borderId="17" xfId="0" applyNumberFormat="1" applyFont="1" applyFill="1" applyBorder="1" applyAlignment="1">
      <alignment horizontal="center" vertical="center"/>
    </xf>
    <xf numFmtId="179" fontId="3" fillId="3" borderId="14" xfId="0" applyNumberFormat="1" applyFont="1" applyFill="1" applyBorder="1" applyAlignment="1">
      <alignment horizontal="center" vertical="center"/>
    </xf>
    <xf numFmtId="179" fontId="3" fillId="0" borderId="14" xfId="0" applyNumberFormat="1" applyFont="1" applyFill="1" applyBorder="1" applyAlignment="1">
      <alignment horizontal="center" vertical="center"/>
    </xf>
    <xf numFmtId="179" fontId="3" fillId="0" borderId="15" xfId="0" applyNumberFormat="1" applyFont="1" applyFill="1" applyBorder="1" applyAlignment="1">
      <alignment horizontal="center" vertical="center"/>
    </xf>
    <xf numFmtId="180" fontId="3" fillId="3" borderId="17" xfId="0" applyNumberFormat="1" applyFont="1" applyFill="1" applyBorder="1" applyAlignment="1">
      <alignment horizontal="center" vertical="center"/>
    </xf>
    <xf numFmtId="49" fontId="5" fillId="0" borderId="34" xfId="0" applyNumberFormat="1" applyFont="1" applyBorder="1" applyAlignment="1">
      <alignment horizontal="center" vertical="center" wrapText="1"/>
    </xf>
    <xf numFmtId="180" fontId="3" fillId="0" borderId="6" xfId="0" applyNumberFormat="1" applyFont="1" applyFill="1" applyBorder="1" applyAlignment="1">
      <alignment horizontal="center" vertical="center"/>
    </xf>
    <xf numFmtId="180" fontId="3" fillId="0" borderId="3" xfId="0" applyNumberFormat="1" applyFont="1" applyFill="1" applyBorder="1" applyAlignment="1">
      <alignment horizontal="center" vertical="center"/>
    </xf>
    <xf numFmtId="180" fontId="3" fillId="0" borderId="35" xfId="0" applyNumberFormat="1" applyFont="1" applyFill="1" applyBorder="1" applyAlignment="1">
      <alignment horizontal="center" vertical="center"/>
    </xf>
    <xf numFmtId="49" fontId="5" fillId="0" borderId="35" xfId="0" applyNumberFormat="1" applyFont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/>
    </xf>
    <xf numFmtId="179" fontId="3" fillId="0" borderId="35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8" fontId="3" fillId="0" borderId="14" xfId="0" applyNumberFormat="1" applyFont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17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 wrapText="1"/>
    </xf>
    <xf numFmtId="178" fontId="3" fillId="0" borderId="37" xfId="0" applyNumberFormat="1" applyFont="1" applyBorder="1" applyAlignment="1">
      <alignment horizontal="center" vertical="center"/>
    </xf>
    <xf numFmtId="178" fontId="3" fillId="0" borderId="3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056001893006234"/>
          <c:y val="6.5587904644482567E-2"/>
          <c:w val="0.70199066350143668"/>
          <c:h val="0.7783879020351005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'System Xc'!$K$23:$K$27</c:f>
                <c:numCache>
                  <c:formatCode>General</c:formatCode>
                  <c:ptCount val="5"/>
                  <c:pt idx="0">
                    <c:v>43.037004931220615</c:v>
                  </c:pt>
                  <c:pt idx="1">
                    <c:v>38.191604742375041</c:v>
                  </c:pt>
                  <c:pt idx="2">
                    <c:v>54.90406336887893</c:v>
                  </c:pt>
                  <c:pt idx="3">
                    <c:v>76.721283593477281</c:v>
                  </c:pt>
                  <c:pt idx="4">
                    <c:v>96.018816806451539</c:v>
                  </c:pt>
                </c:numCache>
              </c:numRef>
            </c:plus>
            <c:minus>
              <c:numRef>
                <c:f>'System Xc'!$K$23:$K$27</c:f>
                <c:numCache>
                  <c:formatCode>General</c:formatCode>
                  <c:ptCount val="5"/>
                  <c:pt idx="0">
                    <c:v>43.037004931220615</c:v>
                  </c:pt>
                  <c:pt idx="1">
                    <c:v>38.191604742375041</c:v>
                  </c:pt>
                  <c:pt idx="2">
                    <c:v>54.90406336887893</c:v>
                  </c:pt>
                  <c:pt idx="3">
                    <c:v>76.721283593477281</c:v>
                  </c:pt>
                  <c:pt idx="4">
                    <c:v>96.018816806451539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'System Xc'!$I$23:$I$27</c:f>
              <c:numCache>
                <c:formatCode>General</c:formatCode>
                <c:ptCount val="5"/>
                <c:pt idx="0">
                  <c:v>0</c:v>
                </c:pt>
                <c:pt idx="1">
                  <c:v>6</c:v>
                </c:pt>
                <c:pt idx="2">
                  <c:v>12</c:v>
                </c:pt>
                <c:pt idx="3">
                  <c:v>24</c:v>
                </c:pt>
                <c:pt idx="4">
                  <c:v>48</c:v>
                </c:pt>
              </c:numCache>
            </c:numRef>
          </c:cat>
          <c:val>
            <c:numRef>
              <c:f>'System Xc'!$J$23:$J$27</c:f>
              <c:numCache>
                <c:formatCode>0.0_ </c:formatCode>
                <c:ptCount val="5"/>
                <c:pt idx="0">
                  <c:v>100</c:v>
                </c:pt>
                <c:pt idx="1">
                  <c:v>124.4272883711627</c:v>
                </c:pt>
                <c:pt idx="2">
                  <c:v>212.33660471091338</c:v>
                </c:pt>
                <c:pt idx="3">
                  <c:v>417.99304869311646</c:v>
                </c:pt>
                <c:pt idx="4">
                  <c:v>282.17929576596276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C1-4DF4-919F-5EF8B3B7E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7551279"/>
        <c:axId val="697551695"/>
      </c:barChart>
      <c:catAx>
        <c:axId val="697551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30μM TPNA10168 hr)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7551695"/>
        <c:crosses val="autoZero"/>
        <c:auto val="1"/>
        <c:lblAlgn val="ctr"/>
        <c:lblOffset val="100"/>
        <c:noMultiLvlLbl val="0"/>
      </c:catAx>
      <c:valAx>
        <c:axId val="697551695"/>
        <c:scaling>
          <c:orientation val="minMax"/>
          <c:max val="5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System Xc/b-actin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75512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06404933136512"/>
          <c:y val="6.5587904644482567E-2"/>
          <c:w val="0.70448663310013382"/>
          <c:h val="0.754223937166080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GCLm!$M$23:$M$27</c:f>
                <c:numCache>
                  <c:formatCode>General</c:formatCode>
                  <c:ptCount val="5"/>
                  <c:pt idx="0">
                    <c:v>18.986487843859177</c:v>
                  </c:pt>
                  <c:pt idx="1">
                    <c:v>17.168423897396565</c:v>
                  </c:pt>
                  <c:pt idx="2">
                    <c:v>43.991020991934576</c:v>
                  </c:pt>
                  <c:pt idx="3">
                    <c:v>30.043695588954783</c:v>
                  </c:pt>
                  <c:pt idx="4">
                    <c:v>58.829175740762352</c:v>
                  </c:pt>
                </c:numCache>
              </c:numRef>
            </c:plus>
            <c:minus>
              <c:numRef>
                <c:f>GCLm!$M$23:$M$27</c:f>
                <c:numCache>
                  <c:formatCode>General</c:formatCode>
                  <c:ptCount val="5"/>
                  <c:pt idx="0">
                    <c:v>18.986487843859177</c:v>
                  </c:pt>
                  <c:pt idx="1">
                    <c:v>17.168423897396565</c:v>
                  </c:pt>
                  <c:pt idx="2">
                    <c:v>43.991020991934576</c:v>
                  </c:pt>
                  <c:pt idx="3">
                    <c:v>30.043695588954783</c:v>
                  </c:pt>
                  <c:pt idx="4">
                    <c:v>58.829175740762352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GCLm!$K$23:$K$27</c:f>
              <c:numCache>
                <c:formatCode>General</c:formatCode>
                <c:ptCount val="5"/>
                <c:pt idx="0">
                  <c:v>0</c:v>
                </c:pt>
                <c:pt idx="1">
                  <c:v>6</c:v>
                </c:pt>
                <c:pt idx="2">
                  <c:v>12</c:v>
                </c:pt>
                <c:pt idx="3">
                  <c:v>24</c:v>
                </c:pt>
                <c:pt idx="4">
                  <c:v>48</c:v>
                </c:pt>
              </c:numCache>
            </c:numRef>
          </c:cat>
          <c:val>
            <c:numRef>
              <c:f>GCLm!$L$23:$L$27</c:f>
              <c:numCache>
                <c:formatCode>0.0_ </c:formatCode>
                <c:ptCount val="5"/>
                <c:pt idx="0">
                  <c:v>100</c:v>
                </c:pt>
                <c:pt idx="1">
                  <c:v>146.16421084649383</c:v>
                </c:pt>
                <c:pt idx="2">
                  <c:v>186.31146507462259</c:v>
                </c:pt>
                <c:pt idx="3">
                  <c:v>233.00844320495773</c:v>
                </c:pt>
                <c:pt idx="4">
                  <c:v>322.82329762200391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F1-4B09-AF52-709A0FBE29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7551279"/>
        <c:axId val="697551695"/>
      </c:barChart>
      <c:catAx>
        <c:axId val="697551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30μM TPNA10168 (hr)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7551695"/>
        <c:crosses val="autoZero"/>
        <c:auto val="1"/>
        <c:lblAlgn val="ctr"/>
        <c:lblOffset val="100"/>
        <c:noMultiLvlLbl val="0"/>
      </c:catAx>
      <c:valAx>
        <c:axId val="697551695"/>
        <c:scaling>
          <c:orientation val="minMax"/>
          <c:max val="5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GCLR/b-actin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4.1769952967678374E-2"/>
              <c:y val="0.306138951767747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75512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06404933136512"/>
          <c:y val="6.5587904644482567E-2"/>
          <c:w val="0.70448663310013382"/>
          <c:h val="0.754223937166080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GCLc!$M$23:$M$27</c:f>
                <c:numCache>
                  <c:formatCode>General</c:formatCode>
                  <c:ptCount val="5"/>
                  <c:pt idx="0">
                    <c:v>20.738384342713488</c:v>
                  </c:pt>
                  <c:pt idx="1">
                    <c:v>25.471671837622001</c:v>
                  </c:pt>
                  <c:pt idx="2">
                    <c:v>32.623318523692156</c:v>
                  </c:pt>
                  <c:pt idx="3">
                    <c:v>16.923705494723887</c:v>
                  </c:pt>
                  <c:pt idx="4">
                    <c:v>23.351100112112146</c:v>
                  </c:pt>
                </c:numCache>
              </c:numRef>
            </c:plus>
            <c:minus>
              <c:numRef>
                <c:f>GCLc!$M$23:$M$27</c:f>
                <c:numCache>
                  <c:formatCode>General</c:formatCode>
                  <c:ptCount val="5"/>
                  <c:pt idx="0">
                    <c:v>20.738384342713488</c:v>
                  </c:pt>
                  <c:pt idx="1">
                    <c:v>25.471671837622001</c:v>
                  </c:pt>
                  <c:pt idx="2">
                    <c:v>32.623318523692156</c:v>
                  </c:pt>
                  <c:pt idx="3">
                    <c:v>16.923705494723887</c:v>
                  </c:pt>
                  <c:pt idx="4">
                    <c:v>23.351100112112146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GCLc!$K$23:$K$27</c:f>
              <c:numCache>
                <c:formatCode>General</c:formatCode>
                <c:ptCount val="5"/>
                <c:pt idx="0">
                  <c:v>0</c:v>
                </c:pt>
                <c:pt idx="1">
                  <c:v>6</c:v>
                </c:pt>
                <c:pt idx="2">
                  <c:v>12</c:v>
                </c:pt>
                <c:pt idx="3">
                  <c:v>24</c:v>
                </c:pt>
                <c:pt idx="4">
                  <c:v>48</c:v>
                </c:pt>
              </c:numCache>
            </c:numRef>
          </c:cat>
          <c:val>
            <c:numRef>
              <c:f>GCLc!$L$23:$L$27</c:f>
              <c:numCache>
                <c:formatCode>0.0_ </c:formatCode>
                <c:ptCount val="5"/>
                <c:pt idx="0">
                  <c:v>100</c:v>
                </c:pt>
                <c:pt idx="1">
                  <c:v>166.45296884585923</c:v>
                </c:pt>
                <c:pt idx="2">
                  <c:v>212.7300751562295</c:v>
                </c:pt>
                <c:pt idx="3">
                  <c:v>219.29394969773699</c:v>
                </c:pt>
                <c:pt idx="4">
                  <c:v>247.58646581811564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75-4E82-B74D-81E553F909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7551279"/>
        <c:axId val="697551695"/>
      </c:barChart>
      <c:catAx>
        <c:axId val="697551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30μM TPNA10168 (hr)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7551695"/>
        <c:crosses val="autoZero"/>
        <c:auto val="1"/>
        <c:lblAlgn val="ctr"/>
        <c:lblOffset val="100"/>
        <c:noMultiLvlLbl val="0"/>
      </c:catAx>
      <c:valAx>
        <c:axId val="697551695"/>
        <c:scaling>
          <c:orientation val="minMax"/>
          <c:max val="5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GCLC/b-actin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4.1769952967678374E-2"/>
              <c:y val="0.306138951767747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_ 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75512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125676</xdr:colOff>
      <xdr:row>0</xdr:row>
      <xdr:rowOff>158750</xdr:rowOff>
    </xdr:from>
    <xdr:to>
      <xdr:col>13</xdr:col>
      <xdr:colOff>239712</xdr:colOff>
      <xdr:row>16</xdr:row>
      <xdr:rowOff>123032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A9BC337B-77D5-433E-923B-98B04118C8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125676</xdr:colOff>
      <xdr:row>0</xdr:row>
      <xdr:rowOff>158750</xdr:rowOff>
    </xdr:from>
    <xdr:to>
      <xdr:col>15</xdr:col>
      <xdr:colOff>239712</xdr:colOff>
      <xdr:row>16</xdr:row>
      <xdr:rowOff>123032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115FE85-2DD8-4A31-B703-DBBDE1CF36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125676</xdr:colOff>
      <xdr:row>0</xdr:row>
      <xdr:rowOff>158750</xdr:rowOff>
    </xdr:from>
    <xdr:to>
      <xdr:col>15</xdr:col>
      <xdr:colOff>239712</xdr:colOff>
      <xdr:row>16</xdr:row>
      <xdr:rowOff>123032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210AE9B-56E7-4908-B8DD-49B4A32B9C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AK30"/>
  <sheetViews>
    <sheetView tabSelected="1" zoomScale="90" zoomScaleNormal="90" workbookViewId="0">
      <selection activeCell="B33" sqref="B33"/>
    </sheetView>
  </sheetViews>
  <sheetFormatPr defaultRowHeight="13.5"/>
  <cols>
    <col min="1" max="1" width="21.375" customWidth="1"/>
    <col min="2" max="2" width="12.75" customWidth="1"/>
    <col min="3" max="3" width="14" customWidth="1"/>
    <col min="4" max="4" width="14.5" customWidth="1"/>
    <col min="5" max="5" width="15" customWidth="1"/>
    <col min="6" max="6" width="8.375" bestFit="1" customWidth="1"/>
    <col min="8" max="8" width="5.125" customWidth="1"/>
    <col min="9" max="9" width="12.5" customWidth="1"/>
    <col min="10" max="10" width="10.875" customWidth="1"/>
    <col min="11" max="11" width="11.5" customWidth="1"/>
    <col min="12" max="12" width="9" customWidth="1"/>
    <col min="14" max="14" width="6.875" customWidth="1"/>
    <col min="19" max="19" width="4.125" customWidth="1"/>
    <col min="23" max="23" width="2.875" customWidth="1"/>
  </cols>
  <sheetData>
    <row r="1" spans="1:37" ht="22.5" customHeight="1" thickTop="1" thickBot="1">
      <c r="A1" s="86" t="s">
        <v>0</v>
      </c>
      <c r="B1" s="88" t="s">
        <v>6</v>
      </c>
      <c r="C1" s="88"/>
      <c r="D1" s="88"/>
      <c r="E1" s="89"/>
      <c r="F1" s="2"/>
      <c r="H1" s="1"/>
      <c r="I1" s="2"/>
      <c r="J1" s="2"/>
      <c r="K1" s="2"/>
      <c r="L1" s="2"/>
      <c r="M1" s="2"/>
      <c r="N1" s="2"/>
      <c r="O1" s="2"/>
      <c r="S1" s="1"/>
      <c r="T1" s="1"/>
      <c r="U1" s="1"/>
      <c r="V1" s="1"/>
      <c r="W1" s="1"/>
      <c r="X1" s="1"/>
      <c r="Z1" s="1"/>
      <c r="AA1" s="1"/>
      <c r="AB1" s="1"/>
      <c r="AC1" s="1"/>
      <c r="AD1" s="3"/>
      <c r="AE1" s="3"/>
      <c r="AF1" s="4"/>
      <c r="AG1" s="4"/>
      <c r="AH1" s="4"/>
      <c r="AI1" s="4"/>
      <c r="AJ1" s="4"/>
      <c r="AK1" s="1"/>
    </row>
    <row r="2" spans="1:37" ht="22.5" customHeight="1" thickTop="1" thickBot="1">
      <c r="A2" s="87"/>
      <c r="B2" s="90" t="s">
        <v>7</v>
      </c>
      <c r="C2" s="91"/>
      <c r="D2" s="91"/>
      <c r="E2" s="92"/>
    </row>
    <row r="3" spans="1:37" ht="30.75" customHeight="1" thickTop="1" thickBot="1">
      <c r="A3" s="11" t="s">
        <v>8</v>
      </c>
      <c r="B3" s="13" t="s">
        <v>9</v>
      </c>
      <c r="C3" s="14" t="s">
        <v>10</v>
      </c>
      <c r="D3" s="14" t="s">
        <v>11</v>
      </c>
      <c r="E3" s="15" t="s">
        <v>12</v>
      </c>
      <c r="F3" s="17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7" ht="15" customHeight="1" thickTop="1">
      <c r="A4" s="10" t="s">
        <v>1</v>
      </c>
      <c r="B4" s="27">
        <v>11403.037</v>
      </c>
      <c r="C4" s="28">
        <v>5887.9030000000002</v>
      </c>
      <c r="D4" s="29">
        <v>24809.07</v>
      </c>
      <c r="E4" s="30">
        <v>12936.108</v>
      </c>
      <c r="F4" s="18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7" ht="15" customHeight="1">
      <c r="A5" s="8" t="s">
        <v>2</v>
      </c>
      <c r="B5" s="31">
        <v>18123.3</v>
      </c>
      <c r="C5" s="32">
        <v>15202.53</v>
      </c>
      <c r="D5" s="33">
        <v>15475.673000000001</v>
      </c>
      <c r="E5" s="34">
        <v>22655.200000000001</v>
      </c>
      <c r="F5" s="18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37" ht="15" customHeight="1">
      <c r="A6" s="8" t="s">
        <v>3</v>
      </c>
      <c r="B6" s="31">
        <v>29825.597000000002</v>
      </c>
      <c r="C6" s="32">
        <v>25997.342000000001</v>
      </c>
      <c r="D6" s="33">
        <v>35663.353999999999</v>
      </c>
      <c r="E6" s="34">
        <v>35643.697</v>
      </c>
      <c r="F6" s="18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37" ht="15" customHeight="1">
      <c r="A7" s="8" t="s">
        <v>4</v>
      </c>
      <c r="B7" s="31">
        <v>57769.214999999997</v>
      </c>
      <c r="C7" s="32">
        <v>54224.436999999998</v>
      </c>
      <c r="D7" s="33">
        <v>66444.387000000002</v>
      </c>
      <c r="E7" s="34">
        <v>65221.557999999997</v>
      </c>
      <c r="F7" s="18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37" ht="15" customHeight="1" thickBot="1">
      <c r="A8" s="9" t="s">
        <v>5</v>
      </c>
      <c r="B8" s="35">
        <v>24396.583999999999</v>
      </c>
      <c r="C8" s="36">
        <v>18526.420999999998</v>
      </c>
      <c r="D8" s="37">
        <v>54651.131999999998</v>
      </c>
      <c r="E8" s="38">
        <v>55968.881000000001</v>
      </c>
      <c r="F8" s="18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37" ht="14.25" thickTop="1">
      <c r="A9" s="5"/>
      <c r="B9" s="6"/>
      <c r="C9" s="7"/>
      <c r="D9" s="6"/>
      <c r="E9" s="6"/>
      <c r="F9" s="6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37" ht="14.25" thickBot="1">
      <c r="A10" s="5"/>
      <c r="B10" s="6"/>
      <c r="C10" s="7"/>
      <c r="D10" s="6"/>
      <c r="E10" s="6"/>
      <c r="F10" s="6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37" ht="15" thickTop="1" thickBot="1">
      <c r="A11" s="93" t="s">
        <v>13</v>
      </c>
      <c r="B11" s="88" t="s">
        <v>6</v>
      </c>
      <c r="C11" s="88"/>
      <c r="D11" s="88"/>
      <c r="E11" s="89"/>
      <c r="F11" s="6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37" ht="15.75" thickTop="1" thickBot="1">
      <c r="A12" s="87"/>
      <c r="B12" s="90" t="s">
        <v>7</v>
      </c>
      <c r="C12" s="91"/>
      <c r="D12" s="91"/>
      <c r="E12" s="92"/>
      <c r="F12" s="6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37" ht="37.5" thickTop="1" thickBot="1">
      <c r="A13" s="11" t="s">
        <v>8</v>
      </c>
      <c r="B13" s="16" t="s">
        <v>9</v>
      </c>
      <c r="C13" s="14" t="s">
        <v>10</v>
      </c>
      <c r="D13" s="14" t="s">
        <v>11</v>
      </c>
      <c r="E13" s="15" t="s">
        <v>12</v>
      </c>
      <c r="F13" s="17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37" ht="15" customHeight="1" thickTop="1">
      <c r="A14" s="10" t="s">
        <v>1</v>
      </c>
      <c r="B14" s="39">
        <v>27753.108</v>
      </c>
      <c r="C14" s="28">
        <v>24537.187000000002</v>
      </c>
      <c r="D14" s="29">
        <v>12769.276</v>
      </c>
      <c r="E14" s="30">
        <v>13289.174999999999</v>
      </c>
      <c r="F14" s="19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37" ht="15" customHeight="1">
      <c r="A15" s="8" t="s">
        <v>2</v>
      </c>
      <c r="B15" s="40">
        <v>29074.037</v>
      </c>
      <c r="C15" s="32">
        <v>27923.278999999999</v>
      </c>
      <c r="D15" s="33">
        <v>12292.276</v>
      </c>
      <c r="E15" s="34">
        <v>11261.569</v>
      </c>
      <c r="F15" s="18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37" ht="15" customHeight="1">
      <c r="A16" s="8" t="s">
        <v>3</v>
      </c>
      <c r="B16" s="40">
        <v>31515.643</v>
      </c>
      <c r="C16" s="32">
        <v>22341.016</v>
      </c>
      <c r="D16" s="33">
        <v>13769.64</v>
      </c>
      <c r="E16" s="34">
        <v>12400.811</v>
      </c>
      <c r="F16" s="18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" customHeight="1">
      <c r="A17" s="8" t="s">
        <v>4</v>
      </c>
      <c r="B17" s="40">
        <v>24107.43</v>
      </c>
      <c r="C17" s="32">
        <v>20084.359</v>
      </c>
      <c r="D17" s="33">
        <v>13696.64</v>
      </c>
      <c r="E17" s="34">
        <v>13141.347</v>
      </c>
      <c r="F17" s="19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" customHeight="1" thickBot="1">
      <c r="A18" s="9" t="s">
        <v>5</v>
      </c>
      <c r="B18" s="51">
        <v>21591.550999999999</v>
      </c>
      <c r="C18" s="36">
        <v>19508.136999999999</v>
      </c>
      <c r="D18" s="37">
        <v>13115.032999999999</v>
      </c>
      <c r="E18" s="38">
        <v>14655.103999999999</v>
      </c>
      <c r="F18" s="18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" thickTop="1" thickBot="1">
      <c r="A19" s="5"/>
      <c r="B19" s="6"/>
      <c r="C19" s="7"/>
      <c r="D19" s="6"/>
      <c r="E19" s="6"/>
      <c r="F19" s="20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27" ht="15" customHeight="1" thickTop="1" thickBot="1">
      <c r="A20" s="94" t="s">
        <v>15</v>
      </c>
      <c r="B20" s="88" t="s">
        <v>14</v>
      </c>
      <c r="C20" s="88"/>
      <c r="D20" s="88"/>
      <c r="E20" s="89"/>
      <c r="F20" s="20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27" ht="25.5" customHeight="1" thickTop="1" thickBot="1">
      <c r="A21" s="95"/>
      <c r="B21" s="96" t="s">
        <v>7</v>
      </c>
      <c r="C21" s="96"/>
      <c r="D21" s="96"/>
      <c r="E21" s="97"/>
      <c r="F21" s="20"/>
      <c r="G21" s="5"/>
      <c r="H21" s="5"/>
      <c r="I21" s="79" t="s">
        <v>28</v>
      </c>
      <c r="J21" s="81" t="s">
        <v>30</v>
      </c>
      <c r="K21" s="82"/>
      <c r="L21" s="82"/>
      <c r="M21" s="83"/>
      <c r="N21" s="84" t="s">
        <v>23</v>
      </c>
      <c r="O21" s="5"/>
      <c r="P21" s="5"/>
      <c r="Q21" s="5"/>
    </row>
    <row r="22" spans="1:27" ht="37.5" thickTop="1" thickBot="1">
      <c r="A22" s="11" t="s">
        <v>8</v>
      </c>
      <c r="B22" s="12" t="s">
        <v>9</v>
      </c>
      <c r="C22" s="25" t="s">
        <v>10</v>
      </c>
      <c r="D22" s="23" t="s">
        <v>11</v>
      </c>
      <c r="E22" s="22" t="s">
        <v>12</v>
      </c>
      <c r="F22" s="24"/>
      <c r="G22" s="5"/>
      <c r="H22" s="5"/>
      <c r="I22" s="80"/>
      <c r="J22" s="76" t="s">
        <v>24</v>
      </c>
      <c r="K22" s="62" t="s">
        <v>25</v>
      </c>
      <c r="L22" s="63" t="s">
        <v>26</v>
      </c>
      <c r="M22" s="64" t="s">
        <v>27</v>
      </c>
      <c r="N22" s="85"/>
      <c r="O22" s="5"/>
    </row>
    <row r="23" spans="1:27" ht="15" customHeight="1" thickTop="1">
      <c r="A23" s="26" t="s">
        <v>1</v>
      </c>
      <c r="B23" s="41">
        <f t="shared" ref="B23:E27" si="0">B4/B14</f>
        <v>0.41087423433800641</v>
      </c>
      <c r="C23" s="42">
        <f t="shared" si="0"/>
        <v>0.23995835382434016</v>
      </c>
      <c r="D23" s="43">
        <f t="shared" si="0"/>
        <v>1.9428720939229445</v>
      </c>
      <c r="E23" s="44">
        <f t="shared" si="0"/>
        <v>0.97343198505550577</v>
      </c>
      <c r="F23" s="20"/>
      <c r="G23" s="5"/>
      <c r="H23" s="5"/>
      <c r="I23" s="74">
        <v>0</v>
      </c>
      <c r="J23" s="77">
        <v>100</v>
      </c>
      <c r="K23" s="59">
        <f>M23/$L$23*100</f>
        <v>43.037004931220615</v>
      </c>
      <c r="L23" s="60">
        <f>AVERAGE(B23:E23)</f>
        <v>0.89178416678519923</v>
      </c>
      <c r="M23" s="60">
        <f>STDEV(B23:E23)/SQRT(N23)</f>
        <v>0.3837971958351909</v>
      </c>
      <c r="N23" s="65">
        <f>COUNT(B23:F23)</f>
        <v>4</v>
      </c>
      <c r="O23" s="5"/>
    </row>
    <row r="24" spans="1:27" ht="15" customHeight="1">
      <c r="A24" s="8" t="s">
        <v>2</v>
      </c>
      <c r="B24" s="45">
        <f t="shared" si="0"/>
        <v>0.62334996684498956</v>
      </c>
      <c r="C24" s="46">
        <f t="shared" si="0"/>
        <v>0.54443928307989908</v>
      </c>
      <c r="D24" s="43">
        <f t="shared" si="0"/>
        <v>1.2589753923520755</v>
      </c>
      <c r="E24" s="44">
        <f t="shared" si="0"/>
        <v>2.0117267851397971</v>
      </c>
      <c r="F24" s="20"/>
      <c r="G24" s="5"/>
      <c r="H24" s="5"/>
      <c r="I24" s="74">
        <v>6</v>
      </c>
      <c r="J24" s="77">
        <f>L24/$L$23*100</f>
        <v>124.4272883711627</v>
      </c>
      <c r="K24" s="59">
        <f t="shared" ref="K24:K27" si="1">M24/$L$23*100</f>
        <v>38.191604742375041</v>
      </c>
      <c r="L24" s="60">
        <f t="shared" ref="L24:L27" si="2">AVERAGE(B24:E24)</f>
        <v>1.1096228568541904</v>
      </c>
      <c r="M24" s="60">
        <f t="shared" ref="M24:M27" si="3">STDEV(B24:E24)/SQRT(N24)</f>
        <v>0.34058668413368587</v>
      </c>
      <c r="N24" s="65">
        <f t="shared" ref="N24:N27" si="4">COUNT(B24:F24)</f>
        <v>4</v>
      </c>
      <c r="O24" s="5"/>
    </row>
    <row r="25" spans="1:27" ht="15" customHeight="1">
      <c r="A25" s="8" t="s">
        <v>3</v>
      </c>
      <c r="B25" s="45">
        <f t="shared" si="0"/>
        <v>0.94637437668652358</v>
      </c>
      <c r="C25" s="46">
        <f t="shared" si="0"/>
        <v>1.1636597905842778</v>
      </c>
      <c r="D25" s="43">
        <f t="shared" si="0"/>
        <v>2.5899990123198573</v>
      </c>
      <c r="E25" s="44">
        <f t="shared" si="0"/>
        <v>2.8743037048141451</v>
      </c>
      <c r="F25" s="20"/>
      <c r="G25" s="5"/>
      <c r="H25" s="5"/>
      <c r="I25" s="74">
        <v>12</v>
      </c>
      <c r="J25" s="77">
        <f t="shared" ref="J25:J27" si="5">L25/$L$23*100</f>
        <v>212.33660471091338</v>
      </c>
      <c r="K25" s="59">
        <f t="shared" si="1"/>
        <v>54.90406336887893</v>
      </c>
      <c r="L25" s="60">
        <f t="shared" si="2"/>
        <v>1.8935842211012008</v>
      </c>
      <c r="M25" s="60">
        <f t="shared" si="3"/>
        <v>0.48962574404537473</v>
      </c>
      <c r="N25" s="65">
        <f t="shared" si="4"/>
        <v>4</v>
      </c>
      <c r="O25" s="5"/>
    </row>
    <row r="26" spans="1:27" ht="15" customHeight="1">
      <c r="A26" s="8" t="s">
        <v>4</v>
      </c>
      <c r="B26" s="45">
        <f t="shared" si="0"/>
        <v>2.3963240793398546</v>
      </c>
      <c r="C26" s="46">
        <f t="shared" si="0"/>
        <v>2.6998340848219251</v>
      </c>
      <c r="D26" s="43">
        <f t="shared" si="0"/>
        <v>4.8511450253492834</v>
      </c>
      <c r="E26" s="44">
        <f t="shared" si="0"/>
        <v>4.9630801165207794</v>
      </c>
      <c r="F26" s="20"/>
      <c r="G26" s="5"/>
      <c r="H26" s="5"/>
      <c r="I26" s="74">
        <v>24</v>
      </c>
      <c r="J26" s="77">
        <f t="shared" si="5"/>
        <v>417.99304869311646</v>
      </c>
      <c r="K26" s="59">
        <f t="shared" si="1"/>
        <v>76.721283593477281</v>
      </c>
      <c r="L26" s="60">
        <f t="shared" si="2"/>
        <v>3.7275958265079607</v>
      </c>
      <c r="M26" s="60">
        <f t="shared" si="3"/>
        <v>0.68418825964100116</v>
      </c>
      <c r="N26" s="65">
        <f t="shared" si="4"/>
        <v>4</v>
      </c>
      <c r="O26" s="5"/>
    </row>
    <row r="27" spans="1:27" ht="15" customHeight="1" thickBot="1">
      <c r="A27" s="9" t="s">
        <v>5</v>
      </c>
      <c r="B27" s="47">
        <f t="shared" si="0"/>
        <v>1.1299134554993293</v>
      </c>
      <c r="C27" s="48">
        <f t="shared" si="0"/>
        <v>0.94967658879984285</v>
      </c>
      <c r="D27" s="49">
        <f t="shared" si="0"/>
        <v>4.1670601972560801</v>
      </c>
      <c r="E27" s="50">
        <f t="shared" si="0"/>
        <v>3.8190708847920836</v>
      </c>
      <c r="F27" s="20"/>
      <c r="G27" s="21"/>
      <c r="H27" s="5"/>
      <c r="I27" s="75">
        <v>48</v>
      </c>
      <c r="J27" s="78">
        <f t="shared" si="5"/>
        <v>282.17929576596276</v>
      </c>
      <c r="K27" s="66">
        <f t="shared" si="1"/>
        <v>96.018816806451539</v>
      </c>
      <c r="L27" s="67">
        <f t="shared" si="2"/>
        <v>2.516430281586834</v>
      </c>
      <c r="M27" s="67">
        <f t="shared" si="3"/>
        <v>0.85628060541442064</v>
      </c>
      <c r="N27" s="68">
        <f t="shared" si="4"/>
        <v>4</v>
      </c>
      <c r="O27" s="5"/>
    </row>
    <row r="28" spans="1:27" ht="14.25" thickTop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27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27">
      <c r="A30" s="5"/>
      <c r="B30" s="5"/>
    </row>
  </sheetData>
  <mergeCells count="12">
    <mergeCell ref="I21:I22"/>
    <mergeCell ref="J21:M21"/>
    <mergeCell ref="N21:N22"/>
    <mergeCell ref="A1:A2"/>
    <mergeCell ref="B1:E1"/>
    <mergeCell ref="B2:E2"/>
    <mergeCell ref="A11:A12"/>
    <mergeCell ref="B11:E11"/>
    <mergeCell ref="B12:E12"/>
    <mergeCell ref="A20:A21"/>
    <mergeCell ref="B20:E20"/>
    <mergeCell ref="B21:E21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324B3-F7FC-4BD5-A0E8-3455A7219DE0}">
  <sheetPr>
    <tabColor theme="0"/>
  </sheetPr>
  <dimension ref="A1:AM29"/>
  <sheetViews>
    <sheetView topLeftCell="A16" zoomScale="90" zoomScaleNormal="90" workbookViewId="0">
      <selection activeCell="K21" sqref="K21:P22"/>
    </sheetView>
  </sheetViews>
  <sheetFormatPr defaultRowHeight="13.5"/>
  <cols>
    <col min="1" max="1" width="21.375" customWidth="1"/>
    <col min="2" max="2" width="12.75" customWidth="1"/>
    <col min="3" max="3" width="14" customWidth="1"/>
    <col min="4" max="6" width="14.5" customWidth="1"/>
    <col min="7" max="7" width="15" customWidth="1"/>
    <col min="8" max="8" width="8.375" bestFit="1" customWidth="1"/>
    <col min="10" max="10" width="5.125" customWidth="1"/>
    <col min="11" max="11" width="12.5" customWidth="1"/>
    <col min="12" max="12" width="10.875" customWidth="1"/>
    <col min="13" max="13" width="11.875" customWidth="1"/>
    <col min="14" max="14" width="9" customWidth="1"/>
    <col min="16" max="16" width="6.875" customWidth="1"/>
    <col min="21" max="21" width="4.125" customWidth="1"/>
    <col min="25" max="25" width="2.875" customWidth="1"/>
  </cols>
  <sheetData>
    <row r="1" spans="1:39" ht="22.5" customHeight="1" thickTop="1" thickBot="1">
      <c r="A1" s="86" t="s">
        <v>21</v>
      </c>
      <c r="B1" s="88" t="s">
        <v>6</v>
      </c>
      <c r="C1" s="88"/>
      <c r="D1" s="88"/>
      <c r="E1" s="88"/>
      <c r="F1" s="88"/>
      <c r="G1" s="89"/>
      <c r="H1" s="2"/>
      <c r="J1" s="1"/>
      <c r="K1" s="2"/>
      <c r="L1" s="2"/>
      <c r="M1" s="2"/>
      <c r="N1" s="2"/>
      <c r="O1" s="2"/>
      <c r="P1" s="2"/>
      <c r="Q1" s="2"/>
      <c r="U1" s="1"/>
      <c r="V1" s="1"/>
      <c r="W1" s="1"/>
      <c r="X1" s="1"/>
      <c r="Y1" s="1"/>
      <c r="Z1" s="1"/>
      <c r="AB1" s="1"/>
      <c r="AC1" s="1"/>
      <c r="AD1" s="1"/>
      <c r="AE1" s="1"/>
      <c r="AF1" s="3"/>
      <c r="AG1" s="3"/>
      <c r="AH1" s="4"/>
      <c r="AI1" s="4"/>
      <c r="AJ1" s="4"/>
      <c r="AK1" s="4"/>
      <c r="AL1" s="4"/>
      <c r="AM1" s="1"/>
    </row>
    <row r="2" spans="1:39" ht="21" customHeight="1" thickTop="1" thickBot="1">
      <c r="A2" s="87"/>
      <c r="B2" s="90" t="s">
        <v>7</v>
      </c>
      <c r="C2" s="91"/>
      <c r="D2" s="91"/>
      <c r="E2" s="91"/>
      <c r="F2" s="91"/>
      <c r="G2" s="92"/>
    </row>
    <row r="3" spans="1:39" ht="30.75" customHeight="1" thickTop="1" thickBot="1">
      <c r="A3" s="11" t="s">
        <v>8</v>
      </c>
      <c r="B3" s="13" t="s">
        <v>9</v>
      </c>
      <c r="C3" s="14" t="s">
        <v>10</v>
      </c>
      <c r="D3" s="52" t="s">
        <v>11</v>
      </c>
      <c r="E3" s="56" t="s">
        <v>18</v>
      </c>
      <c r="F3" s="23" t="s">
        <v>16</v>
      </c>
      <c r="G3" s="14" t="s">
        <v>17</v>
      </c>
      <c r="H3" s="1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9" ht="15" customHeight="1" thickTop="1">
      <c r="A4" s="10" t="s">
        <v>1</v>
      </c>
      <c r="B4" s="27">
        <v>12177.128000000001</v>
      </c>
      <c r="C4" s="28">
        <v>2012.134</v>
      </c>
      <c r="D4" s="29">
        <v>4012.125</v>
      </c>
      <c r="E4" s="53">
        <v>8862.7520000000004</v>
      </c>
      <c r="F4" s="53">
        <v>7940.4390000000003</v>
      </c>
      <c r="G4" s="30">
        <v>9779.2250000000004</v>
      </c>
      <c r="H4" s="18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9" ht="15" customHeight="1">
      <c r="A5" s="8" t="s">
        <v>2</v>
      </c>
      <c r="B5" s="31">
        <v>17136.057000000001</v>
      </c>
      <c r="C5" s="32">
        <v>12422.051200000002</v>
      </c>
      <c r="D5" s="33">
        <v>4246.5389999999998</v>
      </c>
      <c r="E5" s="54">
        <v>13410.924000000001</v>
      </c>
      <c r="F5" s="54">
        <v>12161.924000000001</v>
      </c>
      <c r="G5" s="34">
        <v>12674.3</v>
      </c>
      <c r="H5" s="18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9" ht="15" customHeight="1">
      <c r="A6" s="8" t="s">
        <v>3</v>
      </c>
      <c r="B6" s="31">
        <v>20914.885999999999</v>
      </c>
      <c r="C6" s="32">
        <v>13561.056</v>
      </c>
      <c r="D6" s="33">
        <v>3509.64</v>
      </c>
      <c r="E6" s="54">
        <v>19020.258000000002</v>
      </c>
      <c r="F6" s="54">
        <v>17323.631000000001</v>
      </c>
      <c r="G6" s="34">
        <v>7227.2079999999996</v>
      </c>
      <c r="H6" s="18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39" ht="15" customHeight="1">
      <c r="A7" s="8" t="s">
        <v>4</v>
      </c>
      <c r="B7" s="31">
        <v>20536.3</v>
      </c>
      <c r="C7" s="32">
        <v>17488.120000000003</v>
      </c>
      <c r="D7" s="33">
        <v>17545.48</v>
      </c>
      <c r="E7" s="54">
        <v>13411.823</v>
      </c>
      <c r="F7" s="54">
        <v>13701.874</v>
      </c>
      <c r="G7" s="34">
        <v>15539.692999999999</v>
      </c>
      <c r="H7" s="18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39" ht="15" customHeight="1" thickBot="1">
      <c r="A8" s="9" t="s">
        <v>5</v>
      </c>
      <c r="B8" s="35">
        <v>24311.027999999998</v>
      </c>
      <c r="C8" s="36">
        <v>24548.403200000001</v>
      </c>
      <c r="D8" s="37">
        <v>16028.237999999999</v>
      </c>
      <c r="E8" s="55">
        <v>17710.945</v>
      </c>
      <c r="F8" s="55">
        <v>16557.238000000001</v>
      </c>
      <c r="G8" s="38">
        <v>16262.986000000001</v>
      </c>
      <c r="H8" s="18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39" ht="14.25" thickTop="1">
      <c r="A9" s="5"/>
      <c r="B9" s="6"/>
      <c r="C9" s="7"/>
      <c r="D9" s="6"/>
      <c r="E9" s="6"/>
      <c r="F9" s="6"/>
      <c r="G9" s="6"/>
      <c r="H9" s="6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39" ht="14.25" thickBot="1">
      <c r="A10" s="5"/>
      <c r="B10" s="6"/>
      <c r="C10" s="7"/>
      <c r="D10" s="6"/>
      <c r="E10" s="6"/>
      <c r="F10" s="6"/>
      <c r="G10" s="6"/>
      <c r="H10" s="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39" ht="24" customHeight="1" thickTop="1" thickBot="1">
      <c r="A11" s="93" t="s">
        <v>13</v>
      </c>
      <c r="B11" s="88" t="s">
        <v>6</v>
      </c>
      <c r="C11" s="88"/>
      <c r="D11" s="88"/>
      <c r="E11" s="88"/>
      <c r="F11" s="88"/>
      <c r="G11" s="89"/>
      <c r="H11" s="6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39" ht="21" customHeight="1" thickTop="1" thickBot="1">
      <c r="A12" s="87"/>
      <c r="B12" s="90" t="s">
        <v>7</v>
      </c>
      <c r="C12" s="91"/>
      <c r="D12" s="91"/>
      <c r="E12" s="91"/>
      <c r="F12" s="91"/>
      <c r="G12" s="92"/>
      <c r="H12" s="6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39" ht="37.5" thickTop="1" thickBot="1">
      <c r="A13" s="11" t="s">
        <v>8</v>
      </c>
      <c r="B13" s="13" t="s">
        <v>9</v>
      </c>
      <c r="C13" s="14" t="s">
        <v>10</v>
      </c>
      <c r="D13" s="52" t="s">
        <v>11</v>
      </c>
      <c r="E13" s="23" t="s">
        <v>18</v>
      </c>
      <c r="F13" s="16" t="s">
        <v>16</v>
      </c>
      <c r="G13" s="14" t="s">
        <v>17</v>
      </c>
      <c r="H13" s="17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39" ht="15" customHeight="1" thickTop="1">
      <c r="A14" s="10" t="s">
        <v>1</v>
      </c>
      <c r="B14" s="39">
        <v>21036.359</v>
      </c>
      <c r="C14" s="28">
        <v>19663.48</v>
      </c>
      <c r="D14" s="29">
        <v>15096.368</v>
      </c>
      <c r="E14" s="53">
        <v>15545.539000000001</v>
      </c>
      <c r="F14" s="53">
        <v>18439.458999999999</v>
      </c>
      <c r="G14" s="30">
        <v>18439.458999999999</v>
      </c>
      <c r="H14" s="19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39" ht="15" customHeight="1">
      <c r="A15" s="8" t="s">
        <v>2</v>
      </c>
      <c r="B15" s="40">
        <v>23455.136999999999</v>
      </c>
      <c r="C15" s="32">
        <v>18157.651999999998</v>
      </c>
      <c r="D15" s="33">
        <v>15945.489</v>
      </c>
      <c r="E15" s="54">
        <v>18568.044999999998</v>
      </c>
      <c r="F15" s="54">
        <v>20378.973999999998</v>
      </c>
      <c r="G15" s="34">
        <v>20378.973999999998</v>
      </c>
      <c r="H15" s="18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39" ht="15" customHeight="1">
      <c r="A16" s="8" t="s">
        <v>3</v>
      </c>
      <c r="B16" s="40">
        <v>16456.560000000001</v>
      </c>
      <c r="C16" s="32">
        <v>18452.53</v>
      </c>
      <c r="D16" s="33">
        <v>13648.852999999999</v>
      </c>
      <c r="E16" s="54">
        <v>14781.681</v>
      </c>
      <c r="F16" s="54">
        <v>23005.923999999999</v>
      </c>
      <c r="G16" s="34">
        <v>23005.923999999999</v>
      </c>
      <c r="H16" s="18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5" customHeight="1">
      <c r="A17" s="8" t="s">
        <v>4</v>
      </c>
      <c r="B17" s="40">
        <v>18132.752</v>
      </c>
      <c r="C17" s="32">
        <v>19231.48</v>
      </c>
      <c r="D17" s="33">
        <v>12903.245999999999</v>
      </c>
      <c r="E17" s="54">
        <v>11785.196</v>
      </c>
      <c r="F17" s="54">
        <v>23690.075000000001</v>
      </c>
      <c r="G17" s="34">
        <v>23690.075000000001</v>
      </c>
      <c r="H17" s="19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5" customHeight="1" thickBot="1">
      <c r="A18" s="9" t="s">
        <v>5</v>
      </c>
      <c r="B18" s="51">
        <v>21455.438999999998</v>
      </c>
      <c r="C18" s="36">
        <v>16558.773000000001</v>
      </c>
      <c r="D18" s="37">
        <v>6846.64</v>
      </c>
      <c r="E18" s="55">
        <v>11630.196</v>
      </c>
      <c r="F18" s="55">
        <v>21589.316999999999</v>
      </c>
      <c r="G18" s="38">
        <v>21589.316999999999</v>
      </c>
      <c r="H18" s="18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28.5" customHeight="1" thickTop="1" thickBot="1">
      <c r="A19" s="5"/>
      <c r="B19" s="6"/>
      <c r="C19" s="7"/>
      <c r="D19" s="6"/>
      <c r="E19" s="6"/>
      <c r="F19" s="6"/>
      <c r="G19" s="6"/>
      <c r="H19" s="20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9" ht="15" thickTop="1" thickBot="1">
      <c r="A20" s="94" t="s">
        <v>22</v>
      </c>
      <c r="B20" s="88" t="s">
        <v>14</v>
      </c>
      <c r="C20" s="88"/>
      <c r="D20" s="88"/>
      <c r="E20" s="88"/>
      <c r="F20" s="88"/>
      <c r="G20" s="89"/>
      <c r="H20" s="20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29" ht="28.5" customHeight="1" thickTop="1" thickBot="1">
      <c r="A21" s="95"/>
      <c r="B21" s="90" t="s">
        <v>7</v>
      </c>
      <c r="C21" s="91"/>
      <c r="D21" s="91"/>
      <c r="E21" s="91"/>
      <c r="F21" s="91"/>
      <c r="G21" s="92"/>
      <c r="H21" s="20"/>
      <c r="I21" s="5"/>
      <c r="J21" s="5"/>
      <c r="K21" s="79" t="s">
        <v>28</v>
      </c>
      <c r="L21" s="81" t="s">
        <v>29</v>
      </c>
      <c r="M21" s="82"/>
      <c r="N21" s="82"/>
      <c r="O21" s="83"/>
      <c r="P21" s="84" t="s">
        <v>23</v>
      </c>
      <c r="Q21" s="5"/>
      <c r="R21" s="5"/>
      <c r="S21" s="5"/>
    </row>
    <row r="22" spans="1:29" ht="37.5" thickTop="1" thickBot="1">
      <c r="A22" s="11" t="s">
        <v>8</v>
      </c>
      <c r="B22" s="13" t="s">
        <v>9</v>
      </c>
      <c r="C22" s="14" t="s">
        <v>10</v>
      </c>
      <c r="D22" s="52" t="s">
        <v>11</v>
      </c>
      <c r="E22" s="14" t="s">
        <v>18</v>
      </c>
      <c r="F22" s="16" t="s">
        <v>16</v>
      </c>
      <c r="G22" s="15" t="s">
        <v>17</v>
      </c>
      <c r="H22" s="24"/>
      <c r="I22" s="5"/>
      <c r="J22" s="5"/>
      <c r="K22" s="80"/>
      <c r="L22" s="61" t="s">
        <v>24</v>
      </c>
      <c r="M22" s="62" t="s">
        <v>25</v>
      </c>
      <c r="N22" s="63" t="s">
        <v>26</v>
      </c>
      <c r="O22" s="64" t="s">
        <v>27</v>
      </c>
      <c r="P22" s="85"/>
      <c r="Q22" s="5"/>
    </row>
    <row r="23" spans="1:29" ht="15" customHeight="1" thickTop="1">
      <c r="A23" s="26" t="s">
        <v>1</v>
      </c>
      <c r="B23" s="41">
        <f>B4/B14</f>
        <v>0.57886100916988537</v>
      </c>
      <c r="C23" s="42">
        <f t="shared" ref="C23:G23" si="0">C4/C14</f>
        <v>0.10232847898744271</v>
      </c>
      <c r="D23" s="43">
        <f t="shared" si="0"/>
        <v>0.26576756740429219</v>
      </c>
      <c r="E23" s="57">
        <f t="shared" si="0"/>
        <v>0.57011545241371175</v>
      </c>
      <c r="F23" s="57">
        <f t="shared" si="0"/>
        <v>0.43062212400049266</v>
      </c>
      <c r="G23" s="44">
        <f t="shared" si="0"/>
        <v>0.53034229474953687</v>
      </c>
      <c r="H23" s="20"/>
      <c r="I23" s="5"/>
      <c r="J23" s="5"/>
      <c r="K23" s="71">
        <v>0</v>
      </c>
      <c r="L23" s="69">
        <v>100</v>
      </c>
      <c r="M23" s="59">
        <f>O23/$N$23*100</f>
        <v>18.986487843859177</v>
      </c>
      <c r="N23" s="60">
        <f>AVERAGE(B23:G23)</f>
        <v>0.41300615445422695</v>
      </c>
      <c r="O23" s="60">
        <f>STDEV(B23:G23)/SQRT(P23)</f>
        <v>7.8415363309842057E-2</v>
      </c>
      <c r="P23" s="65">
        <f>COUNT(B23:H23)</f>
        <v>6</v>
      </c>
      <c r="Q23" s="5"/>
    </row>
    <row r="24" spans="1:29" ht="15" customHeight="1">
      <c r="A24" s="8" t="s">
        <v>2</v>
      </c>
      <c r="B24" s="45">
        <f t="shared" ref="B24:G24" si="1">B5/B15</f>
        <v>0.73058865526984562</v>
      </c>
      <c r="C24" s="46">
        <f t="shared" si="1"/>
        <v>0.68412211006136714</v>
      </c>
      <c r="D24" s="43">
        <f t="shared" si="1"/>
        <v>0.26631600949961459</v>
      </c>
      <c r="E24" s="57">
        <f t="shared" si="1"/>
        <v>0.7222582668234595</v>
      </c>
      <c r="F24" s="57">
        <f t="shared" si="1"/>
        <v>0.59678784613984992</v>
      </c>
      <c r="G24" s="44">
        <f t="shared" si="1"/>
        <v>0.62193023063869657</v>
      </c>
      <c r="H24" s="20"/>
      <c r="I24" s="5"/>
      <c r="J24" s="5"/>
      <c r="K24" s="72">
        <v>6</v>
      </c>
      <c r="L24" s="69">
        <f>N24/$N$23*100</f>
        <v>146.16421084649383</v>
      </c>
      <c r="M24" s="59">
        <f t="shared" ref="M24:M27" si="2">O24/$N$23*100</f>
        <v>17.168423897396565</v>
      </c>
      <c r="N24" s="60">
        <f t="shared" ref="N24:N27" si="3">AVERAGE(B24:G24)</f>
        <v>0.60366718640547223</v>
      </c>
      <c r="O24" s="60">
        <f t="shared" ref="O24:O27" si="4">STDEV(B24:G24)/SQRT(P24)</f>
        <v>7.0906647319038063E-2</v>
      </c>
      <c r="P24" s="65">
        <f t="shared" ref="P24:P27" si="5">COUNT(B24:H24)</f>
        <v>6</v>
      </c>
      <c r="Q24" s="5"/>
    </row>
    <row r="25" spans="1:29" ht="15" customHeight="1">
      <c r="A25" s="8" t="s">
        <v>3</v>
      </c>
      <c r="B25" s="45">
        <f t="shared" ref="B25:G25" si="6">B6/B16</f>
        <v>1.2709148205943404</v>
      </c>
      <c r="C25" s="46">
        <f t="shared" si="6"/>
        <v>0.734915808292955</v>
      </c>
      <c r="D25" s="43">
        <f t="shared" si="6"/>
        <v>0.25713809065128035</v>
      </c>
      <c r="E25" s="57">
        <f t="shared" si="6"/>
        <v>1.2867452625990239</v>
      </c>
      <c r="F25" s="57">
        <f t="shared" si="6"/>
        <v>0.75300739931158611</v>
      </c>
      <c r="G25" s="44">
        <f t="shared" si="6"/>
        <v>0.31414552182298783</v>
      </c>
      <c r="H25" s="20"/>
      <c r="I25" s="5"/>
      <c r="J25" s="5"/>
      <c r="K25" s="72">
        <v>12</v>
      </c>
      <c r="L25" s="69">
        <f t="shared" ref="L25:L27" si="7">N25/$N$23*100</f>
        <v>186.31146507462259</v>
      </c>
      <c r="M25" s="59">
        <f t="shared" si="2"/>
        <v>43.991020991934576</v>
      </c>
      <c r="N25" s="60">
        <f t="shared" si="3"/>
        <v>0.7694778172120289</v>
      </c>
      <c r="O25" s="60">
        <f t="shared" si="4"/>
        <v>0.18168562410394071</v>
      </c>
      <c r="P25" s="65">
        <f t="shared" si="5"/>
        <v>6</v>
      </c>
      <c r="Q25" s="5"/>
    </row>
    <row r="26" spans="1:29" ht="15" customHeight="1">
      <c r="A26" s="8" t="s">
        <v>4</v>
      </c>
      <c r="B26" s="45">
        <f t="shared" ref="B26:G26" si="8">B7/B17</f>
        <v>1.1325528524296808</v>
      </c>
      <c r="C26" s="46">
        <f t="shared" si="8"/>
        <v>0.90934863047461778</v>
      </c>
      <c r="D26" s="43">
        <f t="shared" si="8"/>
        <v>1.359772571955925</v>
      </c>
      <c r="E26" s="57">
        <f t="shared" si="8"/>
        <v>1.1380229060254916</v>
      </c>
      <c r="F26" s="57">
        <f t="shared" si="8"/>
        <v>0.57838035548642208</v>
      </c>
      <c r="G26" s="44">
        <f t="shared" si="8"/>
        <v>0.65595794863460744</v>
      </c>
      <c r="H26" s="20"/>
      <c r="I26" s="5"/>
      <c r="J26" s="5"/>
      <c r="K26" s="72">
        <v>24</v>
      </c>
      <c r="L26" s="69">
        <f t="shared" si="7"/>
        <v>233.00844320495773</v>
      </c>
      <c r="M26" s="59">
        <f t="shared" si="2"/>
        <v>30.043695588954783</v>
      </c>
      <c r="N26" s="60">
        <f t="shared" si="3"/>
        <v>0.96233921083445739</v>
      </c>
      <c r="O26" s="60">
        <f t="shared" si="4"/>
        <v>0.12408231180787636</v>
      </c>
      <c r="P26" s="65">
        <f t="shared" si="5"/>
        <v>6</v>
      </c>
      <c r="Q26" s="5"/>
    </row>
    <row r="27" spans="1:29" ht="15" customHeight="1" thickBot="1">
      <c r="A27" s="9" t="s">
        <v>5</v>
      </c>
      <c r="B27" s="47">
        <f t="shared" ref="B27:G27" si="9">B8/B18</f>
        <v>1.1330939441509447</v>
      </c>
      <c r="C27" s="48">
        <f t="shared" si="9"/>
        <v>1.4825013423397977</v>
      </c>
      <c r="D27" s="49">
        <f t="shared" si="9"/>
        <v>2.3410370634354951</v>
      </c>
      <c r="E27" s="58">
        <f t="shared" si="9"/>
        <v>1.5228414895157398</v>
      </c>
      <c r="F27" s="58">
        <f t="shared" si="9"/>
        <v>0.76691810120718507</v>
      </c>
      <c r="G27" s="50">
        <f t="shared" si="9"/>
        <v>0.75328858249661168</v>
      </c>
      <c r="H27" s="20"/>
      <c r="I27" s="21"/>
      <c r="J27" s="5"/>
      <c r="K27" s="73">
        <v>48</v>
      </c>
      <c r="L27" s="70">
        <f t="shared" si="7"/>
        <v>322.82329762200391</v>
      </c>
      <c r="M27" s="66">
        <f t="shared" si="2"/>
        <v>58.829175740762352</v>
      </c>
      <c r="N27" s="67">
        <f t="shared" si="3"/>
        <v>1.3332800871909622</v>
      </c>
      <c r="O27" s="67">
        <f t="shared" si="4"/>
        <v>0.24296811642404156</v>
      </c>
      <c r="P27" s="68">
        <f t="shared" si="5"/>
        <v>6</v>
      </c>
      <c r="Q27" s="5"/>
    </row>
    <row r="28" spans="1:29" ht="14.25" thickTop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</row>
  </sheetData>
  <mergeCells count="12">
    <mergeCell ref="K21:K22"/>
    <mergeCell ref="L21:O21"/>
    <mergeCell ref="P21:P22"/>
    <mergeCell ref="A20:A21"/>
    <mergeCell ref="B20:G20"/>
    <mergeCell ref="B21:G21"/>
    <mergeCell ref="A1:A2"/>
    <mergeCell ref="B1:G1"/>
    <mergeCell ref="B2:G2"/>
    <mergeCell ref="A11:A12"/>
    <mergeCell ref="B11:G11"/>
    <mergeCell ref="B12:G1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DFFBE-C4F6-4009-8443-95C6716B8518}">
  <sheetPr>
    <tabColor theme="0"/>
  </sheetPr>
  <dimension ref="A1:AM29"/>
  <sheetViews>
    <sheetView zoomScale="90" zoomScaleNormal="90" workbookViewId="0">
      <selection activeCell="C48" sqref="C48"/>
    </sheetView>
  </sheetViews>
  <sheetFormatPr defaultRowHeight="13.5"/>
  <cols>
    <col min="1" max="1" width="21.375" customWidth="1"/>
    <col min="2" max="2" width="12.75" customWidth="1"/>
    <col min="3" max="3" width="14" customWidth="1"/>
    <col min="4" max="6" width="14.5" customWidth="1"/>
    <col min="7" max="7" width="15" customWidth="1"/>
    <col min="8" max="8" width="8.375" bestFit="1" customWidth="1"/>
    <col min="10" max="10" width="5.125" customWidth="1"/>
    <col min="11" max="11" width="12.5" customWidth="1"/>
    <col min="12" max="12" width="10.875" customWidth="1"/>
    <col min="13" max="13" width="12.125" customWidth="1"/>
    <col min="14" max="14" width="9" customWidth="1"/>
    <col min="16" max="16" width="6.875" customWidth="1"/>
    <col min="21" max="21" width="4.125" customWidth="1"/>
    <col min="25" max="25" width="2.875" customWidth="1"/>
  </cols>
  <sheetData>
    <row r="1" spans="1:39" ht="22.5" customHeight="1" thickTop="1" thickBot="1">
      <c r="A1" s="86" t="s">
        <v>20</v>
      </c>
      <c r="B1" s="88" t="s">
        <v>6</v>
      </c>
      <c r="C1" s="88"/>
      <c r="D1" s="88"/>
      <c r="E1" s="88"/>
      <c r="F1" s="88"/>
      <c r="G1" s="89"/>
      <c r="H1" s="2"/>
      <c r="J1" s="1"/>
      <c r="K1" s="2"/>
      <c r="L1" s="2"/>
      <c r="M1" s="2"/>
      <c r="N1" s="2"/>
      <c r="O1" s="2"/>
      <c r="P1" s="2"/>
      <c r="Q1" s="2"/>
      <c r="U1" s="1"/>
      <c r="V1" s="1"/>
      <c r="W1" s="1"/>
      <c r="X1" s="1"/>
      <c r="Y1" s="1"/>
      <c r="Z1" s="1"/>
      <c r="AB1" s="1"/>
      <c r="AC1" s="1"/>
      <c r="AD1" s="1"/>
      <c r="AE1" s="1"/>
      <c r="AF1" s="3"/>
      <c r="AG1" s="3"/>
      <c r="AH1" s="4"/>
      <c r="AI1" s="4"/>
      <c r="AJ1" s="4"/>
      <c r="AK1" s="4"/>
      <c r="AL1" s="4"/>
      <c r="AM1" s="1"/>
    </row>
    <row r="2" spans="1:39" ht="21" customHeight="1" thickTop="1" thickBot="1">
      <c r="A2" s="87"/>
      <c r="B2" s="90" t="s">
        <v>7</v>
      </c>
      <c r="C2" s="91"/>
      <c r="D2" s="91"/>
      <c r="E2" s="91"/>
      <c r="F2" s="91"/>
      <c r="G2" s="92"/>
    </row>
    <row r="3" spans="1:39" ht="30.75" customHeight="1" thickTop="1" thickBot="1">
      <c r="A3" s="11" t="s">
        <v>8</v>
      </c>
      <c r="B3" s="13" t="s">
        <v>9</v>
      </c>
      <c r="C3" s="14" t="s">
        <v>10</v>
      </c>
      <c r="D3" s="52" t="s">
        <v>11</v>
      </c>
      <c r="E3" s="56" t="s">
        <v>18</v>
      </c>
      <c r="F3" s="23" t="s">
        <v>16</v>
      </c>
      <c r="G3" s="14" t="s">
        <v>17</v>
      </c>
      <c r="H3" s="1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9" ht="15" customHeight="1" thickTop="1">
      <c r="A4" s="10" t="s">
        <v>1</v>
      </c>
      <c r="B4" s="27">
        <v>4250.6400000000003</v>
      </c>
      <c r="C4" s="28">
        <v>6998.5389999999998</v>
      </c>
      <c r="D4" s="29">
        <v>3030.154</v>
      </c>
      <c r="E4" s="53">
        <v>5924.61</v>
      </c>
      <c r="F4" s="53">
        <v>1299.3050000000001</v>
      </c>
      <c r="G4" s="30">
        <v>6537.7820000000002</v>
      </c>
      <c r="H4" s="18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9" ht="15" customHeight="1">
      <c r="A5" s="8" t="s">
        <v>2</v>
      </c>
      <c r="B5" s="31">
        <v>9394.5390000000007</v>
      </c>
      <c r="C5" s="32">
        <v>8294.3169999999991</v>
      </c>
      <c r="D5" s="33">
        <v>4691.2460000000001</v>
      </c>
      <c r="E5" s="54">
        <v>13098.61</v>
      </c>
      <c r="F5" s="54">
        <v>2426.4969999999998</v>
      </c>
      <c r="G5" s="34">
        <v>9954.9740000000002</v>
      </c>
      <c r="H5" s="18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9" ht="15" customHeight="1">
      <c r="A6" s="8" t="s">
        <v>3</v>
      </c>
      <c r="B6" s="31">
        <v>10551.196</v>
      </c>
      <c r="C6" s="32">
        <v>7600.4889999999996</v>
      </c>
      <c r="D6" s="33">
        <v>10456.61</v>
      </c>
      <c r="E6" s="54">
        <v>9992.7819999999992</v>
      </c>
      <c r="F6" s="54">
        <v>4369.2759999999998</v>
      </c>
      <c r="G6" s="34">
        <v>11341.924000000001</v>
      </c>
      <c r="H6" s="18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39" ht="15" customHeight="1">
      <c r="A7" s="8" t="s">
        <v>4</v>
      </c>
      <c r="B7" s="31">
        <v>12459.245999999999</v>
      </c>
      <c r="C7" s="32">
        <v>8594.9030000000002</v>
      </c>
      <c r="D7" s="33">
        <v>9405.1959999999999</v>
      </c>
      <c r="E7" s="54">
        <v>14132.974</v>
      </c>
      <c r="F7" s="54">
        <v>7461.0540000000001</v>
      </c>
      <c r="G7" s="34">
        <v>13936.823</v>
      </c>
      <c r="H7" s="18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39" ht="15" customHeight="1" thickBot="1">
      <c r="A8" s="9" t="s">
        <v>5</v>
      </c>
      <c r="B8" s="35">
        <v>16443.044999999998</v>
      </c>
      <c r="C8" s="36">
        <v>11672.267</v>
      </c>
      <c r="D8" s="37">
        <v>9724.3169999999991</v>
      </c>
      <c r="E8" s="55">
        <v>15461.803</v>
      </c>
      <c r="F8" s="55">
        <v>7195.933</v>
      </c>
      <c r="G8" s="38">
        <v>15496.995000000001</v>
      </c>
      <c r="H8" s="18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39" ht="14.25" thickTop="1">
      <c r="A9" s="5"/>
      <c r="B9" s="6"/>
      <c r="C9" s="7"/>
      <c r="D9" s="6"/>
      <c r="E9" s="6"/>
      <c r="F9" s="6"/>
      <c r="G9" s="6"/>
      <c r="H9" s="6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39" ht="14.25" thickBot="1">
      <c r="A10" s="5"/>
      <c r="B10" s="6"/>
      <c r="C10" s="7"/>
      <c r="D10" s="6"/>
      <c r="E10" s="6"/>
      <c r="F10" s="6"/>
      <c r="G10" s="6"/>
      <c r="H10" s="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39" ht="24" customHeight="1" thickTop="1" thickBot="1">
      <c r="A11" s="93" t="s">
        <v>13</v>
      </c>
      <c r="B11" s="88" t="s">
        <v>6</v>
      </c>
      <c r="C11" s="88"/>
      <c r="D11" s="88"/>
      <c r="E11" s="88"/>
      <c r="F11" s="88"/>
      <c r="G11" s="89"/>
      <c r="H11" s="6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39" ht="21" customHeight="1" thickTop="1" thickBot="1">
      <c r="A12" s="87"/>
      <c r="B12" s="90" t="s">
        <v>7</v>
      </c>
      <c r="C12" s="91"/>
      <c r="D12" s="91"/>
      <c r="E12" s="91"/>
      <c r="F12" s="91"/>
      <c r="G12" s="92"/>
      <c r="H12" s="6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39" ht="37.5" thickTop="1" thickBot="1">
      <c r="A13" s="11" t="s">
        <v>8</v>
      </c>
      <c r="B13" s="13" t="s">
        <v>9</v>
      </c>
      <c r="C13" s="14" t="s">
        <v>10</v>
      </c>
      <c r="D13" s="52" t="s">
        <v>11</v>
      </c>
      <c r="E13" s="23" t="s">
        <v>18</v>
      </c>
      <c r="F13" s="16" t="s">
        <v>16</v>
      </c>
      <c r="G13" s="14" t="s">
        <v>17</v>
      </c>
      <c r="H13" s="17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39" ht="15" customHeight="1" thickTop="1">
      <c r="A14" s="10" t="s">
        <v>1</v>
      </c>
      <c r="B14" s="39">
        <v>19869.438999999998</v>
      </c>
      <c r="C14" s="28">
        <v>15077.103999999999</v>
      </c>
      <c r="D14" s="29">
        <v>12769.276</v>
      </c>
      <c r="E14" s="53">
        <v>27309.278999999999</v>
      </c>
      <c r="F14" s="53">
        <v>17007.095000000001</v>
      </c>
      <c r="G14" s="30">
        <v>19596.016</v>
      </c>
      <c r="H14" s="19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39" ht="15" customHeight="1">
      <c r="A15" s="8" t="s">
        <v>2</v>
      </c>
      <c r="B15" s="40">
        <v>19981.973999999998</v>
      </c>
      <c r="C15" s="32">
        <v>15032.004000000001</v>
      </c>
      <c r="D15" s="33">
        <v>12292.276</v>
      </c>
      <c r="E15" s="54">
        <v>23230.973999999998</v>
      </c>
      <c r="F15" s="54">
        <v>18741.803</v>
      </c>
      <c r="G15" s="34">
        <v>21160.065999999999</v>
      </c>
      <c r="H15" s="18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39" ht="15" customHeight="1">
      <c r="A16" s="8" t="s">
        <v>3</v>
      </c>
      <c r="B16" s="40">
        <v>13466.924000000001</v>
      </c>
      <c r="C16" s="32">
        <v>15633.174999999999</v>
      </c>
      <c r="D16" s="33">
        <v>13769.64</v>
      </c>
      <c r="E16" s="54">
        <v>18788.267</v>
      </c>
      <c r="F16" s="54">
        <v>19363.509999999998</v>
      </c>
      <c r="G16" s="34">
        <v>22934.187000000002</v>
      </c>
      <c r="H16" s="18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5" customHeight="1">
      <c r="A17" s="8" t="s">
        <v>4</v>
      </c>
      <c r="B17" s="40">
        <v>22071.338</v>
      </c>
      <c r="C17" s="32">
        <v>16159.397000000001</v>
      </c>
      <c r="D17" s="33">
        <v>13696.64</v>
      </c>
      <c r="E17" s="54">
        <v>21827.923999999999</v>
      </c>
      <c r="F17" s="54">
        <v>19609.217000000001</v>
      </c>
      <c r="G17" s="34">
        <v>24393.53</v>
      </c>
      <c r="H17" s="19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5" customHeight="1" thickBot="1">
      <c r="A18" s="9" t="s">
        <v>5</v>
      </c>
      <c r="B18" s="51">
        <v>23373.458999999999</v>
      </c>
      <c r="C18" s="36">
        <v>15578.054</v>
      </c>
      <c r="D18" s="37">
        <v>13115.032999999999</v>
      </c>
      <c r="E18" s="55">
        <v>25522.973999999998</v>
      </c>
      <c r="F18" s="55">
        <v>20173.024000000001</v>
      </c>
      <c r="G18" s="38">
        <v>23409.723000000002</v>
      </c>
      <c r="H18" s="18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28.5" customHeight="1" thickTop="1" thickBot="1">
      <c r="A19" s="5"/>
      <c r="B19" s="6"/>
      <c r="C19" s="7"/>
      <c r="D19" s="6"/>
      <c r="E19" s="6"/>
      <c r="F19" s="6"/>
      <c r="G19" s="6"/>
      <c r="H19" s="20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9" ht="15" thickTop="1" thickBot="1">
      <c r="A20" s="94" t="s">
        <v>19</v>
      </c>
      <c r="B20" s="88" t="s">
        <v>14</v>
      </c>
      <c r="C20" s="88"/>
      <c r="D20" s="88"/>
      <c r="E20" s="88"/>
      <c r="F20" s="88"/>
      <c r="G20" s="89"/>
      <c r="H20" s="20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29" ht="28.5" customHeight="1" thickTop="1" thickBot="1">
      <c r="A21" s="95"/>
      <c r="B21" s="90" t="s">
        <v>7</v>
      </c>
      <c r="C21" s="91"/>
      <c r="D21" s="91"/>
      <c r="E21" s="91"/>
      <c r="F21" s="91"/>
      <c r="G21" s="92"/>
      <c r="H21" s="20"/>
      <c r="I21" s="5"/>
      <c r="J21" s="5"/>
      <c r="K21" s="79" t="s">
        <v>28</v>
      </c>
      <c r="L21" s="81" t="s">
        <v>31</v>
      </c>
      <c r="M21" s="82"/>
      <c r="N21" s="82"/>
      <c r="O21" s="83"/>
      <c r="P21" s="84" t="s">
        <v>23</v>
      </c>
      <c r="Q21" s="5"/>
      <c r="R21" s="5"/>
      <c r="S21" s="5"/>
    </row>
    <row r="22" spans="1:29" ht="37.5" thickTop="1" thickBot="1">
      <c r="A22" s="11" t="s">
        <v>8</v>
      </c>
      <c r="B22" s="13" t="s">
        <v>9</v>
      </c>
      <c r="C22" s="14" t="s">
        <v>10</v>
      </c>
      <c r="D22" s="52" t="s">
        <v>11</v>
      </c>
      <c r="E22" s="14" t="s">
        <v>18</v>
      </c>
      <c r="F22" s="16" t="s">
        <v>16</v>
      </c>
      <c r="G22" s="15" t="s">
        <v>17</v>
      </c>
      <c r="H22" s="24"/>
      <c r="I22" s="5"/>
      <c r="J22" s="5"/>
      <c r="K22" s="80"/>
      <c r="L22" s="76" t="s">
        <v>24</v>
      </c>
      <c r="M22" s="62" t="s">
        <v>25</v>
      </c>
      <c r="N22" s="63" t="s">
        <v>26</v>
      </c>
      <c r="O22" s="64" t="s">
        <v>27</v>
      </c>
      <c r="P22" s="85"/>
      <c r="Q22" s="5"/>
    </row>
    <row r="23" spans="1:29" ht="15" customHeight="1" thickTop="1">
      <c r="A23" s="26" t="s">
        <v>1</v>
      </c>
      <c r="B23" s="41">
        <f>B4/B14</f>
        <v>0.21392853618061389</v>
      </c>
      <c r="C23" s="42">
        <f t="shared" ref="C23:G23" si="0">C4/C14</f>
        <v>0.46418324102559749</v>
      </c>
      <c r="D23" s="43">
        <f t="shared" si="0"/>
        <v>0.23730037630951042</v>
      </c>
      <c r="E23" s="57">
        <f t="shared" si="0"/>
        <v>0.21694494387786656</v>
      </c>
      <c r="F23" s="57">
        <f t="shared" si="0"/>
        <v>7.6397821027047827E-2</v>
      </c>
      <c r="G23" s="44">
        <f t="shared" si="0"/>
        <v>0.33362812114462453</v>
      </c>
      <c r="H23" s="20"/>
      <c r="I23" s="5"/>
      <c r="J23" s="5"/>
      <c r="K23" s="74">
        <v>0</v>
      </c>
      <c r="L23" s="77">
        <v>100</v>
      </c>
      <c r="M23" s="59">
        <f>O23/$N$23*100</f>
        <v>20.738384342713488</v>
      </c>
      <c r="N23" s="60">
        <f>AVERAGE(B23:G23)</f>
        <v>0.25706383992754345</v>
      </c>
      <c r="O23" s="60">
        <f>STDEV(B23:G23)/SQRT(P23)</f>
        <v>5.3310887130311728E-2</v>
      </c>
      <c r="P23" s="65">
        <f>COUNT(B23:H23)</f>
        <v>6</v>
      </c>
      <c r="Q23" s="5"/>
    </row>
    <row r="24" spans="1:29" ht="15" customHeight="1">
      <c r="A24" s="8" t="s">
        <v>2</v>
      </c>
      <c r="B24" s="45">
        <f t="shared" ref="B24:G27" si="1">B5/B15</f>
        <v>0.47015069682304667</v>
      </c>
      <c r="C24" s="46">
        <f t="shared" si="1"/>
        <v>0.55177719484374799</v>
      </c>
      <c r="D24" s="43">
        <f t="shared" si="1"/>
        <v>0.38164177244311798</v>
      </c>
      <c r="E24" s="57">
        <f t="shared" si="1"/>
        <v>0.56384248030237571</v>
      </c>
      <c r="F24" s="57">
        <f t="shared" si="1"/>
        <v>0.12946977406602769</v>
      </c>
      <c r="G24" s="44">
        <f t="shared" si="1"/>
        <v>0.47046044185306418</v>
      </c>
      <c r="H24" s="20"/>
      <c r="I24" s="5"/>
      <c r="J24" s="5"/>
      <c r="K24" s="74">
        <v>6</v>
      </c>
      <c r="L24" s="77">
        <f>N24/$N$23*100</f>
        <v>166.45296884585923</v>
      </c>
      <c r="M24" s="59">
        <f t="shared" ref="M24:M27" si="2">O24/$N$23*100</f>
        <v>25.471671837622001</v>
      </c>
      <c r="N24" s="60">
        <f t="shared" ref="N24:N27" si="3">AVERAGE(B24:G24)</f>
        <v>0.42789039338856333</v>
      </c>
      <c r="O24" s="60">
        <f t="shared" ref="O24:O27" si="4">STDEV(B24:G24)/SQRT(P24)</f>
        <v>6.5478457719533784E-2</v>
      </c>
      <c r="P24" s="65">
        <f t="shared" ref="P24:P27" si="5">COUNT(B24:H24)</f>
        <v>6</v>
      </c>
      <c r="Q24" s="5"/>
    </row>
    <row r="25" spans="1:29" ht="15" customHeight="1">
      <c r="A25" s="8" t="s">
        <v>3</v>
      </c>
      <c r="B25" s="45">
        <f t="shared" si="1"/>
        <v>0.78348968183083223</v>
      </c>
      <c r="C25" s="46">
        <f t="shared" si="1"/>
        <v>0.48617692823114944</v>
      </c>
      <c r="D25" s="43">
        <f t="shared" si="1"/>
        <v>0.75939603359274466</v>
      </c>
      <c r="E25" s="57">
        <f t="shared" si="1"/>
        <v>0.53186289081371896</v>
      </c>
      <c r="F25" s="57">
        <f t="shared" si="1"/>
        <v>0.22564483402027835</v>
      </c>
      <c r="G25" s="44">
        <f t="shared" si="1"/>
        <v>0.49454223077539222</v>
      </c>
      <c r="H25" s="20"/>
      <c r="I25" s="5"/>
      <c r="J25" s="5"/>
      <c r="K25" s="74">
        <v>12</v>
      </c>
      <c r="L25" s="77">
        <f t="shared" ref="L25:L27" si="6">N25/$N$23*100</f>
        <v>212.7300751562295</v>
      </c>
      <c r="M25" s="59">
        <f t="shared" si="2"/>
        <v>32.623318523692156</v>
      </c>
      <c r="N25" s="60">
        <f t="shared" si="3"/>
        <v>0.54685209987735273</v>
      </c>
      <c r="O25" s="60">
        <f t="shared" si="4"/>
        <v>8.3862755308796638E-2</v>
      </c>
      <c r="P25" s="65">
        <f t="shared" si="5"/>
        <v>6</v>
      </c>
      <c r="Q25" s="5"/>
    </row>
    <row r="26" spans="1:29" ht="15" customHeight="1">
      <c r="A26" s="8" t="s">
        <v>4</v>
      </c>
      <c r="B26" s="45">
        <f t="shared" si="1"/>
        <v>0.56449889897930061</v>
      </c>
      <c r="C26" s="46">
        <f t="shared" si="1"/>
        <v>0.53188265626495834</v>
      </c>
      <c r="D26" s="43">
        <f t="shared" si="1"/>
        <v>0.68667906873510587</v>
      </c>
      <c r="E26" s="57">
        <f t="shared" si="1"/>
        <v>0.64747220120429227</v>
      </c>
      <c r="F26" s="57">
        <f t="shared" si="1"/>
        <v>0.3804870944107559</v>
      </c>
      <c r="G26" s="44">
        <f t="shared" si="1"/>
        <v>0.57133276733625682</v>
      </c>
      <c r="H26" s="20"/>
      <c r="I26" s="5"/>
      <c r="J26" s="5"/>
      <c r="K26" s="74">
        <v>24</v>
      </c>
      <c r="L26" s="77">
        <f t="shared" si="6"/>
        <v>219.29394969773699</v>
      </c>
      <c r="M26" s="59">
        <f t="shared" si="2"/>
        <v>16.923705494723887</v>
      </c>
      <c r="N26" s="60">
        <f t="shared" si="3"/>
        <v>0.56372544782177825</v>
      </c>
      <c r="O26" s="60">
        <f t="shared" si="4"/>
        <v>4.3504727202765887E-2</v>
      </c>
      <c r="P26" s="65">
        <f t="shared" si="5"/>
        <v>6</v>
      </c>
      <c r="Q26" s="5"/>
    </row>
    <row r="27" spans="1:29" ht="15" customHeight="1" thickBot="1">
      <c r="A27" s="9" t="s">
        <v>5</v>
      </c>
      <c r="B27" s="47">
        <f t="shared" si="1"/>
        <v>0.70349215321531999</v>
      </c>
      <c r="C27" s="48">
        <f t="shared" si="1"/>
        <v>0.7492763216766356</v>
      </c>
      <c r="D27" s="49">
        <f t="shared" si="1"/>
        <v>0.74146340310390368</v>
      </c>
      <c r="E27" s="58">
        <f t="shared" si="1"/>
        <v>0.60579942603867409</v>
      </c>
      <c r="F27" s="58">
        <f t="shared" si="1"/>
        <v>0.3567106746117984</v>
      </c>
      <c r="G27" s="50">
        <f t="shared" si="1"/>
        <v>0.66198967839132483</v>
      </c>
      <c r="H27" s="20"/>
      <c r="I27" s="21"/>
      <c r="J27" s="5"/>
      <c r="K27" s="75">
        <v>48</v>
      </c>
      <c r="L27" s="78">
        <f t="shared" si="6"/>
        <v>247.58646581811564</v>
      </c>
      <c r="M27" s="66">
        <f t="shared" si="2"/>
        <v>23.351100112112146</v>
      </c>
      <c r="N27" s="67">
        <f t="shared" si="3"/>
        <v>0.63645527617294284</v>
      </c>
      <c r="O27" s="67">
        <f t="shared" si="4"/>
        <v>6.0027234613520386E-2</v>
      </c>
      <c r="P27" s="68">
        <f t="shared" si="5"/>
        <v>6</v>
      </c>
      <c r="Q27" s="5"/>
    </row>
    <row r="28" spans="1:29" ht="14.25" thickTop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</row>
  </sheetData>
  <mergeCells count="12">
    <mergeCell ref="K21:K22"/>
    <mergeCell ref="L21:O21"/>
    <mergeCell ref="P21:P22"/>
    <mergeCell ref="A20:A21"/>
    <mergeCell ref="B20:G20"/>
    <mergeCell ref="B21:G21"/>
    <mergeCell ref="A1:A2"/>
    <mergeCell ref="B1:G1"/>
    <mergeCell ref="B2:G2"/>
    <mergeCell ref="A11:A12"/>
    <mergeCell ref="B11:G11"/>
    <mergeCell ref="B12:G1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System Xc</vt:lpstr>
      <vt:lpstr>GCLm</vt:lpstr>
      <vt:lpstr>GCLc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koyama</dc:creator>
  <cp:lastModifiedBy>Yutaka KOYAMA</cp:lastModifiedBy>
  <dcterms:created xsi:type="dcterms:W3CDTF">2016-11-22T03:55:19Z</dcterms:created>
  <dcterms:modified xsi:type="dcterms:W3CDTF">2022-04-14T08:50:36Z</dcterms:modified>
</cp:coreProperties>
</file>