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0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◎投稿論文\20-TPNA, syetem Xc in astrocyte\◎投稿論文NSAP\supplemental data\"/>
    </mc:Choice>
  </mc:AlternateContent>
  <xr:revisionPtr revIDLastSave="0" documentId="13_ncr:1_{154D3C47-025C-4A8C-AB4A-0F854DA68D4B}" xr6:coauthVersionLast="47" xr6:coauthVersionMax="47" xr10:uidLastSave="{00000000-0000-0000-0000-000000000000}"/>
  <bookViews>
    <workbookView xWindow="3195" yWindow="90" windowWidth="25020" windowHeight="15225" activeTab="2" xr2:uid="{C823C90F-2756-46EC-A69D-3D1E439A4BA8}"/>
  </bookViews>
  <sheets>
    <sheet name="Fig.1b" sheetId="3" r:id="rId1"/>
    <sheet name="Fig.1c" sheetId="4" r:id="rId2"/>
    <sheet name="Fig.1d" sheetId="5" r:id="rId3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B8" i="5" l="1"/>
  <c r="C8" i="5"/>
  <c r="D8" i="5"/>
  <c r="E8" i="5"/>
  <c r="J10" i="5" s="1"/>
  <c r="L10" i="5"/>
  <c r="K10" i="5" s="1"/>
  <c r="B16" i="5"/>
  <c r="J11" i="5" s="1"/>
  <c r="C16" i="5"/>
  <c r="L11" i="5" s="1"/>
  <c r="K11" i="5" s="1"/>
  <c r="D16" i="5"/>
  <c r="E16" i="5"/>
  <c r="B24" i="5"/>
  <c r="J12" i="5" s="1"/>
  <c r="C24" i="5"/>
  <c r="L12" i="5" s="1"/>
  <c r="K12" i="5" s="1"/>
  <c r="N12" i="5" s="1"/>
  <c r="D24" i="5"/>
  <c r="E24" i="5"/>
  <c r="N11" i="5" l="1"/>
  <c r="M12" i="5"/>
  <c r="M11" i="5"/>
  <c r="N10" i="5"/>
  <c r="B39" i="4"/>
  <c r="C39" i="4"/>
  <c r="D39" i="4"/>
  <c r="E39" i="4"/>
  <c r="B40" i="4"/>
  <c r="K39" i="4" s="1"/>
  <c r="C40" i="4"/>
  <c r="D40" i="4"/>
  <c r="E40" i="4"/>
  <c r="B41" i="4"/>
  <c r="K40" i="4" s="1"/>
  <c r="I40" i="4" s="1"/>
  <c r="C41" i="4"/>
  <c r="D41" i="4"/>
  <c r="E41" i="4"/>
  <c r="B42" i="4"/>
  <c r="M40" i="4" s="1"/>
  <c r="L40" i="4" s="1"/>
  <c r="J40" i="4" s="1"/>
  <c r="C42" i="4"/>
  <c r="D42" i="4"/>
  <c r="E42" i="4"/>
  <c r="B43" i="4"/>
  <c r="M41" i="4" s="1"/>
  <c r="L41" i="4" s="1"/>
  <c r="J41" i="4" s="1"/>
  <c r="C43" i="4"/>
  <c r="D43" i="4"/>
  <c r="E43" i="4"/>
  <c r="B44" i="4"/>
  <c r="C44" i="4"/>
  <c r="D44" i="4"/>
  <c r="E44" i="4"/>
  <c r="B45" i="4"/>
  <c r="K42" i="4" s="1"/>
  <c r="I42" i="4" s="1"/>
  <c r="C45" i="4"/>
  <c r="D45" i="4"/>
  <c r="E45" i="4"/>
  <c r="B46" i="4"/>
  <c r="C46" i="4"/>
  <c r="D46" i="4"/>
  <c r="E46" i="4"/>
  <c r="B47" i="4"/>
  <c r="K43" i="4" s="1"/>
  <c r="I43" i="4" s="1"/>
  <c r="C47" i="4"/>
  <c r="D47" i="4"/>
  <c r="E47" i="4"/>
  <c r="B48" i="4"/>
  <c r="C48" i="4"/>
  <c r="D48" i="4"/>
  <c r="E48" i="4"/>
  <c r="B49" i="4"/>
  <c r="M44" i="4" s="1"/>
  <c r="L44" i="4" s="1"/>
  <c r="J44" i="4" s="1"/>
  <c r="C49" i="4"/>
  <c r="D49" i="4"/>
  <c r="E49" i="4"/>
  <c r="B50" i="4"/>
  <c r="C50" i="4"/>
  <c r="D50" i="4"/>
  <c r="E50" i="4"/>
  <c r="M43" i="4" l="1"/>
  <c r="L43" i="4" s="1"/>
  <c r="J43" i="4" s="1"/>
  <c r="K41" i="4"/>
  <c r="I41" i="4" s="1"/>
  <c r="M39" i="4"/>
  <c r="L39" i="4" s="1"/>
  <c r="J39" i="4" s="1"/>
  <c r="K44" i="4"/>
  <c r="I44" i="4" s="1"/>
  <c r="M42" i="4"/>
  <c r="L42" i="4" s="1"/>
  <c r="J42" i="4" s="1"/>
  <c r="J27" i="3"/>
  <c r="I24" i="3"/>
  <c r="J25" i="3"/>
  <c r="M27" i="3"/>
  <c r="L27" i="3"/>
  <c r="K27" i="3"/>
  <c r="M26" i="3"/>
  <c r="L26" i="3"/>
  <c r="K26" i="3"/>
  <c r="M25" i="3"/>
  <c r="L25" i="3"/>
  <c r="K25" i="3"/>
  <c r="M24" i="3"/>
  <c r="L24" i="3"/>
  <c r="K24" i="3"/>
  <c r="L23" i="3"/>
  <c r="K23" i="3"/>
  <c r="E27" i="3"/>
  <c r="D27" i="3"/>
  <c r="C27" i="3"/>
  <c r="B27" i="3"/>
  <c r="E26" i="3"/>
  <c r="D26" i="3"/>
  <c r="C26" i="3"/>
  <c r="B26" i="3"/>
  <c r="E25" i="3"/>
  <c r="D25" i="3"/>
  <c r="C25" i="3"/>
  <c r="B25" i="3"/>
  <c r="E24" i="3"/>
  <c r="D24" i="3"/>
  <c r="C24" i="3"/>
  <c r="B24" i="3"/>
  <c r="E23" i="3"/>
  <c r="D23" i="3"/>
  <c r="C23" i="3"/>
  <c r="B23" i="3"/>
  <c r="I25" i="3" l="1"/>
  <c r="M23" i="3"/>
  <c r="J23" i="3" s="1"/>
  <c r="J24" i="3"/>
  <c r="J26" i="3" l="1"/>
  <c r="I26" i="3"/>
  <c r="I27" i="3"/>
</calcChain>
</file>

<file path=xl/sharedStrings.xml><?xml version="1.0" encoding="utf-8"?>
<sst xmlns="http://schemas.openxmlformats.org/spreadsheetml/2006/main" count="115" uniqueCount="69">
  <si>
    <r>
      <t>30</t>
    </r>
    <r>
      <rPr>
        <sz val="10"/>
        <color theme="1"/>
        <rFont val="Symbol"/>
        <family val="1"/>
        <charset val="2"/>
      </rPr>
      <t>m</t>
    </r>
    <r>
      <rPr>
        <sz val="10"/>
        <color theme="1"/>
        <rFont val="Arial"/>
        <family val="2"/>
      </rPr>
      <t>M TPNA10168     0 h</t>
    </r>
    <phoneticPr fontId="2"/>
  </si>
  <si>
    <t>6h</t>
    <phoneticPr fontId="2"/>
  </si>
  <si>
    <t>time (hour)</t>
    <phoneticPr fontId="2"/>
  </si>
  <si>
    <t>mean</t>
    <phoneticPr fontId="2"/>
  </si>
  <si>
    <t>SEM</t>
    <phoneticPr fontId="2"/>
  </si>
  <si>
    <r>
      <rPr>
        <b/>
        <i/>
        <sz val="10"/>
        <color theme="1"/>
        <rFont val="Arial Unicode MS"/>
        <family val="3"/>
        <charset val="128"/>
      </rPr>
      <t>ｎ</t>
    </r>
    <phoneticPr fontId="2"/>
  </si>
  <si>
    <t>1h</t>
    <phoneticPr fontId="2"/>
  </si>
  <si>
    <t>2h</t>
    <phoneticPr fontId="2"/>
  </si>
  <si>
    <t>3h</t>
    <phoneticPr fontId="2"/>
  </si>
  <si>
    <r>
      <rPr>
        <i/>
        <sz val="14"/>
        <color rgb="FFFF0000"/>
        <rFont val="Symbol"/>
        <family val="1"/>
        <charset val="2"/>
      </rPr>
      <t>b</t>
    </r>
    <r>
      <rPr>
        <i/>
        <sz val="14"/>
        <color rgb="FFFF0000"/>
        <rFont val="Arial"/>
        <family val="2"/>
      </rPr>
      <t>-actin</t>
    </r>
    <phoneticPr fontId="2"/>
  </si>
  <si>
    <r>
      <rPr>
        <i/>
        <sz val="14"/>
        <color rgb="FFFF0000"/>
        <rFont val="Arial"/>
        <family val="2"/>
      </rPr>
      <t>Nrf-2/</t>
    </r>
    <r>
      <rPr>
        <i/>
        <sz val="14"/>
        <color rgb="FFFF0000"/>
        <rFont val="Symbol"/>
        <family val="1"/>
        <charset val="2"/>
      </rPr>
      <t>b</t>
    </r>
    <r>
      <rPr>
        <i/>
        <sz val="14"/>
        <color rgb="FFFF0000"/>
        <rFont val="Arial"/>
        <family val="2"/>
      </rPr>
      <t>-actin</t>
    </r>
    <phoneticPr fontId="2"/>
  </si>
  <si>
    <t>110819cell lysate  #1-5</t>
    <phoneticPr fontId="2"/>
  </si>
  <si>
    <t>110819cell lysate #6-10</t>
    <phoneticPr fontId="2"/>
  </si>
  <si>
    <t>110819 cell lysate  #11-15</t>
    <phoneticPr fontId="2"/>
  </si>
  <si>
    <r>
      <t>110819 cell lysate</t>
    </r>
    <r>
      <rPr>
        <sz val="9"/>
        <color theme="1"/>
        <rFont val="Arial"/>
        <family val="2"/>
      </rPr>
      <t>#16-20</t>
    </r>
    <phoneticPr fontId="2"/>
  </si>
  <si>
    <t xml:space="preserve"> cell lysate sample #</t>
    <phoneticPr fontId="2"/>
  </si>
  <si>
    <t xml:space="preserve">Nrf-2 </t>
    <phoneticPr fontId="2"/>
  </si>
  <si>
    <t>Treatment</t>
    <phoneticPr fontId="2"/>
  </si>
  <si>
    <t>Protein Density in immunoblots  (Arbitrary unit)</t>
  </si>
  <si>
    <t>110819 cell lysate#16-20</t>
    <phoneticPr fontId="2"/>
  </si>
  <si>
    <t>30mM TPNA10168     0 h</t>
    <phoneticPr fontId="2"/>
  </si>
  <si>
    <r>
      <t xml:space="preserve">Protein Density in immunoblots  (Relative to </t>
    </r>
    <r>
      <rPr>
        <sz val="10"/>
        <color theme="1"/>
        <rFont val="Symbol"/>
        <family val="1"/>
        <charset val="2"/>
      </rPr>
      <t>b</t>
    </r>
    <r>
      <rPr>
        <sz val="10"/>
        <color theme="1"/>
        <rFont val="Arial"/>
        <family val="2"/>
      </rPr>
      <t>-actin)</t>
    </r>
    <phoneticPr fontId="2"/>
  </si>
  <si>
    <t>mean
(% of 0 time)</t>
    <phoneticPr fontId="2"/>
  </si>
  <si>
    <t>SEM
(% of 0 time)</t>
    <phoneticPr fontId="2"/>
  </si>
  <si>
    <t>SEM</t>
    <phoneticPr fontId="26"/>
  </si>
  <si>
    <t>meam</t>
    <phoneticPr fontId="26"/>
  </si>
  <si>
    <t>SEM
(% of 0 time)</t>
    <phoneticPr fontId="26"/>
  </si>
  <si>
    <t xml:space="preserve"> mean
(% of 0 time)</t>
    <phoneticPr fontId="26"/>
  </si>
  <si>
    <t>122319RT
#13-24</t>
    <phoneticPr fontId="26"/>
  </si>
  <si>
    <t>122319RT
#1-12</t>
    <phoneticPr fontId="26"/>
  </si>
  <si>
    <t>120419RT
#13-24</t>
    <phoneticPr fontId="26"/>
  </si>
  <si>
    <t>120419RT
#1-12</t>
    <phoneticPr fontId="26"/>
  </si>
  <si>
    <t>n</t>
    <phoneticPr fontId="26"/>
  </si>
  <si>
    <t>Relative expression to G3PDH
(Nrf-2/G3PDH)</t>
    <phoneticPr fontId="26"/>
  </si>
  <si>
    <r>
      <t xml:space="preserve">30 </t>
    </r>
    <r>
      <rPr>
        <sz val="10"/>
        <rFont val="Symbol"/>
        <family val="1"/>
        <charset val="2"/>
      </rPr>
      <t>m</t>
    </r>
    <r>
      <rPr>
        <sz val="10"/>
        <rFont val="Arial"/>
        <family val="2"/>
      </rPr>
      <t>M TPNA treatment (hours)</t>
    </r>
    <phoneticPr fontId="26"/>
  </si>
  <si>
    <t>cDNA sample</t>
    <phoneticPr fontId="26"/>
  </si>
  <si>
    <t>Nrf-2/G3PDH</t>
    <phoneticPr fontId="26"/>
  </si>
  <si>
    <r>
      <t>mRNA copy numbers
(copies/</t>
    </r>
    <r>
      <rPr>
        <sz val="10"/>
        <rFont val="Symbol"/>
        <family val="1"/>
        <charset val="2"/>
      </rPr>
      <t>m</t>
    </r>
    <r>
      <rPr>
        <sz val="10"/>
        <rFont val="Arial"/>
        <family val="2"/>
      </rPr>
      <t>g totalRNA)</t>
    </r>
    <phoneticPr fontId="26"/>
  </si>
  <si>
    <t>Nrf-2</t>
    <phoneticPr fontId="26"/>
  </si>
  <si>
    <t>G3PDH</t>
    <phoneticPr fontId="26"/>
  </si>
  <si>
    <t>OD450 (-blank)</t>
    <phoneticPr fontId="26"/>
  </si>
  <si>
    <t>OD450</t>
    <phoneticPr fontId="26"/>
  </si>
  <si>
    <t>012121#12</t>
    <phoneticPr fontId="26"/>
  </si>
  <si>
    <t>012121#9</t>
    <phoneticPr fontId="26"/>
  </si>
  <si>
    <t>012121#6</t>
    <phoneticPr fontId="26"/>
  </si>
  <si>
    <t>012121#3</t>
    <phoneticPr fontId="26"/>
  </si>
  <si>
    <t>sample #</t>
    <phoneticPr fontId="26"/>
  </si>
  <si>
    <t>Nuclear extract (2 μg/well)</t>
    <phoneticPr fontId="26"/>
  </si>
  <si>
    <t>TPNA10168  6 hour</t>
    <phoneticPr fontId="26"/>
  </si>
  <si>
    <t>012121#11</t>
    <phoneticPr fontId="26"/>
  </si>
  <si>
    <t>012121#8</t>
    <phoneticPr fontId="26"/>
  </si>
  <si>
    <t>012121#5</t>
    <phoneticPr fontId="26"/>
  </si>
  <si>
    <t>012121#2</t>
    <phoneticPr fontId="26"/>
  </si>
  <si>
    <t>6 hours</t>
    <phoneticPr fontId="26"/>
  </si>
  <si>
    <t>3 hours</t>
    <phoneticPr fontId="26"/>
  </si>
  <si>
    <r>
      <t>TPNA10168</t>
    </r>
    <r>
      <rPr>
        <b/>
        <i/>
        <sz val="14"/>
        <color indexed="12"/>
        <rFont val="Osaka"/>
        <family val="3"/>
        <charset val="128"/>
      </rPr>
      <t>　</t>
    </r>
    <r>
      <rPr>
        <b/>
        <i/>
        <sz val="14"/>
        <color indexed="12"/>
        <rFont val="Arial"/>
        <family val="2"/>
      </rPr>
      <t>3 hour</t>
    </r>
    <phoneticPr fontId="26"/>
  </si>
  <si>
    <t>0 hour</t>
    <phoneticPr fontId="26"/>
  </si>
  <si>
    <t>SEM    (%)</t>
    <phoneticPr fontId="26"/>
  </si>
  <si>
    <t>mean    (%)</t>
    <phoneticPr fontId="26"/>
  </si>
  <si>
    <t>N</t>
    <phoneticPr fontId="26"/>
  </si>
  <si>
    <t>mean</t>
    <phoneticPr fontId="26"/>
  </si>
  <si>
    <t xml:space="preserve">TPNA10168 </t>
    <phoneticPr fontId="26"/>
  </si>
  <si>
    <t>012121#10</t>
    <phoneticPr fontId="26"/>
  </si>
  <si>
    <t>012121#7</t>
    <phoneticPr fontId="26"/>
  </si>
  <si>
    <t>012121#4</t>
    <phoneticPr fontId="26"/>
  </si>
  <si>
    <t>012121#1</t>
    <phoneticPr fontId="26"/>
  </si>
  <si>
    <t>blank</t>
    <phoneticPr fontId="26"/>
  </si>
  <si>
    <r>
      <t>TPNA10168</t>
    </r>
    <r>
      <rPr>
        <b/>
        <i/>
        <sz val="14"/>
        <color indexed="12"/>
        <rFont val="Osaka"/>
        <family val="3"/>
        <charset val="128"/>
      </rPr>
      <t>　</t>
    </r>
    <r>
      <rPr>
        <b/>
        <i/>
        <sz val="14"/>
        <color indexed="12"/>
        <rFont val="Arial"/>
        <family val="2"/>
      </rPr>
      <t>0 min</t>
    </r>
    <phoneticPr fontId="26"/>
  </si>
  <si>
    <t>Nrf-2 DNA binding assay</t>
    <phoneticPr fontId="26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</si>
</sst>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2">
    <numFmt numFmtId="176" formatCode="0.0000"/>
    <numFmt numFmtId="177" formatCode="0_ "/>
    <numFmt numFmtId="178" formatCode="0.000_ "/>
    <numFmt numFmtId="179" formatCode="0.0_ "/>
    <numFmt numFmtId="180" formatCode="0.0000_ "/>
    <numFmt numFmtId="181" formatCode="[&lt;0.001]&quot;P &lt; 0.001&quot;;0.0000"/>
    <numFmt numFmtId="182" formatCode="0.000_);[Red]\(0.000\)"/>
    <numFmt numFmtId="183" formatCode="0.0000_);[Red]\(0.0000\)"/>
    <numFmt numFmtId="184" formatCode="0.000E+00"/>
    <numFmt numFmtId="185" formatCode="[&lt;0.001]&quot;p &lt; 0.001&quot;;0.0000"/>
    <numFmt numFmtId="186" formatCode="0.00_);[Red]\(0.00\)"/>
    <numFmt numFmtId="187" formatCode="0_);[Red]\(0\)"/>
  </numFmts>
  <fonts count="42">
    <font>
      <sz val="11"/>
      <color theme="1"/>
      <name val="游ゴシック"/>
      <family val="2"/>
      <charset val="128"/>
      <scheme val="minor"/>
    </font>
    <font>
      <sz val="11"/>
      <color theme="1"/>
      <name val="Arial Unicode MS"/>
      <family val="3"/>
      <charset val="128"/>
    </font>
    <font>
      <sz val="6"/>
      <name val="游ゴシック"/>
      <family val="2"/>
      <charset val="128"/>
      <scheme val="minor"/>
    </font>
    <font>
      <sz val="9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Symbol"/>
      <family val="1"/>
      <charset val="2"/>
    </font>
    <font>
      <b/>
      <i/>
      <sz val="10"/>
      <color theme="1"/>
      <name val="Arial"/>
      <family val="2"/>
    </font>
    <font>
      <b/>
      <i/>
      <sz val="10"/>
      <color theme="1"/>
      <name val="Arial Unicode MS"/>
      <family val="3"/>
      <charset val="128"/>
    </font>
    <font>
      <sz val="11"/>
      <color theme="1"/>
      <name val="Arial"/>
      <family val="2"/>
    </font>
    <font>
      <sz val="11"/>
      <color rgb="FFFF0000"/>
      <name val="Arial"/>
      <family val="2"/>
    </font>
    <font>
      <i/>
      <u val="double"/>
      <sz val="14"/>
      <color rgb="FFFF0000"/>
      <name val="Arial"/>
      <family val="2"/>
    </font>
    <font>
      <i/>
      <sz val="14"/>
      <color rgb="FFFF0000"/>
      <name val="Arial"/>
      <family val="1"/>
      <charset val="2"/>
    </font>
    <font>
      <i/>
      <sz val="14"/>
      <color rgb="FFFF0000"/>
      <name val="Symbol"/>
      <family val="1"/>
      <charset val="2"/>
    </font>
    <font>
      <i/>
      <sz val="14"/>
      <color rgb="FFFF0000"/>
      <name val="Arial"/>
      <family val="2"/>
    </font>
    <font>
      <i/>
      <sz val="14"/>
      <color rgb="FFFF0000"/>
      <name val="Arial"/>
      <family val="2"/>
      <charset val="2"/>
    </font>
    <font>
      <sz val="12"/>
      <name val="Osaka"/>
      <family val="3"/>
      <charset val="128"/>
    </font>
    <font>
      <sz val="12"/>
      <name val="Arial Unicode MS"/>
      <family val="3"/>
      <charset val="128"/>
    </font>
    <font>
      <sz val="10"/>
      <name val="Arial"/>
      <family val="2"/>
    </font>
    <font>
      <sz val="10"/>
      <color rgb="FFFF0000"/>
      <name val="Arial"/>
      <family val="2"/>
    </font>
    <font>
      <sz val="9"/>
      <name val="Arial"/>
      <family val="2"/>
    </font>
    <font>
      <sz val="9"/>
      <name val="Osaka"/>
      <family val="3"/>
      <charset val="128"/>
    </font>
    <font>
      <sz val="10"/>
      <name val="Osaka"/>
      <family val="3"/>
      <charset val="128"/>
    </font>
    <font>
      <sz val="9"/>
      <color rgb="FFFF0000"/>
      <name val="Arial"/>
      <family val="2"/>
    </font>
    <font>
      <sz val="12"/>
      <name val="Arial"/>
      <family val="2"/>
    </font>
    <font>
      <sz val="9"/>
      <name val="Arial Unicode MS"/>
      <family val="3"/>
      <charset val="128"/>
    </font>
    <font>
      <b/>
      <i/>
      <sz val="10"/>
      <name val="Arial"/>
      <family val="2"/>
    </font>
    <font>
      <sz val="6"/>
      <name val="Osaka"/>
      <family val="3"/>
      <charset val="128"/>
    </font>
    <font>
      <sz val="10"/>
      <name val="Symbol"/>
      <family val="1"/>
      <charset val="2"/>
    </font>
    <font>
      <b/>
      <i/>
      <sz val="9"/>
      <color indexed="10"/>
      <name val="Arial"/>
      <family val="2"/>
    </font>
    <font>
      <b/>
      <i/>
      <sz val="14"/>
      <color rgb="FF0070C0"/>
      <name val="Arial"/>
      <family val="2"/>
    </font>
    <font>
      <sz val="10"/>
      <name val="Arial Unicode MS"/>
      <family val="3"/>
      <charset val="128"/>
    </font>
    <font>
      <sz val="11"/>
      <name val="游ゴシック"/>
      <family val="3"/>
      <charset val="128"/>
      <scheme val="minor"/>
    </font>
    <font>
      <sz val="11"/>
      <color rgb="FFFF0000"/>
      <name val="游ゴシック"/>
      <family val="3"/>
      <charset val="128"/>
      <scheme val="minor"/>
    </font>
    <font>
      <sz val="14"/>
      <name val="Arial"/>
      <family val="2"/>
    </font>
    <font>
      <sz val="11"/>
      <name val="Arial Unicode MS"/>
      <family val="3"/>
      <charset val="128"/>
    </font>
    <font>
      <sz val="11"/>
      <name val="Arial"/>
      <family val="2"/>
    </font>
    <font>
      <b/>
      <sz val="14"/>
      <name val="Arial"/>
      <family val="2"/>
    </font>
    <font>
      <b/>
      <sz val="11"/>
      <name val="Arial"/>
      <family val="2"/>
    </font>
    <font>
      <b/>
      <sz val="12"/>
      <name val="Arial"/>
      <family val="2"/>
    </font>
    <font>
      <b/>
      <i/>
      <sz val="14"/>
      <color indexed="12"/>
      <name val="Arial"/>
      <family val="2"/>
    </font>
    <font>
      <b/>
      <i/>
      <sz val="14"/>
      <color indexed="12"/>
      <name val="Osaka"/>
      <family val="3"/>
      <charset val="128"/>
    </font>
    <font>
      <b/>
      <i/>
      <sz val="12"/>
      <color indexed="12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rgb="FFCCFFCC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rgb="FFCCFF99"/>
        <bgColor indexed="64"/>
      </patternFill>
    </fill>
  </fills>
  <borders count="6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/>
      <top/>
      <bottom/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/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/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 style="double">
        <color indexed="64"/>
      </left>
      <right style="thin">
        <color indexed="64"/>
      </right>
      <top/>
      <bottom style="double">
        <color indexed="64"/>
      </bottom>
      <diagonal/>
    </border>
    <border>
      <left style="double">
        <color indexed="64"/>
      </left>
      <right style="double">
        <color indexed="64"/>
      </right>
      <top/>
      <bottom style="double">
        <color indexed="64"/>
      </bottom>
      <diagonal/>
    </border>
    <border>
      <left/>
      <right style="double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double">
        <color indexed="64"/>
      </left>
      <right style="thin">
        <color indexed="64"/>
      </right>
      <top/>
      <bottom/>
      <diagonal/>
    </border>
    <border>
      <left style="double">
        <color indexed="64"/>
      </left>
      <right style="double">
        <color indexed="64"/>
      </right>
      <top style="thin">
        <color indexed="64"/>
      </top>
      <bottom/>
      <diagonal/>
    </border>
    <border>
      <left/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/>
      <diagonal/>
    </border>
    <border>
      <left style="double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/>
      <bottom style="thin">
        <color indexed="64"/>
      </bottom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double">
        <color indexed="64"/>
      </right>
      <top/>
      <bottom/>
      <diagonal/>
    </border>
    <border>
      <left style="thin">
        <color indexed="64"/>
      </left>
      <right/>
      <top/>
      <bottom style="double">
        <color indexed="64"/>
      </bottom>
      <diagonal/>
    </border>
    <border>
      <left style="double">
        <color indexed="64"/>
      </left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/>
      <bottom style="double">
        <color indexed="64"/>
      </bottom>
      <diagonal/>
    </border>
  </borders>
  <cellStyleXfs count="2">
    <xf numFmtId="0" fontId="0" fillId="0" borderId="0">
      <alignment vertical="center"/>
    </xf>
    <xf numFmtId="0" fontId="15" fillId="0" borderId="0"/>
  </cellStyleXfs>
  <cellXfs count="276">
    <xf numFmtId="0" fontId="0" fillId="0" borderId="0" xfId="0">
      <alignment vertical="center"/>
    </xf>
    <xf numFmtId="0" fontId="1" fillId="0" borderId="0" xfId="0" applyFont="1">
      <alignment vertical="center"/>
    </xf>
    <xf numFmtId="49" fontId="1" fillId="0" borderId="0" xfId="0" applyNumberFormat="1" applyFont="1">
      <alignment vertical="center"/>
    </xf>
    <xf numFmtId="176" fontId="1" fillId="0" borderId="0" xfId="0" applyNumberFormat="1" applyFont="1">
      <alignment vertical="center"/>
    </xf>
    <xf numFmtId="0" fontId="4" fillId="0" borderId="0" xfId="0" applyFont="1">
      <alignment vertical="center"/>
    </xf>
    <xf numFmtId="177" fontId="4" fillId="0" borderId="1" xfId="0" applyNumberFormat="1" applyFont="1" applyBorder="1">
      <alignment vertical="center"/>
    </xf>
    <xf numFmtId="177" fontId="4" fillId="3" borderId="1" xfId="0" applyNumberFormat="1" applyFont="1" applyFill="1" applyBorder="1">
      <alignment vertical="center"/>
    </xf>
    <xf numFmtId="0" fontId="4" fillId="3" borderId="0" xfId="0" applyFont="1" applyFill="1">
      <alignment vertical="center"/>
    </xf>
    <xf numFmtId="0" fontId="6" fillId="0" borderId="1" xfId="0" applyFont="1" applyBorder="1" applyAlignment="1">
      <alignment horizontal="center" vertical="center"/>
    </xf>
    <xf numFmtId="178" fontId="4" fillId="3" borderId="1" xfId="0" applyNumberFormat="1" applyFont="1" applyFill="1" applyBorder="1">
      <alignment vertical="center"/>
    </xf>
    <xf numFmtId="178" fontId="4" fillId="0" borderId="1" xfId="0" applyNumberFormat="1" applyFont="1" applyBorder="1">
      <alignment vertical="center"/>
    </xf>
    <xf numFmtId="0" fontId="4" fillId="0" borderId="1" xfId="0" applyFont="1" applyBorder="1">
      <alignment vertical="center"/>
    </xf>
    <xf numFmtId="179" fontId="4" fillId="0" borderId="1" xfId="0" applyNumberFormat="1" applyFont="1" applyBorder="1">
      <alignment vertical="center"/>
    </xf>
    <xf numFmtId="180" fontId="4" fillId="0" borderId="1" xfId="0" applyNumberFormat="1" applyFont="1" applyBorder="1">
      <alignment vertical="center"/>
    </xf>
    <xf numFmtId="0" fontId="8" fillId="0" borderId="0" xfId="0" applyFont="1">
      <alignment vertical="center"/>
    </xf>
    <xf numFmtId="49" fontId="8" fillId="0" borderId="0" xfId="0" applyNumberFormat="1" applyFont="1">
      <alignment vertical="center"/>
    </xf>
    <xf numFmtId="176" fontId="8" fillId="0" borderId="0" xfId="0" applyNumberFormat="1" applyFont="1">
      <alignment vertical="center"/>
    </xf>
    <xf numFmtId="181" fontId="8" fillId="0" borderId="0" xfId="0" applyNumberFormat="1" applyFont="1">
      <alignment vertical="center"/>
    </xf>
    <xf numFmtId="182" fontId="8" fillId="0" borderId="0" xfId="0" applyNumberFormat="1" applyFont="1">
      <alignment vertical="center"/>
    </xf>
    <xf numFmtId="49" fontId="9" fillId="0" borderId="0" xfId="0" applyNumberFormat="1" applyFont="1">
      <alignment vertical="center"/>
    </xf>
    <xf numFmtId="182" fontId="9" fillId="0" borderId="0" xfId="0" applyNumberFormat="1" applyFont="1">
      <alignment vertical="center"/>
    </xf>
    <xf numFmtId="0" fontId="9" fillId="0" borderId="0" xfId="0" applyFont="1">
      <alignment vertical="center"/>
    </xf>
    <xf numFmtId="183" fontId="8" fillId="0" borderId="0" xfId="0" applyNumberFormat="1" applyFont="1">
      <alignment vertical="center"/>
    </xf>
    <xf numFmtId="180" fontId="8" fillId="0" borderId="0" xfId="0" applyNumberFormat="1" applyFont="1">
      <alignment vertical="center"/>
    </xf>
    <xf numFmtId="183" fontId="9" fillId="0" borderId="0" xfId="0" applyNumberFormat="1" applyFont="1">
      <alignment vertical="center"/>
    </xf>
    <xf numFmtId="180" fontId="9" fillId="0" borderId="0" xfId="0" applyNumberFormat="1" applyFont="1">
      <alignment vertical="center"/>
    </xf>
    <xf numFmtId="177" fontId="4" fillId="0" borderId="10" xfId="0" applyNumberFormat="1" applyFont="1" applyBorder="1">
      <alignment vertical="center"/>
    </xf>
    <xf numFmtId="177" fontId="4" fillId="0" borderId="11" xfId="0" applyNumberFormat="1" applyFont="1" applyBorder="1">
      <alignment vertical="center"/>
    </xf>
    <xf numFmtId="177" fontId="4" fillId="3" borderId="11" xfId="0" applyNumberFormat="1" applyFont="1" applyFill="1" applyBorder="1">
      <alignment vertical="center"/>
    </xf>
    <xf numFmtId="177" fontId="4" fillId="0" borderId="12" xfId="0" applyNumberFormat="1" applyFont="1" applyBorder="1">
      <alignment vertical="center"/>
    </xf>
    <xf numFmtId="177" fontId="4" fillId="0" borderId="2" xfId="0" applyNumberFormat="1" applyFont="1" applyBorder="1">
      <alignment vertical="center"/>
    </xf>
    <xf numFmtId="177" fontId="4" fillId="0" borderId="14" xfId="0" applyNumberFormat="1" applyFont="1" applyBorder="1">
      <alignment vertical="center"/>
    </xf>
    <xf numFmtId="0" fontId="4" fillId="0" borderId="15" xfId="0" applyFont="1" applyBorder="1" applyAlignment="1">
      <alignment horizontal="right" vertical="center"/>
    </xf>
    <xf numFmtId="0" fontId="4" fillId="0" borderId="16" xfId="0" applyFont="1" applyBorder="1" applyAlignment="1">
      <alignment horizontal="right" vertical="center"/>
    </xf>
    <xf numFmtId="178" fontId="4" fillId="0" borderId="10" xfId="0" applyNumberFormat="1" applyFont="1" applyBorder="1">
      <alignment vertical="center"/>
    </xf>
    <xf numFmtId="178" fontId="4" fillId="3" borderId="11" xfId="0" applyNumberFormat="1" applyFont="1" applyFill="1" applyBorder="1">
      <alignment vertical="center"/>
    </xf>
    <xf numFmtId="178" fontId="4" fillId="0" borderId="11" xfId="0" applyNumberFormat="1" applyFont="1" applyBorder="1">
      <alignment vertical="center"/>
    </xf>
    <xf numFmtId="178" fontId="4" fillId="0" borderId="12" xfId="0" applyNumberFormat="1" applyFont="1" applyBorder="1">
      <alignment vertical="center"/>
    </xf>
    <xf numFmtId="178" fontId="4" fillId="3" borderId="2" xfId="0" applyNumberFormat="1" applyFont="1" applyFill="1" applyBorder="1">
      <alignment vertical="center"/>
    </xf>
    <xf numFmtId="178" fontId="4" fillId="3" borderId="14" xfId="0" applyNumberFormat="1" applyFont="1" applyFill="1" applyBorder="1">
      <alignment vertical="center"/>
    </xf>
    <xf numFmtId="0" fontId="4" fillId="0" borderId="23" xfId="0" applyFont="1" applyBorder="1" applyAlignment="1">
      <alignment horizontal="right" vertical="center"/>
    </xf>
    <xf numFmtId="178" fontId="4" fillId="3" borderId="4" xfId="0" applyNumberFormat="1" applyFont="1" applyFill="1" applyBorder="1">
      <alignment vertical="center"/>
    </xf>
    <xf numFmtId="178" fontId="4" fillId="3" borderId="3" xfId="0" applyNumberFormat="1" applyFont="1" applyFill="1" applyBorder="1">
      <alignment vertical="center"/>
    </xf>
    <xf numFmtId="178" fontId="4" fillId="0" borderId="3" xfId="0" applyNumberFormat="1" applyFont="1" applyBorder="1">
      <alignment vertical="center"/>
    </xf>
    <xf numFmtId="178" fontId="4" fillId="0" borderId="18" xfId="0" applyNumberFormat="1" applyFont="1" applyBorder="1">
      <alignment vertical="center"/>
    </xf>
    <xf numFmtId="49" fontId="3" fillId="0" borderId="14" xfId="0" applyNumberFormat="1" applyFont="1" applyBorder="1" applyAlignment="1">
      <alignment horizontal="center" vertical="center" wrapText="1"/>
    </xf>
    <xf numFmtId="49" fontId="3" fillId="3" borderId="11" xfId="0" applyNumberFormat="1" applyFont="1" applyFill="1" applyBorder="1" applyAlignment="1">
      <alignment horizontal="center" vertical="center" wrapText="1"/>
    </xf>
    <xf numFmtId="49" fontId="3" fillId="0" borderId="11" xfId="0" applyNumberFormat="1" applyFont="1" applyBorder="1" applyAlignment="1">
      <alignment horizontal="center" vertical="center" wrapText="1"/>
    </xf>
    <xf numFmtId="49" fontId="3" fillId="0" borderId="12" xfId="0" applyNumberFormat="1" applyFont="1" applyBorder="1" applyAlignment="1">
      <alignment horizontal="center" vertical="center" wrapText="1"/>
    </xf>
    <xf numFmtId="177" fontId="4" fillId="3" borderId="3" xfId="0" applyNumberFormat="1" applyFont="1" applyFill="1" applyBorder="1">
      <alignment vertical="center"/>
    </xf>
    <xf numFmtId="177" fontId="4" fillId="0" borderId="3" xfId="0" applyNumberFormat="1" applyFont="1" applyBorder="1">
      <alignment vertical="center"/>
    </xf>
    <xf numFmtId="177" fontId="4" fillId="0" borderId="18" xfId="0" applyNumberFormat="1" applyFont="1" applyBorder="1">
      <alignment vertical="center"/>
    </xf>
    <xf numFmtId="0" fontId="0" fillId="0" borderId="5" xfId="0" applyBorder="1" applyAlignment="1">
      <alignment horizontal="center" vertical="center"/>
    </xf>
    <xf numFmtId="49" fontId="3" fillId="0" borderId="24" xfId="0" applyNumberFormat="1" applyFont="1" applyBorder="1" applyAlignment="1">
      <alignment horizontal="center" vertical="center" wrapText="1"/>
    </xf>
    <xf numFmtId="49" fontId="3" fillId="3" borderId="24" xfId="0" applyNumberFormat="1" applyFont="1" applyFill="1" applyBorder="1" applyAlignment="1">
      <alignment horizontal="center" vertical="center" wrapText="1"/>
    </xf>
    <xf numFmtId="49" fontId="3" fillId="0" borderId="25" xfId="0" applyNumberFormat="1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/>
    </xf>
    <xf numFmtId="177" fontId="4" fillId="3" borderId="4" xfId="0" applyNumberFormat="1" applyFont="1" applyFill="1" applyBorder="1">
      <alignment vertical="center"/>
    </xf>
    <xf numFmtId="177" fontId="4" fillId="3" borderId="2" xfId="0" applyNumberFormat="1" applyFont="1" applyFill="1" applyBorder="1">
      <alignment vertical="center"/>
    </xf>
    <xf numFmtId="177" fontId="4" fillId="3" borderId="14" xfId="0" applyNumberFormat="1" applyFont="1" applyFill="1" applyBorder="1">
      <alignment vertical="center"/>
    </xf>
    <xf numFmtId="0" fontId="4" fillId="0" borderId="22" xfId="0" applyFont="1" applyBorder="1" applyAlignment="1">
      <alignment horizontal="right" vertical="center"/>
    </xf>
    <xf numFmtId="0" fontId="8" fillId="0" borderId="17" xfId="0" applyFont="1" applyBorder="1" applyAlignment="1">
      <alignment horizontal="center" vertical="center"/>
    </xf>
    <xf numFmtId="177" fontId="4" fillId="0" borderId="4" xfId="0" applyNumberFormat="1" applyFont="1" applyBorder="1">
      <alignment vertical="center"/>
    </xf>
    <xf numFmtId="49" fontId="3" fillId="0" borderId="26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15" fillId="0" borderId="0" xfId="1"/>
    <xf numFmtId="0" fontId="15" fillId="0" borderId="0" xfId="1" applyAlignment="1">
      <alignment horizontal="center"/>
    </xf>
    <xf numFmtId="0" fontId="16" fillId="0" borderId="0" xfId="1" applyFont="1"/>
    <xf numFmtId="184" fontId="17" fillId="0" borderId="0" xfId="1" applyNumberFormat="1" applyFont="1"/>
    <xf numFmtId="0" fontId="17" fillId="0" borderId="0" xfId="1" applyFont="1"/>
    <xf numFmtId="0" fontId="17" fillId="0" borderId="0" xfId="1" applyFont="1" applyAlignment="1">
      <alignment horizontal="center"/>
    </xf>
    <xf numFmtId="184" fontId="17" fillId="0" borderId="0" xfId="1" applyNumberFormat="1" applyFont="1" applyAlignment="1">
      <alignment horizontal="center"/>
    </xf>
    <xf numFmtId="184" fontId="18" fillId="0" borderId="0" xfId="1" applyNumberFormat="1" applyFont="1"/>
    <xf numFmtId="0" fontId="19" fillId="0" borderId="0" xfId="1" applyFont="1"/>
    <xf numFmtId="0" fontId="19" fillId="0" borderId="0" xfId="1" applyFont="1" applyAlignment="1">
      <alignment horizontal="left"/>
    </xf>
    <xf numFmtId="183" fontId="19" fillId="0" borderId="0" xfId="1" applyNumberFormat="1" applyFont="1" applyAlignment="1">
      <alignment horizontal="right"/>
    </xf>
    <xf numFmtId="184" fontId="19" fillId="0" borderId="0" xfId="1" applyNumberFormat="1" applyFont="1"/>
    <xf numFmtId="0" fontId="20" fillId="0" borderId="0" xfId="1" applyFont="1"/>
    <xf numFmtId="0" fontId="21" fillId="0" borderId="0" xfId="1" applyFont="1"/>
    <xf numFmtId="0" fontId="22" fillId="0" borderId="0" xfId="1" applyFont="1"/>
    <xf numFmtId="183" fontId="22" fillId="0" borderId="0" xfId="1" applyNumberFormat="1" applyFont="1" applyAlignment="1">
      <alignment horizontal="right"/>
    </xf>
    <xf numFmtId="184" fontId="22" fillId="0" borderId="0" xfId="1" applyNumberFormat="1" applyFont="1"/>
    <xf numFmtId="0" fontId="23" fillId="0" borderId="0" xfId="1" applyFont="1"/>
    <xf numFmtId="0" fontId="23" fillId="0" borderId="0" xfId="1" applyFont="1" applyAlignment="1">
      <alignment horizontal="center"/>
    </xf>
    <xf numFmtId="176" fontId="17" fillId="0" borderId="0" xfId="1" applyNumberFormat="1" applyFont="1"/>
    <xf numFmtId="0" fontId="18" fillId="0" borderId="0" xfId="1" applyFont="1"/>
    <xf numFmtId="176" fontId="18" fillId="0" borderId="0" xfId="1" applyNumberFormat="1" applyFont="1"/>
    <xf numFmtId="0" fontId="24" fillId="0" borderId="0" xfId="1" applyFont="1"/>
    <xf numFmtId="185" fontId="17" fillId="0" borderId="0" xfId="1" applyNumberFormat="1" applyFont="1"/>
    <xf numFmtId="185" fontId="18" fillId="0" borderId="0" xfId="1" applyNumberFormat="1" applyFont="1"/>
    <xf numFmtId="185" fontId="19" fillId="0" borderId="0" xfId="1" applyNumberFormat="1" applyFont="1"/>
    <xf numFmtId="49" fontId="17" fillId="0" borderId="0" xfId="1" applyNumberFormat="1" applyFont="1"/>
    <xf numFmtId="176" fontId="19" fillId="0" borderId="0" xfId="1" applyNumberFormat="1" applyFont="1"/>
    <xf numFmtId="186" fontId="17" fillId="0" borderId="0" xfId="1" applyNumberFormat="1" applyFont="1" applyAlignment="1">
      <alignment horizontal="center" vertical="center"/>
    </xf>
    <xf numFmtId="0" fontId="17" fillId="0" borderId="0" xfId="1" applyFont="1" applyAlignment="1">
      <alignment horizontal="center" vertical="center"/>
    </xf>
    <xf numFmtId="184" fontId="19" fillId="0" borderId="27" xfId="1" applyNumberFormat="1" applyFont="1" applyBorder="1"/>
    <xf numFmtId="184" fontId="19" fillId="0" borderId="28" xfId="1" applyNumberFormat="1" applyFont="1" applyBorder="1"/>
    <xf numFmtId="184" fontId="19" fillId="0" borderId="29" xfId="1" applyNumberFormat="1" applyFont="1" applyBorder="1"/>
    <xf numFmtId="184" fontId="19" fillId="0" borderId="30" xfId="1" applyNumberFormat="1" applyFont="1" applyBorder="1"/>
    <xf numFmtId="184" fontId="19" fillId="0" borderId="32" xfId="1" applyNumberFormat="1" applyFont="1" applyBorder="1"/>
    <xf numFmtId="184" fontId="19" fillId="0" borderId="33" xfId="1" applyNumberFormat="1" applyFont="1" applyBorder="1"/>
    <xf numFmtId="184" fontId="19" fillId="0" borderId="34" xfId="1" applyNumberFormat="1" applyFont="1" applyBorder="1"/>
    <xf numFmtId="184" fontId="19" fillId="0" borderId="36" xfId="1" applyNumberFormat="1" applyFont="1" applyBorder="1"/>
    <xf numFmtId="184" fontId="19" fillId="0" borderId="3" xfId="1" applyNumberFormat="1" applyFont="1" applyBorder="1"/>
    <xf numFmtId="184" fontId="19" fillId="0" borderId="4" xfId="1" applyNumberFormat="1" applyFont="1" applyBorder="1"/>
    <xf numFmtId="184" fontId="19" fillId="0" borderId="37" xfId="1" applyNumberFormat="1" applyFont="1" applyBorder="1"/>
    <xf numFmtId="184" fontId="19" fillId="0" borderId="38" xfId="1" applyNumberFormat="1" applyFont="1" applyBorder="1"/>
    <xf numFmtId="184" fontId="19" fillId="0" borderId="39" xfId="1" applyNumberFormat="1" applyFont="1" applyBorder="1"/>
    <xf numFmtId="184" fontId="19" fillId="0" borderId="40" xfId="1" applyNumberFormat="1" applyFont="1" applyBorder="1"/>
    <xf numFmtId="184" fontId="19" fillId="0" borderId="41" xfId="1" applyNumberFormat="1" applyFont="1" applyBorder="1"/>
    <xf numFmtId="0" fontId="17" fillId="0" borderId="42" xfId="1" applyFont="1" applyBorder="1" applyAlignment="1">
      <alignment horizontal="center"/>
    </xf>
    <xf numFmtId="184" fontId="17" fillId="0" borderId="11" xfId="1" applyNumberFormat="1" applyFont="1" applyBorder="1"/>
    <xf numFmtId="184" fontId="17" fillId="0" borderId="11" xfId="1" applyNumberFormat="1" applyFont="1" applyBorder="1" applyAlignment="1">
      <alignment horizontal="center"/>
    </xf>
    <xf numFmtId="186" fontId="17" fillId="0" borderId="11" xfId="1" applyNumberFormat="1" applyFont="1" applyBorder="1" applyAlignment="1">
      <alignment horizontal="center" vertical="center"/>
    </xf>
    <xf numFmtId="186" fontId="17" fillId="0" borderId="14" xfId="1" applyNumberFormat="1" applyFont="1" applyBorder="1" applyAlignment="1">
      <alignment horizontal="center" vertical="center"/>
    </xf>
    <xf numFmtId="0" fontId="17" fillId="0" borderId="16" xfId="1" applyFont="1" applyBorder="1" applyAlignment="1">
      <alignment horizontal="center"/>
    </xf>
    <xf numFmtId="0" fontId="17" fillId="0" borderId="38" xfId="1" applyFont="1" applyBorder="1" applyAlignment="1">
      <alignment horizontal="center"/>
    </xf>
    <xf numFmtId="184" fontId="17" fillId="0" borderId="39" xfId="1" applyNumberFormat="1" applyFont="1" applyBorder="1"/>
    <xf numFmtId="184" fontId="17" fillId="0" borderId="39" xfId="1" applyNumberFormat="1" applyFont="1" applyBorder="1" applyAlignment="1">
      <alignment horizontal="center"/>
    </xf>
    <xf numFmtId="186" fontId="17" fillId="0" borderId="39" xfId="1" applyNumberFormat="1" applyFont="1" applyBorder="1" applyAlignment="1">
      <alignment horizontal="center" vertical="center"/>
    </xf>
    <xf numFmtId="186" fontId="17" fillId="0" borderId="40" xfId="1" applyNumberFormat="1" applyFont="1" applyBorder="1" applyAlignment="1">
      <alignment horizontal="center" vertical="center"/>
    </xf>
    <xf numFmtId="0" fontId="17" fillId="0" borderId="15" xfId="1" applyFont="1" applyBorder="1" applyAlignment="1">
      <alignment horizontal="center"/>
    </xf>
    <xf numFmtId="11" fontId="17" fillId="0" borderId="0" xfId="1" applyNumberFormat="1" applyFont="1" applyAlignment="1">
      <alignment horizontal="center"/>
    </xf>
    <xf numFmtId="186" fontId="17" fillId="0" borderId="33" xfId="1" applyNumberFormat="1" applyFont="1" applyBorder="1" applyAlignment="1">
      <alignment horizontal="center" vertical="center"/>
    </xf>
    <xf numFmtId="186" fontId="17" fillId="0" borderId="1" xfId="1" applyNumberFormat="1" applyFont="1" applyBorder="1" applyAlignment="1">
      <alignment horizontal="center" vertical="center"/>
    </xf>
    <xf numFmtId="186" fontId="17" fillId="0" borderId="2" xfId="1" applyNumberFormat="1" applyFont="1" applyBorder="1" applyAlignment="1">
      <alignment horizontal="center" vertical="center"/>
    </xf>
    <xf numFmtId="0" fontId="17" fillId="0" borderId="32" xfId="1" applyFont="1" applyBorder="1" applyAlignment="1">
      <alignment horizontal="center"/>
    </xf>
    <xf numFmtId="184" fontId="17" fillId="0" borderId="33" xfId="1" applyNumberFormat="1" applyFont="1" applyBorder="1"/>
    <xf numFmtId="184" fontId="17" fillId="0" borderId="33" xfId="1" applyNumberFormat="1" applyFont="1" applyBorder="1" applyAlignment="1">
      <alignment horizontal="center"/>
    </xf>
    <xf numFmtId="186" fontId="17" fillId="0" borderId="43" xfId="1" applyNumberFormat="1" applyFont="1" applyBorder="1" applyAlignment="1">
      <alignment horizontal="center" vertical="center"/>
    </xf>
    <xf numFmtId="0" fontId="17" fillId="0" borderId="23" xfId="1" applyFont="1" applyBorder="1" applyAlignment="1">
      <alignment horizontal="center"/>
    </xf>
    <xf numFmtId="0" fontId="25" fillId="0" borderId="25" xfId="1" applyFont="1" applyBorder="1" applyAlignment="1">
      <alignment horizontal="center" vertical="center"/>
    </xf>
    <xf numFmtId="0" fontId="25" fillId="0" borderId="44" xfId="1" applyFont="1" applyBorder="1" applyAlignment="1">
      <alignment horizontal="center" vertical="center"/>
    </xf>
    <xf numFmtId="0" fontId="25" fillId="0" borderId="11" xfId="1" applyFont="1" applyBorder="1" applyAlignment="1">
      <alignment horizontal="center" vertical="center" wrapText="1"/>
    </xf>
    <xf numFmtId="0" fontId="25" fillId="0" borderId="45" xfId="1" applyFont="1" applyBorder="1" applyAlignment="1">
      <alignment horizontal="center" vertical="center" wrapText="1"/>
    </xf>
    <xf numFmtId="11" fontId="19" fillId="0" borderId="42" xfId="1" applyNumberFormat="1" applyFont="1" applyBorder="1" applyAlignment="1">
      <alignment horizontal="center" vertical="center" wrapText="1"/>
    </xf>
    <xf numFmtId="11" fontId="19" fillId="0" borderId="11" xfId="1" applyNumberFormat="1" applyFont="1" applyBorder="1" applyAlignment="1">
      <alignment horizontal="center" vertical="center" wrapText="1"/>
    </xf>
    <xf numFmtId="11" fontId="19" fillId="0" borderId="45" xfId="1" applyNumberFormat="1" applyFont="1" applyBorder="1" applyAlignment="1">
      <alignment horizontal="center" vertical="center" wrapText="1"/>
    </xf>
    <xf numFmtId="11" fontId="19" fillId="0" borderId="46" xfId="1" applyNumberFormat="1" applyFont="1" applyBorder="1" applyAlignment="1">
      <alignment horizontal="center" vertical="center" wrapText="1"/>
    </xf>
    <xf numFmtId="0" fontId="28" fillId="0" borderId="0" xfId="1" applyFont="1" applyAlignment="1">
      <alignment horizontal="center"/>
    </xf>
    <xf numFmtId="184" fontId="19" fillId="0" borderId="49" xfId="1" applyNumberFormat="1" applyFont="1" applyBorder="1"/>
    <xf numFmtId="184" fontId="19" fillId="0" borderId="43" xfId="1" applyNumberFormat="1" applyFont="1" applyBorder="1"/>
    <xf numFmtId="184" fontId="19" fillId="0" borderId="50" xfId="1" applyNumberFormat="1" applyFont="1" applyBorder="1"/>
    <xf numFmtId="184" fontId="19" fillId="0" borderId="51" xfId="1" applyNumberFormat="1" applyFont="1" applyBorder="1"/>
    <xf numFmtId="11" fontId="19" fillId="0" borderId="44" xfId="1" applyNumberFormat="1" applyFont="1" applyBorder="1" applyAlignment="1">
      <alignment horizontal="center" vertical="center" wrapText="1"/>
    </xf>
    <xf numFmtId="11" fontId="19" fillId="0" borderId="52" xfId="1" applyNumberFormat="1" applyFont="1" applyBorder="1" applyAlignment="1">
      <alignment horizontal="center" vertical="center" wrapText="1"/>
    </xf>
    <xf numFmtId="0" fontId="28" fillId="0" borderId="0" xfId="1" applyFont="1"/>
    <xf numFmtId="0" fontId="28" fillId="0" borderId="53" xfId="1" applyFont="1" applyBorder="1"/>
    <xf numFmtId="184" fontId="19" fillId="0" borderId="54" xfId="1" applyNumberFormat="1" applyFont="1" applyBorder="1"/>
    <xf numFmtId="184" fontId="19" fillId="0" borderId="53" xfId="1" applyNumberFormat="1" applyFont="1" applyBorder="1"/>
    <xf numFmtId="184" fontId="19" fillId="0" borderId="55" xfId="1" applyNumberFormat="1" applyFont="1" applyBorder="1"/>
    <xf numFmtId="0" fontId="30" fillId="0" borderId="0" xfId="1" applyFont="1"/>
    <xf numFmtId="0" fontId="31" fillId="0" borderId="0" xfId="1" applyFont="1"/>
    <xf numFmtId="181" fontId="31" fillId="0" borderId="0" xfId="1" applyNumberFormat="1" applyFont="1"/>
    <xf numFmtId="176" fontId="31" fillId="0" borderId="0" xfId="1" applyNumberFormat="1" applyFont="1"/>
    <xf numFmtId="0" fontId="32" fillId="0" borderId="0" xfId="1" applyFont="1"/>
    <xf numFmtId="181" fontId="32" fillId="0" borderId="0" xfId="1" applyNumberFormat="1" applyFont="1"/>
    <xf numFmtId="176" fontId="32" fillId="0" borderId="0" xfId="1" applyNumberFormat="1" applyFont="1"/>
    <xf numFmtId="0" fontId="33" fillId="0" borderId="0" xfId="1" applyFont="1"/>
    <xf numFmtId="182" fontId="34" fillId="0" borderId="0" xfId="1" applyNumberFormat="1" applyFont="1" applyAlignment="1">
      <alignment horizontal="center" vertical="center"/>
    </xf>
    <xf numFmtId="182" fontId="35" fillId="0" borderId="0" xfId="1" applyNumberFormat="1" applyFont="1" applyAlignment="1">
      <alignment horizontal="center" vertical="center"/>
    </xf>
    <xf numFmtId="0" fontId="33" fillId="0" borderId="0" xfId="1" applyFont="1" applyAlignment="1">
      <alignment horizontal="center" vertical="center"/>
    </xf>
    <xf numFmtId="0" fontId="36" fillId="0" borderId="0" xfId="1" applyFont="1"/>
    <xf numFmtId="0" fontId="36" fillId="0" borderId="7" xfId="1" applyFont="1" applyBorder="1"/>
    <xf numFmtId="0" fontId="33" fillId="0" borderId="7" xfId="1" applyFont="1" applyBorder="1" applyAlignment="1">
      <alignment horizontal="center" vertical="center"/>
    </xf>
    <xf numFmtId="0" fontId="35" fillId="0" borderId="56" xfId="1" applyFont="1" applyBorder="1"/>
    <xf numFmtId="0" fontId="35" fillId="0" borderId="28" xfId="1" applyFont="1" applyBorder="1"/>
    <xf numFmtId="0" fontId="23" fillId="0" borderId="57" xfId="1" applyFont="1" applyBorder="1"/>
    <xf numFmtId="0" fontId="23" fillId="0" borderId="29" xfId="1" applyFont="1" applyBorder="1"/>
    <xf numFmtId="0" fontId="23" fillId="0" borderId="30" xfId="1" applyFont="1" applyBorder="1"/>
    <xf numFmtId="0" fontId="35" fillId="0" borderId="31" xfId="1" applyFont="1" applyBorder="1" applyAlignment="1">
      <alignment horizontal="center" vertical="center"/>
    </xf>
    <xf numFmtId="182" fontId="35" fillId="0" borderId="56" xfId="1" applyNumberFormat="1" applyFont="1" applyBorder="1"/>
    <xf numFmtId="182" fontId="35" fillId="0" borderId="33" xfId="1" applyNumberFormat="1" applyFont="1" applyBorder="1"/>
    <xf numFmtId="182" fontId="23" fillId="0" borderId="0" xfId="1" applyNumberFormat="1" applyFont="1"/>
    <xf numFmtId="182" fontId="23" fillId="0" borderId="33" xfId="1" applyNumberFormat="1" applyFont="1" applyBorder="1"/>
    <xf numFmtId="182" fontId="23" fillId="0" borderId="34" xfId="1" applyNumberFormat="1" applyFont="1" applyBorder="1"/>
    <xf numFmtId="0" fontId="35" fillId="0" borderId="13" xfId="1" applyFont="1" applyBorder="1" applyAlignment="1">
      <alignment horizontal="center" vertical="center"/>
    </xf>
    <xf numFmtId="182" fontId="37" fillId="0" borderId="56" xfId="1" applyNumberFormat="1" applyFont="1" applyBorder="1"/>
    <xf numFmtId="182" fontId="37" fillId="0" borderId="33" xfId="1" applyNumberFormat="1" applyFont="1" applyBorder="1"/>
    <xf numFmtId="182" fontId="38" fillId="0" borderId="0" xfId="1" applyNumberFormat="1" applyFont="1"/>
    <xf numFmtId="182" fontId="38" fillId="0" borderId="33" xfId="1" applyNumberFormat="1" applyFont="1" applyBorder="1"/>
    <xf numFmtId="182" fontId="38" fillId="0" borderId="34" xfId="1" applyNumberFormat="1" applyFont="1" applyBorder="1"/>
    <xf numFmtId="0" fontId="17" fillId="0" borderId="12" xfId="1" applyFont="1" applyBorder="1" applyAlignment="1">
      <alignment horizontal="center" vertical="center" wrapText="1"/>
    </xf>
    <xf numFmtId="0" fontId="17" fillId="0" borderId="11" xfId="1" applyFont="1" applyBorder="1" applyAlignment="1">
      <alignment horizontal="center" vertical="center" wrapText="1"/>
    </xf>
    <xf numFmtId="0" fontId="17" fillId="0" borderId="44" xfId="1" applyFont="1" applyBorder="1" applyAlignment="1">
      <alignment horizontal="center" vertical="center" wrapText="1"/>
    </xf>
    <xf numFmtId="0" fontId="17" fillId="0" borderId="29" xfId="1" applyFont="1" applyBorder="1" applyAlignment="1">
      <alignment horizontal="center" vertical="center" wrapText="1"/>
    </xf>
    <xf numFmtId="0" fontId="17" fillId="0" borderId="46" xfId="1" applyFont="1" applyBorder="1" applyAlignment="1">
      <alignment horizontal="center" vertical="center" wrapText="1"/>
    </xf>
    <xf numFmtId="0" fontId="23" fillId="0" borderId="52" xfId="1" applyFont="1" applyBorder="1" applyAlignment="1">
      <alignment horizontal="center" vertical="center"/>
    </xf>
    <xf numFmtId="0" fontId="35" fillId="0" borderId="6" xfId="1" applyFont="1" applyBorder="1" applyAlignment="1">
      <alignment horizontal="center" vertical="center"/>
    </xf>
    <xf numFmtId="0" fontId="39" fillId="6" borderId="0" xfId="1" applyFont="1" applyFill="1"/>
    <xf numFmtId="0" fontId="23" fillId="0" borderId="59" xfId="1" applyFont="1" applyBorder="1"/>
    <xf numFmtId="0" fontId="23" fillId="0" borderId="28" xfId="1" applyFont="1" applyBorder="1"/>
    <xf numFmtId="0" fontId="23" fillId="0" borderId="57" xfId="1" applyFont="1" applyBorder="1" applyAlignment="1">
      <alignment vertical="center"/>
    </xf>
    <xf numFmtId="0" fontId="23" fillId="0" borderId="29" xfId="1" applyFont="1" applyBorder="1" applyAlignment="1">
      <alignment vertical="center"/>
    </xf>
    <xf numFmtId="0" fontId="23" fillId="0" borderId="30" xfId="1" applyFont="1" applyBorder="1" applyAlignment="1">
      <alignment vertical="center"/>
    </xf>
    <xf numFmtId="0" fontId="23" fillId="0" borderId="31" xfId="1" applyFont="1" applyBorder="1" applyAlignment="1">
      <alignment horizontal="center" vertical="center"/>
    </xf>
    <xf numFmtId="182" fontId="23" fillId="0" borderId="56" xfId="1" applyNumberFormat="1" applyFont="1" applyBorder="1"/>
    <xf numFmtId="182" fontId="23" fillId="0" borderId="0" xfId="1" applyNumberFormat="1" applyFont="1" applyAlignment="1">
      <alignment vertical="center"/>
    </xf>
    <xf numFmtId="182" fontId="23" fillId="0" borderId="33" xfId="1" applyNumberFormat="1" applyFont="1" applyBorder="1" applyAlignment="1">
      <alignment vertical="center"/>
    </xf>
    <xf numFmtId="0" fontId="23" fillId="0" borderId="13" xfId="1" applyFont="1" applyBorder="1" applyAlignment="1">
      <alignment horizontal="center" vertical="center"/>
    </xf>
    <xf numFmtId="182" fontId="38" fillId="0" borderId="56" xfId="1" applyNumberFormat="1" applyFont="1" applyBorder="1"/>
    <xf numFmtId="182" fontId="38" fillId="0" borderId="0" xfId="1" applyNumberFormat="1" applyFont="1" applyAlignment="1">
      <alignment vertical="center"/>
    </xf>
    <xf numFmtId="182" fontId="38" fillId="0" borderId="33" xfId="1" applyNumberFormat="1" applyFont="1" applyBorder="1" applyAlignment="1">
      <alignment vertical="center"/>
    </xf>
    <xf numFmtId="182" fontId="38" fillId="0" borderId="34" xfId="1" applyNumberFormat="1" applyFont="1" applyBorder="1" applyAlignment="1">
      <alignment vertical="center"/>
    </xf>
    <xf numFmtId="182" fontId="23" fillId="0" borderId="34" xfId="1" applyNumberFormat="1" applyFont="1" applyBorder="1" applyAlignment="1">
      <alignment vertical="center"/>
    </xf>
    <xf numFmtId="0" fontId="35" fillId="0" borderId="12" xfId="1" applyFont="1" applyBorder="1" applyAlignment="1">
      <alignment horizontal="center" vertical="center" wrapText="1"/>
    </xf>
    <xf numFmtId="0" fontId="35" fillId="0" borderId="11" xfId="1" applyFont="1" applyBorder="1" applyAlignment="1">
      <alignment horizontal="center" vertical="center" wrapText="1"/>
    </xf>
    <xf numFmtId="0" fontId="35" fillId="0" borderId="44" xfId="1" applyFont="1" applyBorder="1" applyAlignment="1">
      <alignment horizontal="center" vertical="center" wrapText="1"/>
    </xf>
    <xf numFmtId="0" fontId="35" fillId="0" borderId="29" xfId="1" applyFont="1" applyBorder="1" applyAlignment="1">
      <alignment horizontal="center" vertical="center" wrapText="1"/>
    </xf>
    <xf numFmtId="0" fontId="35" fillId="0" borderId="46" xfId="1" applyFont="1" applyBorder="1" applyAlignment="1">
      <alignment horizontal="center" vertical="center" wrapText="1"/>
    </xf>
    <xf numFmtId="179" fontId="23" fillId="0" borderId="27" xfId="1" applyNumberFormat="1" applyFont="1" applyBorder="1"/>
    <xf numFmtId="179" fontId="23" fillId="0" borderId="29" xfId="1" applyNumberFormat="1" applyFont="1" applyBorder="1"/>
    <xf numFmtId="0" fontId="23" fillId="0" borderId="27" xfId="1" applyFont="1" applyBorder="1" applyAlignment="1">
      <alignment horizontal="center" vertical="center"/>
    </xf>
    <xf numFmtId="182" fontId="23" fillId="0" borderId="28" xfId="1" applyNumberFormat="1" applyFont="1" applyBorder="1" applyAlignment="1">
      <alignment horizontal="center" vertical="center"/>
    </xf>
    <xf numFmtId="182" fontId="23" fillId="0" borderId="30" xfId="1" applyNumberFormat="1" applyFont="1" applyBorder="1" applyAlignment="1">
      <alignment horizontal="center" vertical="center"/>
    </xf>
    <xf numFmtId="187" fontId="23" fillId="0" borderId="31" xfId="1" applyNumberFormat="1" applyFont="1" applyBorder="1" applyAlignment="1">
      <alignment horizontal="center" vertical="center"/>
    </xf>
    <xf numFmtId="0" fontId="23" fillId="0" borderId="6" xfId="1" applyFont="1" applyBorder="1" applyAlignment="1">
      <alignment horizontal="center" vertical="center"/>
    </xf>
    <xf numFmtId="179" fontId="23" fillId="0" borderId="32" xfId="1" applyNumberFormat="1" applyFont="1" applyBorder="1"/>
    <xf numFmtId="179" fontId="23" fillId="0" borderId="0" xfId="1" applyNumberFormat="1" applyFont="1"/>
    <xf numFmtId="0" fontId="23" fillId="0" borderId="32" xfId="1" applyFont="1" applyBorder="1" applyAlignment="1">
      <alignment horizontal="center" vertical="center"/>
    </xf>
    <xf numFmtId="182" fontId="23" fillId="0" borderId="33" xfId="1" applyNumberFormat="1" applyFont="1" applyBorder="1" applyAlignment="1">
      <alignment horizontal="center" vertical="center"/>
    </xf>
    <xf numFmtId="182" fontId="23" fillId="0" borderId="34" xfId="1" applyNumberFormat="1" applyFont="1" applyBorder="1" applyAlignment="1">
      <alignment horizontal="center" vertical="center"/>
    </xf>
    <xf numFmtId="187" fontId="23" fillId="0" borderId="13" xfId="1" applyNumberFormat="1" applyFont="1" applyBorder="1" applyAlignment="1">
      <alignment horizontal="center" vertical="center"/>
    </xf>
    <xf numFmtId="0" fontId="23" fillId="0" borderId="0" xfId="1" applyFont="1" applyAlignment="1">
      <alignment horizontal="center" vertical="center"/>
    </xf>
    <xf numFmtId="0" fontId="23" fillId="0" borderId="21" xfId="1" applyFont="1" applyBorder="1" applyAlignment="1">
      <alignment horizontal="center" vertical="center" wrapText="1"/>
    </xf>
    <xf numFmtId="0" fontId="23" fillId="0" borderId="20" xfId="1" applyFont="1" applyBorder="1" applyAlignment="1">
      <alignment horizontal="center" vertical="center" wrapText="1"/>
    </xf>
    <xf numFmtId="0" fontId="23" fillId="0" borderId="24" xfId="1" applyFont="1" applyBorder="1" applyAlignment="1">
      <alignment horizontal="center" vertical="center" wrapText="1"/>
    </xf>
    <xf numFmtId="0" fontId="23" fillId="0" borderId="26" xfId="1" applyFont="1" applyBorder="1" applyAlignment="1">
      <alignment horizontal="center" vertical="center" wrapText="1"/>
    </xf>
    <xf numFmtId="0" fontId="23" fillId="0" borderId="5" xfId="1" applyFont="1" applyBorder="1" applyAlignment="1">
      <alignment horizontal="center" vertical="center" wrapText="1"/>
    </xf>
    <xf numFmtId="0" fontId="33" fillId="0" borderId="0" xfId="1" applyFont="1" applyAlignment="1">
      <alignment horizontal="center" vertical="center" wrapText="1"/>
    </xf>
    <xf numFmtId="0" fontId="35" fillId="0" borderId="5" xfId="1" applyFont="1" applyBorder="1"/>
    <xf numFmtId="0" fontId="35" fillId="0" borderId="5" xfId="1" applyFont="1" applyBorder="1" applyAlignment="1">
      <alignment vertical="center"/>
    </xf>
    <xf numFmtId="0" fontId="35" fillId="0" borderId="17" xfId="1" applyFont="1" applyBorder="1" applyAlignment="1">
      <alignment horizontal="center"/>
    </xf>
    <xf numFmtId="0" fontId="23" fillId="0" borderId="6" xfId="1" applyFont="1" applyBorder="1"/>
    <xf numFmtId="0" fontId="33" fillId="7" borderId="0" xfId="1" applyFont="1" applyFill="1"/>
    <xf numFmtId="0" fontId="36" fillId="7" borderId="0" xfId="1" applyFont="1" applyFill="1"/>
    <xf numFmtId="0" fontId="8" fillId="0" borderId="19" xfId="0" applyFont="1" applyBorder="1" applyAlignment="1">
      <alignment horizontal="center" vertical="center"/>
    </xf>
    <xf numFmtId="0" fontId="8" fillId="0" borderId="20" xfId="0" applyFont="1" applyBorder="1" applyAlignment="1">
      <alignment horizontal="center" vertical="center"/>
    </xf>
    <xf numFmtId="0" fontId="8" fillId="0" borderId="21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10" fillId="2" borderId="17" xfId="0" applyFont="1" applyFill="1" applyBorder="1" applyAlignment="1">
      <alignment horizontal="center" vertical="center"/>
    </xf>
    <xf numFmtId="0" fontId="10" fillId="2" borderId="13" xfId="0" applyFont="1" applyFill="1" applyBorder="1" applyAlignment="1">
      <alignment horizontal="center" vertical="center"/>
    </xf>
    <xf numFmtId="0" fontId="4" fillId="0" borderId="19" xfId="0" applyFont="1" applyBorder="1" applyAlignment="1">
      <alignment horizontal="center" vertical="center"/>
    </xf>
    <xf numFmtId="0" fontId="4" fillId="0" borderId="20" xfId="0" applyFont="1" applyBorder="1" applyAlignment="1">
      <alignment horizontal="center" vertical="center"/>
    </xf>
    <xf numFmtId="0" fontId="4" fillId="0" borderId="21" xfId="0" applyFont="1" applyBorder="1" applyAlignment="1">
      <alignment horizontal="center" vertical="center"/>
    </xf>
    <xf numFmtId="0" fontId="11" fillId="2" borderId="6" xfId="0" applyFont="1" applyFill="1" applyBorder="1" applyAlignment="1">
      <alignment horizontal="center" vertical="center"/>
    </xf>
    <xf numFmtId="0" fontId="11" fillId="2" borderId="9" xfId="0" applyFont="1" applyFill="1" applyBorder="1" applyAlignment="1">
      <alignment horizontal="center" vertical="center"/>
    </xf>
    <xf numFmtId="0" fontId="14" fillId="2" borderId="17" xfId="0" applyFont="1" applyFill="1" applyBorder="1" applyAlignment="1">
      <alignment horizontal="center" vertical="center"/>
    </xf>
    <xf numFmtId="0" fontId="14" fillId="2" borderId="13" xfId="0" applyFont="1" applyFill="1" applyBorder="1" applyAlignment="1">
      <alignment horizontal="center" vertical="center"/>
    </xf>
    <xf numFmtId="0" fontId="17" fillId="0" borderId="35" xfId="1" applyFont="1" applyBorder="1" applyAlignment="1">
      <alignment horizontal="center" vertical="center"/>
    </xf>
    <xf numFmtId="0" fontId="17" fillId="0" borderId="23" xfId="1" applyFont="1" applyBorder="1" applyAlignment="1">
      <alignment horizontal="center" vertical="center"/>
    </xf>
    <xf numFmtId="0" fontId="17" fillId="0" borderId="31" xfId="1" applyFont="1" applyBorder="1" applyAlignment="1">
      <alignment horizontal="center" vertical="center"/>
    </xf>
    <xf numFmtId="0" fontId="29" fillId="4" borderId="53" xfId="1" applyFont="1" applyFill="1" applyBorder="1" applyAlignment="1">
      <alignment horizontal="center"/>
    </xf>
    <xf numFmtId="0" fontId="17" fillId="0" borderId="17" xfId="1" applyFont="1" applyBorder="1" applyAlignment="1">
      <alignment horizontal="center" vertical="center"/>
    </xf>
    <xf numFmtId="0" fontId="17" fillId="0" borderId="17" xfId="1" applyFont="1" applyBorder="1" applyAlignment="1">
      <alignment horizontal="center" vertical="center" wrapText="1"/>
    </xf>
    <xf numFmtId="0" fontId="17" fillId="0" borderId="13" xfId="1" applyFont="1" applyBorder="1" applyAlignment="1">
      <alignment horizontal="center" vertical="center" wrapText="1"/>
    </xf>
    <xf numFmtId="0" fontId="17" fillId="0" borderId="31" xfId="1" applyFont="1" applyBorder="1" applyAlignment="1">
      <alignment horizontal="center" vertical="center" wrapText="1"/>
    </xf>
    <xf numFmtId="0" fontId="29" fillId="5" borderId="0" xfId="1" applyFont="1" applyFill="1" applyAlignment="1">
      <alignment horizontal="center"/>
    </xf>
    <xf numFmtId="0" fontId="29" fillId="4" borderId="0" xfId="1" applyFont="1" applyFill="1" applyAlignment="1">
      <alignment horizontal="center"/>
    </xf>
    <xf numFmtId="0" fontId="17" fillId="0" borderId="20" xfId="1" applyFont="1" applyBorder="1" applyAlignment="1">
      <alignment horizontal="center" vertical="center" wrapText="1"/>
    </xf>
    <xf numFmtId="0" fontId="17" fillId="0" borderId="21" xfId="1" applyFont="1" applyBorder="1" applyAlignment="1">
      <alignment horizontal="center" vertical="center" wrapText="1"/>
    </xf>
    <xf numFmtId="0" fontId="25" fillId="0" borderId="8" xfId="1" applyFont="1" applyBorder="1" applyAlignment="1">
      <alignment horizontal="center" vertical="center"/>
    </xf>
    <xf numFmtId="0" fontId="25" fillId="0" borderId="27" xfId="1" applyFont="1" applyBorder="1" applyAlignment="1">
      <alignment horizontal="center" vertical="center"/>
    </xf>
    <xf numFmtId="0" fontId="17" fillId="0" borderId="48" xfId="1" applyFont="1" applyBorder="1" applyAlignment="1">
      <alignment horizontal="center"/>
    </xf>
    <xf numFmtId="0" fontId="17" fillId="0" borderId="47" xfId="1" applyFont="1" applyBorder="1" applyAlignment="1">
      <alignment horizontal="center"/>
    </xf>
    <xf numFmtId="0" fontId="17" fillId="0" borderId="7" xfId="1" applyFont="1" applyBorder="1" applyAlignment="1">
      <alignment horizontal="center" vertical="center" wrapText="1"/>
    </xf>
    <xf numFmtId="0" fontId="17" fillId="0" borderId="8" xfId="1" applyFont="1" applyBorder="1" applyAlignment="1">
      <alignment horizontal="center" vertical="center" wrapText="1"/>
    </xf>
    <xf numFmtId="0" fontId="17" fillId="0" borderId="19" xfId="1" applyFont="1" applyBorder="1" applyAlignment="1">
      <alignment horizontal="center" vertical="center" wrapText="1"/>
    </xf>
    <xf numFmtId="0" fontId="17" fillId="0" borderId="48" xfId="1" applyFont="1" applyBorder="1" applyAlignment="1">
      <alignment horizontal="center" vertical="center"/>
    </xf>
    <xf numFmtId="0" fontId="17" fillId="0" borderId="47" xfId="1" applyFont="1" applyBorder="1" applyAlignment="1">
      <alignment horizontal="center" vertical="center"/>
    </xf>
    <xf numFmtId="0" fontId="23" fillId="0" borderId="0" xfId="1" applyFont="1" applyAlignment="1">
      <alignment horizontal="center" vertical="center"/>
    </xf>
    <xf numFmtId="0" fontId="23" fillId="0" borderId="58" xfId="1" applyFont="1" applyBorder="1" applyAlignment="1">
      <alignment horizontal="center"/>
    </xf>
    <xf numFmtId="0" fontId="23" fillId="0" borderId="48" xfId="1" applyFont="1" applyBorder="1" applyAlignment="1">
      <alignment horizontal="center"/>
    </xf>
    <xf numFmtId="0" fontId="23" fillId="0" borderId="47" xfId="1" applyFont="1" applyBorder="1" applyAlignment="1">
      <alignment horizontal="center"/>
    </xf>
    <xf numFmtId="0" fontId="41" fillId="0" borderId="0" xfId="1" applyFont="1" applyAlignment="1">
      <alignment horizontal="center"/>
    </xf>
  </cellXfs>
  <cellStyles count="2">
    <cellStyle name="標準" xfId="0" builtinId="0"/>
    <cellStyle name="標準 2" xfId="1" xr:uid="{3F5F065F-CACD-40EE-B33D-9221BD4034A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16"/>
    </mc:Choice>
    <mc:Fallback>
      <c:style val="16"/>
    </mc:Fallback>
  </mc:AlternateContent>
  <c:chart>
    <c:autoTitleDeleted val="0"/>
    <c:plotArea>
      <c:layout>
        <c:manualLayout>
          <c:layoutTarget val="inner"/>
          <c:xMode val="edge"/>
          <c:yMode val="edge"/>
          <c:x val="0.21288024032478037"/>
          <c:y val="0.11263043925841718"/>
          <c:w val="0.65248832374166721"/>
          <c:h val="0.68814406105769943"/>
        </c:manualLayout>
      </c:layout>
      <c:scatterChart>
        <c:scatterStyle val="lineMarker"/>
        <c:varyColors val="0"/>
        <c:ser>
          <c:idx val="0"/>
          <c:order val="0"/>
          <c:spPr>
            <a:ln w="12700">
              <a:solidFill>
                <a:schemeClr val="tx1"/>
              </a:solidFill>
            </a:ln>
            <a:effectLst/>
          </c:spPr>
          <c:marker>
            <c:symbol val="circle"/>
            <c:size val="9"/>
            <c:spPr>
              <a:solidFill>
                <a:schemeClr val="tx1"/>
              </a:solidFill>
              <a:ln>
                <a:noFill/>
              </a:ln>
              <a:effectLst/>
            </c:spPr>
          </c:marker>
          <c:errBars>
            <c:errDir val="y"/>
            <c:errBarType val="both"/>
            <c:errValType val="cust"/>
            <c:noEndCap val="0"/>
            <c:plus>
              <c:numRef>
                <c:f>Fig.1b!$J$23:$J$27</c:f>
                <c:numCache>
                  <c:formatCode>General</c:formatCode>
                  <c:ptCount val="5"/>
                  <c:pt idx="0">
                    <c:v>14.546497127199887</c:v>
                  </c:pt>
                  <c:pt idx="1">
                    <c:v>41.652213543735073</c:v>
                  </c:pt>
                  <c:pt idx="2">
                    <c:v>53.992430523439616</c:v>
                  </c:pt>
                  <c:pt idx="3">
                    <c:v>21.085863310231527</c:v>
                  </c:pt>
                  <c:pt idx="4">
                    <c:v>20.441285944770655</c:v>
                  </c:pt>
                </c:numCache>
              </c:numRef>
            </c:plus>
            <c:minus>
              <c:numRef>
                <c:f>Fig.1b!$J$23:$J$27</c:f>
                <c:numCache>
                  <c:formatCode>General</c:formatCode>
                  <c:ptCount val="5"/>
                  <c:pt idx="0">
                    <c:v>14.546497127199887</c:v>
                  </c:pt>
                  <c:pt idx="1">
                    <c:v>41.652213543735073</c:v>
                  </c:pt>
                  <c:pt idx="2">
                    <c:v>53.992430523439616</c:v>
                  </c:pt>
                  <c:pt idx="3">
                    <c:v>21.085863310231527</c:v>
                  </c:pt>
                  <c:pt idx="4">
                    <c:v>20.441285944770655</c:v>
                  </c:pt>
                </c:numCache>
              </c:numRef>
            </c:minus>
          </c:errBars>
          <c:xVal>
            <c:numRef>
              <c:f>Fig.1b!$H$23:$H$27</c:f>
              <c:numCache>
                <c:formatCode>General</c:formatCode>
                <c:ptCount val="5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6</c:v>
                </c:pt>
              </c:numCache>
            </c:numRef>
          </c:xVal>
          <c:yVal>
            <c:numRef>
              <c:f>Fig.1b!$I$23:$I$27</c:f>
              <c:numCache>
                <c:formatCode>0.0_ </c:formatCode>
                <c:ptCount val="5"/>
                <c:pt idx="0">
                  <c:v>100</c:v>
                </c:pt>
                <c:pt idx="1">
                  <c:v>238.78857687638381</c:v>
                </c:pt>
                <c:pt idx="2">
                  <c:v>268.60344544024929</c:v>
                </c:pt>
                <c:pt idx="3">
                  <c:v>239.09214417681852</c:v>
                </c:pt>
                <c:pt idx="4">
                  <c:v>203.72841635984992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0F77-4696-B67E-13F6B45AEAA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80800000"/>
        <c:axId val="83120512"/>
      </c:scatterChart>
      <c:valAx>
        <c:axId val="80800000"/>
        <c:scaling>
          <c:orientation val="minMax"/>
          <c:max val="6"/>
          <c:min val="0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Time(hours</a:t>
                </a:r>
              </a:p>
              <a:p>
                <a:pPr>
                  <a:defRPr/>
                </a:pPr>
                <a:endParaRPr lang="ja-JP"/>
              </a:p>
            </c:rich>
          </c:tx>
          <c:layout>
            <c:manualLayout>
              <c:xMode val="edge"/>
              <c:yMode val="edge"/>
              <c:x val="0.44368450166965367"/>
              <c:y val="0.8797556575815505"/>
            </c:manualLayout>
          </c:layout>
          <c:overlay val="0"/>
        </c:title>
        <c:numFmt formatCode="General" sourceLinked="1"/>
        <c:majorTickMark val="out"/>
        <c:minorTickMark val="none"/>
        <c:tickLblPos val="nextTo"/>
        <c:crossAx val="83120512"/>
        <c:crosses val="autoZero"/>
        <c:crossBetween val="midCat"/>
        <c:majorUnit val="1"/>
        <c:minorUnit val="1"/>
      </c:valAx>
      <c:valAx>
        <c:axId val="83120512"/>
        <c:scaling>
          <c:orientation val="minMax"/>
          <c:max val="500"/>
          <c:min val="0"/>
        </c:scaling>
        <c:delete val="0"/>
        <c:axPos val="l"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Nrf-2/b-actin</a:t>
                </a:r>
              </a:p>
            </c:rich>
          </c:tx>
          <c:layout>
            <c:manualLayout>
              <c:xMode val="edge"/>
              <c:yMode val="edge"/>
              <c:x val="9.0300579790963519E-3"/>
              <c:y val="0.37984949585960609"/>
            </c:manualLayout>
          </c:layout>
          <c:overlay val="0"/>
        </c:title>
        <c:numFmt formatCode="0.0_ " sourceLinked="1"/>
        <c:majorTickMark val="out"/>
        <c:minorTickMark val="none"/>
        <c:tickLblPos val="nextTo"/>
        <c:crossAx val="80800000"/>
        <c:crosses val="autoZero"/>
        <c:crossBetween val="midCat"/>
      </c:valAx>
    </c:plotArea>
    <c:plotVisOnly val="1"/>
    <c:dispBlanksAs val="gap"/>
    <c:showDLblsOverMax val="0"/>
  </c:chart>
  <c:printSettings>
    <c:headerFooter/>
    <c:pageMargins b="0.74803149606299368" l="0.70866141732283638" r="0.70866141732283638" t="0.74803149606299368" header="0.31496062992126123" footer="0.31496062992126123"/>
    <c:pageSetup orientation="landscape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ja-JP"/>
              <a:t> TPNA time-course</a:t>
            </a:r>
          </a:p>
        </c:rich>
      </c:tx>
      <c:layout>
        <c:manualLayout>
          <c:xMode val="edge"/>
          <c:yMode val="edge"/>
          <c:x val="0.29573356055592914"/>
          <c:y val="2.939330596387092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ja-JP"/>
        </a:p>
      </c:txPr>
    </c:title>
    <c:autoTitleDeleted val="0"/>
    <c:plotArea>
      <c:layout>
        <c:manualLayout>
          <c:layoutTarget val="inner"/>
          <c:xMode val="edge"/>
          <c:yMode val="edge"/>
          <c:x val="0.16707026212305276"/>
          <c:y val="0.19149738835461907"/>
          <c:w val="0.79005434247461326"/>
          <c:h val="0.70465475016268542"/>
        </c:manualLayout>
      </c:layout>
      <c:scatterChart>
        <c:scatterStyle val="lineMarker"/>
        <c:varyColors val="0"/>
        <c:ser>
          <c:idx val="0"/>
          <c:order val="0"/>
          <c:spPr>
            <a:ln w="12700" cap="rnd">
              <a:solidFill>
                <a:schemeClr val="tx1"/>
              </a:solidFill>
              <a:round/>
            </a:ln>
            <a:effectLst/>
          </c:spPr>
          <c:marker>
            <c:symbol val="circle"/>
            <c:size val="6"/>
            <c:spPr>
              <a:solidFill>
                <a:schemeClr val="tx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errBars>
            <c:errDir val="y"/>
            <c:errBarType val="both"/>
            <c:errValType val="cust"/>
            <c:noEndCap val="0"/>
            <c:plus>
              <c:numRef>
                <c:f>Fig.1c!$J$39:$J$44</c:f>
                <c:numCache>
                  <c:formatCode>General</c:formatCode>
                  <c:ptCount val="6"/>
                  <c:pt idx="0">
                    <c:v>7.6373225567821477</c:v>
                  </c:pt>
                  <c:pt idx="1">
                    <c:v>14.161041560666627</c:v>
                  </c:pt>
                  <c:pt idx="2">
                    <c:v>15.277870905426999</c:v>
                  </c:pt>
                  <c:pt idx="3">
                    <c:v>8.6184477702654227</c:v>
                  </c:pt>
                  <c:pt idx="4">
                    <c:v>12.330011259923685</c:v>
                  </c:pt>
                  <c:pt idx="5">
                    <c:v>11.324480968906499</c:v>
                  </c:pt>
                </c:numCache>
              </c:numRef>
            </c:plus>
            <c:minus>
              <c:numRef>
                <c:f>Fig.1c!$J$39:$J$44</c:f>
                <c:numCache>
                  <c:formatCode>General</c:formatCode>
                  <c:ptCount val="6"/>
                  <c:pt idx="0">
                    <c:v>7.6373225567821477</c:v>
                  </c:pt>
                  <c:pt idx="1">
                    <c:v>14.161041560666627</c:v>
                  </c:pt>
                  <c:pt idx="2">
                    <c:v>15.277870905426999</c:v>
                  </c:pt>
                  <c:pt idx="3">
                    <c:v>8.6184477702654227</c:v>
                  </c:pt>
                  <c:pt idx="4">
                    <c:v>12.330011259923685</c:v>
                  </c:pt>
                  <c:pt idx="5">
                    <c:v>11.324480968906499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xVal>
            <c:numRef>
              <c:f>Fig.1c!$H$39:$H$44</c:f>
              <c:numCache>
                <c:formatCode>General</c:formatCode>
                <c:ptCount val="6"/>
                <c:pt idx="0">
                  <c:v>0</c:v>
                </c:pt>
                <c:pt idx="1">
                  <c:v>0.5</c:v>
                </c:pt>
                <c:pt idx="2">
                  <c:v>1</c:v>
                </c:pt>
                <c:pt idx="3">
                  <c:v>2</c:v>
                </c:pt>
                <c:pt idx="4">
                  <c:v>3</c:v>
                </c:pt>
                <c:pt idx="5">
                  <c:v>6</c:v>
                </c:pt>
              </c:numCache>
            </c:numRef>
          </c:xVal>
          <c:yVal>
            <c:numRef>
              <c:f>Fig.1c!$I$39:$I$44</c:f>
              <c:numCache>
                <c:formatCode>0.00_);[Red]\(0.00\)</c:formatCode>
                <c:ptCount val="6"/>
                <c:pt idx="0">
                  <c:v>100</c:v>
                </c:pt>
                <c:pt idx="1">
                  <c:v>86.123236569616537</c:v>
                </c:pt>
                <c:pt idx="2">
                  <c:v>93.051594913064235</c:v>
                </c:pt>
                <c:pt idx="3">
                  <c:v>76.273185045007935</c:v>
                </c:pt>
                <c:pt idx="4">
                  <c:v>91.919196652648296</c:v>
                </c:pt>
                <c:pt idx="5">
                  <c:v>78.848014754152487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2DB3-4904-8741-8D76282686A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681070400"/>
        <c:axId val="681065152"/>
      </c:scatterChart>
      <c:valAx>
        <c:axId val="68107040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681065152"/>
        <c:crosses val="autoZero"/>
        <c:crossBetween val="midCat"/>
      </c:valAx>
      <c:valAx>
        <c:axId val="681065152"/>
        <c:scaling>
          <c:orientation val="minMax"/>
          <c:max val="140"/>
        </c:scaling>
        <c:delete val="0"/>
        <c:axPos val="l"/>
        <c:numFmt formatCode="0.00_);[Red]\(0.00\)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681070400"/>
        <c:crosses val="autoZero"/>
        <c:crossBetween val="midCat"/>
      </c:valAx>
      <c:spPr>
        <a:noFill/>
        <a:ln w="25400"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92D050"/>
            </a:solidFill>
          </c:spPr>
          <c:invertIfNegative val="0"/>
          <c:dLbls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errBars>
            <c:errBarType val="both"/>
            <c:errValType val="cust"/>
            <c:noEndCap val="0"/>
            <c:plus>
              <c:numRef>
                <c:f>Fig.1d!$N$10:$N$12</c:f>
                <c:numCache>
                  <c:formatCode>General</c:formatCode>
                  <c:ptCount val="3"/>
                  <c:pt idx="0">
                    <c:v>10.324029537278467</c:v>
                  </c:pt>
                  <c:pt idx="1">
                    <c:v>11.828544468023772</c:v>
                  </c:pt>
                  <c:pt idx="2">
                    <c:v>31.49393997056994</c:v>
                  </c:pt>
                </c:numCache>
              </c:numRef>
            </c:plus>
            <c:minus>
              <c:numRef>
                <c:f>Fig.1d!$N$10:$N$12</c:f>
                <c:numCache>
                  <c:formatCode>General</c:formatCode>
                  <c:ptCount val="3"/>
                  <c:pt idx="0">
                    <c:v>10.324029537278467</c:v>
                  </c:pt>
                  <c:pt idx="1">
                    <c:v>11.828544468023772</c:v>
                  </c:pt>
                  <c:pt idx="2">
                    <c:v>31.49393997056994</c:v>
                  </c:pt>
                </c:numCache>
              </c:numRef>
            </c:minus>
          </c:errBars>
          <c:val>
            <c:numRef>
              <c:f>Fig.1d!$M$10:$M$12</c:f>
              <c:numCache>
                <c:formatCode>0.0_ </c:formatCode>
                <c:ptCount val="3"/>
                <c:pt idx="0" formatCode="General">
                  <c:v>100</c:v>
                </c:pt>
                <c:pt idx="1">
                  <c:v>245.37572254335265</c:v>
                </c:pt>
                <c:pt idx="2">
                  <c:v>346.67630057803473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2EF-4EE9-887F-A97B2486477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18267904"/>
        <c:axId val="118269440"/>
      </c:barChart>
      <c:catAx>
        <c:axId val="118267904"/>
        <c:scaling>
          <c:orientation val="minMax"/>
        </c:scaling>
        <c:delete val="0"/>
        <c:axPos val="b"/>
        <c:majorTickMark val="out"/>
        <c:minorTickMark val="none"/>
        <c:tickLblPos val="nextTo"/>
        <c:crossAx val="118269440"/>
        <c:crosses val="autoZero"/>
        <c:auto val="1"/>
        <c:lblAlgn val="ctr"/>
        <c:lblOffset val="100"/>
        <c:noMultiLvlLbl val="0"/>
      </c:catAx>
      <c:valAx>
        <c:axId val="118269440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crossAx val="118267904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175948</xdr:colOff>
      <xdr:row>2</xdr:row>
      <xdr:rowOff>105833</xdr:rowOff>
    </xdr:from>
    <xdr:to>
      <xdr:col>13</xdr:col>
      <xdr:colOff>111124</xdr:colOff>
      <xdr:row>16</xdr:row>
      <xdr:rowOff>115356</xdr:rowOff>
    </xdr:to>
    <xdr:graphicFrame macro="">
      <xdr:nvGraphicFramePr>
        <xdr:cNvPr id="2" name="グラフ 1">
          <a:extLst>
            <a:ext uri="{FF2B5EF4-FFF2-40B4-BE49-F238E27FC236}">
              <a16:creationId xmlns:a16="http://schemas.microsoft.com/office/drawing/2014/main" id="{CA288783-59FA-447A-9DB8-0A579FD9C42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740262</xdr:colOff>
      <xdr:row>19</xdr:row>
      <xdr:rowOff>162622</xdr:rowOff>
    </xdr:from>
    <xdr:to>
      <xdr:col>11</xdr:col>
      <xdr:colOff>638872</xdr:colOff>
      <xdr:row>33</xdr:row>
      <xdr:rowOff>164611</xdr:rowOff>
    </xdr:to>
    <xdr:graphicFrame macro="">
      <xdr:nvGraphicFramePr>
        <xdr:cNvPr id="2" name="グラフ 1">
          <a:extLst>
            <a:ext uri="{FF2B5EF4-FFF2-40B4-BE49-F238E27FC236}">
              <a16:creationId xmlns:a16="http://schemas.microsoft.com/office/drawing/2014/main" id="{659F2FC1-D2A2-4246-9DC5-C501AA067F1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158750</xdr:colOff>
      <xdr:row>12</xdr:row>
      <xdr:rowOff>306917</xdr:rowOff>
    </xdr:from>
    <xdr:to>
      <xdr:col>13</xdr:col>
      <xdr:colOff>359834</xdr:colOff>
      <xdr:row>26</xdr:row>
      <xdr:rowOff>31750</xdr:rowOff>
    </xdr:to>
    <xdr:graphicFrame macro="">
      <xdr:nvGraphicFramePr>
        <xdr:cNvPr id="2" name="グラフ 1">
          <a:extLst>
            <a:ext uri="{FF2B5EF4-FFF2-40B4-BE49-F238E27FC236}">
              <a16:creationId xmlns:a16="http://schemas.microsoft.com/office/drawing/2014/main" id="{222C97AB-68BE-441F-8877-B8DA43B69EF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DBD19F-21A7-463A-865C-C06D4C6DD044}">
  <sheetPr>
    <tabColor theme="0"/>
  </sheetPr>
  <dimension ref="A1:AK70"/>
  <sheetViews>
    <sheetView zoomScale="90" zoomScaleNormal="90" workbookViewId="0">
      <selection activeCell="G20" sqref="G20"/>
    </sheetView>
  </sheetViews>
  <sheetFormatPr defaultRowHeight="18.75"/>
  <cols>
    <col min="1" max="1" width="21.375" customWidth="1"/>
    <col min="2" max="5" width="11.125" customWidth="1"/>
    <col min="6" max="6" width="10.375" customWidth="1"/>
    <col min="8" max="8" width="11.75" customWidth="1"/>
    <col min="9" max="9" width="12.625" customWidth="1"/>
    <col min="10" max="10" width="10.875" customWidth="1"/>
    <col min="11" max="11" width="11.375" customWidth="1"/>
    <col min="12" max="12" width="9" customWidth="1"/>
    <col min="14" max="14" width="9.5" customWidth="1"/>
    <col min="19" max="19" width="4.125" customWidth="1"/>
    <col min="23" max="23" width="2.875" customWidth="1"/>
  </cols>
  <sheetData>
    <row r="1" spans="1:37" ht="19.5" thickBot="1"/>
    <row r="2" spans="1:37" ht="20.25" thickTop="1" thickBot="1">
      <c r="A2" s="241" t="s">
        <v>16</v>
      </c>
      <c r="B2" s="239" t="s">
        <v>18</v>
      </c>
      <c r="C2" s="239"/>
      <c r="D2" s="239"/>
      <c r="E2" s="240"/>
      <c r="F2" s="1"/>
      <c r="H2" s="1"/>
      <c r="I2" s="1"/>
      <c r="J2" s="1"/>
      <c r="K2" s="1"/>
      <c r="L2" s="1"/>
      <c r="M2" s="1"/>
      <c r="N2" s="1"/>
      <c r="O2" s="1"/>
      <c r="S2" s="1"/>
      <c r="T2" s="1"/>
      <c r="U2" s="1"/>
      <c r="V2" s="1"/>
      <c r="W2" s="1"/>
      <c r="X2" s="1"/>
      <c r="Z2" s="1"/>
      <c r="AA2" s="1"/>
      <c r="AB2" s="1"/>
      <c r="AC2" s="1"/>
      <c r="AD2" s="2"/>
      <c r="AE2" s="2"/>
      <c r="AF2" s="3"/>
      <c r="AG2" s="3"/>
      <c r="AH2" s="3"/>
      <c r="AI2" s="3"/>
      <c r="AJ2" s="3"/>
      <c r="AK2" s="1"/>
    </row>
    <row r="3" spans="1:37" ht="20.25" thickTop="1" thickBot="1">
      <c r="A3" s="242"/>
      <c r="B3" s="236" t="s">
        <v>15</v>
      </c>
      <c r="C3" s="237"/>
      <c r="D3" s="237"/>
      <c r="E3" s="238"/>
    </row>
    <row r="4" spans="1:37" ht="30.75" customHeight="1" thickTop="1" thickBot="1">
      <c r="A4" s="56" t="s">
        <v>17</v>
      </c>
      <c r="B4" s="63" t="s">
        <v>11</v>
      </c>
      <c r="C4" s="54" t="s">
        <v>12</v>
      </c>
      <c r="D4" s="53" t="s">
        <v>13</v>
      </c>
      <c r="E4" s="55" t="s">
        <v>19</v>
      </c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1"/>
      <c r="R4" s="1"/>
      <c r="S4" s="1"/>
      <c r="T4" s="1"/>
      <c r="U4" s="1"/>
      <c r="V4" s="1"/>
      <c r="W4" s="1"/>
      <c r="X4" s="1"/>
      <c r="Y4" s="1"/>
      <c r="Z4" s="1"/>
    </row>
    <row r="5" spans="1:37" ht="19.5" thickTop="1">
      <c r="A5" s="40" t="s">
        <v>20</v>
      </c>
      <c r="B5" s="62">
        <v>4843.3590000000004</v>
      </c>
      <c r="C5" s="49">
        <v>3707.7310000000002</v>
      </c>
      <c r="D5" s="50">
        <v>6316.0450000000001</v>
      </c>
      <c r="E5" s="51">
        <v>3305.4389999999999</v>
      </c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1"/>
      <c r="R5" s="1"/>
      <c r="S5" s="1"/>
      <c r="T5" s="1"/>
      <c r="U5" s="1"/>
      <c r="V5" s="1"/>
      <c r="W5" s="1"/>
      <c r="X5" s="1"/>
      <c r="Y5" s="1"/>
      <c r="Z5" s="1"/>
    </row>
    <row r="6" spans="1:37">
      <c r="A6" s="32" t="s">
        <v>6</v>
      </c>
      <c r="B6" s="30">
        <v>6035.125</v>
      </c>
      <c r="C6" s="6">
        <v>13672.543</v>
      </c>
      <c r="D6" s="5">
        <v>12531.945</v>
      </c>
      <c r="E6" s="26">
        <v>12458.966</v>
      </c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1"/>
      <c r="R6" s="1"/>
      <c r="S6" s="1"/>
      <c r="T6" s="1"/>
      <c r="U6" s="1"/>
      <c r="V6" s="1"/>
      <c r="W6" s="1"/>
      <c r="X6" s="1"/>
      <c r="Y6" s="1"/>
      <c r="Z6" s="1"/>
    </row>
    <row r="7" spans="1:37">
      <c r="A7" s="32" t="s">
        <v>7</v>
      </c>
      <c r="B7" s="30">
        <v>6410.9030000000002</v>
      </c>
      <c r="C7" s="6">
        <v>14769.472</v>
      </c>
      <c r="D7" s="5">
        <v>16443.723000000002</v>
      </c>
      <c r="E7" s="26">
        <v>12418.137000000001</v>
      </c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1"/>
      <c r="R7" s="1"/>
      <c r="S7" s="1"/>
      <c r="T7" s="1"/>
      <c r="U7" s="1"/>
      <c r="V7" s="1"/>
      <c r="W7" s="1"/>
      <c r="X7" s="1"/>
      <c r="Y7" s="1"/>
      <c r="Z7" s="1"/>
    </row>
    <row r="8" spans="1:37">
      <c r="A8" s="32" t="s">
        <v>8</v>
      </c>
      <c r="B8" s="30">
        <v>7656.0240000000003</v>
      </c>
      <c r="C8" s="6">
        <v>10790.53</v>
      </c>
      <c r="D8" s="5">
        <v>16068.228999999999</v>
      </c>
      <c r="E8" s="26">
        <v>16629.966</v>
      </c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1"/>
      <c r="R8" s="1"/>
      <c r="S8" s="1"/>
      <c r="T8" s="1"/>
      <c r="U8" s="1"/>
      <c r="V8" s="1"/>
      <c r="W8" s="1"/>
      <c r="X8" s="1"/>
      <c r="Y8" s="1"/>
      <c r="Z8" s="1"/>
    </row>
    <row r="9" spans="1:37" ht="19.5" thickBot="1">
      <c r="A9" s="33" t="s">
        <v>1</v>
      </c>
      <c r="B9" s="31">
        <v>5584.3879999999999</v>
      </c>
      <c r="C9" s="28">
        <v>9697.1669999999995</v>
      </c>
      <c r="D9" s="27">
        <v>12846.744000000001</v>
      </c>
      <c r="E9" s="29">
        <v>8292.643</v>
      </c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37" ht="20.25" thickTop="1" thickBot="1">
      <c r="A10" s="4"/>
      <c r="B10" s="4"/>
      <c r="C10" s="7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37" ht="20.25" thickTop="1" thickBot="1">
      <c r="A11" s="246" t="s">
        <v>9</v>
      </c>
      <c r="B11" s="243" t="s">
        <v>18</v>
      </c>
      <c r="C11" s="244"/>
      <c r="D11" s="244"/>
      <c r="E11" s="245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37" ht="20.25" thickTop="1" thickBot="1">
      <c r="A12" s="247"/>
      <c r="B12" s="236" t="s">
        <v>15</v>
      </c>
      <c r="C12" s="237"/>
      <c r="D12" s="237"/>
      <c r="E12" s="238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37" ht="25.5" thickTop="1" thickBot="1">
      <c r="A13" s="52" t="s">
        <v>17</v>
      </c>
      <c r="B13" s="53" t="s">
        <v>11</v>
      </c>
      <c r="C13" s="54" t="s">
        <v>12</v>
      </c>
      <c r="D13" s="53" t="s">
        <v>13</v>
      </c>
      <c r="E13" s="55" t="s">
        <v>14</v>
      </c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37" ht="19.5" thickTop="1">
      <c r="A14" s="60" t="s">
        <v>0</v>
      </c>
      <c r="B14" s="57">
        <v>15581.489</v>
      </c>
      <c r="C14" s="49">
        <v>11424.225</v>
      </c>
      <c r="D14" s="50">
        <v>21505.217000000001</v>
      </c>
      <c r="E14" s="51">
        <v>21442.044999999998</v>
      </c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37">
      <c r="A15" s="32" t="s">
        <v>6</v>
      </c>
      <c r="B15" s="58">
        <v>14693.094999999999</v>
      </c>
      <c r="C15" s="6">
        <v>15026.174999999999</v>
      </c>
      <c r="D15" s="5">
        <v>16710.458999999999</v>
      </c>
      <c r="E15" s="26">
        <v>24142.48</v>
      </c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37">
      <c r="A16" s="32" t="s">
        <v>7</v>
      </c>
      <c r="B16" s="58">
        <v>13642.874</v>
      </c>
      <c r="C16" s="6">
        <v>16754.66</v>
      </c>
      <c r="D16" s="5">
        <v>15469.630999999999</v>
      </c>
      <c r="E16" s="26">
        <v>25074.773000000001</v>
      </c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>
      <c r="A17" s="32" t="s">
        <v>8</v>
      </c>
      <c r="B17" s="58">
        <v>14483.852999999999</v>
      </c>
      <c r="C17" s="6">
        <v>17286.367999999999</v>
      </c>
      <c r="D17" s="5">
        <v>20003.702000000001</v>
      </c>
      <c r="E17" s="26">
        <v>26235.187000000002</v>
      </c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19.5" thickBot="1">
      <c r="A18" s="33" t="s">
        <v>1</v>
      </c>
      <c r="B18" s="59">
        <v>10630.61</v>
      </c>
      <c r="C18" s="28">
        <v>15106.589</v>
      </c>
      <c r="D18" s="27">
        <v>20274.631000000001</v>
      </c>
      <c r="E18" s="29">
        <v>20424.509999999998</v>
      </c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20.25" thickTop="1" thickBot="1">
      <c r="A19" s="4"/>
      <c r="B19" s="4"/>
      <c r="C19" s="7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</row>
    <row r="20" spans="1:26" ht="20.25" thickTop="1" thickBot="1">
      <c r="A20" s="248" t="s">
        <v>10</v>
      </c>
      <c r="B20" s="239" t="s">
        <v>21</v>
      </c>
      <c r="C20" s="239"/>
      <c r="D20" s="239"/>
      <c r="E20" s="240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</row>
    <row r="21" spans="1:26" ht="20.25" thickTop="1" thickBot="1">
      <c r="A21" s="249"/>
      <c r="B21" s="237" t="s">
        <v>15</v>
      </c>
      <c r="C21" s="237"/>
      <c r="D21" s="237"/>
      <c r="E21" s="238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</row>
    <row r="22" spans="1:26" ht="27" thickTop="1" thickBot="1">
      <c r="A22" s="61" t="s">
        <v>17</v>
      </c>
      <c r="B22" s="45" t="s">
        <v>11</v>
      </c>
      <c r="C22" s="46" t="s">
        <v>12</v>
      </c>
      <c r="D22" s="47" t="s">
        <v>13</v>
      </c>
      <c r="E22" s="48" t="s">
        <v>14</v>
      </c>
      <c r="F22" s="4"/>
      <c r="G22" s="4"/>
      <c r="H22" s="8" t="s">
        <v>2</v>
      </c>
      <c r="I22" s="64" t="s">
        <v>22</v>
      </c>
      <c r="J22" s="64" t="s">
        <v>23</v>
      </c>
      <c r="K22" s="8" t="s">
        <v>3</v>
      </c>
      <c r="L22" s="8" t="s">
        <v>4</v>
      </c>
      <c r="M22" s="8" t="s">
        <v>5</v>
      </c>
      <c r="N22" s="4"/>
    </row>
    <row r="23" spans="1:26" ht="19.5" thickTop="1">
      <c r="A23" s="60" t="s">
        <v>0</v>
      </c>
      <c r="B23" s="41">
        <f t="shared" ref="B23:E27" si="0">B5/B14</f>
        <v>0.31084057499254408</v>
      </c>
      <c r="C23" s="42">
        <f t="shared" si="0"/>
        <v>0.32454989288113639</v>
      </c>
      <c r="D23" s="43">
        <f t="shared" si="0"/>
        <v>0.29369826865732163</v>
      </c>
      <c r="E23" s="44">
        <f t="shared" si="0"/>
        <v>0.15415689128532284</v>
      </c>
      <c r="F23" s="4"/>
      <c r="G23" s="4"/>
      <c r="H23" s="11">
        <v>0</v>
      </c>
      <c r="I23" s="12">
        <v>100</v>
      </c>
      <c r="J23" s="12">
        <f>L23/$K$23*100</f>
        <v>14.546497127199887</v>
      </c>
      <c r="K23" s="13">
        <f>AVERAGE(B23:E23)</f>
        <v>0.27081140695408124</v>
      </c>
      <c r="L23" s="13">
        <f>STDEV(B23:E23)/SQRT(M23)</f>
        <v>3.939357353270502E-2</v>
      </c>
      <c r="M23" s="11">
        <f>COUNT(B23:E23)</f>
        <v>4</v>
      </c>
      <c r="N23" s="4"/>
    </row>
    <row r="24" spans="1:26">
      <c r="A24" s="32" t="s">
        <v>6</v>
      </c>
      <c r="B24" s="38">
        <f t="shared" si="0"/>
        <v>0.41074565978100597</v>
      </c>
      <c r="C24" s="9">
        <f t="shared" si="0"/>
        <v>0.90991506487845375</v>
      </c>
      <c r="D24" s="10">
        <f t="shared" si="0"/>
        <v>0.74994618639739341</v>
      </c>
      <c r="E24" s="34">
        <f t="shared" si="0"/>
        <v>0.51605990768139809</v>
      </c>
      <c r="F24" s="4"/>
      <c r="G24" s="4"/>
      <c r="H24" s="11">
        <v>1</v>
      </c>
      <c r="I24" s="12">
        <f>K24/$K$23*100</f>
        <v>238.78857687638381</v>
      </c>
      <c r="J24" s="12">
        <f>L24/$K$23*100</f>
        <v>41.652213543735073</v>
      </c>
      <c r="K24" s="13">
        <f t="shared" ref="K24:K27" si="1">AVERAGE(B24:E24)</f>
        <v>0.64666670468456289</v>
      </c>
      <c r="L24" s="13">
        <f t="shared" ref="L24:L27" si="2">STDEV(B24:E24)/SQRT(M24)</f>
        <v>0.11279894552530732</v>
      </c>
      <c r="M24" s="11">
        <f t="shared" ref="M24:M27" si="3">COUNT(B24:E24)</f>
        <v>4</v>
      </c>
      <c r="N24" s="4"/>
    </row>
    <row r="25" spans="1:26">
      <c r="A25" s="32" t="s">
        <v>7</v>
      </c>
      <c r="B25" s="38">
        <f t="shared" si="0"/>
        <v>0.46990853979887232</v>
      </c>
      <c r="C25" s="9">
        <f t="shared" si="0"/>
        <v>0.88151427722197884</v>
      </c>
      <c r="D25" s="10">
        <f t="shared" si="0"/>
        <v>1.0629680177891769</v>
      </c>
      <c r="E25" s="34">
        <f t="shared" si="0"/>
        <v>0.49524424408547985</v>
      </c>
      <c r="F25" s="4"/>
      <c r="G25" s="4"/>
      <c r="H25" s="11">
        <v>2</v>
      </c>
      <c r="I25" s="12">
        <f t="shared" ref="I25:I27" si="4">K25/$K$23*100</f>
        <v>268.60344544024929</v>
      </c>
      <c r="J25" s="12">
        <f>L25/$K$23*100</f>
        <v>53.992430523439616</v>
      </c>
      <c r="K25" s="13">
        <f t="shared" si="1"/>
        <v>0.72740876972387702</v>
      </c>
      <c r="L25" s="13">
        <f t="shared" si="2"/>
        <v>0.14621766074923162</v>
      </c>
      <c r="M25" s="11">
        <f t="shared" si="3"/>
        <v>4</v>
      </c>
      <c r="N25" s="4"/>
    </row>
    <row r="26" spans="1:26">
      <c r="A26" s="32" t="s">
        <v>8</v>
      </c>
      <c r="B26" s="38">
        <f t="shared" si="0"/>
        <v>0.52859028602402969</v>
      </c>
      <c r="C26" s="9">
        <f t="shared" si="0"/>
        <v>0.62422193025162953</v>
      </c>
      <c r="D26" s="10">
        <f t="shared" si="0"/>
        <v>0.80326276606200187</v>
      </c>
      <c r="E26" s="34">
        <f t="shared" si="0"/>
        <v>0.63388021591002952</v>
      </c>
      <c r="F26" s="4"/>
      <c r="G26" s="4"/>
      <c r="H26" s="11">
        <v>3</v>
      </c>
      <c r="I26" s="12">
        <f t="shared" si="4"/>
        <v>239.09214417681852</v>
      </c>
      <c r="J26" s="12">
        <f t="shared" ref="J26" si="5">L26/$K$23*100</f>
        <v>21.085863310231527</v>
      </c>
      <c r="K26" s="13">
        <f t="shared" si="1"/>
        <v>0.64748879956192262</v>
      </c>
      <c r="L26" s="13">
        <f t="shared" si="2"/>
        <v>5.7102923098852398E-2</v>
      </c>
      <c r="M26" s="11">
        <f t="shared" si="3"/>
        <v>4</v>
      </c>
      <c r="N26" s="4"/>
    </row>
    <row r="27" spans="1:26" ht="19.5" thickBot="1">
      <c r="A27" s="33" t="s">
        <v>1</v>
      </c>
      <c r="B27" s="39">
        <f t="shared" si="0"/>
        <v>0.52531209403787738</v>
      </c>
      <c r="C27" s="35">
        <f t="shared" si="0"/>
        <v>0.64191638496287939</v>
      </c>
      <c r="D27" s="36">
        <f t="shared" si="0"/>
        <v>0.63363639022579499</v>
      </c>
      <c r="E27" s="37">
        <f t="shared" si="0"/>
        <v>0.40601429361096059</v>
      </c>
      <c r="F27" s="4"/>
      <c r="G27" s="4"/>
      <c r="H27" s="11">
        <v>6</v>
      </c>
      <c r="I27" s="12">
        <f t="shared" si="4"/>
        <v>203.72841635984992</v>
      </c>
      <c r="J27" s="12">
        <f>L27/$K$23*100</f>
        <v>20.441285944770655</v>
      </c>
      <c r="K27" s="13">
        <f t="shared" si="1"/>
        <v>0.55171979070937816</v>
      </c>
      <c r="L27" s="13">
        <f t="shared" si="2"/>
        <v>5.5357334066540274E-2</v>
      </c>
      <c r="M27" s="11">
        <f t="shared" si="3"/>
        <v>4</v>
      </c>
      <c r="N27" s="4"/>
    </row>
    <row r="28" spans="1:26" ht="19.5" thickTop="1">
      <c r="A28" s="4"/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</row>
    <row r="29" spans="1:26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</row>
    <row r="30" spans="1:26">
      <c r="A30" s="4"/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</row>
    <row r="31" spans="1:26">
      <c r="A31" s="4"/>
      <c r="B31" s="4"/>
      <c r="C31" s="4"/>
    </row>
    <row r="32" spans="1:26">
      <c r="A32" s="4"/>
      <c r="B32" s="4"/>
      <c r="C32" s="4"/>
    </row>
    <row r="33" spans="1:14">
      <c r="A33" s="4"/>
      <c r="B33" s="4"/>
      <c r="C33" s="4"/>
    </row>
    <row r="34" spans="1:14">
      <c r="A34" s="4"/>
      <c r="B34" s="4"/>
      <c r="C34" s="4"/>
    </row>
    <row r="35" spans="1:14">
      <c r="A35" s="4"/>
      <c r="B35" s="4"/>
      <c r="C35" s="4"/>
    </row>
    <row r="36" spans="1:14">
      <c r="A36" s="4"/>
      <c r="B36" s="4"/>
      <c r="C36" s="4"/>
    </row>
    <row r="37" spans="1:14">
      <c r="A37" s="4"/>
      <c r="B37" s="4"/>
      <c r="C37" s="4"/>
    </row>
    <row r="38" spans="1:14">
      <c r="A38" s="4"/>
      <c r="B38" s="4"/>
      <c r="C38" s="4"/>
      <c r="D38" s="4"/>
      <c r="E38" s="4"/>
      <c r="F38" s="4"/>
      <c r="G38" s="4"/>
      <c r="H38" s="4"/>
    </row>
    <row r="39" spans="1:14">
      <c r="A39" s="14"/>
      <c r="B39" s="14"/>
      <c r="C39" s="14"/>
      <c r="D39" s="14"/>
      <c r="E39" s="14"/>
      <c r="F39" s="14"/>
      <c r="G39" s="14"/>
      <c r="H39" s="14"/>
      <c r="I39" s="14"/>
      <c r="J39" s="14"/>
      <c r="K39" s="14"/>
      <c r="L39" s="14"/>
      <c r="M39" s="14"/>
      <c r="N39" s="14"/>
    </row>
    <row r="40" spans="1:14">
      <c r="A40" s="14"/>
      <c r="B40" s="14"/>
      <c r="C40" s="14"/>
      <c r="D40" s="14"/>
      <c r="E40" s="14"/>
      <c r="F40" s="14"/>
      <c r="G40" s="14"/>
      <c r="H40" s="14"/>
      <c r="I40" s="14"/>
      <c r="J40" s="14"/>
      <c r="K40" s="14"/>
      <c r="L40" s="14"/>
      <c r="M40" s="14"/>
      <c r="N40" s="14"/>
    </row>
    <row r="41" spans="1:14">
      <c r="A41" s="14"/>
      <c r="B41" s="14"/>
      <c r="C41" s="14"/>
      <c r="D41" s="14"/>
      <c r="E41" s="14"/>
      <c r="F41" s="14"/>
      <c r="G41" s="14"/>
      <c r="H41" s="14"/>
      <c r="I41" s="14"/>
      <c r="J41" s="14"/>
      <c r="K41" s="14"/>
      <c r="L41" s="14"/>
      <c r="M41" s="14"/>
      <c r="N41" s="14"/>
    </row>
    <row r="42" spans="1:14">
      <c r="A42" s="15"/>
      <c r="B42" s="16"/>
      <c r="C42" s="14"/>
      <c r="D42" s="17"/>
      <c r="E42" s="16"/>
      <c r="F42" s="14"/>
      <c r="G42" s="14"/>
      <c r="H42" s="17"/>
      <c r="I42" s="14"/>
      <c r="J42" s="14"/>
      <c r="K42" s="14"/>
      <c r="L42" s="14"/>
      <c r="M42" s="14"/>
      <c r="N42" s="14"/>
    </row>
    <row r="43" spans="1:14">
      <c r="A43" s="14"/>
      <c r="B43" s="14"/>
      <c r="C43" s="14"/>
      <c r="D43" s="14"/>
      <c r="E43" s="14"/>
      <c r="F43" s="14"/>
      <c r="G43" s="14"/>
      <c r="H43" s="14"/>
      <c r="I43" s="14"/>
      <c r="J43" s="14"/>
      <c r="K43" s="14"/>
      <c r="L43" s="14"/>
      <c r="M43" s="14"/>
      <c r="N43" s="14"/>
    </row>
    <row r="44" spans="1:14">
      <c r="A44" s="14"/>
      <c r="B44" s="14"/>
      <c r="C44" s="14"/>
      <c r="D44" s="14"/>
      <c r="E44" s="14"/>
      <c r="F44" s="14"/>
      <c r="G44" s="14"/>
      <c r="H44" s="14"/>
      <c r="I44" s="14"/>
      <c r="J44" s="14"/>
      <c r="K44" s="14"/>
      <c r="L44" s="14"/>
      <c r="M44" s="14"/>
      <c r="N44" s="14"/>
    </row>
    <row r="45" spans="1:14">
      <c r="A45" s="14"/>
      <c r="B45" s="14"/>
      <c r="C45" s="14"/>
      <c r="D45" s="14"/>
      <c r="E45" s="14"/>
      <c r="F45" s="14"/>
      <c r="G45" s="14"/>
      <c r="H45" s="14"/>
      <c r="I45" s="14"/>
      <c r="J45" s="14"/>
      <c r="K45" s="14"/>
      <c r="L45" s="14"/>
      <c r="M45" s="14"/>
      <c r="N45" s="14"/>
    </row>
    <row r="46" spans="1:14">
      <c r="A46" s="15"/>
      <c r="B46" s="16"/>
      <c r="C46" s="14"/>
      <c r="D46" s="16"/>
      <c r="E46" s="16"/>
      <c r="F46" s="17"/>
      <c r="G46" s="14"/>
      <c r="H46" s="14"/>
      <c r="I46" s="14"/>
      <c r="J46" s="14"/>
      <c r="K46" s="14"/>
      <c r="L46" s="14"/>
      <c r="M46" s="14"/>
      <c r="N46" s="14"/>
    </row>
    <row r="47" spans="1:14">
      <c r="A47" s="15"/>
      <c r="B47" s="16"/>
      <c r="C47" s="14"/>
      <c r="D47" s="16"/>
      <c r="E47" s="16"/>
      <c r="F47" s="14"/>
      <c r="G47" s="14"/>
      <c r="H47" s="14"/>
      <c r="I47" s="14"/>
      <c r="J47" s="14"/>
      <c r="K47" s="14"/>
      <c r="L47" s="14"/>
      <c r="M47" s="14"/>
      <c r="N47" s="14"/>
    </row>
    <row r="48" spans="1:14">
      <c r="A48" s="15"/>
      <c r="B48" s="16"/>
      <c r="C48" s="14"/>
      <c r="D48" s="16"/>
      <c r="E48" s="16"/>
      <c r="F48" s="14"/>
      <c r="G48" s="14"/>
      <c r="H48" s="14"/>
      <c r="I48" s="14"/>
      <c r="J48" s="14"/>
      <c r="K48" s="14"/>
      <c r="L48" s="14"/>
      <c r="M48" s="14"/>
      <c r="N48" s="14"/>
    </row>
    <row r="49" spans="1:14">
      <c r="A49" s="14"/>
      <c r="B49" s="14"/>
      <c r="C49" s="14"/>
      <c r="D49" s="14"/>
      <c r="E49" s="14"/>
      <c r="F49" s="14"/>
      <c r="G49" s="14"/>
      <c r="H49" s="14"/>
      <c r="I49" s="14"/>
      <c r="J49" s="14"/>
      <c r="K49" s="14"/>
      <c r="L49" s="14"/>
      <c r="M49" s="14"/>
      <c r="N49" s="14"/>
    </row>
    <row r="50" spans="1:14">
      <c r="A50" s="14"/>
      <c r="B50" s="14"/>
      <c r="C50" s="14"/>
      <c r="D50" s="14"/>
      <c r="E50" s="14"/>
      <c r="F50" s="14"/>
      <c r="G50" s="14"/>
      <c r="H50" s="14"/>
      <c r="I50" s="14"/>
      <c r="J50" s="14"/>
      <c r="K50" s="14"/>
      <c r="L50" s="14"/>
      <c r="M50" s="14"/>
      <c r="N50" s="14"/>
    </row>
    <row r="51" spans="1:14">
      <c r="A51" s="14"/>
      <c r="B51" s="14"/>
      <c r="C51" s="14"/>
      <c r="D51" s="14"/>
      <c r="E51" s="14"/>
      <c r="F51" s="14"/>
      <c r="G51" s="22"/>
      <c r="H51" s="22"/>
      <c r="I51" s="22"/>
      <c r="J51" s="22"/>
      <c r="K51" s="22"/>
      <c r="L51" s="22"/>
      <c r="M51" s="14"/>
      <c r="N51" s="14"/>
    </row>
    <row r="52" spans="1:14">
      <c r="A52" s="14"/>
      <c r="B52" s="16"/>
      <c r="C52" s="14"/>
      <c r="D52" s="16"/>
      <c r="E52" s="17"/>
      <c r="F52" s="14"/>
      <c r="G52" s="22"/>
      <c r="H52" s="22"/>
      <c r="I52" s="22"/>
      <c r="J52" s="22"/>
      <c r="K52" s="22"/>
      <c r="L52" s="22"/>
      <c r="M52" s="14"/>
      <c r="N52" s="14"/>
    </row>
    <row r="53" spans="1:14">
      <c r="A53" s="14"/>
      <c r="B53" s="16"/>
      <c r="C53" s="14"/>
      <c r="D53" s="16"/>
      <c r="E53" s="17"/>
      <c r="F53" s="14"/>
      <c r="G53" s="22"/>
      <c r="H53" s="22"/>
      <c r="I53" s="22"/>
      <c r="J53" s="22"/>
      <c r="K53" s="22"/>
      <c r="L53" s="22"/>
      <c r="M53" s="14"/>
      <c r="N53" s="14"/>
    </row>
    <row r="54" spans="1:14">
      <c r="A54" s="14"/>
      <c r="B54" s="14"/>
      <c r="C54" s="14"/>
      <c r="D54" s="14"/>
      <c r="E54" s="14"/>
      <c r="F54" s="14"/>
      <c r="G54" s="22"/>
      <c r="H54" s="22"/>
      <c r="I54" s="22"/>
      <c r="J54" s="22"/>
      <c r="K54" s="22"/>
      <c r="L54" s="22"/>
      <c r="M54" s="14"/>
      <c r="N54" s="14"/>
    </row>
    <row r="55" spans="1:14">
      <c r="A55" s="14"/>
      <c r="B55" s="14"/>
      <c r="C55" s="14"/>
      <c r="D55" s="14"/>
      <c r="E55" s="21"/>
      <c r="F55" s="21"/>
      <c r="G55" s="24"/>
      <c r="H55" s="24"/>
      <c r="I55" s="25"/>
      <c r="J55" s="25"/>
      <c r="K55" s="25"/>
      <c r="L55" s="24"/>
      <c r="M55" s="21"/>
      <c r="N55" s="14"/>
    </row>
    <row r="56" spans="1:14">
      <c r="A56" s="14"/>
      <c r="B56" s="14"/>
      <c r="C56" s="14"/>
      <c r="D56" s="14"/>
      <c r="E56" s="21"/>
      <c r="F56" s="21"/>
      <c r="G56" s="24"/>
      <c r="H56" s="24"/>
      <c r="I56" s="25"/>
      <c r="J56" s="25"/>
      <c r="K56" s="25"/>
      <c r="L56" s="24"/>
      <c r="M56" s="21"/>
      <c r="N56" s="14"/>
    </row>
    <row r="57" spans="1:14">
      <c r="A57" s="15"/>
      <c r="B57" s="15"/>
      <c r="C57" s="14"/>
      <c r="D57" s="14"/>
      <c r="E57" s="19"/>
      <c r="F57" s="19"/>
      <c r="G57" s="24"/>
      <c r="H57" s="24"/>
      <c r="I57" s="25"/>
      <c r="J57" s="25"/>
      <c r="K57" s="25"/>
      <c r="L57" s="24"/>
      <c r="M57" s="21"/>
      <c r="N57" s="14"/>
    </row>
    <row r="58" spans="1:14">
      <c r="A58" s="14"/>
      <c r="B58" s="14"/>
      <c r="C58" s="14"/>
      <c r="D58" s="14"/>
      <c r="E58" s="15"/>
      <c r="F58" s="15"/>
      <c r="G58" s="22"/>
      <c r="H58" s="22"/>
      <c r="I58" s="23"/>
      <c r="J58" s="23"/>
      <c r="K58" s="23"/>
      <c r="L58" s="22"/>
      <c r="M58" s="14"/>
      <c r="N58" s="14"/>
    </row>
    <row r="59" spans="1:14">
      <c r="A59" s="14"/>
      <c r="B59" s="14"/>
      <c r="C59" s="14"/>
      <c r="D59" s="14"/>
      <c r="E59" s="15"/>
      <c r="F59" s="15"/>
      <c r="G59" s="22"/>
      <c r="H59" s="22"/>
      <c r="I59" s="23"/>
      <c r="J59" s="23"/>
      <c r="K59" s="23"/>
      <c r="L59" s="22"/>
      <c r="M59" s="14"/>
      <c r="N59" s="14"/>
    </row>
    <row r="60" spans="1:14">
      <c r="A60" s="14"/>
      <c r="B60" s="14"/>
      <c r="C60" s="14"/>
      <c r="D60" s="14"/>
      <c r="E60" s="15"/>
      <c r="F60" s="15"/>
      <c r="G60" s="22"/>
      <c r="H60" s="22"/>
      <c r="I60" s="23"/>
      <c r="J60" s="23"/>
      <c r="K60" s="23"/>
      <c r="L60" s="22"/>
      <c r="M60" s="14"/>
      <c r="N60" s="14"/>
    </row>
    <row r="61" spans="1:14">
      <c r="A61" s="14"/>
      <c r="B61" s="14"/>
      <c r="C61" s="14"/>
      <c r="D61" s="14"/>
      <c r="E61" s="15"/>
      <c r="F61" s="15"/>
      <c r="G61" s="22"/>
      <c r="H61" s="22"/>
      <c r="I61" s="23"/>
      <c r="J61" s="23"/>
      <c r="K61" s="23"/>
      <c r="L61" s="22"/>
      <c r="M61" s="14"/>
      <c r="N61" s="14"/>
    </row>
    <row r="62" spans="1:14">
      <c r="A62" s="14"/>
      <c r="B62" s="14"/>
      <c r="C62" s="14"/>
      <c r="D62" s="14"/>
      <c r="E62" s="15"/>
      <c r="F62" s="15"/>
      <c r="G62" s="22"/>
      <c r="H62" s="22"/>
      <c r="I62" s="23"/>
      <c r="J62" s="23"/>
      <c r="K62" s="23"/>
      <c r="L62" s="22"/>
      <c r="M62" s="14"/>
      <c r="N62" s="14"/>
    </row>
    <row r="63" spans="1:14">
      <c r="A63" s="14"/>
      <c r="B63" s="14"/>
      <c r="C63" s="14"/>
      <c r="D63" s="14"/>
      <c r="E63" s="19"/>
      <c r="F63" s="19"/>
      <c r="G63" s="20"/>
      <c r="H63" s="20"/>
      <c r="I63" s="20"/>
      <c r="J63" s="20"/>
      <c r="K63" s="20"/>
      <c r="L63" s="20"/>
      <c r="M63" s="21"/>
      <c r="N63" s="14"/>
    </row>
    <row r="64" spans="1:14">
      <c r="A64" s="14"/>
      <c r="B64" s="14"/>
      <c r="C64" s="14"/>
      <c r="D64" s="14"/>
      <c r="E64" s="15"/>
      <c r="F64" s="15"/>
      <c r="G64" s="18"/>
      <c r="H64" s="18"/>
      <c r="I64" s="18"/>
      <c r="J64" s="18"/>
      <c r="K64" s="18"/>
      <c r="L64" s="18"/>
      <c r="M64" s="14"/>
      <c r="N64" s="14"/>
    </row>
    <row r="65" spans="1:14">
      <c r="A65" s="14"/>
      <c r="B65" s="14"/>
      <c r="C65" s="14"/>
      <c r="D65" s="14"/>
      <c r="E65" s="15"/>
      <c r="F65" s="15"/>
      <c r="G65" s="18"/>
      <c r="H65" s="18"/>
      <c r="I65" s="18"/>
      <c r="J65" s="18"/>
      <c r="K65" s="18"/>
      <c r="L65" s="18"/>
      <c r="M65" s="14"/>
      <c r="N65" s="14"/>
    </row>
    <row r="66" spans="1:14">
      <c r="A66" s="14"/>
      <c r="B66" s="14"/>
      <c r="C66" s="14"/>
      <c r="D66" s="14"/>
      <c r="E66" s="15"/>
      <c r="F66" s="15"/>
      <c r="G66" s="18"/>
      <c r="H66" s="18"/>
      <c r="I66" s="18"/>
      <c r="J66" s="18"/>
      <c r="K66" s="18"/>
      <c r="L66" s="18"/>
      <c r="M66" s="14"/>
      <c r="N66" s="14"/>
    </row>
    <row r="67" spans="1:14">
      <c r="A67" s="14"/>
      <c r="B67" s="14"/>
      <c r="C67" s="14"/>
      <c r="D67" s="14"/>
      <c r="E67" s="15"/>
      <c r="F67" s="15"/>
      <c r="G67" s="18"/>
      <c r="H67" s="18"/>
      <c r="I67" s="18"/>
      <c r="J67" s="18"/>
      <c r="K67" s="18"/>
      <c r="L67" s="18"/>
      <c r="M67" s="14"/>
      <c r="N67" s="14"/>
    </row>
    <row r="68" spans="1:14">
      <c r="A68" s="14"/>
      <c r="B68" s="14"/>
      <c r="C68" s="14"/>
      <c r="D68" s="14"/>
      <c r="E68" s="15"/>
      <c r="F68" s="15"/>
      <c r="G68" s="18"/>
      <c r="H68" s="18"/>
      <c r="I68" s="18"/>
      <c r="J68" s="18"/>
      <c r="K68" s="18"/>
      <c r="L68" s="18"/>
      <c r="M68" s="14"/>
      <c r="N68" s="14"/>
    </row>
    <row r="69" spans="1:14">
      <c r="A69" s="14"/>
      <c r="B69" s="14"/>
      <c r="C69" s="14"/>
      <c r="D69" s="14"/>
      <c r="E69" s="14"/>
      <c r="F69" s="14"/>
      <c r="G69" s="14"/>
      <c r="H69" s="14"/>
      <c r="I69" s="14"/>
      <c r="J69" s="14"/>
      <c r="K69" s="14"/>
      <c r="L69" s="14"/>
      <c r="M69" s="14"/>
      <c r="N69" s="14"/>
    </row>
    <row r="70" spans="1:14">
      <c r="A70" s="14"/>
      <c r="B70" s="14"/>
      <c r="C70" s="14"/>
      <c r="D70" s="14"/>
      <c r="E70" s="14"/>
      <c r="F70" s="14"/>
      <c r="G70" s="14"/>
      <c r="H70" s="14"/>
      <c r="I70" s="14"/>
      <c r="J70" s="14"/>
      <c r="K70" s="14"/>
      <c r="L70" s="14"/>
      <c r="M70" s="14"/>
      <c r="N70" s="14"/>
    </row>
  </sheetData>
  <mergeCells count="9">
    <mergeCell ref="B3:E3"/>
    <mergeCell ref="B12:E12"/>
    <mergeCell ref="B21:E21"/>
    <mergeCell ref="B2:E2"/>
    <mergeCell ref="A2:A3"/>
    <mergeCell ref="B11:E11"/>
    <mergeCell ref="A11:A12"/>
    <mergeCell ref="A20:A21"/>
    <mergeCell ref="B20:E20"/>
  </mergeCells>
  <phoneticPr fontId="2"/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BAB640-A433-4EC3-A8E9-8E9ED12C11DB}">
  <dimension ref="A1:U118"/>
  <sheetViews>
    <sheetView topLeftCell="A13" zoomScale="82" zoomScaleNormal="82" zoomScaleSheetLayoutView="70" workbookViewId="0">
      <selection activeCell="G45" sqref="G45"/>
    </sheetView>
  </sheetViews>
  <sheetFormatPr defaultColWidth="11" defaultRowHeight="14.25"/>
  <cols>
    <col min="1" max="1" width="17.75" style="65" customWidth="1"/>
    <col min="2" max="3" width="9" style="67" customWidth="1"/>
    <col min="4" max="5" width="9.875" style="67" customWidth="1"/>
    <col min="6" max="7" width="9.875" style="65" customWidth="1"/>
    <col min="8" max="8" width="13.875" style="66" customWidth="1"/>
    <col min="9" max="9" width="12.875" style="66" customWidth="1"/>
    <col min="10" max="10" width="12.25" style="65" customWidth="1"/>
    <col min="11" max="11" width="9.625" style="65" customWidth="1"/>
    <col min="12" max="12" width="8.625" style="65" customWidth="1"/>
    <col min="13" max="13" width="7.125" style="65" customWidth="1"/>
    <col min="14" max="14" width="13.5" style="65" customWidth="1"/>
    <col min="15" max="19" width="8.625" style="65" customWidth="1"/>
    <col min="20" max="20" width="3.625" style="65" customWidth="1"/>
    <col min="21" max="22" width="6.625" style="65" customWidth="1"/>
    <col min="23" max="23" width="11" style="65" customWidth="1"/>
    <col min="24" max="24" width="8.125" style="65" customWidth="1"/>
    <col min="25" max="16384" width="11" style="65"/>
  </cols>
  <sheetData>
    <row r="1" spans="1:21" s="67" customFormat="1" ht="19.5" thickBot="1">
      <c r="A1" s="258" t="s">
        <v>39</v>
      </c>
      <c r="B1" s="258"/>
      <c r="C1" s="258"/>
      <c r="D1" s="139"/>
      <c r="E1" s="139"/>
      <c r="H1" s="69"/>
      <c r="I1" s="69"/>
      <c r="J1" s="69"/>
      <c r="K1" s="69"/>
      <c r="L1" s="69"/>
      <c r="M1" s="69"/>
      <c r="N1" s="69"/>
      <c r="O1" s="69"/>
      <c r="P1" s="69"/>
      <c r="Q1" s="69"/>
    </row>
    <row r="2" spans="1:21" s="67" customFormat="1" ht="33" customHeight="1" thickTop="1" thickBot="1">
      <c r="A2" s="255" t="s">
        <v>34</v>
      </c>
      <c r="B2" s="266" t="s">
        <v>37</v>
      </c>
      <c r="C2" s="266"/>
      <c r="D2" s="266"/>
      <c r="E2" s="267"/>
      <c r="H2" s="69"/>
      <c r="I2" s="69"/>
      <c r="J2" s="69"/>
      <c r="K2" s="69"/>
      <c r="L2" s="69"/>
      <c r="M2" s="69"/>
      <c r="N2" s="69"/>
      <c r="O2" s="69"/>
      <c r="P2" s="69"/>
      <c r="Q2" s="69"/>
    </row>
    <row r="3" spans="1:21" s="67" customFormat="1" ht="15.75" thickTop="1">
      <c r="A3" s="256"/>
      <c r="B3" s="264" t="s">
        <v>35</v>
      </c>
      <c r="C3" s="264"/>
      <c r="D3" s="264"/>
      <c r="E3" s="265"/>
      <c r="H3" s="69"/>
      <c r="I3" s="69"/>
      <c r="J3" s="69"/>
      <c r="K3" s="69"/>
      <c r="L3" s="69"/>
      <c r="M3" s="69"/>
      <c r="N3" s="69"/>
      <c r="O3" s="69"/>
      <c r="P3" s="69"/>
      <c r="Q3" s="69"/>
    </row>
    <row r="4" spans="1:21" s="67" customFormat="1" ht="27" customHeight="1" thickBot="1">
      <c r="A4" s="257"/>
      <c r="B4" s="145" t="s">
        <v>31</v>
      </c>
      <c r="C4" s="144" t="s">
        <v>30</v>
      </c>
      <c r="D4" s="136" t="s">
        <v>29</v>
      </c>
      <c r="E4" s="135" t="s">
        <v>28</v>
      </c>
      <c r="F4" s="69"/>
      <c r="G4" s="69"/>
      <c r="H4" s="70"/>
      <c r="I4" s="70"/>
      <c r="J4" s="69"/>
      <c r="K4" s="69"/>
      <c r="L4" s="69"/>
      <c r="M4" s="69"/>
      <c r="N4" s="69"/>
      <c r="O4" s="69"/>
      <c r="P4" s="69"/>
      <c r="Q4" s="69"/>
      <c r="R4" s="69"/>
      <c r="S4" s="69"/>
    </row>
    <row r="5" spans="1:21" s="67" customFormat="1" ht="15.75" thickTop="1">
      <c r="A5" s="254">
        <v>0</v>
      </c>
      <c r="B5" s="76">
        <v>65579157411.143227</v>
      </c>
      <c r="C5" s="76">
        <v>87271889747.671677</v>
      </c>
      <c r="D5" s="100">
        <v>140520494695.51581</v>
      </c>
      <c r="E5" s="99">
        <v>230300204113.63177</v>
      </c>
      <c r="F5" s="69"/>
      <c r="G5" s="69"/>
      <c r="H5" s="70"/>
      <c r="I5" s="70"/>
      <c r="J5" s="69"/>
      <c r="K5" s="69"/>
      <c r="L5" s="69"/>
      <c r="M5" s="69"/>
      <c r="N5" s="69"/>
      <c r="O5" s="69"/>
      <c r="P5" s="69"/>
      <c r="Q5" s="69"/>
      <c r="R5" s="69"/>
      <c r="S5" s="69"/>
    </row>
    <row r="6" spans="1:21" s="67" customFormat="1" ht="15">
      <c r="A6" s="251"/>
      <c r="B6" s="149">
        <v>81395369935.522705</v>
      </c>
      <c r="C6" s="149">
        <v>99622421695.895569</v>
      </c>
      <c r="D6" s="103">
        <v>206549374788.35175</v>
      </c>
      <c r="E6" s="102">
        <v>157286924101.0441</v>
      </c>
      <c r="F6" s="69"/>
      <c r="G6" s="69"/>
      <c r="H6" s="70"/>
      <c r="I6" s="70"/>
      <c r="J6" s="69"/>
      <c r="K6" s="69"/>
      <c r="L6" s="69"/>
      <c r="M6" s="69"/>
      <c r="N6" s="69"/>
      <c r="O6" s="69"/>
      <c r="P6" s="69"/>
      <c r="Q6" s="69"/>
      <c r="R6" s="69"/>
      <c r="S6" s="69"/>
    </row>
    <row r="7" spans="1:21" s="67" customFormat="1" ht="15">
      <c r="A7" s="250">
        <v>0.5</v>
      </c>
      <c r="B7" s="150">
        <v>70315865709.104218</v>
      </c>
      <c r="C7" s="150">
        <v>140671913906.24194</v>
      </c>
      <c r="D7" s="107">
        <v>219887780025.56381</v>
      </c>
      <c r="E7" s="106">
        <v>194575423813.53198</v>
      </c>
      <c r="F7" s="69"/>
      <c r="G7" s="69"/>
      <c r="H7" s="69"/>
      <c r="I7" s="69"/>
      <c r="J7" s="70"/>
      <c r="K7" s="70"/>
      <c r="L7" s="69"/>
      <c r="M7" s="69"/>
      <c r="N7" s="69"/>
      <c r="O7" s="69"/>
      <c r="P7" s="69"/>
      <c r="Q7" s="69"/>
      <c r="R7" s="69"/>
      <c r="S7" s="69"/>
      <c r="T7" s="69"/>
      <c r="U7" s="69"/>
    </row>
    <row r="8" spans="1:21" s="67" customFormat="1" ht="15">
      <c r="A8" s="251"/>
      <c r="B8" s="149">
        <v>42678213822.0158</v>
      </c>
      <c r="C8" s="149">
        <v>81962715158.837677</v>
      </c>
      <c r="D8" s="103">
        <v>231525654611.20026</v>
      </c>
      <c r="E8" s="102">
        <v>221006870100.41116</v>
      </c>
      <c r="F8" s="69"/>
      <c r="G8" s="69"/>
      <c r="H8" s="69"/>
      <c r="I8" s="69"/>
      <c r="J8" s="70"/>
      <c r="K8" s="70"/>
      <c r="L8" s="69"/>
      <c r="M8" s="69"/>
      <c r="N8" s="69"/>
      <c r="O8" s="69"/>
      <c r="P8" s="69"/>
      <c r="Q8" s="69"/>
      <c r="R8" s="69"/>
      <c r="S8" s="69"/>
      <c r="T8" s="69"/>
      <c r="U8" s="69"/>
    </row>
    <row r="9" spans="1:21" s="67" customFormat="1" ht="15">
      <c r="A9" s="250">
        <v>1</v>
      </c>
      <c r="B9" s="150">
        <v>102373251851.41646</v>
      </c>
      <c r="C9" s="150">
        <v>100658420309.66386</v>
      </c>
      <c r="D9" s="107">
        <v>256279373121.97092</v>
      </c>
      <c r="E9" s="106">
        <v>239771865851.47171</v>
      </c>
      <c r="F9" s="69"/>
      <c r="G9" s="69"/>
      <c r="H9" s="69"/>
      <c r="I9" s="69"/>
      <c r="J9" s="70"/>
      <c r="K9" s="70"/>
      <c r="L9" s="69"/>
      <c r="M9" s="69"/>
      <c r="N9" s="69"/>
      <c r="O9" s="69"/>
      <c r="P9" s="69"/>
      <c r="Q9" s="69"/>
      <c r="R9" s="69"/>
      <c r="S9" s="69"/>
      <c r="T9" s="69"/>
      <c r="U9" s="69"/>
    </row>
    <row r="10" spans="1:21" s="67" customFormat="1" ht="15">
      <c r="A10" s="251"/>
      <c r="B10" s="149">
        <v>24088318281.835876</v>
      </c>
      <c r="C10" s="149">
        <v>117292792408.38428</v>
      </c>
      <c r="D10" s="103">
        <v>226565745763.89893</v>
      </c>
      <c r="E10" s="102">
        <v>202323126034.45346</v>
      </c>
      <c r="F10" s="69"/>
      <c r="G10" s="69"/>
      <c r="H10" s="69"/>
      <c r="I10" s="69"/>
      <c r="J10" s="70"/>
      <c r="K10" s="70"/>
      <c r="L10" s="69"/>
      <c r="M10" s="69"/>
      <c r="N10" s="69"/>
      <c r="O10" s="69"/>
      <c r="P10" s="69"/>
      <c r="Q10" s="69"/>
      <c r="R10" s="69"/>
      <c r="S10" s="69"/>
      <c r="T10" s="69"/>
      <c r="U10" s="69"/>
    </row>
    <row r="11" spans="1:21" s="67" customFormat="1" ht="15">
      <c r="A11" s="250">
        <v>2</v>
      </c>
      <c r="B11" s="150">
        <v>69377034546.982407</v>
      </c>
      <c r="C11" s="150">
        <v>83917151131.571121</v>
      </c>
      <c r="D11" s="107">
        <v>196725424086.95923</v>
      </c>
      <c r="E11" s="106">
        <v>128770954282.76891</v>
      </c>
      <c r="F11" s="69"/>
      <c r="G11" s="69"/>
      <c r="H11" s="69"/>
      <c r="I11" s="69"/>
      <c r="J11" s="70"/>
      <c r="K11" s="70"/>
      <c r="L11" s="69"/>
      <c r="M11" s="69"/>
      <c r="N11" s="69"/>
      <c r="O11" s="69"/>
      <c r="P11" s="69"/>
      <c r="Q11" s="69"/>
      <c r="R11" s="69"/>
      <c r="S11" s="69"/>
      <c r="T11" s="69"/>
      <c r="U11" s="69"/>
    </row>
    <row r="12" spans="1:21" s="67" customFormat="1" ht="15">
      <c r="A12" s="251"/>
      <c r="B12" s="149">
        <v>82519914789.949463</v>
      </c>
      <c r="C12" s="149">
        <v>109214381782.27623</v>
      </c>
      <c r="D12" s="103">
        <v>257354610589.32602</v>
      </c>
      <c r="E12" s="102">
        <v>126489426925.22739</v>
      </c>
      <c r="F12" s="69"/>
      <c r="G12" s="69"/>
      <c r="H12" s="69"/>
      <c r="I12" s="69"/>
      <c r="J12" s="70"/>
      <c r="K12" s="70"/>
      <c r="L12" s="69"/>
      <c r="M12" s="69"/>
      <c r="N12" s="69"/>
      <c r="O12" s="69"/>
      <c r="P12" s="69"/>
      <c r="Q12" s="69"/>
      <c r="R12" s="69"/>
      <c r="S12" s="69"/>
      <c r="T12" s="69"/>
      <c r="U12" s="69"/>
    </row>
    <row r="13" spans="1:21" s="67" customFormat="1" ht="15">
      <c r="A13" s="250">
        <v>3</v>
      </c>
      <c r="B13" s="150">
        <v>107290697056.28815</v>
      </c>
      <c r="C13" s="150">
        <v>89097476284.39975</v>
      </c>
      <c r="D13" s="107">
        <v>232333111582.1929</v>
      </c>
      <c r="E13" s="106">
        <v>74091278867.709808</v>
      </c>
      <c r="F13" s="69"/>
      <c r="G13" s="69"/>
      <c r="H13" s="69"/>
      <c r="I13" s="69"/>
      <c r="J13" s="70"/>
      <c r="K13" s="70"/>
      <c r="L13" s="69"/>
      <c r="M13" s="69"/>
      <c r="N13" s="69"/>
      <c r="O13" s="69"/>
      <c r="P13" s="69"/>
      <c r="Q13" s="69"/>
      <c r="R13" s="69"/>
      <c r="S13" s="69"/>
      <c r="T13" s="69"/>
      <c r="U13" s="69"/>
    </row>
    <row r="14" spans="1:21" s="67" customFormat="1" ht="15">
      <c r="A14" s="251"/>
      <c r="B14" s="149">
        <v>83917817226.31427</v>
      </c>
      <c r="C14" s="149">
        <v>91469978087.22345</v>
      </c>
      <c r="D14" s="103">
        <v>227698197763.36661</v>
      </c>
      <c r="E14" s="102">
        <v>146358291898.73044</v>
      </c>
      <c r="F14" s="69"/>
      <c r="G14" s="69"/>
      <c r="H14" s="69"/>
      <c r="I14" s="69"/>
      <c r="J14" s="70"/>
      <c r="K14" s="70"/>
      <c r="L14" s="69"/>
      <c r="M14" s="69"/>
      <c r="N14" s="69"/>
      <c r="O14" s="69"/>
      <c r="P14" s="69"/>
      <c r="Q14" s="69"/>
      <c r="R14" s="69"/>
      <c r="S14" s="69"/>
      <c r="T14" s="69"/>
      <c r="U14" s="69"/>
    </row>
    <row r="15" spans="1:21" s="67" customFormat="1" ht="15">
      <c r="A15" s="250">
        <v>6</v>
      </c>
      <c r="B15" s="76">
        <v>77348659111.68576</v>
      </c>
      <c r="C15" s="76">
        <v>77693989153.755936</v>
      </c>
      <c r="D15" s="100">
        <v>216842814301.91608</v>
      </c>
      <c r="E15" s="99">
        <v>187533124871.25238</v>
      </c>
      <c r="F15" s="69"/>
      <c r="G15" s="69"/>
      <c r="H15" s="69"/>
      <c r="I15" s="69"/>
      <c r="J15" s="70"/>
      <c r="K15" s="70"/>
      <c r="L15" s="69"/>
      <c r="M15" s="69"/>
      <c r="N15" s="69"/>
      <c r="O15" s="69"/>
      <c r="P15" s="69"/>
      <c r="Q15" s="69"/>
      <c r="R15" s="69"/>
      <c r="S15" s="69"/>
      <c r="T15" s="69"/>
      <c r="U15" s="69"/>
    </row>
    <row r="16" spans="1:21" s="67" customFormat="1" ht="15.75" thickBot="1">
      <c r="A16" s="252"/>
      <c r="B16" s="148">
        <v>137907060211.79321</v>
      </c>
      <c r="C16" s="97">
        <v>85062806516.845291</v>
      </c>
      <c r="D16" s="96">
        <v>210432235246.22028</v>
      </c>
      <c r="E16" s="95">
        <v>84011082115.41774</v>
      </c>
      <c r="F16" s="69"/>
      <c r="G16" s="69"/>
      <c r="H16" s="69"/>
      <c r="I16" s="69"/>
      <c r="J16" s="70"/>
      <c r="K16" s="70"/>
      <c r="L16" s="69"/>
      <c r="M16" s="69"/>
      <c r="N16" s="69"/>
      <c r="O16" s="69"/>
      <c r="P16" s="69"/>
      <c r="Q16" s="69"/>
      <c r="R16" s="69"/>
      <c r="S16" s="69"/>
      <c r="T16" s="69"/>
      <c r="U16" s="69"/>
    </row>
    <row r="17" spans="1:21" s="67" customFormat="1" ht="15.75" thickTop="1">
      <c r="A17" s="73"/>
      <c r="B17" s="73"/>
      <c r="C17" s="73"/>
      <c r="D17" s="73"/>
      <c r="E17" s="73"/>
      <c r="F17" s="69"/>
      <c r="G17" s="69"/>
      <c r="H17" s="69"/>
      <c r="I17" s="69"/>
      <c r="J17" s="70"/>
      <c r="K17" s="70"/>
      <c r="L17" s="69"/>
      <c r="M17" s="69"/>
      <c r="N17" s="69"/>
      <c r="O17" s="69"/>
      <c r="P17" s="69"/>
      <c r="Q17" s="69"/>
      <c r="R17" s="69"/>
      <c r="S17" s="69"/>
      <c r="T17" s="69"/>
      <c r="U17" s="69"/>
    </row>
    <row r="18" spans="1:21" s="67" customFormat="1" ht="19.5" thickBot="1">
      <c r="A18" s="253" t="s">
        <v>38</v>
      </c>
      <c r="B18" s="253"/>
      <c r="C18" s="147"/>
      <c r="D18" s="146"/>
      <c r="E18" s="146"/>
      <c r="F18" s="69"/>
      <c r="G18" s="69"/>
      <c r="H18" s="69"/>
      <c r="I18" s="69"/>
      <c r="J18" s="70"/>
      <c r="K18" s="70"/>
      <c r="L18" s="69"/>
      <c r="M18" s="69"/>
      <c r="N18" s="69"/>
      <c r="O18" s="69"/>
      <c r="P18" s="69"/>
      <c r="Q18" s="69"/>
      <c r="R18" s="69"/>
      <c r="S18" s="69"/>
      <c r="T18" s="69"/>
      <c r="U18" s="69"/>
    </row>
    <row r="19" spans="1:21" s="67" customFormat="1" ht="31.5" customHeight="1" thickTop="1" thickBot="1">
      <c r="A19" s="255" t="s">
        <v>34</v>
      </c>
      <c r="B19" s="266" t="s">
        <v>37</v>
      </c>
      <c r="C19" s="266"/>
      <c r="D19" s="266"/>
      <c r="E19" s="267"/>
      <c r="F19" s="69"/>
      <c r="G19" s="69"/>
      <c r="H19" s="69"/>
      <c r="I19" s="69"/>
      <c r="J19" s="70"/>
      <c r="K19" s="70"/>
      <c r="L19" s="69"/>
      <c r="M19" s="69"/>
      <c r="N19" s="69"/>
      <c r="O19" s="69"/>
      <c r="P19" s="69"/>
      <c r="Q19" s="69"/>
      <c r="R19" s="69"/>
      <c r="S19" s="69"/>
      <c r="T19" s="69"/>
      <c r="U19" s="69"/>
    </row>
    <row r="20" spans="1:21" s="67" customFormat="1" ht="15.75" thickTop="1">
      <c r="A20" s="256"/>
      <c r="B20" s="264" t="s">
        <v>35</v>
      </c>
      <c r="C20" s="264"/>
      <c r="D20" s="264"/>
      <c r="E20" s="265"/>
      <c r="F20" s="69"/>
      <c r="G20" s="69"/>
      <c r="H20" s="69"/>
      <c r="I20" s="69"/>
      <c r="J20" s="70"/>
      <c r="K20" s="70"/>
      <c r="L20" s="69"/>
      <c r="M20" s="69"/>
      <c r="N20" s="69"/>
      <c r="O20" s="69"/>
      <c r="P20" s="69"/>
      <c r="Q20" s="69"/>
      <c r="R20" s="69"/>
      <c r="S20" s="69"/>
      <c r="T20" s="69"/>
      <c r="U20" s="69"/>
    </row>
    <row r="21" spans="1:21" s="67" customFormat="1" ht="27" customHeight="1" thickBot="1">
      <c r="A21" s="257"/>
      <c r="B21" s="145" t="s">
        <v>31</v>
      </c>
      <c r="C21" s="144" t="s">
        <v>30</v>
      </c>
      <c r="D21" s="136" t="s">
        <v>29</v>
      </c>
      <c r="E21" s="135" t="s">
        <v>28</v>
      </c>
      <c r="F21" s="69"/>
      <c r="G21" s="69"/>
      <c r="H21" s="69"/>
      <c r="I21" s="69"/>
      <c r="J21" s="70"/>
      <c r="K21" s="70"/>
      <c r="L21" s="69"/>
      <c r="M21" s="69"/>
      <c r="N21" s="69"/>
      <c r="O21" s="69"/>
      <c r="P21" s="69"/>
      <c r="Q21" s="69"/>
      <c r="R21" s="69"/>
      <c r="S21" s="69"/>
      <c r="T21" s="69"/>
      <c r="U21" s="69"/>
    </row>
    <row r="22" spans="1:21" s="67" customFormat="1" ht="15.75" thickTop="1">
      <c r="A22" s="254">
        <v>0</v>
      </c>
      <c r="B22" s="143">
        <v>3999192874.0878119</v>
      </c>
      <c r="C22" s="108">
        <v>4695448382.9542789</v>
      </c>
      <c r="D22" s="142">
        <v>8968471342.8435402</v>
      </c>
      <c r="E22" s="106">
        <v>9563294218.7326641</v>
      </c>
      <c r="F22" s="69"/>
      <c r="G22" s="69"/>
      <c r="H22" s="69"/>
      <c r="I22" s="69"/>
      <c r="J22" s="70"/>
      <c r="K22" s="70"/>
      <c r="L22" s="69"/>
      <c r="M22" s="69"/>
      <c r="N22" s="69"/>
      <c r="O22" s="69"/>
      <c r="P22" s="69"/>
      <c r="Q22" s="69"/>
      <c r="R22" s="69"/>
      <c r="S22" s="69"/>
      <c r="T22" s="69"/>
      <c r="U22" s="69"/>
    </row>
    <row r="23" spans="1:21" s="67" customFormat="1" ht="15">
      <c r="A23" s="251"/>
      <c r="B23" s="105">
        <v>3455988838.3157864</v>
      </c>
      <c r="C23" s="104">
        <v>4000366661.5038614</v>
      </c>
      <c r="D23" s="103">
        <v>7898714370.0368156</v>
      </c>
      <c r="E23" s="102">
        <v>9718122097.678793</v>
      </c>
      <c r="F23" s="69"/>
      <c r="G23" s="69"/>
      <c r="H23" s="69"/>
      <c r="I23" s="69"/>
      <c r="J23" s="70"/>
      <c r="K23" s="70"/>
      <c r="L23" s="69"/>
      <c r="M23" s="69"/>
      <c r="N23" s="69"/>
      <c r="O23" s="69"/>
      <c r="P23" s="69"/>
      <c r="Q23" s="69"/>
      <c r="R23" s="69"/>
      <c r="S23" s="69"/>
      <c r="T23" s="69"/>
      <c r="U23" s="69"/>
    </row>
    <row r="24" spans="1:21" s="67" customFormat="1" ht="15">
      <c r="A24" s="250">
        <v>0.5</v>
      </c>
      <c r="B24" s="109">
        <v>3685066539.232234</v>
      </c>
      <c r="C24" s="108">
        <v>4169133186.86445</v>
      </c>
      <c r="D24" s="107">
        <v>9433136780.3588734</v>
      </c>
      <c r="E24" s="106">
        <v>5001452402.5664682</v>
      </c>
      <c r="F24" s="69"/>
      <c r="G24" s="69"/>
      <c r="H24" s="69"/>
      <c r="I24" s="69"/>
      <c r="J24" s="70"/>
      <c r="K24" s="70"/>
      <c r="L24" s="69"/>
      <c r="M24" s="69"/>
      <c r="N24" s="69"/>
      <c r="O24" s="69"/>
      <c r="P24" s="69"/>
      <c r="Q24" s="69"/>
      <c r="R24" s="69"/>
      <c r="S24" s="69"/>
      <c r="T24" s="69"/>
      <c r="U24" s="69"/>
    </row>
    <row r="25" spans="1:21" s="67" customFormat="1" ht="15">
      <c r="A25" s="251"/>
      <c r="B25" s="105">
        <v>3796379778.7363076</v>
      </c>
      <c r="C25" s="104">
        <v>2990078787.2210498</v>
      </c>
      <c r="D25" s="103">
        <v>7636684451.0717344</v>
      </c>
      <c r="E25" s="102">
        <v>8357555473.1957798</v>
      </c>
      <c r="F25" s="69"/>
      <c r="G25" s="69"/>
      <c r="H25" s="69"/>
      <c r="I25" s="69"/>
      <c r="J25" s="70"/>
      <c r="K25" s="70"/>
      <c r="L25" s="69"/>
      <c r="M25" s="69"/>
      <c r="N25" s="69"/>
      <c r="O25" s="69"/>
      <c r="P25" s="69"/>
      <c r="Q25" s="69"/>
      <c r="R25" s="69"/>
      <c r="S25" s="69"/>
      <c r="T25" s="69"/>
      <c r="U25" s="69"/>
    </row>
    <row r="26" spans="1:21" s="67" customFormat="1" ht="15">
      <c r="A26" s="250">
        <v>1</v>
      </c>
      <c r="B26" s="109">
        <v>3166454641.6415801</v>
      </c>
      <c r="C26" s="108">
        <v>4970353543.6245089</v>
      </c>
      <c r="D26" s="107">
        <v>12138388392.071657</v>
      </c>
      <c r="E26" s="106">
        <v>8804315911.9347668</v>
      </c>
      <c r="F26" s="69"/>
      <c r="G26" s="69"/>
      <c r="H26" s="69"/>
      <c r="I26" s="69"/>
      <c r="J26" s="70"/>
      <c r="K26" s="70"/>
      <c r="L26" s="69"/>
      <c r="M26" s="69"/>
      <c r="N26" s="69"/>
      <c r="O26" s="69"/>
      <c r="P26" s="69"/>
      <c r="Q26" s="69"/>
      <c r="R26" s="69"/>
      <c r="S26" s="69"/>
      <c r="T26" s="69"/>
      <c r="U26" s="69"/>
    </row>
    <row r="27" spans="1:21" s="67" customFormat="1" ht="15">
      <c r="A27" s="251"/>
      <c r="B27" s="105">
        <v>2284822651.0198464</v>
      </c>
      <c r="C27" s="104">
        <v>3260621932.7728372</v>
      </c>
      <c r="D27" s="103">
        <v>7328537175.9401379</v>
      </c>
      <c r="E27" s="102">
        <v>11208635508.927542</v>
      </c>
      <c r="F27" s="69"/>
      <c r="G27" s="69"/>
      <c r="H27" s="69"/>
      <c r="I27" s="69"/>
      <c r="J27" s="70"/>
      <c r="K27" s="70"/>
      <c r="L27" s="69"/>
      <c r="M27" s="69"/>
      <c r="N27" s="69"/>
      <c r="O27" s="69"/>
      <c r="P27" s="69"/>
      <c r="Q27" s="69"/>
      <c r="R27" s="69"/>
      <c r="S27" s="69"/>
      <c r="T27" s="69"/>
      <c r="U27" s="69"/>
    </row>
    <row r="28" spans="1:21" s="67" customFormat="1" ht="15">
      <c r="A28" s="250">
        <v>2</v>
      </c>
      <c r="B28" s="109">
        <v>2388872245.5621586</v>
      </c>
      <c r="C28" s="108">
        <v>3913629366.6998997</v>
      </c>
      <c r="D28" s="107">
        <v>5284785541.4300556</v>
      </c>
      <c r="E28" s="106">
        <v>6098404312.2138157</v>
      </c>
      <c r="F28" s="69"/>
      <c r="G28" s="69"/>
      <c r="H28" s="69"/>
      <c r="I28" s="69"/>
      <c r="J28" s="70"/>
      <c r="K28" s="70"/>
      <c r="L28" s="69"/>
      <c r="M28" s="69"/>
      <c r="N28" s="69"/>
      <c r="O28" s="69"/>
      <c r="P28" s="69"/>
      <c r="Q28" s="69"/>
      <c r="R28" s="69"/>
      <c r="S28" s="69"/>
      <c r="T28" s="69"/>
      <c r="U28" s="69"/>
    </row>
    <row r="29" spans="1:21" s="67" customFormat="1" ht="15">
      <c r="A29" s="251"/>
      <c r="B29" s="105">
        <v>3073270164.0123568</v>
      </c>
      <c r="C29" s="104">
        <v>3267467238.6690025</v>
      </c>
      <c r="D29" s="103">
        <v>6257804699.5063839</v>
      </c>
      <c r="E29" s="102">
        <v>7645132011.843545</v>
      </c>
      <c r="F29" s="69"/>
      <c r="G29" s="69"/>
      <c r="H29" s="69"/>
      <c r="I29" s="69"/>
      <c r="J29" s="70"/>
      <c r="K29" s="70"/>
      <c r="L29" s="69"/>
      <c r="M29" s="69"/>
      <c r="N29" s="69"/>
      <c r="O29" s="69"/>
      <c r="P29" s="69"/>
      <c r="Q29" s="69"/>
      <c r="R29" s="69"/>
      <c r="S29" s="69"/>
      <c r="T29" s="69"/>
      <c r="U29" s="69"/>
    </row>
    <row r="30" spans="1:21" s="67" customFormat="1" ht="15">
      <c r="A30" s="250">
        <v>3</v>
      </c>
      <c r="B30" s="109">
        <v>2821291059.3029976</v>
      </c>
      <c r="C30" s="108">
        <v>4690613045.3981161</v>
      </c>
      <c r="D30" s="107">
        <v>7708276227.1697512</v>
      </c>
      <c r="E30" s="106">
        <v>5925165754.7356482</v>
      </c>
      <c r="F30" s="69"/>
      <c r="G30" s="69"/>
      <c r="H30" s="69"/>
      <c r="I30" s="69"/>
      <c r="J30" s="70"/>
      <c r="K30" s="70"/>
      <c r="L30" s="69"/>
      <c r="M30" s="69"/>
      <c r="N30" s="69"/>
      <c r="O30" s="69"/>
      <c r="P30" s="69"/>
      <c r="Q30" s="69"/>
      <c r="R30" s="69"/>
      <c r="S30" s="69"/>
      <c r="T30" s="69"/>
      <c r="U30" s="69"/>
    </row>
    <row r="31" spans="1:21" s="67" customFormat="1" ht="15">
      <c r="A31" s="251"/>
      <c r="B31" s="105">
        <v>4047620438.6391249</v>
      </c>
      <c r="C31" s="104">
        <v>3870343613.7557859</v>
      </c>
      <c r="D31" s="103">
        <v>6835726389.7195082</v>
      </c>
      <c r="E31" s="102">
        <v>8425954881.914156</v>
      </c>
      <c r="F31" s="69"/>
      <c r="G31" s="69"/>
      <c r="H31" s="69"/>
      <c r="I31" s="69"/>
      <c r="J31" s="70"/>
      <c r="K31" s="70"/>
      <c r="L31" s="69"/>
      <c r="M31" s="69"/>
      <c r="N31" s="69"/>
      <c r="O31" s="69"/>
      <c r="P31" s="69"/>
      <c r="Q31" s="69"/>
      <c r="R31" s="69"/>
      <c r="S31" s="69"/>
      <c r="T31" s="69"/>
      <c r="U31" s="69"/>
    </row>
    <row r="32" spans="1:21" s="67" customFormat="1" ht="15">
      <c r="A32" s="250">
        <v>6</v>
      </c>
      <c r="B32" s="101">
        <v>3202133804.3670421</v>
      </c>
      <c r="C32" s="141">
        <v>2740125346.2089238</v>
      </c>
      <c r="D32" s="100">
        <v>7425568172.243145</v>
      </c>
      <c r="E32" s="99">
        <v>9008264803.1073017</v>
      </c>
      <c r="F32" s="69"/>
      <c r="G32" s="69"/>
      <c r="H32" s="69"/>
      <c r="I32" s="69"/>
      <c r="J32" s="70"/>
      <c r="K32" s="70"/>
      <c r="L32" s="69"/>
      <c r="M32" s="69"/>
      <c r="N32" s="69"/>
      <c r="O32" s="69"/>
      <c r="P32" s="69"/>
      <c r="Q32" s="69"/>
      <c r="R32" s="69"/>
      <c r="S32" s="69"/>
      <c r="T32" s="69"/>
      <c r="U32" s="69"/>
    </row>
    <row r="33" spans="1:21" s="67" customFormat="1" ht="15.75" thickBot="1">
      <c r="A33" s="252"/>
      <c r="B33" s="98">
        <v>3906316352.3209863</v>
      </c>
      <c r="C33" s="140">
        <v>2446108795.4257336</v>
      </c>
      <c r="D33" s="96">
        <v>5521461302.1695805</v>
      </c>
      <c r="E33" s="95">
        <v>6327141964.6521397</v>
      </c>
      <c r="F33" s="69"/>
      <c r="G33" s="69"/>
      <c r="H33" s="69"/>
      <c r="I33" s="69"/>
      <c r="J33" s="70"/>
      <c r="K33" s="70"/>
      <c r="L33" s="69"/>
      <c r="M33" s="69"/>
      <c r="N33" s="69"/>
      <c r="O33" s="69"/>
      <c r="P33" s="69"/>
      <c r="Q33" s="69"/>
      <c r="R33" s="69"/>
      <c r="S33" s="69"/>
      <c r="T33" s="69"/>
      <c r="U33" s="69"/>
    </row>
    <row r="34" spans="1:21" s="67" customFormat="1" ht="15.75" thickTop="1">
      <c r="A34" s="73"/>
      <c r="B34" s="73"/>
      <c r="C34" s="73"/>
      <c r="D34" s="73"/>
      <c r="E34" s="73"/>
      <c r="F34" s="69"/>
      <c r="G34" s="69"/>
      <c r="H34" s="69"/>
      <c r="I34" s="69"/>
      <c r="J34" s="70"/>
      <c r="K34" s="70"/>
      <c r="L34" s="69"/>
      <c r="M34" s="69"/>
      <c r="N34" s="69"/>
      <c r="O34" s="69"/>
      <c r="P34" s="69"/>
      <c r="Q34" s="69"/>
      <c r="R34" s="69"/>
      <c r="S34" s="69"/>
      <c r="T34" s="69"/>
      <c r="U34" s="69"/>
    </row>
    <row r="35" spans="1:21" s="67" customFormat="1" ht="19.5" thickBot="1">
      <c r="A35" s="259" t="s">
        <v>36</v>
      </c>
      <c r="B35" s="259"/>
      <c r="C35" s="259"/>
      <c r="D35" s="139"/>
      <c r="E35" s="139"/>
      <c r="F35" s="69"/>
      <c r="G35" s="69"/>
      <c r="H35" s="69"/>
      <c r="I35" s="69"/>
      <c r="J35" s="70"/>
      <c r="K35" s="70"/>
      <c r="L35" s="69"/>
      <c r="M35" s="69"/>
      <c r="N35" s="69"/>
      <c r="O35" s="69"/>
      <c r="P35" s="69"/>
      <c r="Q35" s="69"/>
      <c r="R35" s="69"/>
      <c r="S35" s="69"/>
      <c r="T35" s="69"/>
      <c r="U35" s="69"/>
    </row>
    <row r="36" spans="1:21" s="67" customFormat="1" ht="28.5" customHeight="1" thickTop="1" thickBot="1">
      <c r="A36" s="255" t="s">
        <v>34</v>
      </c>
      <c r="B36" s="268" t="s">
        <v>33</v>
      </c>
      <c r="C36" s="260"/>
      <c r="D36" s="260"/>
      <c r="E36" s="261"/>
      <c r="F36" s="69"/>
      <c r="G36" s="69"/>
      <c r="H36" s="69"/>
      <c r="I36" s="69"/>
      <c r="J36" s="70"/>
      <c r="K36" s="70"/>
      <c r="L36" s="69"/>
      <c r="M36" s="69"/>
      <c r="N36" s="69"/>
      <c r="O36" s="69"/>
      <c r="P36" s="69"/>
      <c r="Q36" s="69"/>
      <c r="R36" s="69"/>
      <c r="S36" s="69"/>
      <c r="T36" s="69"/>
      <c r="U36" s="69"/>
    </row>
    <row r="37" spans="1:21" s="67" customFormat="1" ht="31.5" customHeight="1" thickTop="1" thickBot="1">
      <c r="A37" s="256"/>
      <c r="B37" s="269" t="s">
        <v>35</v>
      </c>
      <c r="C37" s="269"/>
      <c r="D37" s="269"/>
      <c r="E37" s="270"/>
      <c r="F37" s="69"/>
      <c r="G37" s="69"/>
      <c r="H37" s="255" t="s">
        <v>34</v>
      </c>
      <c r="I37" s="260" t="s">
        <v>33</v>
      </c>
      <c r="J37" s="260"/>
      <c r="K37" s="260"/>
      <c r="L37" s="261"/>
      <c r="M37" s="262" t="s">
        <v>32</v>
      </c>
      <c r="N37" s="69"/>
      <c r="O37" s="69"/>
      <c r="P37" s="69"/>
      <c r="Q37" s="69"/>
      <c r="R37" s="69"/>
      <c r="S37" s="69"/>
      <c r="T37" s="69"/>
      <c r="U37" s="69"/>
    </row>
    <row r="38" spans="1:21" s="67" customFormat="1" ht="27" customHeight="1" thickTop="1" thickBot="1">
      <c r="A38" s="257"/>
      <c r="B38" s="138" t="s">
        <v>31</v>
      </c>
      <c r="C38" s="137" t="s">
        <v>30</v>
      </c>
      <c r="D38" s="136" t="s">
        <v>29</v>
      </c>
      <c r="E38" s="135" t="s">
        <v>28</v>
      </c>
      <c r="F38" s="69"/>
      <c r="G38" s="69"/>
      <c r="H38" s="257"/>
      <c r="I38" s="134" t="s">
        <v>27</v>
      </c>
      <c r="J38" s="133" t="s">
        <v>26</v>
      </c>
      <c r="K38" s="132" t="s">
        <v>25</v>
      </c>
      <c r="L38" s="131" t="s">
        <v>24</v>
      </c>
      <c r="M38" s="263"/>
      <c r="N38" s="69"/>
      <c r="O38" s="69"/>
      <c r="P38" s="69"/>
      <c r="Q38" s="69"/>
      <c r="R38" s="69"/>
      <c r="S38" s="69"/>
      <c r="T38" s="69"/>
      <c r="U38" s="69"/>
    </row>
    <row r="39" spans="1:21" s="67" customFormat="1" ht="15.75" thickTop="1">
      <c r="A39" s="254">
        <v>0</v>
      </c>
      <c r="B39" s="109">
        <f t="shared" ref="B39:E50" si="0">B22/B5</f>
        <v>6.0982681570841107E-2</v>
      </c>
      <c r="C39" s="108">
        <f t="shared" si="0"/>
        <v>5.3802529044921346E-2</v>
      </c>
      <c r="D39" s="107">
        <f t="shared" si="0"/>
        <v>6.3823226371901867E-2</v>
      </c>
      <c r="E39" s="106">
        <f t="shared" si="0"/>
        <v>4.1525339743138337E-2</v>
      </c>
      <c r="F39" s="69"/>
      <c r="G39" s="69"/>
      <c r="H39" s="130">
        <v>0</v>
      </c>
      <c r="I39" s="129">
        <v>100</v>
      </c>
      <c r="J39" s="123">
        <f t="shared" ref="J39:J44" si="1">L39/K$39*100</f>
        <v>7.6373225567821477</v>
      </c>
      <c r="K39" s="128">
        <f>AVERAGE(B39:E40)</f>
        <v>5.0346947629967248E-2</v>
      </c>
      <c r="L39" s="127">
        <f>STDEV(B39:E40)/SQRT(M39)</f>
        <v>3.8451587879947836E-3</v>
      </c>
      <c r="M39" s="126">
        <f>COUNTA(B39:E40)</f>
        <v>8</v>
      </c>
      <c r="N39" s="69"/>
      <c r="O39" s="69"/>
      <c r="P39" s="69"/>
      <c r="Q39" s="69"/>
      <c r="R39" s="69"/>
      <c r="S39" s="69"/>
      <c r="T39" s="69"/>
      <c r="U39" s="69"/>
    </row>
    <row r="40" spans="1:21" s="67" customFormat="1" ht="15">
      <c r="A40" s="251"/>
      <c r="B40" s="109">
        <f t="shared" si="0"/>
        <v>4.2459280436386568E-2</v>
      </c>
      <c r="C40" s="104">
        <f t="shared" si="0"/>
        <v>4.0155284256342023E-2</v>
      </c>
      <c r="D40" s="103">
        <f t="shared" si="0"/>
        <v>3.8241289174225375E-2</v>
      </c>
      <c r="E40" s="102">
        <f t="shared" si="0"/>
        <v>6.1785950441981353E-2</v>
      </c>
      <c r="F40" s="69"/>
      <c r="G40" s="69"/>
      <c r="H40" s="121">
        <v>0.5</v>
      </c>
      <c r="I40" s="125">
        <f>K40/K$39*100</f>
        <v>86.123236569616537</v>
      </c>
      <c r="J40" s="124">
        <f t="shared" si="1"/>
        <v>14.161041560666627</v>
      </c>
      <c r="K40" s="118">
        <f>AVERAGE(B41:E42)</f>
        <v>4.3360420812937638E-2</v>
      </c>
      <c r="L40" s="117">
        <f>STDEV(B41:E42)/SQRT(M40)</f>
        <v>7.1296521784067228E-3</v>
      </c>
      <c r="M40" s="116">
        <f>COUNTA(B42:E43)</f>
        <v>8</v>
      </c>
      <c r="N40" s="69"/>
      <c r="O40" s="69"/>
      <c r="P40" s="69"/>
      <c r="Q40" s="69"/>
      <c r="R40" s="69"/>
      <c r="S40" s="69"/>
      <c r="T40" s="69"/>
      <c r="U40" s="69"/>
    </row>
    <row r="41" spans="1:21" s="67" customFormat="1" ht="15">
      <c r="A41" s="250">
        <v>0.5</v>
      </c>
      <c r="B41" s="101">
        <f t="shared" si="0"/>
        <v>5.2407326597916096E-2</v>
      </c>
      <c r="C41" s="76">
        <f t="shared" si="0"/>
        <v>2.9637282035155817E-2</v>
      </c>
      <c r="D41" s="100">
        <f t="shared" si="0"/>
        <v>4.2899777237562685E-2</v>
      </c>
      <c r="E41" s="99">
        <f t="shared" si="0"/>
        <v>2.5704440491721731E-2</v>
      </c>
      <c r="F41" s="69"/>
      <c r="G41" s="69"/>
      <c r="H41" s="121">
        <v>1</v>
      </c>
      <c r="I41" s="125">
        <f>K41/K$39*100</f>
        <v>93.051594913064235</v>
      </c>
      <c r="J41" s="124">
        <f t="shared" si="1"/>
        <v>15.277870905426999</v>
      </c>
      <c r="K41" s="118">
        <f>AVERAGE(B43:E44)</f>
        <v>4.6848637759729722E-2</v>
      </c>
      <c r="L41" s="117">
        <f>STDEV(B43:E44)/SQRT(M41)</f>
        <v>7.6919416637293344E-3</v>
      </c>
      <c r="M41" s="116">
        <f>COUNTA(B43:E44)</f>
        <v>8</v>
      </c>
      <c r="N41" s="69"/>
      <c r="O41" s="69"/>
      <c r="P41" s="69"/>
      <c r="Q41" s="69"/>
      <c r="R41" s="69"/>
      <c r="S41" s="69"/>
      <c r="T41" s="69"/>
      <c r="U41" s="69"/>
    </row>
    <row r="42" spans="1:21" s="67" customFormat="1" ht="15">
      <c r="A42" s="251"/>
      <c r="B42" s="101">
        <f t="shared" si="0"/>
        <v>8.8953576983531665E-2</v>
      </c>
      <c r="C42" s="76">
        <f t="shared" si="0"/>
        <v>3.6480963099215273E-2</v>
      </c>
      <c r="D42" s="100">
        <f t="shared" si="0"/>
        <v>3.2984182525672916E-2</v>
      </c>
      <c r="E42" s="99">
        <f t="shared" si="0"/>
        <v>3.7815817532724887E-2</v>
      </c>
      <c r="F42" s="122"/>
      <c r="G42" s="69"/>
      <c r="H42" s="121">
        <v>2</v>
      </c>
      <c r="I42" s="93">
        <f>K42/K$39*100</f>
        <v>76.273185045007935</v>
      </c>
      <c r="J42" s="123">
        <f t="shared" si="1"/>
        <v>8.6184477702654227</v>
      </c>
      <c r="K42" s="118">
        <f>AVERAGE(B45:E46)</f>
        <v>3.8401220530318157E-2</v>
      </c>
      <c r="L42" s="117">
        <f>STDEV(B45:E46)/SQRT(M42)</f>
        <v>4.3391253854116124E-3</v>
      </c>
      <c r="M42" s="116">
        <f>COUNTA(B45:E46)</f>
        <v>8</v>
      </c>
      <c r="N42" s="69"/>
      <c r="O42" s="69"/>
      <c r="P42" s="69"/>
      <c r="Q42" s="69"/>
      <c r="R42" s="69"/>
      <c r="S42" s="69"/>
      <c r="T42" s="69"/>
      <c r="U42" s="69"/>
    </row>
    <row r="43" spans="1:21" s="67" customFormat="1" ht="15">
      <c r="A43" s="250">
        <v>1</v>
      </c>
      <c r="B43" s="109">
        <f t="shared" si="0"/>
        <v>3.0930488036438868E-2</v>
      </c>
      <c r="C43" s="108">
        <f t="shared" si="0"/>
        <v>4.9378417904173313E-2</v>
      </c>
      <c r="D43" s="107">
        <f t="shared" si="0"/>
        <v>4.7363891382294895E-2</v>
      </c>
      <c r="E43" s="106">
        <f t="shared" si="0"/>
        <v>3.6719553733583821E-2</v>
      </c>
      <c r="F43" s="122"/>
      <c r="G43" s="69"/>
      <c r="H43" s="121">
        <v>3</v>
      </c>
      <c r="I43" s="120">
        <f>K43/K$39*100</f>
        <v>91.919196652648296</v>
      </c>
      <c r="J43" s="119">
        <f t="shared" si="1"/>
        <v>12.330011259923685</v>
      </c>
      <c r="K43" s="118">
        <f>AVERAGE(B47:E48)</f>
        <v>4.6278509800595446E-2</v>
      </c>
      <c r="L43" s="117">
        <f>STDEV(B47:E48)/SQRT(M43)</f>
        <v>6.2077843118028423E-3</v>
      </c>
      <c r="M43" s="116">
        <f>COUNTA(B47:E48)</f>
        <v>8</v>
      </c>
      <c r="N43" s="69"/>
      <c r="O43" s="69"/>
      <c r="P43" s="69"/>
      <c r="Q43" s="69"/>
      <c r="R43" s="69"/>
      <c r="S43" s="69"/>
      <c r="T43" s="69"/>
      <c r="U43" s="69"/>
    </row>
    <row r="44" spans="1:21" s="67" customFormat="1" ht="15.75" thickBot="1">
      <c r="A44" s="251"/>
      <c r="B44" s="105">
        <f t="shared" si="0"/>
        <v>9.4851895607122899E-2</v>
      </c>
      <c r="C44" s="104">
        <f t="shared" si="0"/>
        <v>2.7798996560847184E-2</v>
      </c>
      <c r="D44" s="103">
        <f t="shared" si="0"/>
        <v>3.2346183449889668E-2</v>
      </c>
      <c r="E44" s="102">
        <f t="shared" si="0"/>
        <v>5.5399675403487149E-2</v>
      </c>
      <c r="F44" s="69"/>
      <c r="G44" s="69"/>
      <c r="H44" s="115">
        <v>6</v>
      </c>
      <c r="I44" s="114">
        <f>K44/K$39*100</f>
        <v>78.848014754152487</v>
      </c>
      <c r="J44" s="113">
        <f t="shared" si="1"/>
        <v>11.324480968906499</v>
      </c>
      <c r="K44" s="112">
        <f>AVERAGE(B49:E50)</f>
        <v>3.9697568695542002E-2</v>
      </c>
      <c r="L44" s="111">
        <f>STDEV(B49:E50)/SQRT(M44)</f>
        <v>5.7015305027809634E-3</v>
      </c>
      <c r="M44" s="110">
        <f>COUNTA(B49:E50)</f>
        <v>8</v>
      </c>
      <c r="N44" s="69"/>
      <c r="O44" s="69"/>
      <c r="P44" s="69"/>
      <c r="Q44" s="69"/>
      <c r="R44" s="69"/>
      <c r="S44" s="69"/>
      <c r="T44" s="69"/>
      <c r="U44" s="69"/>
    </row>
    <row r="45" spans="1:21" s="67" customFormat="1" ht="15.75" thickTop="1">
      <c r="A45" s="250">
        <v>2</v>
      </c>
      <c r="B45" s="101">
        <f t="shared" si="0"/>
        <v>3.4433184715388844E-2</v>
      </c>
      <c r="C45" s="76">
        <f t="shared" si="0"/>
        <v>4.6636823508984959E-2</v>
      </c>
      <c r="D45" s="100">
        <f t="shared" si="0"/>
        <v>2.6863764894434809E-2</v>
      </c>
      <c r="E45" s="99">
        <f t="shared" si="0"/>
        <v>4.7358539401845957E-2</v>
      </c>
      <c r="F45" s="69"/>
      <c r="G45" s="69"/>
      <c r="H45" s="69"/>
      <c r="I45" s="69"/>
      <c r="J45" s="70"/>
      <c r="K45" s="70"/>
      <c r="L45" s="69"/>
      <c r="M45" s="69"/>
      <c r="N45" s="69"/>
      <c r="O45" s="69"/>
      <c r="P45" s="69"/>
      <c r="Q45" s="69"/>
      <c r="R45" s="69"/>
      <c r="S45" s="69"/>
      <c r="T45" s="69"/>
      <c r="U45" s="69"/>
    </row>
    <row r="46" spans="1:21" s="67" customFormat="1" ht="15">
      <c r="A46" s="251"/>
      <c r="B46" s="101">
        <f t="shared" si="0"/>
        <v>3.7242769479770073E-2</v>
      </c>
      <c r="C46" s="76">
        <f t="shared" si="0"/>
        <v>2.9917920930806027E-2</v>
      </c>
      <c r="D46" s="100">
        <f t="shared" si="0"/>
        <v>2.4315883384317075E-2</v>
      </c>
      <c r="E46" s="99">
        <f t="shared" si="0"/>
        <v>6.0440877926997545E-2</v>
      </c>
      <c r="F46" s="69"/>
      <c r="G46" s="69"/>
      <c r="H46" s="69"/>
      <c r="I46" s="69"/>
      <c r="J46" s="69"/>
      <c r="K46" s="69"/>
      <c r="L46" s="69"/>
      <c r="M46" s="69"/>
      <c r="N46" s="69"/>
      <c r="O46" s="69"/>
      <c r="P46" s="69"/>
      <c r="Q46" s="69"/>
      <c r="R46" s="69"/>
      <c r="S46" s="69"/>
      <c r="T46" s="69"/>
      <c r="U46" s="69"/>
    </row>
    <row r="47" spans="1:21" s="67" customFormat="1" ht="15">
      <c r="A47" s="250">
        <v>3</v>
      </c>
      <c r="B47" s="109">
        <f t="shared" si="0"/>
        <v>2.6295765958374358E-2</v>
      </c>
      <c r="C47" s="108">
        <f t="shared" si="0"/>
        <v>5.264585755970963E-2</v>
      </c>
      <c r="D47" s="107">
        <f t="shared" si="0"/>
        <v>3.3177691180892144E-2</v>
      </c>
      <c r="E47" s="106">
        <f t="shared" si="0"/>
        <v>7.9971163209573537E-2</v>
      </c>
      <c r="F47" s="69"/>
      <c r="G47" s="69"/>
      <c r="H47" s="69"/>
      <c r="I47" s="69"/>
      <c r="J47" s="70"/>
      <c r="K47" s="70"/>
      <c r="L47" s="69"/>
      <c r="M47" s="69"/>
      <c r="N47" s="69"/>
      <c r="O47" s="69"/>
      <c r="P47" s="69"/>
      <c r="Q47" s="69"/>
      <c r="R47" s="69"/>
      <c r="S47" s="69"/>
      <c r="T47" s="69"/>
      <c r="U47" s="69"/>
    </row>
    <row r="48" spans="1:21" s="67" customFormat="1" ht="15">
      <c r="A48" s="251"/>
      <c r="B48" s="105">
        <f t="shared" si="0"/>
        <v>4.8233147291275168E-2</v>
      </c>
      <c r="C48" s="104">
        <f t="shared" si="0"/>
        <v>4.2312720465124902E-2</v>
      </c>
      <c r="D48" s="103">
        <f t="shared" si="0"/>
        <v>3.0020994706438028E-2</v>
      </c>
      <c r="E48" s="102">
        <f t="shared" si="0"/>
        <v>5.7570738033375791E-2</v>
      </c>
      <c r="F48" s="69"/>
      <c r="G48" s="69"/>
      <c r="H48" s="69"/>
      <c r="I48" s="69"/>
      <c r="J48" s="70"/>
      <c r="K48" s="70"/>
      <c r="L48" s="69"/>
      <c r="M48" s="69"/>
      <c r="N48" s="69"/>
      <c r="O48" s="69"/>
      <c r="P48" s="69"/>
      <c r="Q48" s="69"/>
      <c r="R48" s="69"/>
      <c r="S48" s="69"/>
      <c r="T48" s="69"/>
      <c r="U48" s="69"/>
    </row>
    <row r="49" spans="1:19" s="67" customFormat="1" ht="13.5" customHeight="1">
      <c r="A49" s="250">
        <v>6</v>
      </c>
      <c r="B49" s="101">
        <f t="shared" si="0"/>
        <v>4.1398698324471232E-2</v>
      </c>
      <c r="C49" s="76">
        <f t="shared" si="0"/>
        <v>3.5268176805624336E-2</v>
      </c>
      <c r="D49" s="100">
        <f t="shared" si="0"/>
        <v>3.4244013093762592E-2</v>
      </c>
      <c r="E49" s="99">
        <f t="shared" si="0"/>
        <v>4.8035592694846682E-2</v>
      </c>
      <c r="F49" s="69"/>
      <c r="G49" s="69"/>
      <c r="N49" s="94"/>
      <c r="O49" s="94"/>
      <c r="P49" s="69"/>
      <c r="Q49" s="69"/>
      <c r="R49" s="69"/>
      <c r="S49" s="69"/>
    </row>
    <row r="50" spans="1:19" s="67" customFormat="1" ht="15.75" thickBot="1">
      <c r="A50" s="252"/>
      <c r="B50" s="98">
        <f t="shared" si="0"/>
        <v>2.8325716945323841E-2</v>
      </c>
      <c r="C50" s="97">
        <f t="shared" si="0"/>
        <v>2.8756502349135658E-2</v>
      </c>
      <c r="D50" s="96">
        <f t="shared" si="0"/>
        <v>2.6238666788427584E-2</v>
      </c>
      <c r="E50" s="95">
        <f t="shared" si="0"/>
        <v>7.5313182562744066E-2</v>
      </c>
      <c r="F50" s="69"/>
      <c r="G50" s="69"/>
      <c r="N50" s="94"/>
      <c r="O50" s="94"/>
      <c r="P50" s="69"/>
      <c r="Q50" s="69"/>
      <c r="R50" s="69"/>
      <c r="S50" s="69"/>
    </row>
    <row r="51" spans="1:19" ht="15" customHeight="1" thickTop="1">
      <c r="A51" s="73"/>
      <c r="B51" s="73"/>
      <c r="C51" s="73"/>
      <c r="D51" s="73"/>
      <c r="E51" s="73"/>
      <c r="F51" s="69"/>
      <c r="G51" s="69"/>
      <c r="N51" s="93"/>
      <c r="O51" s="93"/>
      <c r="P51" s="69"/>
      <c r="Q51" s="69"/>
      <c r="R51" s="69"/>
      <c r="S51" s="69"/>
    </row>
    <row r="52" spans="1:19" ht="15" customHeight="1">
      <c r="A52" s="73"/>
      <c r="B52" s="69"/>
      <c r="C52" s="69"/>
      <c r="D52" s="69"/>
      <c r="E52" s="69"/>
      <c r="F52" s="69"/>
      <c r="G52" s="69"/>
      <c r="N52" s="93"/>
      <c r="O52" s="93"/>
      <c r="P52" s="69"/>
      <c r="Q52" s="69"/>
      <c r="R52" s="69"/>
      <c r="S52" s="69"/>
    </row>
    <row r="53" spans="1:19" ht="15" customHeight="1">
      <c r="A53" s="73"/>
      <c r="B53" s="73"/>
      <c r="C53" s="73"/>
      <c r="D53" s="73"/>
      <c r="E53" s="73"/>
      <c r="F53" s="69"/>
      <c r="G53" s="69"/>
      <c r="N53" s="69"/>
      <c r="O53" s="69"/>
      <c r="P53" s="69"/>
      <c r="Q53" s="69"/>
      <c r="R53" s="69"/>
      <c r="S53" s="69"/>
    </row>
    <row r="54" spans="1:19" ht="15" customHeight="1">
      <c r="A54" s="73"/>
      <c r="B54" s="73"/>
      <c r="C54" s="73"/>
      <c r="D54" s="73"/>
      <c r="E54" s="73"/>
      <c r="F54" s="69"/>
      <c r="G54" s="69"/>
      <c r="H54" s="69"/>
      <c r="I54" s="69"/>
      <c r="J54" s="69"/>
      <c r="K54" s="69"/>
      <c r="L54" s="69"/>
      <c r="M54" s="69"/>
      <c r="N54" s="69"/>
    </row>
    <row r="55" spans="1:19" ht="15" customHeight="1">
      <c r="A55" s="73"/>
      <c r="B55" s="73"/>
      <c r="C55" s="73"/>
      <c r="D55" s="73"/>
      <c r="E55" s="73"/>
      <c r="F55" s="69"/>
      <c r="G55" s="69"/>
      <c r="H55" s="69"/>
      <c r="I55" s="69"/>
      <c r="L55" s="69"/>
      <c r="M55" s="69"/>
      <c r="N55" s="69"/>
    </row>
    <row r="56" spans="1:19" ht="15" customHeight="1">
      <c r="A56" s="73"/>
      <c r="B56" s="73"/>
      <c r="C56" s="73"/>
      <c r="D56" s="73"/>
      <c r="E56" s="73"/>
      <c r="F56" s="69"/>
      <c r="G56" s="69"/>
      <c r="H56" s="69"/>
      <c r="I56" s="65"/>
      <c r="L56" s="69"/>
      <c r="M56" s="69"/>
      <c r="N56" s="69"/>
    </row>
    <row r="57" spans="1:19" ht="15" customHeight="1">
      <c r="A57" s="73"/>
      <c r="B57" s="73"/>
      <c r="C57" s="73"/>
      <c r="D57" s="73"/>
      <c r="E57" s="73"/>
      <c r="F57" s="69"/>
      <c r="G57" s="69"/>
      <c r="H57" s="69"/>
      <c r="I57" s="65"/>
      <c r="L57" s="69"/>
      <c r="M57" s="69"/>
      <c r="N57" s="69"/>
    </row>
    <row r="58" spans="1:19" ht="15" customHeight="1">
      <c r="A58" s="73"/>
      <c r="B58" s="73"/>
      <c r="C58" s="73"/>
      <c r="D58" s="73"/>
      <c r="E58" s="73"/>
      <c r="F58" s="69"/>
      <c r="G58" s="69"/>
      <c r="H58" s="69"/>
      <c r="I58" s="65"/>
      <c r="L58" s="69"/>
      <c r="M58" s="69"/>
      <c r="N58" s="69"/>
    </row>
    <row r="59" spans="1:19" ht="15" customHeight="1">
      <c r="A59" s="73"/>
      <c r="B59" s="73"/>
      <c r="C59" s="73"/>
      <c r="D59" s="73"/>
      <c r="E59" s="73"/>
      <c r="F59" s="69"/>
      <c r="G59" s="69"/>
      <c r="N59" s="69"/>
      <c r="O59" s="69"/>
    </row>
    <row r="60" spans="1:19" ht="15" customHeight="1">
      <c r="A60" s="73"/>
      <c r="B60" s="73"/>
      <c r="C60" s="73"/>
      <c r="D60" s="73"/>
      <c r="E60" s="73"/>
      <c r="F60" s="69"/>
      <c r="G60" s="69"/>
      <c r="I60" s="65"/>
      <c r="M60" s="69"/>
      <c r="N60" s="69"/>
      <c r="O60" s="69"/>
      <c r="P60" s="69"/>
      <c r="Q60" s="69"/>
    </row>
    <row r="61" spans="1:19" ht="15" customHeight="1">
      <c r="A61" s="73"/>
      <c r="B61" s="73"/>
      <c r="C61" s="73"/>
      <c r="D61" s="73"/>
      <c r="E61" s="73"/>
      <c r="F61" s="69"/>
      <c r="G61" s="69"/>
      <c r="I61" s="65"/>
      <c r="M61" s="69"/>
      <c r="N61" s="69"/>
      <c r="O61" s="69"/>
      <c r="P61" s="69"/>
      <c r="Q61" s="69"/>
    </row>
    <row r="62" spans="1:19" ht="15" customHeight="1">
      <c r="A62" s="73"/>
      <c r="B62" s="73"/>
      <c r="C62" s="73"/>
      <c r="D62" s="73"/>
      <c r="E62" s="73"/>
      <c r="F62" s="69"/>
      <c r="G62" s="69"/>
      <c r="H62" s="65"/>
      <c r="I62" s="65"/>
      <c r="M62" s="88"/>
      <c r="N62" s="69"/>
      <c r="O62" s="69"/>
      <c r="P62" s="69"/>
      <c r="Q62" s="69"/>
    </row>
    <row r="63" spans="1:19" ht="15">
      <c r="A63" s="73"/>
      <c r="B63" s="73"/>
      <c r="C63" s="73"/>
      <c r="D63" s="73"/>
      <c r="E63" s="73"/>
      <c r="F63" s="69"/>
      <c r="G63" s="69"/>
      <c r="H63" s="65"/>
      <c r="I63" s="65"/>
      <c r="M63" s="69"/>
      <c r="S63" s="69"/>
    </row>
    <row r="64" spans="1:19" ht="15">
      <c r="A64" s="73"/>
      <c r="B64" s="73"/>
      <c r="C64" s="73"/>
      <c r="D64" s="73"/>
      <c r="E64" s="73"/>
      <c r="F64" s="91"/>
      <c r="G64" s="69"/>
      <c r="H64" s="65"/>
      <c r="I64" s="65"/>
      <c r="M64" s="69"/>
      <c r="S64" s="69"/>
    </row>
    <row r="65" spans="1:19" ht="15">
      <c r="A65" s="73"/>
      <c r="B65" s="73"/>
      <c r="C65" s="73"/>
      <c r="D65" s="73"/>
      <c r="E65" s="73"/>
      <c r="F65" s="69"/>
      <c r="G65" s="69"/>
      <c r="H65" s="65"/>
      <c r="I65" s="65"/>
      <c r="L65" s="69"/>
      <c r="M65" s="69"/>
      <c r="N65" s="69"/>
      <c r="O65" s="69"/>
      <c r="P65" s="69"/>
      <c r="Q65" s="69"/>
      <c r="R65" s="69"/>
      <c r="S65" s="69"/>
    </row>
    <row r="66" spans="1:19" ht="15">
      <c r="A66" s="73"/>
      <c r="B66" s="73"/>
      <c r="C66" s="73"/>
      <c r="D66" s="73"/>
      <c r="E66" s="73"/>
      <c r="F66" s="69"/>
      <c r="G66" s="69"/>
      <c r="H66" s="69"/>
      <c r="I66" s="65"/>
      <c r="L66" s="69"/>
      <c r="M66" s="69"/>
      <c r="N66" s="69"/>
      <c r="O66" s="69"/>
      <c r="P66" s="69"/>
      <c r="Q66" s="69"/>
      <c r="R66" s="69"/>
      <c r="S66" s="69"/>
    </row>
    <row r="67" spans="1:19" ht="15">
      <c r="A67" s="69"/>
      <c r="B67" s="73"/>
      <c r="C67" s="73"/>
      <c r="D67" s="73"/>
      <c r="E67" s="73"/>
      <c r="F67" s="69"/>
      <c r="G67" s="69"/>
      <c r="H67" s="69"/>
      <c r="I67" s="65"/>
      <c r="L67" s="69"/>
      <c r="M67" s="69"/>
      <c r="N67" s="69"/>
      <c r="O67" s="69"/>
      <c r="P67" s="69"/>
      <c r="Q67" s="69"/>
      <c r="R67" s="69"/>
      <c r="S67" s="69"/>
    </row>
    <row r="68" spans="1:19" ht="15">
      <c r="A68" s="69"/>
      <c r="B68" s="73"/>
      <c r="C68" s="73"/>
      <c r="D68" s="73"/>
      <c r="E68" s="73"/>
      <c r="F68" s="91"/>
      <c r="G68" s="69"/>
      <c r="H68" s="65"/>
      <c r="I68" s="65"/>
      <c r="L68" s="69"/>
      <c r="M68" s="69"/>
      <c r="N68" s="69"/>
      <c r="O68" s="69"/>
      <c r="P68" s="69"/>
      <c r="Q68" s="69"/>
      <c r="R68" s="69"/>
      <c r="S68" s="69"/>
    </row>
    <row r="69" spans="1:19" ht="15">
      <c r="A69" s="69"/>
      <c r="B69" s="73"/>
      <c r="C69" s="73"/>
      <c r="D69" s="73"/>
      <c r="E69" s="73"/>
      <c r="F69" s="91"/>
      <c r="G69" s="69"/>
      <c r="H69" s="65"/>
      <c r="I69" s="65"/>
      <c r="L69" s="69"/>
      <c r="M69" s="69"/>
      <c r="N69" s="69"/>
      <c r="O69" s="69"/>
      <c r="P69" s="69"/>
      <c r="Q69" s="69"/>
      <c r="R69" s="69"/>
      <c r="S69" s="69"/>
    </row>
    <row r="70" spans="1:19" ht="15">
      <c r="A70" s="69"/>
      <c r="B70" s="73"/>
      <c r="C70" s="73"/>
      <c r="D70" s="73"/>
      <c r="E70" s="73"/>
      <c r="F70" s="91"/>
      <c r="G70" s="69"/>
      <c r="H70" s="77"/>
      <c r="I70" s="77"/>
      <c r="J70" s="77"/>
      <c r="K70" s="69"/>
      <c r="L70" s="69"/>
      <c r="M70" s="69"/>
      <c r="N70" s="69"/>
      <c r="O70" s="69"/>
      <c r="P70" s="69"/>
      <c r="Q70" s="69"/>
      <c r="R70" s="69"/>
      <c r="S70" s="69"/>
    </row>
    <row r="71" spans="1:19" ht="15">
      <c r="A71" s="69"/>
      <c r="B71" s="73"/>
      <c r="C71" s="73"/>
      <c r="D71" s="73"/>
      <c r="E71" s="73"/>
      <c r="F71" s="69"/>
      <c r="G71" s="69"/>
      <c r="H71" s="73"/>
      <c r="I71" s="73"/>
      <c r="J71" s="73"/>
      <c r="K71" s="69"/>
      <c r="L71" s="69"/>
      <c r="M71" s="69"/>
      <c r="N71" s="69"/>
      <c r="O71" s="69"/>
      <c r="P71" s="69"/>
      <c r="Q71" s="69"/>
      <c r="R71" s="69"/>
      <c r="S71" s="69"/>
    </row>
    <row r="72" spans="1:19" ht="15">
      <c r="A72" s="69"/>
      <c r="B72" s="73"/>
      <c r="C72" s="73"/>
      <c r="D72" s="73"/>
      <c r="E72" s="73"/>
      <c r="F72" s="69"/>
      <c r="G72" s="69"/>
      <c r="H72" s="73"/>
      <c r="I72" s="73"/>
      <c r="J72" s="73"/>
      <c r="K72" s="69"/>
      <c r="L72" s="69"/>
      <c r="M72" s="69"/>
      <c r="N72" s="69"/>
      <c r="O72" s="69"/>
      <c r="P72" s="69"/>
      <c r="Q72" s="69"/>
      <c r="R72" s="69"/>
      <c r="S72" s="69"/>
    </row>
    <row r="73" spans="1:19" ht="15">
      <c r="A73" s="69"/>
      <c r="B73" s="73"/>
      <c r="C73" s="73"/>
      <c r="D73" s="73"/>
      <c r="E73" s="73"/>
      <c r="F73" s="69"/>
      <c r="R73" s="69"/>
      <c r="S73" s="69"/>
    </row>
    <row r="74" spans="1:19" ht="15">
      <c r="A74" s="69"/>
      <c r="B74" s="73"/>
      <c r="C74" s="73"/>
      <c r="D74" s="73"/>
      <c r="E74" s="73"/>
      <c r="F74" s="69"/>
      <c r="G74" s="82"/>
      <c r="H74" s="83"/>
      <c r="I74" s="83"/>
      <c r="J74" s="82"/>
      <c r="R74" s="69"/>
      <c r="S74" s="69"/>
    </row>
    <row r="75" spans="1:19" ht="15">
      <c r="A75" s="73"/>
      <c r="B75" s="73"/>
      <c r="C75" s="73"/>
      <c r="D75" s="73"/>
      <c r="E75" s="73"/>
      <c r="F75" s="69"/>
      <c r="G75" s="83"/>
      <c r="H75" s="83"/>
      <c r="I75" s="82"/>
      <c r="J75" s="82"/>
      <c r="L75" s="69"/>
      <c r="M75" s="69"/>
      <c r="N75" s="69"/>
      <c r="O75" s="69"/>
      <c r="P75" s="69"/>
      <c r="Q75" s="69"/>
      <c r="R75" s="69"/>
      <c r="S75" s="69"/>
    </row>
    <row r="76" spans="1:19" ht="15">
      <c r="A76" s="73"/>
      <c r="B76" s="73"/>
      <c r="C76" s="73"/>
      <c r="D76" s="73"/>
      <c r="E76" s="73"/>
      <c r="F76" s="69"/>
      <c r="G76" s="83"/>
      <c r="H76" s="83"/>
      <c r="I76" s="82"/>
      <c r="J76" s="82"/>
      <c r="L76" s="69"/>
      <c r="M76" s="69"/>
      <c r="N76" s="69"/>
      <c r="O76" s="69"/>
      <c r="P76" s="69"/>
      <c r="Q76" s="69"/>
      <c r="R76" s="69"/>
      <c r="S76" s="69"/>
    </row>
    <row r="77" spans="1:19" ht="14.25" customHeight="1">
      <c r="A77" s="73"/>
      <c r="B77" s="73"/>
      <c r="C77" s="73"/>
      <c r="D77" s="73"/>
      <c r="E77" s="79"/>
      <c r="F77" s="73"/>
      <c r="G77" s="83"/>
      <c r="H77" s="82"/>
      <c r="I77" s="82"/>
      <c r="J77" s="82"/>
      <c r="L77" s="86"/>
      <c r="M77" s="86"/>
      <c r="N77" s="69"/>
      <c r="O77" s="69"/>
      <c r="P77" s="69"/>
      <c r="Q77" s="69"/>
      <c r="R77" s="69"/>
      <c r="S77" s="69"/>
    </row>
    <row r="78" spans="1:19" ht="15">
      <c r="A78" s="73"/>
      <c r="B78" s="73"/>
      <c r="C78" s="73"/>
      <c r="D78" s="73"/>
      <c r="E78" s="79"/>
      <c r="F78" s="73"/>
      <c r="G78" s="83"/>
      <c r="H78" s="82"/>
      <c r="I78" s="82"/>
      <c r="J78" s="82"/>
      <c r="L78" s="86"/>
      <c r="M78" s="86"/>
      <c r="N78" s="69"/>
      <c r="O78" s="69"/>
      <c r="P78" s="69"/>
      <c r="Q78" s="69"/>
      <c r="R78" s="69"/>
      <c r="S78" s="69"/>
    </row>
    <row r="79" spans="1:19" ht="15">
      <c r="A79" s="73"/>
      <c r="B79" s="73"/>
      <c r="C79" s="73"/>
      <c r="D79" s="73"/>
      <c r="E79" s="79"/>
      <c r="F79" s="92"/>
      <c r="G79" s="82"/>
      <c r="H79" s="82"/>
      <c r="I79" s="82"/>
      <c r="J79" s="82"/>
      <c r="L79" s="86"/>
      <c r="M79" s="86"/>
      <c r="N79" s="69"/>
      <c r="O79" s="69"/>
      <c r="P79" s="69"/>
      <c r="Q79" s="69"/>
      <c r="R79" s="69"/>
      <c r="S79" s="69"/>
    </row>
    <row r="80" spans="1:19" ht="15">
      <c r="A80" s="73"/>
      <c r="B80" s="73"/>
      <c r="C80" s="73"/>
      <c r="D80" s="73"/>
      <c r="E80" s="73"/>
      <c r="F80" s="73"/>
      <c r="G80" s="82"/>
      <c r="H80" s="82"/>
      <c r="I80" s="82"/>
      <c r="J80" s="82"/>
      <c r="K80" s="91"/>
      <c r="L80" s="84"/>
      <c r="M80" s="84"/>
      <c r="N80" s="69"/>
      <c r="O80" s="86"/>
      <c r="P80" s="86"/>
      <c r="Q80" s="89"/>
      <c r="R80" s="69"/>
      <c r="S80" s="69"/>
    </row>
    <row r="81" spans="1:19" ht="15">
      <c r="A81" s="73"/>
      <c r="B81" s="73"/>
      <c r="C81" s="73"/>
      <c r="D81" s="73"/>
      <c r="E81" s="73"/>
      <c r="F81" s="90"/>
      <c r="G81" s="69"/>
      <c r="H81" s="82"/>
      <c r="I81" s="82"/>
      <c r="J81" s="82"/>
      <c r="K81" s="78"/>
      <c r="N81" s="69"/>
      <c r="O81" s="86"/>
      <c r="P81" s="86"/>
      <c r="Q81" s="89"/>
      <c r="R81" s="69"/>
      <c r="S81" s="69"/>
    </row>
    <row r="82" spans="1:19" ht="15">
      <c r="A82" s="73"/>
      <c r="B82" s="73"/>
      <c r="C82" s="73"/>
      <c r="D82" s="73"/>
      <c r="E82" s="73"/>
      <c r="F82" s="73"/>
      <c r="G82" s="69"/>
      <c r="H82" s="82"/>
      <c r="I82" s="82"/>
      <c r="J82" s="82"/>
      <c r="K82" s="78"/>
      <c r="N82" s="69"/>
      <c r="O82" s="86"/>
      <c r="P82" s="86"/>
      <c r="Q82" s="89"/>
      <c r="R82" s="69"/>
      <c r="S82" s="69"/>
    </row>
    <row r="83" spans="1:19" ht="15">
      <c r="A83" s="73"/>
      <c r="B83" s="73"/>
      <c r="C83" s="73"/>
      <c r="D83" s="73"/>
      <c r="E83" s="73"/>
      <c r="F83" s="69"/>
      <c r="G83" s="82"/>
      <c r="H83" s="82"/>
      <c r="I83" s="82"/>
      <c r="J83" s="82"/>
      <c r="K83" s="78"/>
      <c r="N83" s="86"/>
      <c r="O83" s="84"/>
      <c r="P83" s="84"/>
      <c r="Q83" s="88"/>
      <c r="R83" s="85"/>
      <c r="S83" s="69"/>
    </row>
    <row r="84" spans="1:19" ht="15">
      <c r="A84" s="73"/>
      <c r="B84" s="73"/>
      <c r="C84" s="73"/>
      <c r="D84" s="73"/>
      <c r="E84" s="73"/>
      <c r="F84" s="69"/>
      <c r="G84" s="82"/>
      <c r="H84" s="82"/>
      <c r="I84" s="82"/>
      <c r="J84" s="82"/>
      <c r="K84" s="78"/>
      <c r="N84" s="86"/>
      <c r="R84" s="85"/>
      <c r="S84" s="69"/>
    </row>
    <row r="85" spans="1:19" ht="15">
      <c r="A85" s="73"/>
      <c r="B85" s="87"/>
      <c r="C85" s="87"/>
      <c r="D85" s="87"/>
      <c r="E85" s="87"/>
      <c r="F85" s="69"/>
      <c r="G85" s="82"/>
      <c r="H85" s="82"/>
      <c r="I85" s="82"/>
      <c r="J85" s="69"/>
      <c r="K85" s="78"/>
      <c r="N85" s="86"/>
      <c r="R85" s="85"/>
      <c r="S85" s="69"/>
    </row>
    <row r="86" spans="1:19" ht="15">
      <c r="A86" s="73"/>
      <c r="F86" s="69"/>
      <c r="G86" s="69"/>
      <c r="H86" s="69"/>
      <c r="I86" s="69"/>
      <c r="J86" s="69"/>
      <c r="K86" s="78"/>
      <c r="N86" s="84"/>
      <c r="R86" s="69"/>
      <c r="S86" s="69"/>
    </row>
    <row r="87" spans="1:19" ht="15">
      <c r="A87" s="73"/>
      <c r="F87" s="73"/>
      <c r="G87" s="69"/>
      <c r="H87" s="69"/>
      <c r="I87" s="69"/>
      <c r="J87" s="82"/>
      <c r="K87" s="78"/>
    </row>
    <row r="88" spans="1:19" ht="15">
      <c r="A88" s="73"/>
      <c r="F88" s="73"/>
      <c r="G88" s="73"/>
      <c r="H88" s="83"/>
      <c r="I88" s="83"/>
      <c r="J88" s="82"/>
      <c r="K88" s="78"/>
    </row>
    <row r="89" spans="1:19" ht="15">
      <c r="A89" s="73"/>
      <c r="F89" s="73"/>
      <c r="G89" s="73"/>
      <c r="H89" s="83"/>
      <c r="I89" s="83"/>
      <c r="J89" s="82"/>
      <c r="K89" s="78"/>
    </row>
    <row r="90" spans="1:19" ht="15">
      <c r="A90" s="73"/>
      <c r="F90" s="73"/>
      <c r="G90" s="73"/>
      <c r="H90" s="83"/>
      <c r="I90" s="83"/>
      <c r="J90" s="82"/>
      <c r="K90" s="78"/>
    </row>
    <row r="91" spans="1:19" ht="15">
      <c r="A91" s="73"/>
      <c r="F91" s="73"/>
      <c r="G91" s="73"/>
      <c r="H91" s="83"/>
      <c r="I91" s="83"/>
      <c r="J91" s="82"/>
      <c r="K91" s="78"/>
    </row>
    <row r="92" spans="1:19" ht="15">
      <c r="A92" s="73"/>
      <c r="F92" s="73"/>
      <c r="G92" s="73"/>
      <c r="H92" s="73"/>
      <c r="I92" s="73"/>
      <c r="J92" s="73"/>
      <c r="K92" s="78"/>
    </row>
    <row r="93" spans="1:19" ht="15">
      <c r="A93" s="73"/>
      <c r="F93" s="76"/>
      <c r="G93" s="76"/>
      <c r="H93" s="75"/>
      <c r="I93" s="73"/>
      <c r="J93" s="73"/>
      <c r="K93" s="78"/>
    </row>
    <row r="94" spans="1:19" ht="15">
      <c r="A94" s="73"/>
      <c r="F94" s="76"/>
      <c r="G94" s="76"/>
      <c r="H94" s="75"/>
      <c r="I94" s="73"/>
      <c r="J94" s="73"/>
      <c r="K94" s="78"/>
    </row>
    <row r="95" spans="1:19" ht="15">
      <c r="A95" s="73"/>
      <c r="F95" s="76"/>
      <c r="G95" s="76"/>
      <c r="H95" s="75"/>
      <c r="I95" s="73"/>
      <c r="J95" s="73"/>
      <c r="K95" s="78"/>
    </row>
    <row r="96" spans="1:19" ht="15">
      <c r="A96" s="73"/>
      <c r="F96" s="76"/>
      <c r="G96" s="76"/>
      <c r="H96" s="75"/>
      <c r="I96" s="73"/>
      <c r="J96" s="73"/>
      <c r="K96" s="78"/>
    </row>
    <row r="97" spans="1:11" ht="15">
      <c r="A97" s="73"/>
      <c r="F97" s="76"/>
      <c r="G97" s="76"/>
      <c r="H97" s="75"/>
      <c r="I97" s="73"/>
      <c r="J97" s="73"/>
      <c r="K97" s="78"/>
    </row>
    <row r="98" spans="1:11" ht="15">
      <c r="A98" s="73"/>
      <c r="F98" s="76"/>
      <c r="G98" s="76"/>
      <c r="H98" s="75"/>
      <c r="I98" s="73"/>
      <c r="J98" s="73"/>
      <c r="K98" s="78"/>
    </row>
    <row r="99" spans="1:11" ht="15">
      <c r="A99" s="73"/>
      <c r="F99" s="81"/>
      <c r="G99" s="81"/>
      <c r="H99" s="80"/>
      <c r="I99" s="79"/>
      <c r="J99" s="73"/>
      <c r="K99" s="78"/>
    </row>
    <row r="100" spans="1:11" ht="15">
      <c r="A100" s="73"/>
      <c r="F100" s="81"/>
      <c r="G100" s="81"/>
      <c r="H100" s="80"/>
      <c r="I100" s="79"/>
      <c r="J100" s="73"/>
      <c r="K100" s="78"/>
    </row>
    <row r="101" spans="1:11" ht="15">
      <c r="A101" s="73"/>
      <c r="F101" s="81"/>
      <c r="G101" s="81"/>
      <c r="H101" s="80"/>
      <c r="I101" s="79"/>
      <c r="J101" s="73"/>
      <c r="K101" s="78"/>
    </row>
    <row r="102" spans="1:11" ht="15">
      <c r="A102" s="73"/>
      <c r="F102" s="76"/>
      <c r="G102" s="76"/>
      <c r="H102" s="75"/>
      <c r="I102" s="73"/>
      <c r="J102" s="73"/>
      <c r="K102" s="78"/>
    </row>
    <row r="103" spans="1:11" ht="15">
      <c r="A103" s="73"/>
      <c r="F103" s="76"/>
      <c r="G103" s="76"/>
      <c r="H103" s="75"/>
      <c r="I103" s="73"/>
      <c r="J103" s="73"/>
    </row>
    <row r="104" spans="1:11" ht="15">
      <c r="A104" s="73"/>
      <c r="F104" s="76"/>
      <c r="G104" s="76"/>
      <c r="H104" s="75"/>
      <c r="I104" s="74"/>
      <c r="J104" s="73"/>
    </row>
    <row r="105" spans="1:11" ht="15">
      <c r="A105" s="73"/>
      <c r="F105" s="76"/>
      <c r="G105" s="76"/>
      <c r="H105" s="75"/>
      <c r="I105" s="74"/>
      <c r="J105" s="73"/>
    </row>
    <row r="106" spans="1:11" ht="15">
      <c r="A106" s="73"/>
      <c r="F106" s="76"/>
      <c r="G106" s="76"/>
      <c r="H106" s="75"/>
      <c r="I106" s="74"/>
      <c r="J106" s="73"/>
    </row>
    <row r="107" spans="1:11" ht="15">
      <c r="A107" s="77"/>
      <c r="F107" s="76"/>
      <c r="G107" s="76"/>
      <c r="H107" s="75"/>
      <c r="I107" s="74"/>
      <c r="J107" s="73"/>
    </row>
    <row r="108" spans="1:11" ht="15">
      <c r="F108" s="68"/>
      <c r="G108" s="68"/>
      <c r="H108" s="71"/>
      <c r="I108" s="70"/>
      <c r="J108" s="69"/>
    </row>
    <row r="109" spans="1:11" ht="15">
      <c r="F109" s="68"/>
      <c r="G109" s="68"/>
      <c r="H109" s="71"/>
      <c r="I109" s="70"/>
      <c r="J109" s="69"/>
    </row>
    <row r="110" spans="1:11" ht="15">
      <c r="F110" s="68"/>
      <c r="G110" s="72"/>
      <c r="H110" s="71"/>
      <c r="I110" s="70"/>
      <c r="J110" s="69"/>
    </row>
    <row r="111" spans="1:11" ht="15">
      <c r="F111" s="68"/>
      <c r="G111" s="72"/>
      <c r="H111" s="71"/>
      <c r="I111" s="70"/>
      <c r="J111" s="69"/>
    </row>
    <row r="112" spans="1:11" ht="15">
      <c r="F112" s="68"/>
      <c r="G112" s="68"/>
      <c r="H112" s="71"/>
      <c r="I112" s="70"/>
      <c r="J112" s="69"/>
    </row>
    <row r="113" spans="6:7" ht="15">
      <c r="F113" s="68"/>
      <c r="G113" s="68"/>
    </row>
    <row r="114" spans="6:7" ht="15">
      <c r="F114" s="68"/>
      <c r="G114" s="68"/>
    </row>
    <row r="115" spans="6:7" ht="15">
      <c r="G115" s="68"/>
    </row>
    <row r="116" spans="6:7" ht="15">
      <c r="G116" s="68"/>
    </row>
    <row r="117" spans="6:7" ht="15">
      <c r="G117" s="68"/>
    </row>
    <row r="118" spans="6:7" ht="15">
      <c r="G118" s="68"/>
    </row>
  </sheetData>
  <mergeCells count="33">
    <mergeCell ref="A49:A50"/>
    <mergeCell ref="B37:E37"/>
    <mergeCell ref="A41:A42"/>
    <mergeCell ref="A43:A44"/>
    <mergeCell ref="A45:A46"/>
    <mergeCell ref="I37:L37"/>
    <mergeCell ref="H37:H38"/>
    <mergeCell ref="M37:M38"/>
    <mergeCell ref="A39:A40"/>
    <mergeCell ref="A36:A38"/>
    <mergeCell ref="B36:E36"/>
    <mergeCell ref="A47:A48"/>
    <mergeCell ref="A2:A4"/>
    <mergeCell ref="A1:C1"/>
    <mergeCell ref="A32:A33"/>
    <mergeCell ref="A35:C35"/>
    <mergeCell ref="A19:A21"/>
    <mergeCell ref="A5:A6"/>
    <mergeCell ref="A7:A8"/>
    <mergeCell ref="A9:A10"/>
    <mergeCell ref="A11:A12"/>
    <mergeCell ref="A30:A31"/>
    <mergeCell ref="B3:E3"/>
    <mergeCell ref="B2:E2"/>
    <mergeCell ref="B19:E19"/>
    <mergeCell ref="B20:E20"/>
    <mergeCell ref="A28:A29"/>
    <mergeCell ref="A13:A14"/>
    <mergeCell ref="A15:A16"/>
    <mergeCell ref="A18:B18"/>
    <mergeCell ref="A22:A23"/>
    <mergeCell ref="A24:A25"/>
    <mergeCell ref="A26:A27"/>
  </mergeCells>
  <phoneticPr fontId="2"/>
  <pageMargins left="0.39370078740157483" right="0.15748031496062992" top="0.78740157480314965" bottom="0.39370078740157483" header="0.55118110236220474" footer="0.43307086614173229"/>
  <pageSetup paperSize="9" scale="70" orientation="landscape" cellComments="asDisplayed" horizontalDpi="4294967292" verticalDpi="4294967292" r:id="rId1"/>
  <headerFooter alignWithMargins="0">
    <oddHeader>&amp;C&amp;18ETによる培養アストロサイトのVEGF 発現　　(Dose-Response)&amp;R&amp;10&amp;P</oddHead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997944-EC04-4A18-8F28-4767836B96F4}">
  <dimension ref="A1:Q53"/>
  <sheetViews>
    <sheetView tabSelected="1" topLeftCell="A10" zoomScale="90" zoomScaleNormal="90" workbookViewId="0">
      <selection activeCell="Q21" sqref="Q21"/>
    </sheetView>
  </sheetViews>
  <sheetFormatPr defaultColWidth="11" defaultRowHeight="14.25"/>
  <cols>
    <col min="1" max="1" width="20.875" style="65" customWidth="1"/>
    <col min="2" max="7" width="9.875" style="65" customWidth="1"/>
    <col min="8" max="8" width="11.75" style="65" customWidth="1"/>
    <col min="9" max="9" width="15.125" style="65" customWidth="1"/>
    <col min="10" max="10" width="11.25" style="65" customWidth="1"/>
    <col min="11" max="11" width="10.875" style="65" customWidth="1"/>
    <col min="12" max="12" width="10" style="65" customWidth="1"/>
    <col min="13" max="15" width="7.875" style="65" customWidth="1"/>
    <col min="16" max="16" width="11" style="65"/>
    <col min="17" max="17" width="9.25" style="65" customWidth="1"/>
    <col min="18" max="18" width="11" style="65"/>
    <col min="19" max="19" width="9.75" style="65" customWidth="1"/>
    <col min="20" max="20" width="2.25" style="65" customWidth="1"/>
    <col min="21" max="21" width="11" style="65"/>
    <col min="22" max="22" width="9.25" style="65" customWidth="1"/>
    <col min="23" max="16384" width="11" style="65"/>
  </cols>
  <sheetData>
    <row r="1" spans="1:17" ht="23.25" customHeight="1">
      <c r="A1" s="235" t="s">
        <v>68</v>
      </c>
      <c r="B1" s="234"/>
      <c r="C1" s="234"/>
      <c r="D1" s="234"/>
      <c r="E1" s="234"/>
      <c r="F1" s="158"/>
      <c r="G1" s="158"/>
      <c r="H1" s="158"/>
      <c r="I1" s="158"/>
      <c r="J1" s="158"/>
      <c r="K1" s="158"/>
      <c r="L1" s="158"/>
      <c r="M1" s="158"/>
      <c r="N1" s="158"/>
      <c r="O1" s="158"/>
      <c r="P1" s="158"/>
      <c r="Q1" s="158"/>
    </row>
    <row r="2" spans="1:17" ht="18">
      <c r="A2" s="158"/>
      <c r="B2" s="158"/>
      <c r="C2" s="158"/>
      <c r="D2" s="158"/>
      <c r="E2" s="158"/>
      <c r="F2" s="158"/>
      <c r="G2" s="158"/>
      <c r="H2" s="158"/>
      <c r="I2" s="158"/>
      <c r="J2" s="158"/>
      <c r="K2" s="158"/>
      <c r="L2" s="158"/>
      <c r="M2" s="158"/>
      <c r="N2" s="158"/>
      <c r="O2" s="158"/>
      <c r="P2" s="158"/>
      <c r="Q2" s="158"/>
    </row>
    <row r="3" spans="1:17" ht="19.5" thickBot="1">
      <c r="A3" s="189" t="s">
        <v>67</v>
      </c>
      <c r="B3" s="158"/>
      <c r="C3" s="158"/>
      <c r="D3" s="158"/>
      <c r="E3" s="158"/>
      <c r="F3" s="158"/>
      <c r="G3" s="158"/>
      <c r="H3" s="158"/>
      <c r="I3" s="158"/>
      <c r="J3" s="158"/>
      <c r="K3" s="158"/>
      <c r="L3" s="158"/>
      <c r="M3" s="158"/>
      <c r="N3" s="158"/>
      <c r="O3" s="158"/>
      <c r="P3" s="158"/>
      <c r="Q3" s="158"/>
    </row>
    <row r="4" spans="1:17" ht="19.5" thickTop="1" thickBot="1">
      <c r="A4" s="233"/>
      <c r="B4" s="272" t="s">
        <v>47</v>
      </c>
      <c r="C4" s="273"/>
      <c r="D4" s="273"/>
      <c r="E4" s="273"/>
      <c r="F4" s="273"/>
      <c r="G4" s="274"/>
      <c r="H4" s="82"/>
      <c r="I4" s="233"/>
      <c r="J4" s="232" t="s">
        <v>66</v>
      </c>
      <c r="K4" s="82"/>
      <c r="L4" s="82"/>
      <c r="M4" s="158"/>
      <c r="N4" s="158"/>
      <c r="O4" s="158"/>
    </row>
    <row r="5" spans="1:17" ht="28.5" customHeight="1" thickTop="1" thickBot="1">
      <c r="A5" s="187" t="s">
        <v>46</v>
      </c>
      <c r="B5" s="209" t="s">
        <v>65</v>
      </c>
      <c r="C5" s="208" t="s">
        <v>64</v>
      </c>
      <c r="D5" s="207" t="s">
        <v>63</v>
      </c>
      <c r="E5" s="207" t="s">
        <v>62</v>
      </c>
      <c r="F5" s="206"/>
      <c r="G5" s="205"/>
      <c r="H5" s="82"/>
      <c r="I5" s="231" t="s">
        <v>41</v>
      </c>
      <c r="J5" s="230">
        <v>0.41699999999999998</v>
      </c>
      <c r="K5" s="82"/>
      <c r="L5" s="82"/>
      <c r="M5" s="229"/>
      <c r="N5" s="158"/>
      <c r="O5" s="158"/>
    </row>
    <row r="6" spans="1:17" ht="18.75" thickTop="1">
      <c r="A6" s="199" t="s">
        <v>41</v>
      </c>
      <c r="B6" s="175">
        <v>0.56499999999999995</v>
      </c>
      <c r="C6" s="173">
        <v>0.64300000000000002</v>
      </c>
      <c r="D6" s="174">
        <v>0.57499999999999996</v>
      </c>
      <c r="E6" s="173">
        <v>0.57699999999999996</v>
      </c>
      <c r="F6" s="180"/>
      <c r="G6" s="200"/>
      <c r="H6" s="82"/>
      <c r="I6" s="82"/>
      <c r="J6" s="82"/>
      <c r="K6" s="82"/>
      <c r="L6" s="82"/>
      <c r="M6" s="82"/>
      <c r="N6" s="82"/>
      <c r="O6" s="158"/>
      <c r="P6" s="158"/>
      <c r="Q6" s="158"/>
    </row>
    <row r="7" spans="1:17" ht="4.5" customHeight="1">
      <c r="A7" s="199"/>
      <c r="B7" s="181"/>
      <c r="C7" s="179"/>
      <c r="D7" s="180"/>
      <c r="E7" s="179"/>
      <c r="F7" s="180"/>
      <c r="G7" s="200"/>
      <c r="H7" s="82"/>
      <c r="I7" s="82"/>
      <c r="J7" s="82"/>
      <c r="K7" s="82"/>
      <c r="L7" s="82"/>
      <c r="M7" s="82"/>
      <c r="N7" s="82"/>
      <c r="O7" s="158"/>
      <c r="P7" s="158"/>
      <c r="Q7" s="158"/>
    </row>
    <row r="8" spans="1:17" ht="17.25" customHeight="1" thickBot="1">
      <c r="A8" s="199" t="s">
        <v>40</v>
      </c>
      <c r="B8" s="175">
        <f>B6-$J$5</f>
        <v>0.14799999999999996</v>
      </c>
      <c r="C8" s="174">
        <f>C6-$J$5</f>
        <v>0.22600000000000003</v>
      </c>
      <c r="D8" s="174">
        <f>D6-$J$5</f>
        <v>0.15799999999999997</v>
      </c>
      <c r="E8" s="173">
        <f>E6-$J$5</f>
        <v>0.15999999999999998</v>
      </c>
      <c r="F8" s="174"/>
      <c r="G8" s="196"/>
      <c r="H8" s="82"/>
      <c r="I8" s="275"/>
      <c r="J8" s="275"/>
      <c r="K8" s="275"/>
      <c r="L8" s="82"/>
      <c r="M8" s="82"/>
      <c r="N8" s="82"/>
      <c r="O8" s="158"/>
      <c r="P8" s="158"/>
      <c r="Q8" s="158"/>
    </row>
    <row r="9" spans="1:17" ht="31.5" thickTop="1" thickBot="1">
      <c r="A9" s="195"/>
      <c r="B9" s="169"/>
      <c r="C9" s="168"/>
      <c r="D9" s="167"/>
      <c r="E9" s="167"/>
      <c r="F9" s="191"/>
      <c r="G9" s="190"/>
      <c r="H9" s="82"/>
      <c r="I9" s="228" t="s">
        <v>61</v>
      </c>
      <c r="J9" s="227" t="s">
        <v>60</v>
      </c>
      <c r="K9" s="226" t="s">
        <v>24</v>
      </c>
      <c r="L9" s="224" t="s">
        <v>59</v>
      </c>
      <c r="M9" s="225" t="s">
        <v>58</v>
      </c>
      <c r="N9" s="224" t="s">
        <v>57</v>
      </c>
      <c r="O9" s="158"/>
      <c r="P9" s="158"/>
      <c r="Q9" s="158"/>
    </row>
    <row r="10" spans="1:17" ht="18.75" thickTop="1">
      <c r="A10" s="161"/>
      <c r="B10" s="158"/>
      <c r="C10" s="158"/>
      <c r="D10" s="158"/>
      <c r="E10" s="158"/>
      <c r="F10" s="158"/>
      <c r="G10" s="158"/>
      <c r="H10" s="158"/>
      <c r="I10" s="222" t="s">
        <v>56</v>
      </c>
      <c r="J10" s="221">
        <f>AVERAGE(B8:G8)</f>
        <v>0.17299999999999999</v>
      </c>
      <c r="K10" s="220">
        <f>STDEV(B8:G8)/SQRT(L10)</f>
        <v>1.7860571099491747E-2</v>
      </c>
      <c r="L10" s="219">
        <f>COUNTA(B8:G8)</f>
        <v>4</v>
      </c>
      <c r="M10" s="223">
        <v>100</v>
      </c>
      <c r="N10" s="217">
        <f>K10/$J$10*100</f>
        <v>10.324029537278467</v>
      </c>
      <c r="O10" s="158"/>
      <c r="P10" s="158"/>
      <c r="Q10" s="158"/>
    </row>
    <row r="11" spans="1:17" ht="19.5" thickBot="1">
      <c r="A11" s="189" t="s">
        <v>55</v>
      </c>
      <c r="B11" s="158"/>
      <c r="C11" s="158"/>
      <c r="D11" s="158"/>
      <c r="E11" s="158"/>
      <c r="F11" s="158"/>
      <c r="G11" s="158"/>
      <c r="H11" s="158"/>
      <c r="I11" s="222" t="s">
        <v>54</v>
      </c>
      <c r="J11" s="221">
        <f>AVERAGE(B16:G16)</f>
        <v>0.42450000000000004</v>
      </c>
      <c r="K11" s="220">
        <f>STDEV(B16:G16)/SQRT(L11)</f>
        <v>2.0463381929681123E-2</v>
      </c>
      <c r="L11" s="219">
        <f>COUNTA(B16:G16)</f>
        <v>4</v>
      </c>
      <c r="M11" s="218">
        <f>J11/$J$10*100</f>
        <v>245.37572254335265</v>
      </c>
      <c r="N11" s="217">
        <f>K11/$J$10*100</f>
        <v>11.828544468023772</v>
      </c>
      <c r="O11" s="158"/>
      <c r="P11" s="158"/>
      <c r="Q11" s="158"/>
    </row>
    <row r="12" spans="1:17" ht="19.5" thickTop="1" thickBot="1">
      <c r="A12" s="216"/>
      <c r="B12" s="272" t="s">
        <v>47</v>
      </c>
      <c r="C12" s="273"/>
      <c r="D12" s="273"/>
      <c r="E12" s="273"/>
      <c r="F12" s="273"/>
      <c r="G12" s="274"/>
      <c r="H12" s="158"/>
      <c r="I12" s="215" t="s">
        <v>53</v>
      </c>
      <c r="J12" s="214">
        <f>AVERAGE(B24:G24)</f>
        <v>0.59975000000000001</v>
      </c>
      <c r="K12" s="213">
        <f>STDEV(B24:G25)/SQRT(L12)</f>
        <v>5.448451614908599E-2</v>
      </c>
      <c r="L12" s="212">
        <f>COUNTA(B24:G24)</f>
        <v>4</v>
      </c>
      <c r="M12" s="211">
        <f>J12/$J$10*100</f>
        <v>346.67630057803473</v>
      </c>
      <c r="N12" s="210">
        <f>K12/$J$10*100</f>
        <v>31.49393997056994</v>
      </c>
      <c r="O12" s="158"/>
      <c r="P12" s="158"/>
      <c r="Q12" s="158"/>
    </row>
    <row r="13" spans="1:17" ht="33" customHeight="1" thickTop="1" thickBot="1">
      <c r="A13" s="187" t="s">
        <v>46</v>
      </c>
      <c r="B13" s="209" t="s">
        <v>52</v>
      </c>
      <c r="C13" s="208" t="s">
        <v>51</v>
      </c>
      <c r="D13" s="207" t="s">
        <v>50</v>
      </c>
      <c r="E13" s="207" t="s">
        <v>49</v>
      </c>
      <c r="F13" s="206"/>
      <c r="G13" s="205"/>
      <c r="H13" s="158"/>
      <c r="I13" s="158"/>
      <c r="J13" s="158"/>
      <c r="K13" s="158"/>
      <c r="L13" s="158"/>
      <c r="M13" s="158"/>
      <c r="N13" s="158"/>
      <c r="O13" s="158"/>
      <c r="P13" s="158"/>
      <c r="Q13" s="158"/>
    </row>
    <row r="14" spans="1:17" ht="18.75" thickTop="1">
      <c r="A14" s="199" t="s">
        <v>41</v>
      </c>
      <c r="B14" s="204">
        <v>0.79600000000000004</v>
      </c>
      <c r="C14" s="197">
        <v>0.82499999999999996</v>
      </c>
      <c r="D14" s="198">
        <v>0.85299999999999998</v>
      </c>
      <c r="E14" s="197">
        <v>0.89200000000000002</v>
      </c>
      <c r="F14" s="180"/>
      <c r="G14" s="200"/>
      <c r="H14" s="158"/>
      <c r="I14" s="158"/>
      <c r="J14" s="158"/>
      <c r="K14" s="158"/>
      <c r="L14" s="158"/>
      <c r="M14" s="158"/>
      <c r="N14" s="158"/>
      <c r="O14" s="158"/>
      <c r="P14" s="158"/>
      <c r="Q14" s="158"/>
    </row>
    <row r="15" spans="1:17" ht="3.75" customHeight="1">
      <c r="A15" s="199"/>
      <c r="B15" s="203"/>
      <c r="C15" s="201"/>
      <c r="D15" s="202"/>
      <c r="E15" s="201"/>
      <c r="F15" s="180"/>
      <c r="G15" s="200"/>
      <c r="H15" s="158"/>
      <c r="I15" s="158"/>
      <c r="J15" s="158"/>
      <c r="K15" s="158"/>
      <c r="L15" s="158"/>
      <c r="M15" s="158"/>
      <c r="N15" s="158"/>
      <c r="O15" s="158"/>
      <c r="P15" s="158"/>
      <c r="Q15" s="158"/>
    </row>
    <row r="16" spans="1:17" ht="18">
      <c r="A16" s="199" t="s">
        <v>40</v>
      </c>
      <c r="B16" s="198">
        <f>B14-$J$5</f>
        <v>0.37900000000000006</v>
      </c>
      <c r="C16" s="198">
        <f>C14-$J$5</f>
        <v>0.40799999999999997</v>
      </c>
      <c r="D16" s="198">
        <f>D14-$J$5</f>
        <v>0.436</v>
      </c>
      <c r="E16" s="197">
        <f>E14-$J$5</f>
        <v>0.47500000000000003</v>
      </c>
      <c r="F16" s="174"/>
      <c r="G16" s="196"/>
      <c r="H16" s="158"/>
      <c r="I16" s="158"/>
      <c r="J16" s="158"/>
      <c r="K16" s="158"/>
      <c r="L16" s="158"/>
      <c r="M16" s="158"/>
      <c r="N16" s="158"/>
      <c r="O16" s="158"/>
      <c r="P16" s="158"/>
      <c r="Q16" s="158"/>
    </row>
    <row r="17" spans="1:17" ht="18.75" thickBot="1">
      <c r="A17" s="195"/>
      <c r="B17" s="194"/>
      <c r="C17" s="193"/>
      <c r="D17" s="192"/>
      <c r="E17" s="192"/>
      <c r="F17" s="191"/>
      <c r="G17" s="190"/>
      <c r="H17" s="158"/>
      <c r="I17" s="158"/>
      <c r="J17" s="158"/>
      <c r="K17" s="158"/>
      <c r="L17" s="158"/>
      <c r="M17" s="158"/>
      <c r="N17" s="158"/>
      <c r="O17" s="158"/>
      <c r="P17" s="158"/>
      <c r="Q17" s="158"/>
    </row>
    <row r="18" spans="1:17" ht="18.75" thickTop="1">
      <c r="A18" s="161"/>
      <c r="B18" s="158"/>
      <c r="C18" s="158"/>
      <c r="D18" s="158"/>
      <c r="E18" s="158"/>
      <c r="F18" s="158"/>
      <c r="G18" s="158"/>
      <c r="H18" s="158"/>
      <c r="I18" s="158"/>
      <c r="J18" s="158"/>
      <c r="K18" s="158"/>
      <c r="L18" s="158"/>
      <c r="M18" s="158"/>
      <c r="N18" s="158"/>
      <c r="O18" s="158"/>
      <c r="P18" s="158"/>
      <c r="Q18" s="158"/>
    </row>
    <row r="19" spans="1:17" ht="19.5" thickBot="1">
      <c r="A19" s="189" t="s">
        <v>48</v>
      </c>
      <c r="B19" s="158"/>
      <c r="C19" s="158"/>
      <c r="D19" s="158"/>
      <c r="E19" s="158"/>
      <c r="F19" s="158"/>
      <c r="G19" s="158"/>
      <c r="H19" s="158"/>
      <c r="I19" s="158"/>
      <c r="J19" s="158"/>
      <c r="K19" s="158"/>
      <c r="L19" s="158"/>
      <c r="M19" s="158"/>
      <c r="N19" s="158"/>
      <c r="O19" s="158"/>
      <c r="P19" s="158"/>
      <c r="Q19" s="158"/>
    </row>
    <row r="20" spans="1:17" ht="18.75" thickTop="1">
      <c r="A20" s="188"/>
      <c r="B20" s="272" t="s">
        <v>47</v>
      </c>
      <c r="C20" s="273"/>
      <c r="D20" s="273"/>
      <c r="E20" s="273"/>
      <c r="F20" s="273"/>
      <c r="G20" s="274"/>
      <c r="H20" s="158"/>
      <c r="I20" s="158"/>
      <c r="J20" s="158"/>
      <c r="K20" s="158"/>
      <c r="L20" s="158"/>
      <c r="M20" s="158"/>
      <c r="N20" s="158"/>
      <c r="O20" s="158"/>
      <c r="P20" s="158"/>
      <c r="Q20" s="158"/>
    </row>
    <row r="21" spans="1:17" ht="34.5" customHeight="1" thickBot="1">
      <c r="A21" s="187" t="s">
        <v>46</v>
      </c>
      <c r="B21" s="186" t="s">
        <v>45</v>
      </c>
      <c r="C21" s="185" t="s">
        <v>44</v>
      </c>
      <c r="D21" s="184" t="s">
        <v>43</v>
      </c>
      <c r="E21" s="184" t="s">
        <v>42</v>
      </c>
      <c r="F21" s="183"/>
      <c r="G21" s="182"/>
      <c r="H21" s="158"/>
      <c r="I21" s="158"/>
      <c r="J21" s="158"/>
      <c r="K21" s="158"/>
      <c r="L21" s="158"/>
      <c r="M21" s="158"/>
      <c r="N21" s="158"/>
      <c r="O21" s="158"/>
      <c r="P21" s="158"/>
      <c r="Q21" s="158"/>
    </row>
    <row r="22" spans="1:17" ht="18.75" thickTop="1">
      <c r="A22" s="176" t="s">
        <v>41</v>
      </c>
      <c r="B22" s="175">
        <v>0.90300000000000002</v>
      </c>
      <c r="C22" s="173">
        <v>0.94399999999999995</v>
      </c>
      <c r="D22" s="174">
        <v>1.1100000000000001</v>
      </c>
      <c r="E22" s="173">
        <v>1.1100000000000001</v>
      </c>
      <c r="F22" s="178"/>
      <c r="G22" s="177"/>
      <c r="H22" s="158"/>
      <c r="I22" s="158"/>
      <c r="J22" s="158"/>
      <c r="K22" s="158"/>
      <c r="L22" s="158"/>
      <c r="M22" s="158"/>
      <c r="N22" s="158"/>
      <c r="O22" s="158"/>
      <c r="P22" s="158"/>
      <c r="Q22" s="158"/>
    </row>
    <row r="23" spans="1:17" ht="5.25" customHeight="1">
      <c r="A23" s="176"/>
      <c r="B23" s="181"/>
      <c r="C23" s="179"/>
      <c r="D23" s="180"/>
      <c r="E23" s="179"/>
      <c r="F23" s="178"/>
      <c r="G23" s="177"/>
      <c r="H23" s="158"/>
      <c r="I23" s="82"/>
      <c r="J23" s="82"/>
      <c r="K23" s="82"/>
      <c r="L23" s="158"/>
      <c r="M23" s="158"/>
      <c r="N23" s="158"/>
      <c r="O23" s="158"/>
      <c r="P23" s="158"/>
      <c r="Q23" s="158"/>
    </row>
    <row r="24" spans="1:17" ht="18">
      <c r="A24" s="176" t="s">
        <v>40</v>
      </c>
      <c r="B24" s="175">
        <f>B22-$J$5</f>
        <v>0.48600000000000004</v>
      </c>
      <c r="C24" s="174">
        <f>C22-$J$5</f>
        <v>0.52699999999999991</v>
      </c>
      <c r="D24" s="174">
        <f>D22-$J$5</f>
        <v>0.69300000000000006</v>
      </c>
      <c r="E24" s="173">
        <f>E22-$J$5</f>
        <v>0.69300000000000006</v>
      </c>
      <c r="F24" s="172"/>
      <c r="G24" s="171"/>
      <c r="H24" s="158"/>
      <c r="I24" s="271"/>
      <c r="J24" s="271"/>
      <c r="K24" s="271"/>
      <c r="L24" s="158"/>
      <c r="M24" s="158"/>
      <c r="N24" s="158"/>
      <c r="O24" s="158"/>
      <c r="P24" s="158"/>
      <c r="Q24" s="158"/>
    </row>
    <row r="25" spans="1:17" ht="18.75" thickBot="1">
      <c r="A25" s="170"/>
      <c r="B25" s="169"/>
      <c r="C25" s="168"/>
      <c r="D25" s="167"/>
      <c r="E25" s="167"/>
      <c r="F25" s="166"/>
      <c r="G25" s="165"/>
      <c r="H25" s="158"/>
      <c r="I25" s="160"/>
      <c r="J25" s="160"/>
      <c r="K25" s="160"/>
      <c r="L25" s="158"/>
      <c r="M25" s="158"/>
      <c r="N25" s="158"/>
      <c r="O25" s="158"/>
      <c r="P25" s="158"/>
      <c r="Q25" s="158"/>
    </row>
    <row r="26" spans="1:17" ht="18.75" thickTop="1">
      <c r="A26" s="164"/>
      <c r="B26" s="162"/>
      <c r="C26" s="162"/>
      <c r="D26" s="162"/>
      <c r="E26" s="162"/>
      <c r="F26" s="162"/>
      <c r="G26" s="163"/>
      <c r="H26" s="162"/>
      <c r="I26" s="160"/>
      <c r="J26" s="160"/>
      <c r="K26" s="160"/>
      <c r="L26" s="162"/>
      <c r="M26" s="158"/>
      <c r="N26" s="158"/>
      <c r="O26" s="158"/>
      <c r="P26" s="158"/>
      <c r="Q26" s="158"/>
    </row>
    <row r="27" spans="1:17" ht="18">
      <c r="A27" s="161"/>
      <c r="B27" s="158"/>
      <c r="C27" s="158"/>
      <c r="D27" s="158"/>
      <c r="E27" s="158"/>
      <c r="F27" s="158"/>
      <c r="G27" s="158"/>
      <c r="H27" s="158"/>
      <c r="I27" s="160"/>
      <c r="J27" s="160"/>
      <c r="K27" s="160"/>
      <c r="L27" s="158"/>
      <c r="M27" s="158"/>
      <c r="N27" s="158"/>
      <c r="O27" s="158"/>
      <c r="P27" s="158"/>
      <c r="Q27" s="158"/>
    </row>
    <row r="28" spans="1:17" ht="18">
      <c r="A28" s="82"/>
      <c r="B28" s="82"/>
      <c r="C28" s="82"/>
      <c r="D28" s="82"/>
      <c r="E28" s="158"/>
      <c r="F28" s="158"/>
      <c r="G28" s="158"/>
      <c r="H28" s="158"/>
      <c r="I28" s="160"/>
      <c r="J28" s="160"/>
      <c r="K28" s="160"/>
      <c r="L28" s="158"/>
      <c r="M28" s="158"/>
      <c r="N28" s="158"/>
      <c r="O28" s="158"/>
      <c r="P28" s="158"/>
      <c r="Q28" s="158"/>
    </row>
    <row r="29" spans="1:17" ht="18">
      <c r="E29" s="158"/>
      <c r="F29" s="158"/>
      <c r="G29" s="158"/>
      <c r="H29" s="158"/>
      <c r="I29" s="159"/>
      <c r="J29" s="159"/>
      <c r="K29" s="159"/>
      <c r="L29" s="158"/>
      <c r="M29" s="158"/>
      <c r="N29" s="158"/>
      <c r="O29" s="158"/>
      <c r="P29" s="158"/>
      <c r="Q29" s="158"/>
    </row>
    <row r="30" spans="1:17" ht="18">
      <c r="A30" s="158"/>
      <c r="B30" s="158"/>
      <c r="C30" s="158"/>
      <c r="D30" s="158"/>
      <c r="E30" s="158"/>
      <c r="F30" s="158"/>
      <c r="G30" s="158"/>
      <c r="H30" s="158"/>
      <c r="I30" s="158"/>
      <c r="J30" s="158"/>
      <c r="K30" s="158"/>
      <c r="L30" s="158"/>
      <c r="M30" s="158"/>
      <c r="N30" s="158"/>
      <c r="O30" s="158"/>
      <c r="P30" s="158"/>
      <c r="Q30" s="158"/>
    </row>
    <row r="31" spans="1:17" ht="18">
      <c r="A31" s="158"/>
      <c r="B31" s="158"/>
    </row>
    <row r="32" spans="1:17" ht="18.75">
      <c r="A32" s="152"/>
      <c r="B32" s="152"/>
      <c r="C32" s="152"/>
      <c r="D32" s="152"/>
    </row>
    <row r="33" spans="1:4" ht="18.75">
      <c r="A33" s="152"/>
      <c r="B33" s="152"/>
      <c r="C33" s="152"/>
      <c r="D33" s="152"/>
    </row>
    <row r="34" spans="1:4" ht="18.75">
      <c r="A34" s="152"/>
      <c r="B34" s="152"/>
      <c r="C34" s="152"/>
      <c r="D34" s="152"/>
    </row>
    <row r="35" spans="1:4" ht="18.75">
      <c r="A35" s="152"/>
      <c r="B35" s="152"/>
      <c r="C35" s="152"/>
      <c r="D35" s="152"/>
    </row>
    <row r="36" spans="1:4" ht="18.75">
      <c r="A36" s="152"/>
      <c r="B36" s="152"/>
      <c r="C36" s="152"/>
      <c r="D36" s="152"/>
    </row>
    <row r="37" spans="1:4" ht="18.75">
      <c r="A37" s="152"/>
      <c r="B37" s="152"/>
      <c r="C37" s="152"/>
      <c r="D37" s="152"/>
    </row>
    <row r="38" spans="1:4" ht="18.75">
      <c r="A38" s="152"/>
      <c r="B38" s="152"/>
      <c r="C38" s="152"/>
      <c r="D38" s="152"/>
    </row>
    <row r="39" spans="1:4" ht="18.75">
      <c r="A39" s="152"/>
      <c r="B39" s="152"/>
      <c r="C39" s="152"/>
      <c r="D39" s="152"/>
    </row>
    <row r="40" spans="1:4" ht="18.75">
      <c r="A40" s="152"/>
      <c r="B40" s="152"/>
      <c r="C40" s="152"/>
      <c r="D40" s="152"/>
    </row>
    <row r="44" spans="1:4" ht="18.75">
      <c r="A44" s="152"/>
      <c r="B44" s="152"/>
      <c r="C44" s="152"/>
      <c r="D44" s="152"/>
    </row>
    <row r="45" spans="1:4" ht="18.75">
      <c r="A45" s="152"/>
      <c r="B45" s="152"/>
      <c r="C45" s="152"/>
      <c r="D45" s="152"/>
    </row>
    <row r="46" spans="1:4" ht="18.75">
      <c r="A46" s="152"/>
      <c r="B46" s="152"/>
      <c r="C46" s="152"/>
      <c r="D46" s="152"/>
    </row>
    <row r="47" spans="1:4" ht="18.75">
      <c r="A47" s="152"/>
      <c r="B47" s="152"/>
      <c r="C47" s="152"/>
      <c r="D47" s="152"/>
    </row>
    <row r="48" spans="1:4" ht="18.75">
      <c r="A48" s="152"/>
      <c r="B48" s="152"/>
      <c r="C48" s="152"/>
      <c r="D48" s="152"/>
    </row>
    <row r="49" spans="1:4" ht="18.75">
      <c r="A49" s="152"/>
      <c r="B49" s="152"/>
      <c r="C49" s="152"/>
      <c r="D49" s="152"/>
    </row>
    <row r="50" spans="1:4" ht="18.75">
      <c r="A50" s="157"/>
      <c r="B50" s="156"/>
      <c r="C50" s="155"/>
      <c r="D50" s="152"/>
    </row>
    <row r="51" spans="1:4" ht="18.75">
      <c r="A51" s="157"/>
      <c r="B51" s="156"/>
      <c r="C51" s="155"/>
      <c r="D51" s="152"/>
    </row>
    <row r="52" spans="1:4" ht="18.75">
      <c r="A52" s="154"/>
      <c r="B52" s="153"/>
      <c r="C52" s="152"/>
      <c r="D52" s="152"/>
    </row>
    <row r="53" spans="1:4">
      <c r="A53" s="151"/>
      <c r="B53" s="151"/>
      <c r="C53" s="151"/>
      <c r="D53" s="151"/>
    </row>
  </sheetData>
  <mergeCells count="5">
    <mergeCell ref="I24:K24"/>
    <mergeCell ref="B4:G4"/>
    <mergeCell ref="I8:K8"/>
    <mergeCell ref="B12:G12"/>
    <mergeCell ref="B20:G20"/>
  </mergeCells>
  <phoneticPr fontId="2"/>
  <pageMargins left="0.47244094488188981" right="0.39370078740157483" top="1.299212598425197" bottom="0.43307086614173229" header="0.51181102362204722" footer="0.51181102362204722"/>
  <pageSetup paperSize="9" scale="60" orientation="portrait" cellComments="asDisplayed" horizontalDpi="4294967292" verticalDpi="4294967292" r:id="rId1"/>
  <headerFooter alignWithMargins="0">
    <oddHeader xml:space="preserve">&amp;C&amp;"HG創英角ﾎﾟｯﾌﾟ体,標準"&amp;14&amp;U培養アストロサイトのNRF2 DNA結合に対するTPNA10168の作用&amp;R&amp;14
</oddHead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Fig.1b</vt:lpstr>
      <vt:lpstr>Fig.1c</vt:lpstr>
      <vt:lpstr>Fig.1d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Yutaka KOYAMA</dc:creator>
  <cp:lastModifiedBy>Yutaka KOYAMA</cp:lastModifiedBy>
  <dcterms:created xsi:type="dcterms:W3CDTF">2021-06-28T07:34:29Z</dcterms:created>
  <dcterms:modified xsi:type="dcterms:W3CDTF">2022-04-14T02:27:03Z</dcterms:modified>
</cp:coreProperties>
</file>