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Volumes/kfT7/Dropbox/publications/995 csubst/20220329_submission/"/>
    </mc:Choice>
  </mc:AlternateContent>
  <xr:revisionPtr revIDLastSave="0" documentId="13_ncr:1_{28EE4A7D-1F92-E840-83D1-E32B9D36336B}" xr6:coauthVersionLast="47" xr6:coauthVersionMax="47" xr10:uidLastSave="{00000000-0000-0000-0000-000000000000}"/>
  <bookViews>
    <workbookView xWindow="640" yWindow="500" windowWidth="38400" windowHeight="21100" xr2:uid="{00000000-000D-0000-FFFF-FFFF00000000}"/>
  </bookViews>
  <sheets>
    <sheet name="S1" sheetId="1" r:id="rId1"/>
    <sheet name="S2" sheetId="2" r:id="rId2"/>
    <sheet name="S3" sheetId="3" r:id="rId3"/>
    <sheet name="S4" sheetId="4" r:id="rId4"/>
    <sheet name="S5" sheetId="5" r:id="rId5"/>
    <sheet name="S6" sheetId="6" r:id="rId6"/>
    <sheet name="S7" sheetId="7" r:id="rId7"/>
    <sheet name="S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7" l="1"/>
  <c r="I9" i="7"/>
  <c r="J8" i="7"/>
  <c r="I8" i="7"/>
  <c r="J7" i="7"/>
  <c r="I7" i="7"/>
  <c r="J6" i="7"/>
  <c r="I6" i="7"/>
  <c r="J4" i="7"/>
  <c r="I4" i="7"/>
  <c r="J3" i="7"/>
  <c r="I3" i="7"/>
  <c r="J2" i="7"/>
  <c r="I2" i="7"/>
  <c r="E34" i="6"/>
  <c r="E33" i="6"/>
  <c r="E32" i="6"/>
  <c r="E31" i="6"/>
  <c r="E30" i="6"/>
  <c r="E28" i="6"/>
  <c r="E27" i="6"/>
  <c r="E24" i="6"/>
  <c r="E23" i="6"/>
  <c r="E22" i="6"/>
  <c r="E21" i="6"/>
  <c r="E20" i="6"/>
  <c r="E19" i="6"/>
  <c r="E18" i="6"/>
  <c r="E17" i="6"/>
  <c r="E15" i="6"/>
  <c r="E14" i="6"/>
  <c r="E13" i="6"/>
  <c r="E12" i="6"/>
  <c r="E11" i="6"/>
  <c r="E10" i="6"/>
  <c r="E8" i="6"/>
  <c r="E7" i="6"/>
  <c r="E5" i="6"/>
  <c r="E4" i="6"/>
  <c r="E3" i="6"/>
  <c r="E2" i="6"/>
</calcChain>
</file>

<file path=xl/sharedStrings.xml><?xml version="1.0" encoding="utf-8"?>
<sst xmlns="http://schemas.openxmlformats.org/spreadsheetml/2006/main" count="3940" uniqueCount="1365">
  <si>
    <t>Metric</t>
  </si>
  <si>
    <t>Measure of</t>
  </si>
  <si>
    <t>Measured as</t>
  </si>
  <si>
    <t>Phylogenetic unit</t>
  </si>
  <si>
    <t>Input sequence</t>
  </si>
  <si>
    <t>Reference</t>
  </si>
  <si>
    <t>ω_C</t>
  </si>
  <si>
    <t>Protein-level convergence and other combinatorial substitutions</t>
  </si>
  <si>
    <t>Observed/expected convergence in nonsynonymous and synonymous substitutions</t>
  </si>
  <si>
    <t>Branch combinations including pairs</t>
  </si>
  <si>
    <t>Codon</t>
  </si>
  <si>
    <t>This study</t>
  </si>
  <si>
    <t>C/D</t>
  </si>
  <si>
    <t>Protein-level convergence</t>
  </si>
  <si>
    <t>Convergence per divergence</t>
  </si>
  <si>
    <t>Branch pair</t>
  </si>
  <si>
    <t>Amino acid</t>
  </si>
  <si>
    <t>Castoe et al. (2009); Goldstein et al. (2015)</t>
  </si>
  <si>
    <t>R</t>
  </si>
  <si>
    <t>Observed/expected convergence</t>
  </si>
  <si>
    <t>Zou and Zhang (2015)</t>
  </si>
  <si>
    <t>Scenario</t>
  </si>
  <si>
    <t>Number of iteration</t>
  </si>
  <si>
    <t>Simulation model</t>
  </si>
  <si>
    <t>Reconstruction model</t>
  </si>
  <si>
    <t>Empirical codon frequency</t>
  </si>
  <si>
    <t>Number of codon sites</t>
  </si>
  <si>
    <t>% convergent sites</t>
  </si>
  <si>
    <t>Reconstruction tree</t>
  </si>
  <si>
    <t>Gene transfer</t>
  </si>
  <si>
    <t>Background ω</t>
  </si>
  <si>
    <t>Foreground ω</t>
  </si>
  <si>
    <t>Background branch length</t>
  </si>
  <si>
    <t>Foreground branch length</t>
  </si>
  <si>
    <t>Neutral</t>
  </si>
  <si>
    <t>ECMK07+F</t>
  </si>
  <si>
    <t>ECMK07+F+R4</t>
  </si>
  <si>
    <t>Vertebrate PGK genes</t>
  </si>
  <si>
    <t>Simulation tree</t>
  </si>
  <si>
    <t>No</t>
  </si>
  <si>
    <t>Convergent</t>
  </si>
  <si>
    <t>Transfer</t>
  </si>
  <si>
    <t>Yes</t>
  </si>
  <si>
    <t>Random</t>
  </si>
  <si>
    <t>Random tree</t>
  </si>
  <si>
    <t>Evolutionary event</t>
  </si>
  <si>
    <t>Associated trait</t>
  </si>
  <si>
    <t>Gene</t>
  </si>
  <si>
    <t>Taxonomic range</t>
  </si>
  <si>
    <t>Divergence time (MYA)</t>
  </si>
  <si>
    <t>Number of genes</t>
  </si>
  <si>
    <t>Number of aligned codon sites</t>
  </si>
  <si>
    <t>Number of foreground lineages</t>
  </si>
  <si>
    <t>Mean foreground clade size</t>
  </si>
  <si>
    <t>Averaged total posterior probability of foreground nonsynonymous convergence</t>
  </si>
  <si>
    <t>Source of sequence data</t>
  </si>
  <si>
    <t>orthofinder</t>
  </si>
  <si>
    <t>cdskit accession2fasta</t>
  </si>
  <si>
    <t>cdskit parsegb</t>
  </si>
  <si>
    <t>cdskit pad</t>
  </si>
  <si>
    <t>cdskit mask</t>
  </si>
  <si>
    <t>mafft</t>
  </si>
  <si>
    <t>maxalign</t>
  </si>
  <si>
    <t>clipkit</t>
  </si>
  <si>
    <t>cdskit hammer</t>
  </si>
  <si>
    <t>nwkit constrain</t>
  </si>
  <si>
    <t>iqtree</t>
  </si>
  <si>
    <t>generax</t>
  </si>
  <si>
    <t>csubst</t>
  </si>
  <si>
    <t>Convergence</t>
  </si>
  <si>
    <t>Cardiac glycoside resistance</t>
  </si>
  <si>
    <t>ATPalpha1</t>
  </si>
  <si>
    <t>Cucujiformia</t>
  </si>
  <si>
    <t>GenBank</t>
  </si>
  <si>
    <t>Echolocation</t>
  </si>
  <si>
    <t>Prestin</t>
  </si>
  <si>
    <t>Laurasiatheria</t>
  </si>
  <si>
    <t>Specialized metabolism</t>
  </si>
  <si>
    <t>Mitogenome</t>
  </si>
  <si>
    <t>Toxicofera</t>
  </si>
  <si>
    <t>Herbivory</t>
  </si>
  <si>
    <t>Lysozyme</t>
  </si>
  <si>
    <t>Boreoeutheria</t>
  </si>
  <si>
    <t>RNASE1</t>
  </si>
  <si>
    <t>Colobinae</t>
  </si>
  <si>
    <t>Plant carnivory</t>
  </si>
  <si>
    <t>RNase T2</t>
  </si>
  <si>
    <t>Pentapetalae</t>
  </si>
  <si>
    <t>Published genomes and transcriptomes</t>
  </si>
  <si>
    <t>GH19 chitinase</t>
  </si>
  <si>
    <t>PAP</t>
  </si>
  <si>
    <t>C4 photosynthesis</t>
  </si>
  <si>
    <t>PEPC</t>
  </si>
  <si>
    <t>Mesangiospermae</t>
  </si>
  <si>
    <t>Horizontal gene transfer</t>
  </si>
  <si>
    <t>PCK</t>
  </si>
  <si>
    <t>Paniceae</t>
  </si>
  <si>
    <t>&lt;23.4</t>
  </si>
  <si>
    <t>Plant parasitism</t>
  </si>
  <si>
    <t>og3737 (leucine-tRNA ligase)</t>
  </si>
  <si>
    <t>Yang et al. (2019)</t>
  </si>
  <si>
    <t>og9103 (pentatricopeptide repeat protein)</t>
  </si>
  <si>
    <t>og9298 (pentatricopeptide repeat protein)</t>
  </si>
  <si>
    <t>-</t>
  </si>
  <si>
    <t>16,724 orthogroups</t>
  </si>
  <si>
    <t>Euteleostomi</t>
  </si>
  <si>
    <t>21 animal genomes from Ensembl</t>
  </si>
  <si>
    <t>Gene family</t>
  </si>
  <si>
    <t>Statistic</t>
  </si>
  <si>
    <t>Median in focal pairs</t>
  </si>
  <si>
    <t>Median in sister pairs</t>
  </si>
  <si>
    <t>O_C^N</t>
  </si>
  <si>
    <t>NA</t>
  </si>
  <si>
    <t>og3737</t>
  </si>
  <si>
    <t>og9103</t>
  </si>
  <si>
    <t>og9298</t>
  </si>
  <si>
    <t>dN_C</t>
  </si>
  <si>
    <t>dS_C</t>
  </si>
  <si>
    <t>Inf</t>
  </si>
  <si>
    <t>Orthogroup</t>
  </si>
  <si>
    <t>Branch ID 1</t>
  </si>
  <si>
    <t>Branch ID 2</t>
  </si>
  <si>
    <t>inter-branch distance</t>
  </si>
  <si>
    <t>omega_C</t>
  </si>
  <si>
    <t>O_C^S</t>
  </si>
  <si>
    <t>E_C^N</t>
  </si>
  <si>
    <t>E_C^S</t>
  </si>
  <si>
    <t>Branching event</t>
  </si>
  <si>
    <t>Higest expression 1</t>
  </si>
  <si>
    <t>Higest expression 2</t>
  </si>
  <si>
    <t>Species coverage 1</t>
  </si>
  <si>
    <t>Species coverage 2</t>
  </si>
  <si>
    <t>UNIPROT best hit</t>
  </si>
  <si>
    <t>UNIPROT annotation</t>
  </si>
  <si>
    <t>OG0000000</t>
  </si>
  <si>
    <t>SS</t>
  </si>
  <si>
    <t>brain</t>
  </si>
  <si>
    <t>Oryctolagus_cuniculus</t>
  </si>
  <si>
    <t>s14</t>
  </si>
  <si>
    <t>RBAK_HUMAN</t>
  </si>
  <si>
    <t>RB-associated KRAB zinc finger protein</t>
  </si>
  <si>
    <t>OG0000003</t>
  </si>
  <si>
    <t>SD</t>
  </si>
  <si>
    <t>testis</t>
  </si>
  <si>
    <t>OR7AH_HUMAN</t>
  </si>
  <si>
    <t>Olfactory receptor 7A17</t>
  </si>
  <si>
    <t>OR7G2_HUMAN</t>
  </si>
  <si>
    <t>Olfactory receptor 7G2</t>
  </si>
  <si>
    <t>DD</t>
  </si>
  <si>
    <t>OR7AA_HUMAN</t>
  </si>
  <si>
    <t>Olfactory receptor 7A10</t>
  </si>
  <si>
    <t>OG0000005</t>
  </si>
  <si>
    <t>O52D1_HUMAN</t>
  </si>
  <si>
    <t>Olfactory receptor 52D1</t>
  </si>
  <si>
    <t>OG0000006</t>
  </si>
  <si>
    <t>liver</t>
  </si>
  <si>
    <t>ZSC30_HUMAN</t>
  </si>
  <si>
    <t>Zinc finger and SCAN domain-containing protein 30</t>
  </si>
  <si>
    <t>ZN215_HUMAN</t>
  </si>
  <si>
    <t>Zinc finger protein 215</t>
  </si>
  <si>
    <t>OG0000009</t>
  </si>
  <si>
    <t>OR6C4_HUMAN</t>
  </si>
  <si>
    <t>Olfactory receptor 6C4</t>
  </si>
  <si>
    <t>OR6C2_HUMAN</t>
  </si>
  <si>
    <t>Olfactory receptor 6C2</t>
  </si>
  <si>
    <t>OG0000018</t>
  </si>
  <si>
    <t>OR5B3_HUMAN</t>
  </si>
  <si>
    <t>Olfactory receptor 5B3</t>
  </si>
  <si>
    <t>OR5BH_HUMAN</t>
  </si>
  <si>
    <t>Olfactory receptor 5B17</t>
  </si>
  <si>
    <t>OG0000020</t>
  </si>
  <si>
    <t>CP2C5_RABIT</t>
  </si>
  <si>
    <t>Cytochrome P450 2C5</t>
  </si>
  <si>
    <t>OG0000027</t>
  </si>
  <si>
    <t>K2C75_RAT</t>
  </si>
  <si>
    <t>Keratin, type II cytoskeletal 75</t>
  </si>
  <si>
    <t>OG0000028</t>
  </si>
  <si>
    <t>LIRB3_MOUSE</t>
  </si>
  <si>
    <t>Leukocyte immunoglobulin-like receptor subfamily B member 3</t>
  </si>
  <si>
    <t>OG0000032</t>
  </si>
  <si>
    <t>VN1R2_HUMAN</t>
  </si>
  <si>
    <t>Vomeronasal type-1 receptor 2</t>
  </si>
  <si>
    <t>heart</t>
  </si>
  <si>
    <t>OG0000033</t>
  </si>
  <si>
    <t>MYH13_CANLF</t>
  </si>
  <si>
    <t>Myosin-13</t>
  </si>
  <si>
    <t>kidney</t>
  </si>
  <si>
    <t>MYH4_RABIT</t>
  </si>
  <si>
    <t>Myosin-4</t>
  </si>
  <si>
    <t>OG0000035</t>
  </si>
  <si>
    <t>ovary</t>
  </si>
  <si>
    <t>OG0000039</t>
  </si>
  <si>
    <t>PRS41_HUMAN</t>
  </si>
  <si>
    <t>Serine protease 41</t>
  </si>
  <si>
    <t>TEST_MOUSE</t>
  </si>
  <si>
    <t>Testisin</t>
  </si>
  <si>
    <t>OG0000042</t>
  </si>
  <si>
    <t>TAAR6_MOUSE</t>
  </si>
  <si>
    <t>Trace amine-associated receptor 6</t>
  </si>
  <si>
    <t>OG0000048</t>
  </si>
  <si>
    <t>OG0000052</t>
  </si>
  <si>
    <t>T2R14_MACMU</t>
  </si>
  <si>
    <t>Taste receptor type 2 member 14</t>
  </si>
  <si>
    <t>OG0000056</t>
  </si>
  <si>
    <t>DOB_HUMAN</t>
  </si>
  <si>
    <t>HLA class II histocompatibility antigen, DO beta chain</t>
  </si>
  <si>
    <t>OG0000059</t>
  </si>
  <si>
    <t>ZN416_HUMAN</t>
  </si>
  <si>
    <t>Zinc finger protein 416</t>
  </si>
  <si>
    <t>OG0000061</t>
  </si>
  <si>
    <t>NAL12_HUMAN</t>
  </si>
  <si>
    <t>NACHT, LRR and PYD domains-containing protein 12</t>
  </si>
  <si>
    <t>OG0000062</t>
  </si>
  <si>
    <t>PCDBB_PANTR</t>
  </si>
  <si>
    <t>Protocadherin beta-11</t>
  </si>
  <si>
    <t>OG0000070</t>
  </si>
  <si>
    <t>UDB31_CANLF</t>
  </si>
  <si>
    <t>UDP-glucuronosyltransferase 2B31</t>
  </si>
  <si>
    <t>UDB14_RABIT</t>
  </si>
  <si>
    <t>UDP-glucuronosyltransferase 2B14</t>
  </si>
  <si>
    <t>OG0000092</t>
  </si>
  <si>
    <t>OG0000114</t>
  </si>
  <si>
    <t>KRT34_MOUSE</t>
  </si>
  <si>
    <t>Keratin, type I cuticular Ha4</t>
  </si>
  <si>
    <t>OG0000115</t>
  </si>
  <si>
    <t>CD69_HUMAN</t>
  </si>
  <si>
    <t>Early activation antigen CD69</t>
  </si>
  <si>
    <t>OG0000116</t>
  </si>
  <si>
    <t>OR4DA_HUMAN</t>
  </si>
  <si>
    <t>Olfactory receptor 4D10</t>
  </si>
  <si>
    <t>OG0000124</t>
  </si>
  <si>
    <t>NAR4_PANTR</t>
  </si>
  <si>
    <t>Ecto-ADP-ribosyltransferase 4</t>
  </si>
  <si>
    <t>OG0000131</t>
  </si>
  <si>
    <t>OVOS2_HUMAN</t>
  </si>
  <si>
    <t>Ovostatin homolog 2</t>
  </si>
  <si>
    <t>OG0000133</t>
  </si>
  <si>
    <t>OG0000151</t>
  </si>
  <si>
    <t>IGHA_RABIT</t>
  </si>
  <si>
    <t>Ig alpha chain C region</t>
  </si>
  <si>
    <t>OG0000158</t>
  </si>
  <si>
    <t>MCP_CHLAE</t>
  </si>
  <si>
    <t>Membrane cofactor protein</t>
  </si>
  <si>
    <t>OG0000166</t>
  </si>
  <si>
    <t>TM11F_MOUSE</t>
  </si>
  <si>
    <t>Transmembrane protease serine 11F</t>
  </si>
  <si>
    <t>OG0000184</t>
  </si>
  <si>
    <t>MYH11_RABIT</t>
  </si>
  <si>
    <t>Myosin-11</t>
  </si>
  <si>
    <t>OG0000193</t>
  </si>
  <si>
    <t>AGRE4_MOUSE</t>
  </si>
  <si>
    <t>Adhesion G protein-coupled receptor E4</t>
  </si>
  <si>
    <t>OG0000198</t>
  </si>
  <si>
    <t>CP4F2_HUMAN</t>
  </si>
  <si>
    <t>Cytochrome P450 4F2</t>
  </si>
  <si>
    <t>OG0000212</t>
  </si>
  <si>
    <t>MAGBA_CANLF</t>
  </si>
  <si>
    <t>Melanoma-associated antigen B10</t>
  </si>
  <si>
    <t>MAGB4_HUMAN</t>
  </si>
  <si>
    <t>Melanoma-associated antigen B4</t>
  </si>
  <si>
    <t>MAGBI_MACFA</t>
  </si>
  <si>
    <t>Melanoma-associated antigen B18</t>
  </si>
  <si>
    <t>MAGB1_HUMAN</t>
  </si>
  <si>
    <t>Melanoma-associated antigen B1</t>
  </si>
  <si>
    <t>OG0000217</t>
  </si>
  <si>
    <t>CO5A3_HUMAN</t>
  </si>
  <si>
    <t>Collagen alpha-3(V) chain</t>
  </si>
  <si>
    <t>OG0000225</t>
  </si>
  <si>
    <t>CFAH_HUMAN</t>
  </si>
  <si>
    <t>Complement factor H</t>
  </si>
  <si>
    <t>OG0000233</t>
  </si>
  <si>
    <t>SO1B3_HUMAN</t>
  </si>
  <si>
    <t>Solute carrier organic anion transporter family member 1B3</t>
  </si>
  <si>
    <t>OG0000247</t>
  </si>
  <si>
    <t>AKCL2_MOUSE</t>
  </si>
  <si>
    <t>1,5-anhydro-D-fructose reductase</t>
  </si>
  <si>
    <t>OG0000251</t>
  </si>
  <si>
    <t>IFIT2_HUMAN</t>
  </si>
  <si>
    <t>Interferon-induced protein with tetratricopeptide repeats 2</t>
  </si>
  <si>
    <t>OG0000264</t>
  </si>
  <si>
    <t>S12A1_RABIT</t>
  </si>
  <si>
    <t>Solute carrier family 12 member 1</t>
  </si>
  <si>
    <t>OG0000267</t>
  </si>
  <si>
    <t>ANR26_HUMAN</t>
  </si>
  <si>
    <t>Ankyrin repeat domain-containing protein 26</t>
  </si>
  <si>
    <t>OG0000285</t>
  </si>
  <si>
    <t>CD1A_PIG</t>
  </si>
  <si>
    <t>T-cell surface glycoprotein CD1a</t>
  </si>
  <si>
    <t>CD1D_SYLFL</t>
  </si>
  <si>
    <t>Antigen-presenting glycoprotein CD1d</t>
  </si>
  <si>
    <t>OG0000293</t>
  </si>
  <si>
    <t>AOXD_MOUSE</t>
  </si>
  <si>
    <t>Aldehyde oxidase 4</t>
  </si>
  <si>
    <t>OG0000300</t>
  </si>
  <si>
    <t>BEST3_HUMAN</t>
  </si>
  <si>
    <t>Bestrophin-3</t>
  </si>
  <si>
    <t>OG0000304</t>
  </si>
  <si>
    <t>APOL3_HUMAN</t>
  </si>
  <si>
    <t>Apolipoprotein L3</t>
  </si>
  <si>
    <t>OG0000314</t>
  </si>
  <si>
    <t>CLCA1_BOVIN</t>
  </si>
  <si>
    <t>Calcium-activated chloride channel regulator 1</t>
  </si>
  <si>
    <t>OG0000349</t>
  </si>
  <si>
    <t>GLYAL_BOVIN</t>
  </si>
  <si>
    <t>Glycine N-phenylacetyltransferase</t>
  </si>
  <si>
    <t>OG0000356</t>
  </si>
  <si>
    <t>ADA20_HUMAN</t>
  </si>
  <si>
    <t>Disintegrin and metalloproteinase domain-containing protein 20</t>
  </si>
  <si>
    <t>ADA25_MOUSE</t>
  </si>
  <si>
    <t>Disintegrin and metalloproteinase domain-containing protein 25</t>
  </si>
  <si>
    <t>OG0000365</t>
  </si>
  <si>
    <t>CP3A6_RABIT</t>
  </si>
  <si>
    <t>Cytochrome P450 3A6</t>
  </si>
  <si>
    <t>OG0000371</t>
  </si>
  <si>
    <t>GSG1_HUMAN</t>
  </si>
  <si>
    <t>Germ cell-specific gene 1 protein</t>
  </si>
  <si>
    <t>OG0000405</t>
  </si>
  <si>
    <t>ENPP3_BOVIN</t>
  </si>
  <si>
    <t>Ectonucleotide pyrophosphatase/phosphodiesterase family member 3</t>
  </si>
  <si>
    <t>OG0000410</t>
  </si>
  <si>
    <t>NXF3_HUMAN</t>
  </si>
  <si>
    <t>Nuclear RNA export factor 3</t>
  </si>
  <si>
    <t>OG0000411</t>
  </si>
  <si>
    <t>DNJ5G_HUMAN</t>
  </si>
  <si>
    <t>DnaJ homolog subfamily C member 5G</t>
  </si>
  <si>
    <t>OG0000429</t>
  </si>
  <si>
    <t>RHBG_RABIT</t>
  </si>
  <si>
    <t>Ammonium transporter Rh type B</t>
  </si>
  <si>
    <t>OG0000437</t>
  </si>
  <si>
    <t>OG0000443</t>
  </si>
  <si>
    <t>CBPA1_HUMAN</t>
  </si>
  <si>
    <t>Carboxypeptidase A1</t>
  </si>
  <si>
    <t>OG0000456</t>
  </si>
  <si>
    <t>PACN1_BOVIN</t>
  </si>
  <si>
    <t>Protein kinase C and casein kinase substrate in neurons protein 1</t>
  </si>
  <si>
    <t>OG0000468</t>
  </si>
  <si>
    <t>LX12B_HUMAN</t>
  </si>
  <si>
    <t>Arachidonate 12-lipoxygenase, 12R-type</t>
  </si>
  <si>
    <t>OG0000524</t>
  </si>
  <si>
    <t>MYLK2_RABIT</t>
  </si>
  <si>
    <t>Myosin light chain kinase 2, skeletal/cardiac muscle</t>
  </si>
  <si>
    <t>OG0000536</t>
  </si>
  <si>
    <t>OG0000559</t>
  </si>
  <si>
    <t>CHYM_CALJA</t>
  </si>
  <si>
    <t>Chymosin</t>
  </si>
  <si>
    <t>OG0000586</t>
  </si>
  <si>
    <t>DOCK8_HUMAN</t>
  </si>
  <si>
    <t>Dedicator of cytokinesis protein 8</t>
  </si>
  <si>
    <t>OG0000618</t>
  </si>
  <si>
    <t>PLOD1_PONAB</t>
  </si>
  <si>
    <t>Procollagen-lysine,2-oxoglutarate 5-dioxygenase 1</t>
  </si>
  <si>
    <t>OG0000648</t>
  </si>
  <si>
    <t>ICAM3_HUMAN</t>
  </si>
  <si>
    <t>Intercellular adhesion molecule 3</t>
  </si>
  <si>
    <t>OG0000669</t>
  </si>
  <si>
    <t>RL36_BOVIN</t>
  </si>
  <si>
    <t>60S ribosomal protein L36</t>
  </si>
  <si>
    <t>OG0000675</t>
  </si>
  <si>
    <t>NAT8B_HUMAN</t>
  </si>
  <si>
    <t>Putative N-acetyltransferase 8B</t>
  </si>
  <si>
    <t>OG0000676</t>
  </si>
  <si>
    <t>GDPD4_MOUSE</t>
  </si>
  <si>
    <t>Glycerophosphodiester phosphodiesterase domain-containing protein 4</t>
  </si>
  <si>
    <t>OG0000727</t>
  </si>
  <si>
    <t>GUC2F_HUMAN</t>
  </si>
  <si>
    <t>Retinal guanylyl cyclase 2</t>
  </si>
  <si>
    <t>OG0000777</t>
  </si>
  <si>
    <t>FBN3_HUMAN</t>
  </si>
  <si>
    <t>Fibrillin-3</t>
  </si>
  <si>
    <t>OG0000900</t>
  </si>
  <si>
    <t>URGCP_HUMAN</t>
  </si>
  <si>
    <t>Up-regulator of cell proliferation</t>
  </si>
  <si>
    <t>OG0000908</t>
  </si>
  <si>
    <t>FR1L6_HUMAN</t>
  </si>
  <si>
    <t>Fer-1-like protein 6</t>
  </si>
  <si>
    <t>OG0000922</t>
  </si>
  <si>
    <t>DGKH_HUMAN</t>
  </si>
  <si>
    <t>Diacylglycerol kinase eta</t>
  </si>
  <si>
    <t>OG0000993</t>
  </si>
  <si>
    <t>NEUR3_HUMAN</t>
  </si>
  <si>
    <t>Sialidase-3</t>
  </si>
  <si>
    <t>OG0001010</t>
  </si>
  <si>
    <t>SMC1B_HUMAN</t>
  </si>
  <si>
    <t>Structural maintenance of chromosomes protein 1B</t>
  </si>
  <si>
    <t>OG0001044</t>
  </si>
  <si>
    <t>CLD22_HUMAN</t>
  </si>
  <si>
    <t>Claudin-22</t>
  </si>
  <si>
    <t>OG0001162</t>
  </si>
  <si>
    <t>DSC3_BOVIN</t>
  </si>
  <si>
    <t>Desmocollin-3</t>
  </si>
  <si>
    <t>OG0001171</t>
  </si>
  <si>
    <t>OGRL1_HUMAN</t>
  </si>
  <si>
    <t>Opioid growth factor receptor-like protein 1</t>
  </si>
  <si>
    <t>OG0001184</t>
  </si>
  <si>
    <t>P121A_HUMAN</t>
  </si>
  <si>
    <t>Nuclear envelope pore membrane protein POM 121</t>
  </si>
  <si>
    <t>OG0001189</t>
  </si>
  <si>
    <t>ATS12_HUMAN</t>
  </si>
  <si>
    <t>A disintegrin and metalloproteinase with thrombospondin motifs 12</t>
  </si>
  <si>
    <t>OG0001265</t>
  </si>
  <si>
    <t>ZFY16_HUMAN</t>
  </si>
  <si>
    <t>Zinc finger FYVE domain-containing protein 16</t>
  </si>
  <si>
    <t>OG0001324</t>
  </si>
  <si>
    <t>CRBG2_HUMAN</t>
  </si>
  <si>
    <t>Beta/gamma crystallin domain-containing protein 2</t>
  </si>
  <si>
    <t>OG0001368</t>
  </si>
  <si>
    <t>NAV3_HUMAN</t>
  </si>
  <si>
    <t>Neuron navigator 3</t>
  </si>
  <si>
    <t>OG0001381</t>
  </si>
  <si>
    <t>NRAM1_CEREL</t>
  </si>
  <si>
    <t>Natural resistance-associated macrophage protein 1</t>
  </si>
  <si>
    <t>OG0001386</t>
  </si>
  <si>
    <t>CXA9_HUMAN</t>
  </si>
  <si>
    <t>Gap junction alpha-9 protein</t>
  </si>
  <si>
    <t>OG0001388</t>
  </si>
  <si>
    <t>PWP3B_HUMAN</t>
  </si>
  <si>
    <t>PWWP domain-containing DNA repair factor 3B</t>
  </si>
  <si>
    <t>OG0001396</t>
  </si>
  <si>
    <t>ACHA6_HUMAN</t>
  </si>
  <si>
    <t>Neuronal acetylcholine receptor subunit alpha-6</t>
  </si>
  <si>
    <t>OG0001430</t>
  </si>
  <si>
    <t>ASGR2_HUMAN</t>
  </si>
  <si>
    <t>Asialoglycoprotein receptor 2</t>
  </si>
  <si>
    <t>OG0001451</t>
  </si>
  <si>
    <t>TLR10_BOVIN</t>
  </si>
  <si>
    <t>Toll-like receptor 10</t>
  </si>
  <si>
    <t>OG0001468</t>
  </si>
  <si>
    <t>ZP4_RABIT</t>
  </si>
  <si>
    <t>Zona pellucida sperm-binding protein 4</t>
  </si>
  <si>
    <t>OG0001541</t>
  </si>
  <si>
    <t>DPP4_HUMAN</t>
  </si>
  <si>
    <t>Dipeptidyl peptidase 4</t>
  </si>
  <si>
    <t>OG0001602</t>
  </si>
  <si>
    <t>CLGN_CANLF</t>
  </si>
  <si>
    <t>Calmegin</t>
  </si>
  <si>
    <t>OG0001629</t>
  </si>
  <si>
    <t>PC11X_PIG</t>
  </si>
  <si>
    <t>Protocadherin-11 X-linked</t>
  </si>
  <si>
    <t>OG0001638</t>
  </si>
  <si>
    <t>CTL3_HUMAN</t>
  </si>
  <si>
    <t>Choline transporter-like protein 3</t>
  </si>
  <si>
    <t>OG0001641</t>
  </si>
  <si>
    <t>UBP28_HUMAN</t>
  </si>
  <si>
    <t>Ubiquitin carboxyl-terminal hydrolase 28</t>
  </si>
  <si>
    <t>OG0001663</t>
  </si>
  <si>
    <t>S14L5_HUMAN</t>
  </si>
  <si>
    <t>SEC14-like protein 5</t>
  </si>
  <si>
    <t>OG0001673</t>
  </si>
  <si>
    <t>S26A2_HUMAN</t>
  </si>
  <si>
    <t>Sulfate transporter</t>
  </si>
  <si>
    <t>OG0001678</t>
  </si>
  <si>
    <t>GLBL3_HUMAN</t>
  </si>
  <si>
    <t>Beta-galactosidase-1-like protein 3</t>
  </si>
  <si>
    <t>OG0001761</t>
  </si>
  <si>
    <t>VIP1_HUMAN</t>
  </si>
  <si>
    <t>Inositol hexakisphosphate and diphosphoinositol-pentakisphosphate kinase 1</t>
  </si>
  <si>
    <t>OG0001820</t>
  </si>
  <si>
    <t>ADA19_HUMAN</t>
  </si>
  <si>
    <t>Disintegrin and metalloproteinase domain-containing protein 19</t>
  </si>
  <si>
    <t>OG0001825</t>
  </si>
  <si>
    <t>ZAR1L_HUMAN</t>
  </si>
  <si>
    <t>ZAR1-like protein</t>
  </si>
  <si>
    <t>OG0001841</t>
  </si>
  <si>
    <t>HPSE_HUMAN</t>
  </si>
  <si>
    <t>Heparanase</t>
  </si>
  <si>
    <t>OG0001851</t>
  </si>
  <si>
    <t>PTN22_HUMAN</t>
  </si>
  <si>
    <t>Tyrosine-protein phosphatase non-receptor type 22</t>
  </si>
  <si>
    <t>OG0001870</t>
  </si>
  <si>
    <t>C1QC_RAT</t>
  </si>
  <si>
    <t>Complement C1q subcomponent subunit C</t>
  </si>
  <si>
    <t>OG0001873</t>
  </si>
  <si>
    <t>S22AO_HUMAN</t>
  </si>
  <si>
    <t>Steroid transmembrane transporter SLC22A24</t>
  </si>
  <si>
    <t>OG0001874</t>
  </si>
  <si>
    <t>V1R90_RAT</t>
  </si>
  <si>
    <t>Vomeronasal type-1 receptor 90</t>
  </si>
  <si>
    <t>OG0001897</t>
  </si>
  <si>
    <t>OR4N4_HUMAN</t>
  </si>
  <si>
    <t>Olfactory receptor 4N4</t>
  </si>
  <si>
    <t>OG0001909</t>
  </si>
  <si>
    <t>GA2L2_HUMAN</t>
  </si>
  <si>
    <t>GAS2-like protein 2</t>
  </si>
  <si>
    <t>OG0001914</t>
  </si>
  <si>
    <t>INT6L_HUMAN</t>
  </si>
  <si>
    <t>Integrator complex subunit 6-like</t>
  </si>
  <si>
    <t>OG0001937</t>
  </si>
  <si>
    <t>TMX4_HUMAN</t>
  </si>
  <si>
    <t>Thioredoxin-related transmembrane protein 4</t>
  </si>
  <si>
    <t>OG0001952</t>
  </si>
  <si>
    <t>C2D1B_HUMAN</t>
  </si>
  <si>
    <t>Coiled-coil and C2 domain-containing protein 1B</t>
  </si>
  <si>
    <t>OG0001975</t>
  </si>
  <si>
    <t>KC1A_BOVIN</t>
  </si>
  <si>
    <t>Casein kinase I isoform alpha</t>
  </si>
  <si>
    <t>OG0002023</t>
  </si>
  <si>
    <t>MOT4_MOUSE</t>
  </si>
  <si>
    <t>Monocarboxylate transporter 4</t>
  </si>
  <si>
    <t>OG0002066</t>
  </si>
  <si>
    <t>IGSF2_HUMAN</t>
  </si>
  <si>
    <t>Immunoglobulin superfamily member 2</t>
  </si>
  <si>
    <t>OG0002086</t>
  </si>
  <si>
    <t>OG0002185</t>
  </si>
  <si>
    <t>AK17B_MOUSE</t>
  </si>
  <si>
    <t>A-kinase anchor protein 17B</t>
  </si>
  <si>
    <t>OG0002194</t>
  </si>
  <si>
    <t>BAT1_RABIT</t>
  </si>
  <si>
    <t>b(0,+)-type amino acid transporter 1</t>
  </si>
  <si>
    <t>OG0002263</t>
  </si>
  <si>
    <t>FSD1L_HUMAN</t>
  </si>
  <si>
    <t>FSD1-like protein</t>
  </si>
  <si>
    <t>OG0002276</t>
  </si>
  <si>
    <t>PAFA_HUMAN</t>
  </si>
  <si>
    <t>Platelet-activating factor acetylhydrolase</t>
  </si>
  <si>
    <t>OG0002312</t>
  </si>
  <si>
    <t>MYO1A_HUMAN</t>
  </si>
  <si>
    <t>Unconventional myosin-Ia</t>
  </si>
  <si>
    <t>OG0002342</t>
  </si>
  <si>
    <t>DNAS1_RABIT</t>
  </si>
  <si>
    <t>Deoxyribonuclease-1</t>
  </si>
  <si>
    <t>OG0002347</t>
  </si>
  <si>
    <t>COSA1_HUMAN</t>
  </si>
  <si>
    <t>Collagen alpha-1(XXVIII) chain</t>
  </si>
  <si>
    <t>OG0002349</t>
  </si>
  <si>
    <t>PA2GA_HUMAN</t>
  </si>
  <si>
    <t>Phospholipase A2, membrane associated</t>
  </si>
  <si>
    <t>OG0002407</t>
  </si>
  <si>
    <t>KT3K_HUMAN</t>
  </si>
  <si>
    <t>Ketosamine-3-kinase</t>
  </si>
  <si>
    <t>OG0002489</t>
  </si>
  <si>
    <t>MNDA_HUMAN</t>
  </si>
  <si>
    <t>Myeloid cell nuclear differentiation antigen</t>
  </si>
  <si>
    <t>OG0002513</t>
  </si>
  <si>
    <t>ENPP7_HUMAN</t>
  </si>
  <si>
    <t>Ectonucleotide pyrophosphatase/phosphodiesterase family member 7</t>
  </si>
  <si>
    <t>OG0002533</t>
  </si>
  <si>
    <t>Z280C_HUMAN</t>
  </si>
  <si>
    <t>Zinc finger protein 280C</t>
  </si>
  <si>
    <t>Z280D_HUMAN</t>
  </si>
  <si>
    <t>Zinc finger protein 280D</t>
  </si>
  <si>
    <t>OG0002539</t>
  </si>
  <si>
    <t>ADA32_HUMAN</t>
  </si>
  <si>
    <t>Disintegrin and metalloproteinase domain-containing protein 32</t>
  </si>
  <si>
    <t>OG0002581</t>
  </si>
  <si>
    <t>SLN14_RABIT</t>
  </si>
  <si>
    <t>Protein SLFN14</t>
  </si>
  <si>
    <t>OG0002618</t>
  </si>
  <si>
    <t>MA2B1_HUMAN</t>
  </si>
  <si>
    <t>Lysosomal alpha-mannosidase</t>
  </si>
  <si>
    <t>OG0002705</t>
  </si>
  <si>
    <t>SPIT2_HUMAN</t>
  </si>
  <si>
    <t>Kunitz-type protease inhibitor 2</t>
  </si>
  <si>
    <t>OG0002731</t>
  </si>
  <si>
    <t>NETR_HUMAN</t>
  </si>
  <si>
    <t>Neurotrypsin</t>
  </si>
  <si>
    <t>OG0002772</t>
  </si>
  <si>
    <t>F186B_HUMAN</t>
  </si>
  <si>
    <t>Protein FAM186B</t>
  </si>
  <si>
    <t>OG0002875</t>
  </si>
  <si>
    <t>TCP11_HUMAN</t>
  </si>
  <si>
    <t>T-complex protein 11 homolog</t>
  </si>
  <si>
    <t>OG0002963</t>
  </si>
  <si>
    <t>OSTA_HUMAN</t>
  </si>
  <si>
    <t>Organic solute transporter subunit alpha</t>
  </si>
  <si>
    <t>OG0003060</t>
  </si>
  <si>
    <t>GON1_TUPBE</t>
  </si>
  <si>
    <t>Progonadoliberin-1</t>
  </si>
  <si>
    <t>OG0003076</t>
  </si>
  <si>
    <t>TATD2_HUMAN</t>
  </si>
  <si>
    <t>Putative deoxyribonuclease TATDN2</t>
  </si>
  <si>
    <t>OG0003097</t>
  </si>
  <si>
    <t>RBMX2_HUMAN</t>
  </si>
  <si>
    <t>RNA-binding motif protein, X-linked 2</t>
  </si>
  <si>
    <t>OG0003103</t>
  </si>
  <si>
    <t>CTF2_MOUSE</t>
  </si>
  <si>
    <t>Cardiotrophin-2</t>
  </si>
  <si>
    <t>OG0003117</t>
  </si>
  <si>
    <t>DNJA3_HUMAN</t>
  </si>
  <si>
    <t>DnaJ homolog subfamily A member 3, mitochondrial</t>
  </si>
  <si>
    <t>OG0003182</t>
  </si>
  <si>
    <t>MEP1B_HUMAN</t>
  </si>
  <si>
    <t>Meprin A subunit beta</t>
  </si>
  <si>
    <t>OG0003223</t>
  </si>
  <si>
    <t>CELA1_BOVIN</t>
  </si>
  <si>
    <t>Chymotrypsin-like elastase family member 1</t>
  </si>
  <si>
    <t>OG0003238</t>
  </si>
  <si>
    <t>FINC_HUMAN</t>
  </si>
  <si>
    <t>Fibronectin</t>
  </si>
  <si>
    <t>OG0003333</t>
  </si>
  <si>
    <t>GLE1_HUMAN</t>
  </si>
  <si>
    <t>Nucleoporin GLE1</t>
  </si>
  <si>
    <t>OG0003484</t>
  </si>
  <si>
    <t>PDXK_MOUSE</t>
  </si>
  <si>
    <t>Pyridoxal kinase</t>
  </si>
  <si>
    <t>OG0003653</t>
  </si>
  <si>
    <t>OG0003755</t>
  </si>
  <si>
    <t>ITA3_CRIGR</t>
  </si>
  <si>
    <t>Integrin alpha-3</t>
  </si>
  <si>
    <t>OG0003951</t>
  </si>
  <si>
    <t>SH319_HUMAN</t>
  </si>
  <si>
    <t>SH3 domain-containing protein 19</t>
  </si>
  <si>
    <t>OG0004031</t>
  </si>
  <si>
    <t>TASOR_HUMAN</t>
  </si>
  <si>
    <t>Protein TASOR</t>
  </si>
  <si>
    <t>OG0004042</t>
  </si>
  <si>
    <t>AP180_HUMAN</t>
  </si>
  <si>
    <t>Clathrin coat assembly protein AP180</t>
  </si>
  <si>
    <t>OG0004217</t>
  </si>
  <si>
    <t>TUFT1_HUMAN</t>
  </si>
  <si>
    <t>Tuftelin</t>
  </si>
  <si>
    <t>OG0004310</t>
  </si>
  <si>
    <t>HEMO_RABIT</t>
  </si>
  <si>
    <t>Hemopexin</t>
  </si>
  <si>
    <t>OG0004432</t>
  </si>
  <si>
    <t>SGO1_HUMAN</t>
  </si>
  <si>
    <t>Shugoshin 1</t>
  </si>
  <si>
    <t>OG0004472</t>
  </si>
  <si>
    <t>FGD6_HUMAN</t>
  </si>
  <si>
    <t>FYVE, RhoGEF and PH domain-containing protein 6</t>
  </si>
  <si>
    <t>OG0004512</t>
  </si>
  <si>
    <t>NDUA9_BOVIN</t>
  </si>
  <si>
    <t>NADH dehydrogenase [ubiquinone] 1 alpha subcomplex subunit 9, mitochondrial</t>
  </si>
  <si>
    <t>OG0004637</t>
  </si>
  <si>
    <t>ESTD_PIG</t>
  </si>
  <si>
    <t>S-formylglutathione hydrolase</t>
  </si>
  <si>
    <t>OG0004652</t>
  </si>
  <si>
    <t>SYIC_HUMAN</t>
  </si>
  <si>
    <t>Isoleucine--tRNA ligase, cytoplasmic</t>
  </si>
  <si>
    <t>OG0004726</t>
  </si>
  <si>
    <t>HSFX3_HUMAN</t>
  </si>
  <si>
    <t>Heat shock transcription factor, X-linked member 3</t>
  </si>
  <si>
    <t>OG0004759</t>
  </si>
  <si>
    <t>NEMF_HUMAN</t>
  </si>
  <si>
    <t>Nuclear export mediator factor NEMF</t>
  </si>
  <si>
    <t>OG0004816</t>
  </si>
  <si>
    <t>TSSP_HUMAN</t>
  </si>
  <si>
    <t>Thymus-specific serine protease</t>
  </si>
  <si>
    <t>OG0004849</t>
  </si>
  <si>
    <t>APBA2_RAT</t>
  </si>
  <si>
    <t>Amyloid-beta A4 precursor protein-binding family A member 2</t>
  </si>
  <si>
    <t>OG0004885</t>
  </si>
  <si>
    <t>CLCKA_RABIT</t>
  </si>
  <si>
    <t>Chloride channel protein ClC-Ka</t>
  </si>
  <si>
    <t>OG0004899</t>
  </si>
  <si>
    <t>OG0004949</t>
  </si>
  <si>
    <t>AP4E1_HUMAN</t>
  </si>
  <si>
    <t>AP-4 complex subunit epsilon-1</t>
  </si>
  <si>
    <t>OG0004956</t>
  </si>
  <si>
    <t>ZFAN4_MOUSE</t>
  </si>
  <si>
    <t>AN1-type zinc finger protein 4</t>
  </si>
  <si>
    <t>OG0004964</t>
  </si>
  <si>
    <t>TLC3A_HUMAN</t>
  </si>
  <si>
    <t>TLC domain-containing protein 3A</t>
  </si>
  <si>
    <t>OG0005003</t>
  </si>
  <si>
    <t>SC5A6_RABIT</t>
  </si>
  <si>
    <t>Sodium-dependent multivitamin transporter</t>
  </si>
  <si>
    <t>OG0005020</t>
  </si>
  <si>
    <t>FA83B_HUMAN</t>
  </si>
  <si>
    <t>Protein FAM83B</t>
  </si>
  <si>
    <t>OG0005095</t>
  </si>
  <si>
    <t>MMP19_HUMAN</t>
  </si>
  <si>
    <t>Matrix metalloproteinase-19</t>
  </si>
  <si>
    <t>OG0005147</t>
  </si>
  <si>
    <t>CC127_HUMAN</t>
  </si>
  <si>
    <t>Coiled-coil domain-containing protein 127</t>
  </si>
  <si>
    <t>OG0005180</t>
  </si>
  <si>
    <t>NLTP_RABIT</t>
  </si>
  <si>
    <t>Non-specific lipid-transfer protein</t>
  </si>
  <si>
    <t>OG0005223</t>
  </si>
  <si>
    <t>AT7L1_HUMAN</t>
  </si>
  <si>
    <t>Ataxin-7-like protein 1</t>
  </si>
  <si>
    <t>OG0005238</t>
  </si>
  <si>
    <t>CCD80_HUMAN</t>
  </si>
  <si>
    <t>Coiled-coil domain-containing protein 80</t>
  </si>
  <si>
    <t>OG0005315</t>
  </si>
  <si>
    <t>PI3R6_HUMAN</t>
  </si>
  <si>
    <t>Phosphoinositide 3-kinase regulatory subunit 6</t>
  </si>
  <si>
    <t>OG0005373</t>
  </si>
  <si>
    <t>TRDN_RABIT</t>
  </si>
  <si>
    <t>Triadin</t>
  </si>
  <si>
    <t>OG0005600</t>
  </si>
  <si>
    <t>ERI2_HUMAN</t>
  </si>
  <si>
    <t>ERI1 exoribonuclease 2</t>
  </si>
  <si>
    <t>OG0005610</t>
  </si>
  <si>
    <t>MCAF1_HUMAN</t>
  </si>
  <si>
    <t>Activating transcription factor 7-interacting protein 1</t>
  </si>
  <si>
    <t>OG0005624</t>
  </si>
  <si>
    <t>PIGO_HUMAN</t>
  </si>
  <si>
    <t>GPI ethanolamine phosphate transferase 3</t>
  </si>
  <si>
    <t>OG0005644</t>
  </si>
  <si>
    <t>ERRFI_HUMAN</t>
  </si>
  <si>
    <t>ERBB receptor feedback inhibitor 1</t>
  </si>
  <si>
    <t>OG0005673</t>
  </si>
  <si>
    <t>OC90_HUMAN</t>
  </si>
  <si>
    <t>Otoconin-90</t>
  </si>
  <si>
    <t>OG0005767</t>
  </si>
  <si>
    <t>TAF1_HUMAN</t>
  </si>
  <si>
    <t>Transcription initiation factor TFIID subunit 1</t>
  </si>
  <si>
    <t>OG0005856</t>
  </si>
  <si>
    <t>CCD13_HUMAN</t>
  </si>
  <si>
    <t>Coiled-coil domain-containing protein 13</t>
  </si>
  <si>
    <t>OG0006130</t>
  </si>
  <si>
    <t>NSUN7_HUMAN</t>
  </si>
  <si>
    <t>Putative methyltransferase NSUN7</t>
  </si>
  <si>
    <t>OG0006149</t>
  </si>
  <si>
    <t>RNF17_HUMAN</t>
  </si>
  <si>
    <t>RING finger protein 17</t>
  </si>
  <si>
    <t>OG0006151</t>
  </si>
  <si>
    <t>AFG2H_HUMAN</t>
  </si>
  <si>
    <t>ATPase family protein 2 homolog</t>
  </si>
  <si>
    <t>OG0006182</t>
  </si>
  <si>
    <t>GCDH_HUMAN</t>
  </si>
  <si>
    <t>Glutaryl-CoA dehydrogenase, mitochondrial</t>
  </si>
  <si>
    <t>OG0006209</t>
  </si>
  <si>
    <t>PIAS2_HUMAN</t>
  </si>
  <si>
    <t>E3 SUMO-protein ligase PIAS2</t>
  </si>
  <si>
    <t>OG0006318</t>
  </si>
  <si>
    <t>ARI4B_HUMAN</t>
  </si>
  <si>
    <t>AT-rich interactive domain-containing protein 4B</t>
  </si>
  <si>
    <t>OG0006379</t>
  </si>
  <si>
    <t>GIMA2_HUMAN</t>
  </si>
  <si>
    <t>GTPase IMAP family member 2</t>
  </si>
  <si>
    <t>OG0006408</t>
  </si>
  <si>
    <t>BUD13_HUMAN</t>
  </si>
  <si>
    <t>BUD13 homolog</t>
  </si>
  <si>
    <t>OG0006412</t>
  </si>
  <si>
    <t>SYEM_HUMAN</t>
  </si>
  <si>
    <t>Probable glutamate--tRNA ligase, mitochondrial</t>
  </si>
  <si>
    <t>OG0006511</t>
  </si>
  <si>
    <t>CEMIP_HUMAN</t>
  </si>
  <si>
    <t>Cell migration-inducing and hyaluronan-binding protein</t>
  </si>
  <si>
    <t>OG0006551</t>
  </si>
  <si>
    <t>ARHGF_HUMAN</t>
  </si>
  <si>
    <t>Rho guanine nucleotide exchange factor 15</t>
  </si>
  <si>
    <t>OG0006606</t>
  </si>
  <si>
    <t>XPP2_HUMAN</t>
  </si>
  <si>
    <t>Xaa-Pro aminopeptidase 2</t>
  </si>
  <si>
    <t>OG0006636</t>
  </si>
  <si>
    <t>NPAL3_HUMAN</t>
  </si>
  <si>
    <t>NIPA-like protein 3</t>
  </si>
  <si>
    <t>OG0006765</t>
  </si>
  <si>
    <t>EIF3A_HUMAN</t>
  </si>
  <si>
    <t>Eukaryotic translation initiation factor 3 subunit A</t>
  </si>
  <si>
    <t>OG0006940</t>
  </si>
  <si>
    <t>CHFR_HUMAN</t>
  </si>
  <si>
    <t>E3 ubiquitin-protein ligase CHFR</t>
  </si>
  <si>
    <t>OG0006991</t>
  </si>
  <si>
    <t>DNAI4_HUMAN</t>
  </si>
  <si>
    <t>Dynein intermediate chain 4, axonemal</t>
  </si>
  <si>
    <t>OG0007341</t>
  </si>
  <si>
    <t>CEP97_HUMAN</t>
  </si>
  <si>
    <t>Centrosomal protein of 97 kDa</t>
  </si>
  <si>
    <t>OG0007377</t>
  </si>
  <si>
    <t>IL6RB_HUMAN</t>
  </si>
  <si>
    <t>Interleukin-6 receptor subunit beta</t>
  </si>
  <si>
    <t>OG0007443</t>
  </si>
  <si>
    <t>BBOF1_HUMAN</t>
  </si>
  <si>
    <t>Basal body-orientation factor 1</t>
  </si>
  <si>
    <t>OG0007511</t>
  </si>
  <si>
    <t>HMMR_HUMAN</t>
  </si>
  <si>
    <t>Hyaluronan mediated motility receptor</t>
  </si>
  <si>
    <t>OG0007550</t>
  </si>
  <si>
    <t>RNH2B_HUMAN</t>
  </si>
  <si>
    <t>Ribonuclease H2 subunit B</t>
  </si>
  <si>
    <t>OG0007603</t>
  </si>
  <si>
    <t>LCA5_HUMAN</t>
  </si>
  <si>
    <t>Lebercilin</t>
  </si>
  <si>
    <t>OG0007604</t>
  </si>
  <si>
    <t>5HT1B_RABIT</t>
  </si>
  <si>
    <t>5-hydroxytryptamine receptor 1B</t>
  </si>
  <si>
    <t>OG0007623</t>
  </si>
  <si>
    <t>SRAC1_HUMAN</t>
  </si>
  <si>
    <t>Protein SERAC1</t>
  </si>
  <si>
    <t>OG0007626</t>
  </si>
  <si>
    <t>TBCE_BOVIN</t>
  </si>
  <si>
    <t>Tubulin-specific chaperone E</t>
  </si>
  <si>
    <t>OG0007639</t>
  </si>
  <si>
    <t>NDUF7_HUMAN</t>
  </si>
  <si>
    <t>Protein arginine methyltransferase NDUFAF7, mitochondrial</t>
  </si>
  <si>
    <t>OG0007827</t>
  </si>
  <si>
    <t>MDH1B_HUMAN</t>
  </si>
  <si>
    <t>Putative malate dehydrogenase 1B</t>
  </si>
  <si>
    <t>OG0007923</t>
  </si>
  <si>
    <t>ABCB7_HUMAN</t>
  </si>
  <si>
    <t>ATP-binding cassette sub-family B member 7, mitochondrial</t>
  </si>
  <si>
    <t>OG0007938</t>
  </si>
  <si>
    <t>USF3_HUMAN</t>
  </si>
  <si>
    <t>Basic helix-loop-helix domain-containing protein USF3</t>
  </si>
  <si>
    <t>OG0008065</t>
  </si>
  <si>
    <t>PINX1_HUMAN</t>
  </si>
  <si>
    <t>PIN2/TERF1-interacting telomerase inhibitor 1</t>
  </si>
  <si>
    <t>OG0008091</t>
  </si>
  <si>
    <t>ERAL1_HUMAN</t>
  </si>
  <si>
    <t>GTPase Era, mitochondrial</t>
  </si>
  <si>
    <t>OG0008128</t>
  </si>
  <si>
    <t>NUDT7_HUMAN</t>
  </si>
  <si>
    <t>Peroxisomal coenzyme A diphosphatase NUDT7</t>
  </si>
  <si>
    <t>OG0008183</t>
  </si>
  <si>
    <t>TECT1_HUMAN</t>
  </si>
  <si>
    <t>Tectonic-1</t>
  </si>
  <si>
    <t>OG0008189</t>
  </si>
  <si>
    <t>SH2B3_HUMAN</t>
  </si>
  <si>
    <t>SH2B adapter protein 3</t>
  </si>
  <si>
    <t>OG0008202</t>
  </si>
  <si>
    <t>AGRL4_HUMAN</t>
  </si>
  <si>
    <t>Adhesion G protein-coupled receptor L4</t>
  </si>
  <si>
    <t>OG0008234</t>
  </si>
  <si>
    <t>OXR1_RAT</t>
  </si>
  <si>
    <t>Oxidation resistance protein 1</t>
  </si>
  <si>
    <t>OG0008285</t>
  </si>
  <si>
    <t>LPPRC_HUMAN</t>
  </si>
  <si>
    <t>Leucine-rich PPR motif-containing protein, mitochondrial</t>
  </si>
  <si>
    <t>OG0008325</t>
  </si>
  <si>
    <t>NDUF6_BOVIN</t>
  </si>
  <si>
    <t>NADH dehydrogenase (ubiquinone) complex I, assembly factor 6</t>
  </si>
  <si>
    <t>OG0008335</t>
  </si>
  <si>
    <t>NEBU_HUMAN</t>
  </si>
  <si>
    <t>Nebulin</t>
  </si>
  <si>
    <t>OG0008380</t>
  </si>
  <si>
    <t>CP7B1_HUMAN</t>
  </si>
  <si>
    <t>Cytochrome P450 7B1</t>
  </si>
  <si>
    <t>OG0008420</t>
  </si>
  <si>
    <t>XKR9_HUMAN</t>
  </si>
  <si>
    <t>XK-related protein 9</t>
  </si>
  <si>
    <t>OG0008443</t>
  </si>
  <si>
    <t>F214A_HUMAN</t>
  </si>
  <si>
    <t>Protein FAM214A</t>
  </si>
  <si>
    <t>OG0008479</t>
  </si>
  <si>
    <t>PKHS1_MOUSE</t>
  </si>
  <si>
    <t>Pleckstrin homology domain-containing family S member 1</t>
  </si>
  <si>
    <t>OG0008565</t>
  </si>
  <si>
    <t>KPBB_RABIT</t>
  </si>
  <si>
    <t>Phosphorylase b kinase regulatory subunit beta</t>
  </si>
  <si>
    <t>OG0008574</t>
  </si>
  <si>
    <t>DHB4_HUMAN</t>
  </si>
  <si>
    <t>Peroxisomal multifunctional enzyme type 2</t>
  </si>
  <si>
    <t>OG0008652</t>
  </si>
  <si>
    <t>NOA1_HUMAN</t>
  </si>
  <si>
    <t>Nitric oxide-associated protein 1</t>
  </si>
  <si>
    <t>OG0008703</t>
  </si>
  <si>
    <t>ITIH5_HUMAN</t>
  </si>
  <si>
    <t>Inter-alpha-trypsin inhibitor heavy chain H5</t>
  </si>
  <si>
    <t>OG0008716</t>
  </si>
  <si>
    <t>ATF6A_HUMAN</t>
  </si>
  <si>
    <t>Cyclic AMP-dependent transcription factor ATF-6 alpha</t>
  </si>
  <si>
    <t>OG0008743</t>
  </si>
  <si>
    <t>SCG1_HUMAN</t>
  </si>
  <si>
    <t>Secretogranin-1</t>
  </si>
  <si>
    <t>OG0008792</t>
  </si>
  <si>
    <t>TRAD1_MACFA</t>
  </si>
  <si>
    <t>TRAF-type zinc finger domain-containing protein 1</t>
  </si>
  <si>
    <t>OG0008964</t>
  </si>
  <si>
    <t>E2AK3_HUMAN</t>
  </si>
  <si>
    <t>Eukaryotic translation initiation factor 2-alpha kinase 3</t>
  </si>
  <si>
    <t>OG0008987</t>
  </si>
  <si>
    <t>HPS1_HUMAN</t>
  </si>
  <si>
    <t>Hermansky-Pudlak syndrome 1 protein</t>
  </si>
  <si>
    <t>OG0009014</t>
  </si>
  <si>
    <t>ACSS3_PONAB</t>
  </si>
  <si>
    <t>Acyl-CoA synthetase short-chain family member 3, mitochondrial</t>
  </si>
  <si>
    <t>OG0009059</t>
  </si>
  <si>
    <t>S23IP_HUMAN</t>
  </si>
  <si>
    <t>SEC23-interacting protein</t>
  </si>
  <si>
    <t>OG0009120</t>
  </si>
  <si>
    <t>SYCP1_HUMAN</t>
  </si>
  <si>
    <t>Synaptonemal complex protein 1</t>
  </si>
  <si>
    <t>OG0009123</t>
  </si>
  <si>
    <t>IQUB_HUMAN</t>
  </si>
  <si>
    <t>IQ and ubiquitin-like domain-containing protein</t>
  </si>
  <si>
    <t>OG0009144</t>
  </si>
  <si>
    <t>HAUS8_HUMAN</t>
  </si>
  <si>
    <t>HAUS augmin-like complex subunit 8</t>
  </si>
  <si>
    <t>OG0009183</t>
  </si>
  <si>
    <t>CC146_HUMAN</t>
  </si>
  <si>
    <t>Coiled-coil domain-containing protein 146</t>
  </si>
  <si>
    <t>OG0009254</t>
  </si>
  <si>
    <t>NEPRO_HUMAN</t>
  </si>
  <si>
    <t>Nucleolus and neural progenitor protein</t>
  </si>
  <si>
    <t>OG0009363</t>
  </si>
  <si>
    <t>SUSD1_HUMAN</t>
  </si>
  <si>
    <t>Sushi domain-containing protein 1</t>
  </si>
  <si>
    <t>OG0009364</t>
  </si>
  <si>
    <t>TSCOT_HUMAN</t>
  </si>
  <si>
    <t>Thymic stromal cotransporter homolog</t>
  </si>
  <si>
    <t>OG0009412</t>
  </si>
  <si>
    <t>NPC2_HUMAN</t>
  </si>
  <si>
    <t>NPC intracellular cholesterol transporter 2</t>
  </si>
  <si>
    <t>OG0009456</t>
  </si>
  <si>
    <t>COMD9_HUMAN</t>
  </si>
  <si>
    <t>COMM domain-containing protein 9</t>
  </si>
  <si>
    <t>OG0009552</t>
  </si>
  <si>
    <t>LANC1_HUMAN</t>
  </si>
  <si>
    <t>Glutathione S-transferase LANCL1</t>
  </si>
  <si>
    <t>OG0009660</t>
  </si>
  <si>
    <t>ZUP1_HUMAN</t>
  </si>
  <si>
    <t>Zinc finger-containing ubiquitin peptidase 1</t>
  </si>
  <si>
    <t>OG0009722</t>
  </si>
  <si>
    <t>CLD20_HUMAN</t>
  </si>
  <si>
    <t>Claudin-20</t>
  </si>
  <si>
    <t>OG0009804</t>
  </si>
  <si>
    <t>KIME_HUMAN</t>
  </si>
  <si>
    <t>Mevalonate kinase</t>
  </si>
  <si>
    <t>OG0009814</t>
  </si>
  <si>
    <t>VEZA_HUMAN</t>
  </si>
  <si>
    <t>Vezatin</t>
  </si>
  <si>
    <t>OG0009829</t>
  </si>
  <si>
    <t>OG0009909</t>
  </si>
  <si>
    <t>ECH1_PONAB</t>
  </si>
  <si>
    <t>Delta(3,5)-Delta(2,4)-dienoyl-CoA isomerase, mitochondrial</t>
  </si>
  <si>
    <t>OG0009961</t>
  </si>
  <si>
    <t>MFRP_HUMAN</t>
  </si>
  <si>
    <t>Membrane frizzled-related protein</t>
  </si>
  <si>
    <t>OG0009992</t>
  </si>
  <si>
    <t>OXA1L_BOVIN</t>
  </si>
  <si>
    <t>Mitochondrial inner membrane protein OXA1L</t>
  </si>
  <si>
    <t>OG0010042</t>
  </si>
  <si>
    <t>TMPS5_HUMAN</t>
  </si>
  <si>
    <t>Transmembrane protease serine 5</t>
  </si>
  <si>
    <t>OG0010142</t>
  </si>
  <si>
    <t>TALD3_HUMAN</t>
  </si>
  <si>
    <t>Protein TALPID3</t>
  </si>
  <si>
    <t>OG0010250</t>
  </si>
  <si>
    <t>CBPQ_PONAB</t>
  </si>
  <si>
    <t>Carboxypeptidase Q</t>
  </si>
  <si>
    <t>OG0010301</t>
  </si>
  <si>
    <t>MELK_HUMAN</t>
  </si>
  <si>
    <t>Maternal embryonic leucine zipper kinase</t>
  </si>
  <si>
    <t>OG0010388</t>
  </si>
  <si>
    <t>CD226_MACMU</t>
  </si>
  <si>
    <t>CD226 antigen</t>
  </si>
  <si>
    <t>OG0010391</t>
  </si>
  <si>
    <t>RGPA1_HUMAN</t>
  </si>
  <si>
    <t>Ral GTPase-activating protein subunit alpha-1</t>
  </si>
  <si>
    <t>OG0010448</t>
  </si>
  <si>
    <t>NFX1_HUMAN</t>
  </si>
  <si>
    <t>Transcriptional repressor NF-X1</t>
  </si>
  <si>
    <t>OG0010472</t>
  </si>
  <si>
    <t>GGA2_HUMAN</t>
  </si>
  <si>
    <t>ADP-ribosylation factor-binding protein GGA2</t>
  </si>
  <si>
    <t>OG0010519</t>
  </si>
  <si>
    <t>GP160_HUMAN</t>
  </si>
  <si>
    <t>Probable G-protein coupled receptor 160</t>
  </si>
  <si>
    <t>OG0010577</t>
  </si>
  <si>
    <t>PGM1_RABIT</t>
  </si>
  <si>
    <t>Phosphoglucomutase-1</t>
  </si>
  <si>
    <t>OG0010623</t>
  </si>
  <si>
    <t>ORC1_HUMAN</t>
  </si>
  <si>
    <t>Origin recognition complex subunit 1</t>
  </si>
  <si>
    <t>OG0010746</t>
  </si>
  <si>
    <t>MMAA_HUMAN</t>
  </si>
  <si>
    <t>Methylmalonic aciduria type A protein, mitochondrial</t>
  </si>
  <si>
    <t>OG0010762</t>
  </si>
  <si>
    <t>INTU_HUMAN</t>
  </si>
  <si>
    <t>Protein inturned</t>
  </si>
  <si>
    <t>OG0010938</t>
  </si>
  <si>
    <t>GNL3_HUMAN</t>
  </si>
  <si>
    <t>Guanine nucleotide-binding protein-like 3</t>
  </si>
  <si>
    <t>OG0010942</t>
  </si>
  <si>
    <t>LDAH_HUMAN</t>
  </si>
  <si>
    <t>Lipid droplet-associated hydrolase</t>
  </si>
  <si>
    <t>OG0010986</t>
  </si>
  <si>
    <t>POLH_HUMAN</t>
  </si>
  <si>
    <t>DNA polymerase eta</t>
  </si>
  <si>
    <t>OG0011049</t>
  </si>
  <si>
    <t>ZDHC4_HUMAN</t>
  </si>
  <si>
    <t>Palmitoyltransferase ZDHHC4</t>
  </si>
  <si>
    <t>OG0011211</t>
  </si>
  <si>
    <t>AGFG2_HUMAN</t>
  </si>
  <si>
    <t>Arf-GAP domain and FG repeat-containing protein 2</t>
  </si>
  <si>
    <t>OG0011215</t>
  </si>
  <si>
    <t>DHB2_HUMAN</t>
  </si>
  <si>
    <t>Estradiol 17-beta-dehydrogenase 2</t>
  </si>
  <si>
    <t>OG0011218</t>
  </si>
  <si>
    <t>SC5AC_HUMAN</t>
  </si>
  <si>
    <t>Sodium-coupled monocarboxylate transporter 2</t>
  </si>
  <si>
    <t>OG0011221</t>
  </si>
  <si>
    <t>SYWM_BOVIN</t>
  </si>
  <si>
    <t>Tryptophan--tRNA ligase, mitochondrial</t>
  </si>
  <si>
    <t>OG0011249</t>
  </si>
  <si>
    <t>MRM1_HUMAN</t>
  </si>
  <si>
    <t>rRNA methyltransferase 1, mitochondrial</t>
  </si>
  <si>
    <t>OG0011510</t>
  </si>
  <si>
    <t>R3HCL_HUMAN</t>
  </si>
  <si>
    <t>Coiled-coil domain-containing protein R3HCC1L</t>
  </si>
  <si>
    <t>OG0011589</t>
  </si>
  <si>
    <t>S36A4_HUMAN</t>
  </si>
  <si>
    <t>Proton-coupled amino acid transporter 4</t>
  </si>
  <si>
    <t>OG0011594</t>
  </si>
  <si>
    <t>DDIAS_HUMAN</t>
  </si>
  <si>
    <t>DNA damage-induced apoptosis suppressor protein</t>
  </si>
  <si>
    <t>OG0011604</t>
  </si>
  <si>
    <t>KIF27_HUMAN</t>
  </si>
  <si>
    <t>Kinesin-like protein KIF27</t>
  </si>
  <si>
    <t>OG0011705</t>
  </si>
  <si>
    <t>I20RA_HUMAN</t>
  </si>
  <si>
    <t>Interleukin-20 receptor subunit alpha</t>
  </si>
  <si>
    <t>OG0011972</t>
  </si>
  <si>
    <t>CC175_HUMAN</t>
  </si>
  <si>
    <t>Coiled-coil domain-containing protein 175</t>
  </si>
  <si>
    <t>OG0012057</t>
  </si>
  <si>
    <t>IL6_CAMBA</t>
  </si>
  <si>
    <t>Interleukin-6</t>
  </si>
  <si>
    <t>OG0012060</t>
  </si>
  <si>
    <t>SL9A9_HUMAN</t>
  </si>
  <si>
    <t>Sodium/hydrogen exchanger 9</t>
  </si>
  <si>
    <t>OG0012083</t>
  </si>
  <si>
    <t>TBATA_HUMAN</t>
  </si>
  <si>
    <t>Protein TBATA</t>
  </si>
  <si>
    <t>OG0012447</t>
  </si>
  <si>
    <t>GFRAL_HUMAN</t>
  </si>
  <si>
    <t>GDNF family receptor alpha-like</t>
  </si>
  <si>
    <t>OG0012544</t>
  </si>
  <si>
    <t>TEX26_HUMAN</t>
  </si>
  <si>
    <t>Testis-expressed protein 26</t>
  </si>
  <si>
    <t>OG0012683</t>
  </si>
  <si>
    <t>CDSN_PANTR</t>
  </si>
  <si>
    <t>Corneodesmosin</t>
  </si>
  <si>
    <t>OG0012885</t>
  </si>
  <si>
    <t>STRA8_MOUSE</t>
  </si>
  <si>
    <t>Stimulated by retinoic acid gene 8 protein</t>
  </si>
  <si>
    <t>OG0012929</t>
  </si>
  <si>
    <t>IL31R_HUMAN</t>
  </si>
  <si>
    <t>Interleukin-31 receptor subunit alpha</t>
  </si>
  <si>
    <t>OG0013013</t>
  </si>
  <si>
    <t>SHRM1_HUMAN</t>
  </si>
  <si>
    <t>Protein Shroom1</t>
  </si>
  <si>
    <t>OG0013117</t>
  </si>
  <si>
    <t>CERS3_HUMAN</t>
  </si>
  <si>
    <t>Ceramide synthase 3</t>
  </si>
  <si>
    <t>OG0013172</t>
  </si>
  <si>
    <t>CD019_HUMAN</t>
  </si>
  <si>
    <t>Uncharacterized protein C4orf19</t>
  </si>
  <si>
    <t>OG0013264</t>
  </si>
  <si>
    <t>AKAP5_BOVIN</t>
  </si>
  <si>
    <t>A-kinase anchor protein 5</t>
  </si>
  <si>
    <t>OG0013272</t>
  </si>
  <si>
    <t>APOF_HUMAN</t>
  </si>
  <si>
    <t>Apolipoprotein F</t>
  </si>
  <si>
    <t>OG0013373</t>
  </si>
  <si>
    <t>CD86_RABIT</t>
  </si>
  <si>
    <t>T-lymphocyte activation antigen CD86</t>
  </si>
  <si>
    <t>OG0013399</t>
  </si>
  <si>
    <t>CLC4G_HUMAN</t>
  </si>
  <si>
    <t>C-type lectin domain family 4 member G</t>
  </si>
  <si>
    <t>OG0013403</t>
  </si>
  <si>
    <t>ZN496_HUMAN</t>
  </si>
  <si>
    <t>Zinc finger protein 496</t>
  </si>
  <si>
    <t>OG0013468</t>
  </si>
  <si>
    <t>TT23L_MOUSE</t>
  </si>
  <si>
    <t>Tetratricopeptide repeat protein 23-like</t>
  </si>
  <si>
    <t>OG0013497</t>
  </si>
  <si>
    <t>F221B_HUMAN</t>
  </si>
  <si>
    <t>Protein FAM221B</t>
  </si>
  <si>
    <t>OG0013500</t>
  </si>
  <si>
    <t>TMM52_HUMAN</t>
  </si>
  <si>
    <t>Transmembrane protein 52</t>
  </si>
  <si>
    <t>OG0013625</t>
  </si>
  <si>
    <t>NRADD_RAT</t>
  </si>
  <si>
    <t>Death domain-containing membrane protein NRADD</t>
  </si>
  <si>
    <t>OG0013774</t>
  </si>
  <si>
    <t>MUC15_HUMAN</t>
  </si>
  <si>
    <t>Mucin-15</t>
  </si>
  <si>
    <t>OG0013795</t>
  </si>
  <si>
    <t>C3AR_MACFA</t>
  </si>
  <si>
    <t>C3a anaphylatoxin chemotactic receptor</t>
  </si>
  <si>
    <t>OG0013859</t>
  </si>
  <si>
    <t>TM187_BOVIN</t>
  </si>
  <si>
    <t>Transmembrane protein 187</t>
  </si>
  <si>
    <t>OG0013963</t>
  </si>
  <si>
    <t>CLCA2_HUMAN</t>
  </si>
  <si>
    <t>Calcium-activated chloride channel regulator 2</t>
  </si>
  <si>
    <t>OG0014007</t>
  </si>
  <si>
    <t>OG0014125</t>
  </si>
  <si>
    <t>PPR3F_HUMAN</t>
  </si>
  <si>
    <t>Protein phosphatase 1 regulatory subunit 3F</t>
  </si>
  <si>
    <t>OG0014196</t>
  </si>
  <si>
    <t>CH058_HUMAN</t>
  </si>
  <si>
    <t>Uncharacterized protein C8orf58</t>
  </si>
  <si>
    <t>OG0014211</t>
  </si>
  <si>
    <t>IL23A_HUMAN</t>
  </si>
  <si>
    <t>Interleukin-23 subunit alpha</t>
  </si>
  <si>
    <t>OG0014265</t>
  </si>
  <si>
    <t>BPIB1_HUMAN</t>
  </si>
  <si>
    <t>BPI fold-containing family B member 1</t>
  </si>
  <si>
    <t>OG0014521</t>
  </si>
  <si>
    <t>CA087_HUMAN</t>
  </si>
  <si>
    <t>Uncharacterized protein C1orf87</t>
  </si>
  <si>
    <t>OG0014776</t>
  </si>
  <si>
    <t>MGT4D_HUMAN</t>
  </si>
  <si>
    <t>Alpha-1,3-mannosyl-glycoprotein 4-beta-N-acetylglucosaminyltransferase-like protein MGAT4D</t>
  </si>
  <si>
    <t>OG0014820</t>
  </si>
  <si>
    <t>CLM9_HUMAN</t>
  </si>
  <si>
    <t>CMRF35-like molecule 9</t>
  </si>
  <si>
    <t>OG0014831</t>
  </si>
  <si>
    <t>ZIM2_HUMAN</t>
  </si>
  <si>
    <t>Zinc finger imprinted 2</t>
  </si>
  <si>
    <t>OG0014833</t>
  </si>
  <si>
    <t>OG0015121</t>
  </si>
  <si>
    <t>OR1B1_HUMAN</t>
  </si>
  <si>
    <t>Olfactory receptor 1B1</t>
  </si>
  <si>
    <t>Higest expression</t>
  </si>
  <si>
    <t>Representative gene</t>
  </si>
  <si>
    <t>Gene annotation</t>
  </si>
  <si>
    <t>Gene Ensembl URL</t>
  </si>
  <si>
    <t>Inter-branch distance</t>
  </si>
  <si>
    <t>Branching events</t>
  </si>
  <si>
    <t>Number of leaves</t>
  </si>
  <si>
    <t>Most frequent GO</t>
  </si>
  <si>
    <t>Min clade support</t>
  </si>
  <si>
    <t>ENSG00000189420</t>
  </si>
  <si>
    <t>ZFP92 zinc finger protein</t>
  </si>
  <si>
    <t>GO:0005634</t>
  </si>
  <si>
    <t>Monodelphis_domestica</t>
  </si>
  <si>
    <t>s11</t>
  </si>
  <si>
    <t>OG0000023</t>
  </si>
  <si>
    <t>ENSMUSG00000068130</t>
  </si>
  <si>
    <t>zinc finger protein 442</t>
  </si>
  <si>
    <t>Mus_musculus</t>
  </si>
  <si>
    <t>ENSMUSG00000021091</t>
  </si>
  <si>
    <t>serine (or cysteine) peptidase inhibitor, clade A, member 3N</t>
  </si>
  <si>
    <t>Chinchilla_lanigera</t>
  </si>
  <si>
    <t>OG0000086</t>
  </si>
  <si>
    <t>ENSMUSG00000021880</t>
  </si>
  <si>
    <t>ribonuclease, RNase A family, 6</t>
  </si>
  <si>
    <t>GO:0005576</t>
  </si>
  <si>
    <t>Canis_lupus</t>
  </si>
  <si>
    <t>s18</t>
  </si>
  <si>
    <t>ENSCJAG00000002352</t>
  </si>
  <si>
    <t>keratin 31</t>
  </si>
  <si>
    <t>http://dec2017.archive.ensembl.org/Callithrix_jacchus/Gene/Summary?db=core;g=ENSCJAG00000002352;r=5:113102800-113267366</t>
  </si>
  <si>
    <t>Callithrix_jacchus</t>
  </si>
  <si>
    <t>OG0000117</t>
  </si>
  <si>
    <t>ENSMUSG00000025955</t>
  </si>
  <si>
    <t>aldo-keto reductase family 1, member C-like</t>
  </si>
  <si>
    <t>ENSRNOG00000043344</t>
  </si>
  <si>
    <t>cytochrome P450, family 4, subfamily f, polypeptide 40</t>
  </si>
  <si>
    <t>ENSXETG00000002265</t>
  </si>
  <si>
    <t>interferon-induced protein with tetratricopeptide repeats 5 pseudogene</t>
  </si>
  <si>
    <t>http://jul2019.archive.ensembl.org/Xenopus_tropicalis/Gene/Summary?db=core;g=ENSXETG00000002265;r=GL180711.1:10500-11969;t=ENSXETT00000004819</t>
  </si>
  <si>
    <t>GO:0005737</t>
  </si>
  <si>
    <t>Xenopus_tropicalis</t>
  </si>
  <si>
    <t>OG0000352</t>
  </si>
  <si>
    <t>ENSMODG00000012595</t>
  </si>
  <si>
    <t>zinc finger protein 420-like</t>
  </si>
  <si>
    <t>OG0000499</t>
  </si>
  <si>
    <t>ENSMUSG00000066154</t>
  </si>
  <si>
    <t>major urinary protein 3</t>
  </si>
  <si>
    <t>OG0000923</t>
  </si>
  <si>
    <t>ENSG00000067646</t>
  </si>
  <si>
    <t>zinc finger protein Y-linked</t>
  </si>
  <si>
    <t>s15</t>
  </si>
  <si>
    <t>Sus_scrofa</t>
  </si>
  <si>
    <t>OG0000973</t>
  </si>
  <si>
    <t>ENSG00000163746</t>
  </si>
  <si>
    <t>phospholipid scramblase 2</t>
  </si>
  <si>
    <t>GO:0005886</t>
  </si>
  <si>
    <t>Homo_sapiens</t>
  </si>
  <si>
    <t>OG0001007</t>
  </si>
  <si>
    <t>ENSXETG00000014625</t>
  </si>
  <si>
    <t>neural EGFL like 2</t>
  </si>
  <si>
    <t>OG0001390</t>
  </si>
  <si>
    <t>ENSOCUG00000029184</t>
  </si>
  <si>
    <t>uncharacterized protein</t>
  </si>
  <si>
    <t>OG0001911</t>
  </si>
  <si>
    <t>ENSACAG00000029504</t>
  </si>
  <si>
    <t>thioredoxin</t>
  </si>
  <si>
    <t>https://nov2020.archive.ensembl.org/Anolis_carolinensis/Transcript/Summary?db=core;g=ENSACAG00000029504;r=GL343476.1:185771-203507;t=ENSACAT00000030754</t>
  </si>
  <si>
    <t>Anolis_carolinensis</t>
  </si>
  <si>
    <t>OG0001971</t>
  </si>
  <si>
    <t>ENSMUSG00000032566</t>
  </si>
  <si>
    <t>nudix (nucleoside diphosphate linked moiety X)-type motif 16-like 2</t>
  </si>
  <si>
    <t>ENSOCUG000000256</t>
  </si>
  <si>
    <t>protein tyrosine phosphatase domain containing 1</t>
  </si>
  <si>
    <t>OG0002050</t>
  </si>
  <si>
    <t>ENSRNOG00000053448</t>
  </si>
  <si>
    <t>Rattus_norvegicus</t>
  </si>
  <si>
    <t>OG0002412</t>
  </si>
  <si>
    <t>ENSONIG0000000466</t>
  </si>
  <si>
    <t>transmembrane protein 263</t>
  </si>
  <si>
    <t>Oreochromis_niloticus</t>
  </si>
  <si>
    <t>OG0002441</t>
  </si>
  <si>
    <t>ENSG00000102387</t>
  </si>
  <si>
    <t>TATA-box binding protein associated factor 7 like</t>
  </si>
  <si>
    <t>Ornithorhynchus_anatinus</t>
  </si>
  <si>
    <t>OG0002661</t>
  </si>
  <si>
    <t>ENSCJAG00000003690</t>
  </si>
  <si>
    <t>olfactomedin 4</t>
  </si>
  <si>
    <t>GO:0005739</t>
  </si>
  <si>
    <t>OG0002802</t>
  </si>
  <si>
    <t>ENSCAFG00000017963</t>
  </si>
  <si>
    <t>nucleoporin 62 C-terminal like</t>
  </si>
  <si>
    <t>OG0002860</t>
  </si>
  <si>
    <t>ENSMMUG00000013550</t>
  </si>
  <si>
    <t>myeloid-associated differentiation marker-like</t>
  </si>
  <si>
    <t>https://jul2019.archive.ensembl.org/Macaca_mulatta/Gene/Summary?db=core;g=ENSMMUG00000013550;r=13:34181701-34183528;t=ENSMMUT00000019022</t>
  </si>
  <si>
    <t>Astyanax_mexicanus</t>
  </si>
  <si>
    <t>Macaca_mulatta</t>
  </si>
  <si>
    <t>OG0002938</t>
  </si>
  <si>
    <t>ENSXETG00000033613</t>
  </si>
  <si>
    <t>dihydrodiol dehydrogenase (dimeric)</t>
  </si>
  <si>
    <t>OG0003697</t>
  </si>
  <si>
    <t>ENSG00000131018</t>
  </si>
  <si>
    <t>spectrin repeat containing nuclear envelope protein 1</t>
  </si>
  <si>
    <t>Bos_taurus</t>
  </si>
  <si>
    <t>OG0004238</t>
  </si>
  <si>
    <t>ENSCAFG00000017608</t>
  </si>
  <si>
    <t>https://jul2019.archive.ensembl.org/Canis_familiaris/Gene/Summary?db=core;g=ENSCAFG00000017608;r=4:54877734-54880977;t=ENSCAFT00000027920</t>
  </si>
  <si>
    <t>OG0004343</t>
  </si>
  <si>
    <t>ENSORLG00000005434</t>
  </si>
  <si>
    <t>microtubule-associated protein 6 homolog</t>
  </si>
  <si>
    <t>Oryzias_latipes</t>
  </si>
  <si>
    <t>OG0007204</t>
  </si>
  <si>
    <t>ENSBTAG00000019425</t>
  </si>
  <si>
    <t>tetraspanin 8</t>
  </si>
  <si>
    <t>Gadus_morhua</t>
  </si>
  <si>
    <t>s13</t>
  </si>
  <si>
    <t>OG0007899</t>
  </si>
  <si>
    <t>ENSMMUG00000009361</t>
  </si>
  <si>
    <t>fumarylacetoacetate hydrolase</t>
  </si>
  <si>
    <t>Ovis_aries</t>
  </si>
  <si>
    <t>OG0010244</t>
  </si>
  <si>
    <t>ENSG00000161996</t>
  </si>
  <si>
    <t>WD repeat domain 90</t>
  </si>
  <si>
    <t>OG0012106</t>
  </si>
  <si>
    <t>ENSSSCG00000006799</t>
  </si>
  <si>
    <t>ligand dependent nuclear receptor interacting factor 1</t>
  </si>
  <si>
    <t>Search strategy</t>
  </si>
  <si>
    <t>K</t>
  </si>
  <si>
    <t>CPU model</t>
  </si>
  <si>
    <t>Number of CPU cores</t>
  </si>
  <si>
    <t>Analyzed branch combinations</t>
  </si>
  <si>
    <t>Convergent branch combinations</t>
  </si>
  <si>
    <t>Mean O_C^N</t>
  </si>
  <si>
    <t>Mean O_C^S</t>
  </si>
  <si>
    <t>Mean (sec)</t>
  </si>
  <si>
    <t>Standard deviation (sec)</t>
  </si>
  <si>
    <t>Replication 1 (sec)</t>
  </si>
  <si>
    <t>Replication 2 (sec)</t>
  </si>
  <si>
    <t>Replication 3 (sec)</t>
  </si>
  <si>
    <t>Replication 4 (sec)</t>
  </si>
  <si>
    <t>Replication 5 (sec)</t>
  </si>
  <si>
    <t>Exhaustive</t>
  </si>
  <si>
    <t>AMD EPYC 7702</t>
  </si>
  <si>
    <t>Heuristic</t>
  </si>
  <si>
    <t>Group</t>
  </si>
  <si>
    <t>Species</t>
  </si>
  <si>
    <t>Gene model version/accession</t>
  </si>
  <si>
    <t>BUSCO gene completeness (C, Complete; S, Single-copy; D, Duplicated; F, Fragmented; M, Missing; n, number of reference genes)</t>
  </si>
  <si>
    <t>Download URL</t>
  </si>
  <si>
    <t>Remark</t>
  </si>
  <si>
    <t>Animal</t>
  </si>
  <si>
    <t>Anolis carolinensis</t>
  </si>
  <si>
    <t>Ensembl release 91</t>
  </si>
  <si>
    <t>C:87.3%[S:86.3%,D:1.0%],F:4.6%,M:8.1%,n:3354</t>
  </si>
  <si>
    <t>https://www.ensembl.org</t>
  </si>
  <si>
    <t>Astyanax mexicanus</t>
  </si>
  <si>
    <t>C:87.5%[S:86.0%,D:1.5%],F:5.9%,M:6.6%,n:3354</t>
  </si>
  <si>
    <t>Bos taurus</t>
  </si>
  <si>
    <t>C:95.6%[S:94.4%,D:1.2%],F:1.9%,M:2.5%,n:3354</t>
  </si>
  <si>
    <t>Callithrix jacchus</t>
  </si>
  <si>
    <t>C:94.7%[S:92.1%,D:2.6%],F:1.9%,M:3.4%,n:3354</t>
  </si>
  <si>
    <t>Canis lupus</t>
  </si>
  <si>
    <t>C:95.3%[S:93.2%,D:2.1%],F:2.0%,M:2.7%,n:3354</t>
  </si>
  <si>
    <t>Chinchilla lanigera</t>
  </si>
  <si>
    <t>C:95.7%[S:94.7%,D:1.0%],F:1.5%,M:2.8%,n:3354</t>
  </si>
  <si>
    <t>Danio rerio</t>
  </si>
  <si>
    <t>C:94.4%[S:92.8%,D:1.6%],F:2.0%,M:3.6%,n:3354</t>
  </si>
  <si>
    <t>Gadus morhua</t>
  </si>
  <si>
    <t>C:82.1%[S:80.8%,D:1.3%],F:8.9%,M:9.0%,n:3354</t>
  </si>
  <si>
    <t>Gallus gallus</t>
  </si>
  <si>
    <t>C:90.7%[S:88.8%,D:1.9%],F:4.5%,M:4.8%,n:3354</t>
  </si>
  <si>
    <t>Homo sapiens</t>
  </si>
  <si>
    <t>C:99.2%[S:94.9%,D:4.3%],F:0.2%,M:0.6%,n:3354</t>
  </si>
  <si>
    <t>Macaca mulatta</t>
  </si>
  <si>
    <t>C:92.1%[S:89.9%,D:2.2%],F:2.0%,M:5.9%,n:3354</t>
  </si>
  <si>
    <t>Monodelphis domestica</t>
  </si>
  <si>
    <t>C:93.4%[S:90.8%,D:2.6%],F:2.0%,M:4.6%,n:3354</t>
  </si>
  <si>
    <t>Mus musculus</t>
  </si>
  <si>
    <t>C:98.8%[S:97.3%,D:1.5%],F:0.4%,M:0.8%,n:3354</t>
  </si>
  <si>
    <t>Oreochromis niloticus</t>
  </si>
  <si>
    <t>C:94.4%[S:93.6%,D:0.8%],F:1.0%,M:4.6%,n:3354</t>
  </si>
  <si>
    <t>Ornithorhynchus anatinus</t>
  </si>
  <si>
    <t>C:65.0%[S:63.8%,D:1.2%],F:18.3%,M:16.7%,n:3354</t>
  </si>
  <si>
    <t>Oryctolagus cuniculus</t>
  </si>
  <si>
    <t>C:90.3%[S:87.6%,D:2.7%],F:3.0%,M:6.7%,n:3354</t>
  </si>
  <si>
    <t>Oryzias latipes</t>
  </si>
  <si>
    <t>C:83.8%[S:82.7%,D:1.1%],F:5.7%,M:10.5%,n:3354</t>
  </si>
  <si>
    <t>Ovis aries</t>
  </si>
  <si>
    <t>C:94.9%[S:93.3%,D:1.6%],F:2.5%,M:2.6%,n:3354</t>
  </si>
  <si>
    <t>Rattus norvegicus</t>
  </si>
  <si>
    <t>C:96.6%[S:93.5%,D:3.1%],F:1.5%,M:1.9%,n:3354</t>
  </si>
  <si>
    <t>Sus scrofa</t>
  </si>
  <si>
    <t>C:97.3%[S:96.7%,D:0.6%],F:0.6%,M:2.1%,n:3354</t>
  </si>
  <si>
    <t>Xenopus tropicalis</t>
  </si>
  <si>
    <t>C:89.5%[S:88.3%,D:1.2%],F:2.7%,M:7.8%,n:3354</t>
  </si>
  <si>
    <t>Plant</t>
  </si>
  <si>
    <t>Aldrovanda vesiculosa</t>
  </si>
  <si>
    <t>Av-transcripts</t>
  </si>
  <si>
    <t>C:88.6%[S:80.4%,D:8.2%],F:3.3%,M:8.1%,n:1614</t>
  </si>
  <si>
    <t>https://www.biozentrum.uni-wuerzburg.de/carnivorom/resources/</t>
  </si>
  <si>
    <t>Amborella trichopoda</t>
  </si>
  <si>
    <t>v1.0</t>
  </si>
  <si>
    <t>C:89.1%[S:87.8%,D:1.3%],F:5.0%,M:5.9%,n:1614</t>
  </si>
  <si>
    <t>https://phytozome-next.jgi.doe.gov/</t>
  </si>
  <si>
    <t>Aquilegia coerulea</t>
  </si>
  <si>
    <t>v3.1</t>
  </si>
  <si>
    <t>C:98.3%[S:94.1%,D:4.2%],F:0.9%,M:0.8%,n:1614</t>
  </si>
  <si>
    <t>Arabidopsis thaliana</t>
  </si>
  <si>
    <t>TAIR10</t>
  </si>
  <si>
    <t>C:99.2%[S:98.6%,D:0.6%],F:0.2%,M:0.6%,n:1614</t>
  </si>
  <si>
    <t>Beta vulgaris</t>
  </si>
  <si>
    <t>v2</t>
  </si>
  <si>
    <t>C:97.1%[S:87.9%,D:9.2%],F:1.3%,M:1.6%,n:1614</t>
  </si>
  <si>
    <t>http://bvseq.boku.ac.at/Genome/Download/RefBeet-1.2/</t>
  </si>
  <si>
    <t>Cephalotus follicularis</t>
  </si>
  <si>
    <t>C:96.3%[S:94.5%,D:1.8%],F:1.2%,M:2.5%,n:1614</t>
  </si>
  <si>
    <t>https://genomevolution.org/coge/GenomeInfo.pl?gid=29002</t>
  </si>
  <si>
    <t>Dionaea muscipula</t>
  </si>
  <si>
    <t>Dm-transcripts_manual_curation</t>
  </si>
  <si>
    <t>C:73.7%[S:71.5%,D:2.2%],F:9.8%,M:16.5%,n:1614</t>
  </si>
  <si>
    <t>Drosera adelae</t>
  </si>
  <si>
    <t>C:71.3%[S:70.4%,D:0.9%],F:10.1%,M:18.6%,n:1614</t>
  </si>
  <si>
    <t>Supplementary Dataset</t>
  </si>
  <si>
    <t>Longest CDS sequences from the transcriptome assembly of DRR051750</t>
  </si>
  <si>
    <t>Drosera spatulata</t>
  </si>
  <si>
    <t>Ds-transcripts</t>
  </si>
  <si>
    <t>C:87.2%[S:85.0%,D:2.2%],F:3.9%,M:8.9%,n:1614</t>
  </si>
  <si>
    <t>Genlisea aurea</t>
  </si>
  <si>
    <t>C:69.9%[S:69.1%,D:0.8%],F:15.7%,M:14.4%,n:1614</t>
  </si>
  <si>
    <t>https://www.ncbi.nlm.nih.gov/assembly/</t>
  </si>
  <si>
    <t>Mimulus guttatus</t>
  </si>
  <si>
    <t>NONTOL v4.0</t>
  </si>
  <si>
    <t>C:93.4%[S:89.4%,D:4.0%],F:3.2%,M:3.4%,n:1614</t>
  </si>
  <si>
    <t>Nelumbo nucifera</t>
  </si>
  <si>
    <t>v1.1</t>
  </si>
  <si>
    <t>C:98.7%[S:55.8%,D:42.9%],F:0.6%,M:0.7%,n:1614</t>
  </si>
  <si>
    <t>Nepenthes alata</t>
  </si>
  <si>
    <t>C:79.8%[S:78.9%,D:0.9%],F:6.7%,M:13.5%,n:1614</t>
  </si>
  <si>
    <t>Longest CDS sequences from the transcriptome assembly of DRR051743–DRR051749</t>
  </si>
  <si>
    <t>Nymphaea colorata</t>
  </si>
  <si>
    <t>GWHAAYW00000000</t>
  </si>
  <si>
    <t>C:95.9%[S:93.7%,D:2.2%],F:1.3%,M:2.8%,n:1614</t>
  </si>
  <si>
    <t>https://bigd.big.ac.cn/</t>
  </si>
  <si>
    <t>Oryza sativa</t>
  </si>
  <si>
    <t>v7.0</t>
  </si>
  <si>
    <t>C:91.5%[S:89.8%,D:1.7%],F:4.8%,M:3.7%,n:1614</t>
  </si>
  <si>
    <t>Populus trichocarpa</t>
  </si>
  <si>
    <t>v4.1</t>
  </si>
  <si>
    <t>C:98.9%[S:82.5%,D:16.4%],F:0.3%,M:0.8%,n:1614</t>
  </si>
  <si>
    <t>Rhododendron delavayi</t>
  </si>
  <si>
    <t>C:86.3%[S:85.4%,D:0.9%],F:5.4%,M:8.3%,n:1614</t>
  </si>
  <si>
    <t>Longest CDS sequences from the transcriptome assembly of PRJNA476831</t>
  </si>
  <si>
    <t>Sarracenia purpurea</t>
  </si>
  <si>
    <t>C:87.6%[S:87.1%,D:0.5%],F:5.3%,M:7.1%,n:1614</t>
  </si>
  <si>
    <t>Longest CDS sequences from the transcriptome assembly of DRR029011,DRR029007–DRR029010</t>
  </si>
  <si>
    <t>Solanum lycopersicum</t>
  </si>
  <si>
    <t>ITAG3.2</t>
  </si>
  <si>
    <t>C:91.4%[S:90.1%,D:1.3%],F:4.8%,M:3.8%,n:1614</t>
  </si>
  <si>
    <t>Utricularia gibba</t>
  </si>
  <si>
    <t>gid29027</t>
  </si>
  <si>
    <t>C:73.9%[S:72.2%,D:1.7%],F:10.2%,M:15.9%,n:1614</t>
  </si>
  <si>
    <t>https://genomevolution.org/coge/</t>
  </si>
  <si>
    <t>Vitis vinifera</t>
  </si>
  <si>
    <t>Genoscope.12X</t>
  </si>
  <si>
    <t>C:90.4%[S:89.2%,D:1.2%],F:5.0%,M:4.6%,n:1614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</si>
</sst>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8" x14ac:knownFonts="1">
    <font>
      <sz val="10"/>
      <color rgb="FF000000"/>
      <name val="Arial"/>
      <scheme val="minor"/>
    </font>
    <font>
      <b/>
      <sz val="8"/>
      <color rgb="FF000000"/>
      <name val="Calibri"/>
    </font>
    <font>
      <b/>
      <sz val="10"/>
      <color theme="1"/>
      <name val="Arial"/>
      <scheme val="minor"/>
    </font>
    <font>
      <i/>
      <sz val="8"/>
      <color rgb="FF000000"/>
      <name val="Calibri"/>
    </font>
    <font>
      <sz val="8"/>
      <color rgb="FF000000"/>
      <name val="Calibri"/>
    </font>
    <font>
      <b/>
      <sz val="8"/>
      <color theme="1"/>
      <name val="Arial"/>
      <scheme val="minor"/>
    </font>
    <font>
      <sz val="8"/>
      <color theme="1"/>
      <name val="Arial"/>
      <scheme val="minor"/>
    </font>
    <font>
      <b/>
      <sz val="8"/>
      <color theme="1"/>
      <name val="Calibri"/>
    </font>
    <font>
      <sz val="8"/>
      <color theme="1"/>
      <name val="Calibri"/>
    </font>
    <font>
      <u/>
      <sz val="8"/>
      <color rgb="FF000000"/>
      <name val="Calibri"/>
    </font>
    <font>
      <u/>
      <sz val="8"/>
      <color rgb="FF000000"/>
      <name val="Calibri"/>
    </font>
    <font>
      <u/>
      <sz val="8"/>
      <color rgb="FF000000"/>
      <name val="Calibri"/>
    </font>
    <font>
      <b/>
      <sz val="8"/>
      <color rgb="FF000000"/>
      <name val="Arial"/>
      <scheme val="minor"/>
    </font>
    <font>
      <sz val="8"/>
      <color rgb="FF000000"/>
      <name val="Arial"/>
      <scheme val="minor"/>
    </font>
    <font>
      <i/>
      <sz val="8"/>
      <color theme="1"/>
      <name val="Arial"/>
      <scheme val="minor"/>
    </font>
    <font>
      <u/>
      <sz val="8"/>
      <color rgb="FF1155CC"/>
      <name val="Arial"/>
    </font>
    <font>
      <u/>
      <sz val="8"/>
      <color rgb="FF0000FF"/>
      <name val="Arial"/>
    </font>
    <font>
      <u/>
      <sz val="8"/>
      <color rgb="FF1155CC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1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11" fontId="4" fillId="0" borderId="0" xfId="0" applyNumberFormat="1" applyFont="1" applyAlignment="1">
      <alignment horizontal="center"/>
    </xf>
    <xf numFmtId="0" fontId="1" fillId="0" borderId="1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nov2020.archive.ensembl.org/Anolis_carolinensis/Transcript/Summary?db=core;g=ENSACAG00000029504;r=GL343476.1:185771-203507;t=ENSACAT00000030754" TargetMode="External"/><Relationship Id="rId2" Type="http://schemas.openxmlformats.org/officeDocument/2006/relationships/hyperlink" Target="http://jul2019.archive.ensembl.org/Xenopus_tropicalis/Gene/Summary?db=core;g=ENSXETG00000002265;r=GL180711.1:10500-11969;t=ENSXETT00000004819" TargetMode="External"/><Relationship Id="rId1" Type="http://schemas.openxmlformats.org/officeDocument/2006/relationships/hyperlink" Target="http://dec2017.archive.ensembl.org/Callithrix_jacchus/Gene/Summary?db=core;g=ENSCJAG00000002352;r=5:113102800-113267366" TargetMode="External"/><Relationship Id="rId6" Type="http://schemas.openxmlformats.org/officeDocument/2006/relationships/hyperlink" Target="https://jul2019.archive.ensembl.org/Canis_familiaris/Gene/Summary?db=core;g=ENSCAFG00000017608;r=4:54877734-54880977;t=ENSCAFT00000027920" TargetMode="External"/><Relationship Id="rId5" Type="http://schemas.openxmlformats.org/officeDocument/2006/relationships/hyperlink" Target="https://jul2019.archive.ensembl.org/Macaca_mulatta/Gene/Summary?db=core;g=ENSMMUG00000013550;r=13:34181701-34183528;t=ENSMMUT00000019022" TargetMode="External"/><Relationship Id="rId4" Type="http://schemas.openxmlformats.org/officeDocument/2006/relationships/hyperlink" Target="https://jul2019.archive.ensembl.org/Macaca_mulatta/Gene/Summary?db=core;g=ENSMMUG00000013550;r=13:34181701-34183528;t=ENSMMUT00000019022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nsembl.org/" TargetMode="External"/><Relationship Id="rId18" Type="http://schemas.openxmlformats.org/officeDocument/2006/relationships/hyperlink" Target="https://www.ensembl.org/" TargetMode="External"/><Relationship Id="rId26" Type="http://schemas.openxmlformats.org/officeDocument/2006/relationships/hyperlink" Target="http://bvseq.boku.ac.at/Genome/Download/RefBeet-1.2/" TargetMode="External"/><Relationship Id="rId21" Type="http://schemas.openxmlformats.org/officeDocument/2006/relationships/hyperlink" Target="https://www.ensembl.org/" TargetMode="External"/><Relationship Id="rId34" Type="http://schemas.openxmlformats.org/officeDocument/2006/relationships/hyperlink" Target="https://phytozome-next.jgi.doe.gov/" TargetMode="External"/><Relationship Id="rId7" Type="http://schemas.openxmlformats.org/officeDocument/2006/relationships/hyperlink" Target="https://www.ensembl.org/" TargetMode="External"/><Relationship Id="rId12" Type="http://schemas.openxmlformats.org/officeDocument/2006/relationships/hyperlink" Target="https://www.ensembl.org/" TargetMode="External"/><Relationship Id="rId17" Type="http://schemas.openxmlformats.org/officeDocument/2006/relationships/hyperlink" Target="https://www.ensembl.org/" TargetMode="External"/><Relationship Id="rId25" Type="http://schemas.openxmlformats.org/officeDocument/2006/relationships/hyperlink" Target="https://phytozome-next.jgi.doe.gov/" TargetMode="External"/><Relationship Id="rId33" Type="http://schemas.openxmlformats.org/officeDocument/2006/relationships/hyperlink" Target="https://bigd.big.ac.cn/" TargetMode="External"/><Relationship Id="rId38" Type="http://schemas.openxmlformats.org/officeDocument/2006/relationships/hyperlink" Target="https://phytozome-next.jgi.doe.gov/" TargetMode="External"/><Relationship Id="rId2" Type="http://schemas.openxmlformats.org/officeDocument/2006/relationships/hyperlink" Target="https://www.ensembl.org/" TargetMode="External"/><Relationship Id="rId16" Type="http://schemas.openxmlformats.org/officeDocument/2006/relationships/hyperlink" Target="https://www.ensembl.org/" TargetMode="External"/><Relationship Id="rId20" Type="http://schemas.openxmlformats.org/officeDocument/2006/relationships/hyperlink" Target="https://www.ensembl.org/" TargetMode="External"/><Relationship Id="rId29" Type="http://schemas.openxmlformats.org/officeDocument/2006/relationships/hyperlink" Target="https://www.biozentrum.uni-wuerzburg.de/carnivorom/resources/" TargetMode="External"/><Relationship Id="rId1" Type="http://schemas.openxmlformats.org/officeDocument/2006/relationships/hyperlink" Target="https://www.ensembl.org/" TargetMode="External"/><Relationship Id="rId6" Type="http://schemas.openxmlformats.org/officeDocument/2006/relationships/hyperlink" Target="https://www.ensembl.org/" TargetMode="External"/><Relationship Id="rId11" Type="http://schemas.openxmlformats.org/officeDocument/2006/relationships/hyperlink" Target="https://www.ensembl.org/" TargetMode="External"/><Relationship Id="rId24" Type="http://schemas.openxmlformats.org/officeDocument/2006/relationships/hyperlink" Target="https://phytozome-next.jgi.doe.gov/" TargetMode="External"/><Relationship Id="rId32" Type="http://schemas.openxmlformats.org/officeDocument/2006/relationships/hyperlink" Target="https://www.ncbi.nlm.nih.gov/assembly/" TargetMode="External"/><Relationship Id="rId37" Type="http://schemas.openxmlformats.org/officeDocument/2006/relationships/hyperlink" Target="https://genomevolution.org/coge/" TargetMode="External"/><Relationship Id="rId5" Type="http://schemas.openxmlformats.org/officeDocument/2006/relationships/hyperlink" Target="https://www.ensembl.org/" TargetMode="External"/><Relationship Id="rId15" Type="http://schemas.openxmlformats.org/officeDocument/2006/relationships/hyperlink" Target="https://www.ensembl.org/" TargetMode="External"/><Relationship Id="rId23" Type="http://schemas.openxmlformats.org/officeDocument/2006/relationships/hyperlink" Target="https://phytozome-next.jgi.doe.gov/" TargetMode="External"/><Relationship Id="rId28" Type="http://schemas.openxmlformats.org/officeDocument/2006/relationships/hyperlink" Target="https://www.biozentrum.uni-wuerzburg.de/carnivorom/resources/" TargetMode="External"/><Relationship Id="rId36" Type="http://schemas.openxmlformats.org/officeDocument/2006/relationships/hyperlink" Target="https://phytozome-next.jgi.doe.gov/" TargetMode="External"/><Relationship Id="rId10" Type="http://schemas.openxmlformats.org/officeDocument/2006/relationships/hyperlink" Target="https://www.ensembl.org/" TargetMode="External"/><Relationship Id="rId19" Type="http://schemas.openxmlformats.org/officeDocument/2006/relationships/hyperlink" Target="https://www.ensembl.org/" TargetMode="External"/><Relationship Id="rId31" Type="http://schemas.openxmlformats.org/officeDocument/2006/relationships/hyperlink" Target="https://phytozome-next.jgi.doe.gov/" TargetMode="External"/><Relationship Id="rId4" Type="http://schemas.openxmlformats.org/officeDocument/2006/relationships/hyperlink" Target="https://www.ensembl.org/" TargetMode="External"/><Relationship Id="rId9" Type="http://schemas.openxmlformats.org/officeDocument/2006/relationships/hyperlink" Target="https://www.ensembl.org/" TargetMode="External"/><Relationship Id="rId14" Type="http://schemas.openxmlformats.org/officeDocument/2006/relationships/hyperlink" Target="https://www.ensembl.org/" TargetMode="External"/><Relationship Id="rId22" Type="http://schemas.openxmlformats.org/officeDocument/2006/relationships/hyperlink" Target="https://www.biozentrum.uni-wuerzburg.de/carnivorom/resources/" TargetMode="External"/><Relationship Id="rId27" Type="http://schemas.openxmlformats.org/officeDocument/2006/relationships/hyperlink" Target="https://genomevolution.org/coge/GenomeInfo.pl?gid=29002" TargetMode="External"/><Relationship Id="rId30" Type="http://schemas.openxmlformats.org/officeDocument/2006/relationships/hyperlink" Target="https://www.ncbi.nlm.nih.gov/assembly/" TargetMode="External"/><Relationship Id="rId35" Type="http://schemas.openxmlformats.org/officeDocument/2006/relationships/hyperlink" Target="https://phytozome-next.jgi.doe.gov/" TargetMode="External"/><Relationship Id="rId8" Type="http://schemas.openxmlformats.org/officeDocument/2006/relationships/hyperlink" Target="https://www.ensembl.org/" TargetMode="External"/><Relationship Id="rId3" Type="http://schemas.openxmlformats.org/officeDocument/2006/relationships/hyperlink" Target="https://www.ensemb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"/>
  <sheetViews>
    <sheetView tabSelected="1" workbookViewId="0"/>
  </sheetViews>
  <sheetFormatPr baseColWidth="10" defaultColWidth="12.6640625" defaultRowHeight="15.75" customHeight="1" x14ac:dyDescent="0.15"/>
  <sheetData>
    <row r="1" spans="1:26" ht="72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72" customHeight="1" x14ac:dyDescent="0.15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26" ht="72" customHeight="1" x14ac:dyDescent="0.15">
      <c r="A3" s="3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5" t="s">
        <v>17</v>
      </c>
    </row>
    <row r="4" spans="1:26" ht="72" customHeight="1" x14ac:dyDescent="0.15">
      <c r="A4" s="6" t="s">
        <v>18</v>
      </c>
      <c r="B4" s="7" t="s">
        <v>13</v>
      </c>
      <c r="C4" s="7" t="s">
        <v>19</v>
      </c>
      <c r="D4" s="7" t="s">
        <v>15</v>
      </c>
      <c r="E4" s="7" t="s">
        <v>16</v>
      </c>
      <c r="F4" s="8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1000"/>
  <sheetViews>
    <sheetView workbookViewId="0"/>
  </sheetViews>
  <sheetFormatPr baseColWidth="10" defaultColWidth="12.6640625" defaultRowHeight="15.75" customHeight="1" x14ac:dyDescent="0.15"/>
  <cols>
    <col min="1" max="1" width="7.83203125" customWidth="1"/>
    <col min="2" max="2" width="13.1640625" customWidth="1"/>
    <col min="3" max="3" width="12.1640625" customWidth="1"/>
    <col min="4" max="4" width="15.1640625" customWidth="1"/>
    <col min="5" max="5" width="18.1640625" customWidth="1"/>
    <col min="6" max="6" width="15.33203125" customWidth="1"/>
    <col min="7" max="7" width="13.1640625" customWidth="1"/>
    <col min="8" max="8" width="13.6640625" customWidth="1"/>
    <col min="9" max="9" width="9.6640625" customWidth="1"/>
    <col min="10" max="10" width="10.1640625" customWidth="1"/>
    <col min="11" max="11" width="10" customWidth="1"/>
    <col min="12" max="12" width="18" customWidth="1"/>
    <col min="13" max="13" width="17.6640625" customWidth="1"/>
  </cols>
  <sheetData>
    <row r="1" spans="1:33" ht="15.75" customHeight="1" x14ac:dyDescent="0.15">
      <c r="A1" s="9" t="s">
        <v>21</v>
      </c>
      <c r="B1" s="9" t="s">
        <v>22</v>
      </c>
      <c r="C1" s="9" t="s">
        <v>23</v>
      </c>
      <c r="D1" s="9" t="s">
        <v>24</v>
      </c>
      <c r="E1" s="9" t="s">
        <v>25</v>
      </c>
      <c r="F1" s="9" t="s">
        <v>26</v>
      </c>
      <c r="G1" s="9" t="s">
        <v>27</v>
      </c>
      <c r="H1" s="9" t="s">
        <v>28</v>
      </c>
      <c r="I1" s="9" t="s">
        <v>29</v>
      </c>
      <c r="J1" s="9" t="s">
        <v>30</v>
      </c>
      <c r="K1" s="9" t="s">
        <v>31</v>
      </c>
      <c r="L1" s="9" t="s">
        <v>32</v>
      </c>
      <c r="M1" s="9" t="s">
        <v>33</v>
      </c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75" customHeight="1" x14ac:dyDescent="0.15">
      <c r="A2" s="11" t="s">
        <v>34</v>
      </c>
      <c r="B2" s="11">
        <v>1000</v>
      </c>
      <c r="C2" s="11" t="s">
        <v>35</v>
      </c>
      <c r="D2" s="11" t="s">
        <v>36</v>
      </c>
      <c r="E2" s="11" t="s">
        <v>37</v>
      </c>
      <c r="F2" s="11">
        <v>500</v>
      </c>
      <c r="G2" s="11">
        <v>0</v>
      </c>
      <c r="H2" s="11" t="s">
        <v>38</v>
      </c>
      <c r="I2" s="11" t="s">
        <v>39</v>
      </c>
      <c r="J2" s="11">
        <v>0.2</v>
      </c>
      <c r="K2" s="11">
        <v>0.2</v>
      </c>
      <c r="L2" s="11">
        <v>0.5</v>
      </c>
      <c r="M2" s="11">
        <v>0.5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ht="15.75" customHeight="1" x14ac:dyDescent="0.15">
      <c r="A3" s="11" t="s">
        <v>40</v>
      </c>
      <c r="B3" s="11">
        <v>1000</v>
      </c>
      <c r="C3" s="11" t="s">
        <v>35</v>
      </c>
      <c r="D3" s="11" t="s">
        <v>36</v>
      </c>
      <c r="E3" s="11" t="s">
        <v>37</v>
      </c>
      <c r="F3" s="11">
        <v>500</v>
      </c>
      <c r="G3" s="11">
        <v>5</v>
      </c>
      <c r="H3" s="11" t="s">
        <v>38</v>
      </c>
      <c r="I3" s="11" t="s">
        <v>39</v>
      </c>
      <c r="J3" s="11">
        <v>0.2</v>
      </c>
      <c r="K3" s="11">
        <v>5</v>
      </c>
      <c r="L3" s="11">
        <v>0.5</v>
      </c>
      <c r="M3" s="11">
        <v>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15.75" customHeight="1" x14ac:dyDescent="0.15">
      <c r="A4" s="11" t="s">
        <v>41</v>
      </c>
      <c r="B4" s="11">
        <v>1000</v>
      </c>
      <c r="C4" s="11" t="s">
        <v>35</v>
      </c>
      <c r="D4" s="11" t="s">
        <v>36</v>
      </c>
      <c r="E4" s="11" t="s">
        <v>37</v>
      </c>
      <c r="F4" s="11">
        <v>500</v>
      </c>
      <c r="G4" s="11">
        <v>0</v>
      </c>
      <c r="H4" s="11" t="s">
        <v>38</v>
      </c>
      <c r="I4" s="11" t="s">
        <v>42</v>
      </c>
      <c r="J4" s="11">
        <v>0.2</v>
      </c>
      <c r="K4" s="11">
        <v>0.2</v>
      </c>
      <c r="L4" s="11">
        <v>0.5</v>
      </c>
      <c r="M4" s="11">
        <v>0.5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15.75" customHeight="1" x14ac:dyDescent="0.15">
      <c r="A5" s="13" t="s">
        <v>43</v>
      </c>
      <c r="B5" s="13">
        <v>1000</v>
      </c>
      <c r="C5" s="13" t="s">
        <v>35</v>
      </c>
      <c r="D5" s="13" t="s">
        <v>36</v>
      </c>
      <c r="E5" s="13" t="s">
        <v>37</v>
      </c>
      <c r="F5" s="13">
        <v>500</v>
      </c>
      <c r="G5" s="13">
        <v>0</v>
      </c>
      <c r="H5" s="13" t="s">
        <v>44</v>
      </c>
      <c r="I5" s="13" t="s">
        <v>39</v>
      </c>
      <c r="J5" s="13">
        <v>0.2</v>
      </c>
      <c r="K5" s="13">
        <v>0.2</v>
      </c>
      <c r="L5" s="13">
        <v>0.5</v>
      </c>
      <c r="M5" s="13">
        <v>0.5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15.7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5.7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15.75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.7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15.75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15.7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15.7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15.75" customHeight="1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5.7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15.7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ht="15.7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ht="15.7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ht="15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15.7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15.75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15.7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15.75" customHeight="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15.7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ht="15.75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ht="15.75" customHeight="1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ht="15.75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ht="15.75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ht="15.75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ht="15.75" customHeight="1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ht="15.7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ht="15.7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ht="15.75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15.75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15.7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ht="15.7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ht="15.7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ht="15.7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ht="15.7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ht="15.75" customHeight="1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ht="15.75" customHeight="1" x14ac:dyDescent="0.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15.75" customHeight="1" x14ac:dyDescent="0.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ht="15.7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ht="15.7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ht="15.7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5.7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ht="15.7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ht="15.75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ht="15.75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ht="15.75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ht="15.75" customHeight="1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ht="15.75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ht="15.75" customHeight="1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ht="15.75" customHeight="1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ht="15.75" customHeight="1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ht="15.75" customHeight="1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ht="15.75" customHeight="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ht="15.75" customHeight="1" x14ac:dyDescent="0.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ht="15.7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ht="15.75" customHeight="1" x14ac:dyDescent="0.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ht="15.75" customHeight="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ht="15.7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ht="15.75" customHeight="1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ht="13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ht="13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ht="13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 ht="13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ht="13" x14ac:dyDescent="0.1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ht="13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ht="13" x14ac:dyDescent="0.1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3" ht="13" x14ac:dyDescent="0.1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 ht="13" x14ac:dyDescent="0.1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:33" ht="13" x14ac:dyDescent="0.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:33" ht="13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spans="1:33" ht="13" x14ac:dyDescent="0.1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 ht="13" x14ac:dyDescent="0.1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spans="1:33" ht="13" x14ac:dyDescent="0.1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33" ht="13" x14ac:dyDescent="0.1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:33" ht="13" x14ac:dyDescent="0.1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ht="13" x14ac:dyDescent="0.1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:33" ht="13" x14ac:dyDescent="0.1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 ht="13" x14ac:dyDescent="0.1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 ht="13" x14ac:dyDescent="0.1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 ht="13" x14ac:dyDescent="0.1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 ht="13" x14ac:dyDescent="0.1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 ht="13" x14ac:dyDescent="0.1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spans="1:33" ht="13" x14ac:dyDescent="0.1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spans="1:33" ht="13" x14ac:dyDescent="0.1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 ht="13" x14ac:dyDescent="0.1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spans="1:33" ht="13" x14ac:dyDescent="0.1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spans="1:33" ht="13" x14ac:dyDescent="0.1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1:33" ht="13" x14ac:dyDescent="0.1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1:33" ht="13" x14ac:dyDescent="0.1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spans="1:33" ht="13" x14ac:dyDescent="0.1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spans="1:33" ht="13" x14ac:dyDescent="0.1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spans="1:33" ht="13" x14ac:dyDescent="0.1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33" ht="13" x14ac:dyDescent="0.1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spans="1:33" ht="13" x14ac:dyDescent="0.1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spans="1:33" ht="13" x14ac:dyDescent="0.1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spans="1:33" ht="13" x14ac:dyDescent="0.1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spans="1:33" ht="13" x14ac:dyDescent="0.1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spans="1:33" ht="13" x14ac:dyDescent="0.1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spans="1:33" ht="13" x14ac:dyDescent="0.1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ht="13" x14ac:dyDescent="0.1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spans="1:33" ht="13" x14ac:dyDescent="0.1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</row>
    <row r="105" spans="1:33" ht="13" x14ac:dyDescent="0.1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</row>
    <row r="106" spans="1:33" ht="13" x14ac:dyDescent="0.1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</row>
    <row r="107" spans="1:33" ht="13" x14ac:dyDescent="0.1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spans="1:33" ht="13" x14ac:dyDescent="0.1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</row>
    <row r="109" spans="1:33" ht="13" x14ac:dyDescent="0.1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</row>
    <row r="110" spans="1:33" ht="13" x14ac:dyDescent="0.1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</row>
    <row r="111" spans="1:33" ht="13" x14ac:dyDescent="0.1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</row>
    <row r="112" spans="1:33" ht="13" x14ac:dyDescent="0.1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</row>
    <row r="113" spans="1:33" ht="13" x14ac:dyDescent="0.1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</row>
    <row r="114" spans="1:33" ht="13" x14ac:dyDescent="0.1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</row>
    <row r="115" spans="1:33" ht="13" x14ac:dyDescent="0.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spans="1:33" ht="13" x14ac:dyDescent="0.1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spans="1:33" ht="13" x14ac:dyDescent="0.1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</row>
    <row r="118" spans="1:33" ht="13" x14ac:dyDescent="0.1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</row>
    <row r="119" spans="1:33" ht="13" x14ac:dyDescent="0.1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</row>
    <row r="120" spans="1:33" ht="13" x14ac:dyDescent="0.1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</row>
    <row r="121" spans="1:33" ht="13" x14ac:dyDescent="0.1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</row>
    <row r="122" spans="1:33" ht="13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</row>
    <row r="123" spans="1:33" ht="13" x14ac:dyDescent="0.1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</row>
    <row r="124" spans="1:33" ht="13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</row>
    <row r="125" spans="1:33" ht="13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</row>
    <row r="126" spans="1:33" ht="13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</row>
    <row r="127" spans="1:33" ht="13" x14ac:dyDescent="0.1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</row>
    <row r="128" spans="1:33" ht="13" x14ac:dyDescent="0.1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</row>
    <row r="129" spans="1:33" ht="13" x14ac:dyDescent="0.1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</row>
    <row r="130" spans="1:33" ht="13" x14ac:dyDescent="0.1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spans="1:33" ht="13" x14ac:dyDescent="0.1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spans="1:33" ht="13" x14ac:dyDescent="0.1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</row>
    <row r="133" spans="1:33" ht="13" x14ac:dyDescent="0.1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</row>
    <row r="134" spans="1:33" ht="13" x14ac:dyDescent="0.1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</row>
    <row r="135" spans="1:33" ht="13" x14ac:dyDescent="0.1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1:33" ht="13" x14ac:dyDescent="0.1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spans="1:33" ht="13" x14ac:dyDescent="0.1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spans="1:33" ht="13" x14ac:dyDescent="0.1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spans="1:33" ht="13" x14ac:dyDescent="0.1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  <row r="140" spans="1:33" ht="13" x14ac:dyDescent="0.1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</row>
    <row r="141" spans="1:33" ht="13" x14ac:dyDescent="0.1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</row>
    <row r="142" spans="1:33" ht="13" x14ac:dyDescent="0.1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</row>
    <row r="143" spans="1:33" ht="13" x14ac:dyDescent="0.1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</row>
    <row r="144" spans="1:33" ht="13" x14ac:dyDescent="0.1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</row>
    <row r="145" spans="1:33" ht="13" x14ac:dyDescent="0.1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</row>
    <row r="146" spans="1:33" ht="13" x14ac:dyDescent="0.1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</row>
    <row r="147" spans="1:33" ht="13" x14ac:dyDescent="0.1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</row>
    <row r="148" spans="1:33" ht="13" x14ac:dyDescent="0.1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</row>
    <row r="149" spans="1:33" ht="13" x14ac:dyDescent="0.1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</row>
    <row r="150" spans="1:33" ht="13" x14ac:dyDescent="0.1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</row>
    <row r="151" spans="1:33" ht="13" x14ac:dyDescent="0.1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</row>
    <row r="152" spans="1:33" ht="13" x14ac:dyDescent="0.1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</row>
    <row r="153" spans="1:33" ht="13" x14ac:dyDescent="0.1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</row>
    <row r="154" spans="1:33" ht="13" x14ac:dyDescent="0.1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spans="1:33" ht="13" x14ac:dyDescent="0.1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spans="1:33" ht="13" x14ac:dyDescent="0.1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</row>
    <row r="157" spans="1:33" ht="13" x14ac:dyDescent="0.1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</row>
    <row r="158" spans="1:33" ht="13" x14ac:dyDescent="0.1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spans="1:33" ht="13" x14ac:dyDescent="0.1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0" spans="1:33" ht="13" x14ac:dyDescent="0.1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</row>
    <row r="161" spans="1:33" ht="13" x14ac:dyDescent="0.1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</row>
    <row r="162" spans="1:33" ht="13" x14ac:dyDescent="0.1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</row>
    <row r="163" spans="1:33" ht="13" x14ac:dyDescent="0.1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</row>
    <row r="164" spans="1:33" ht="13" x14ac:dyDescent="0.1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</row>
    <row r="165" spans="1:33" ht="13" x14ac:dyDescent="0.1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</row>
    <row r="166" spans="1:33" ht="13" x14ac:dyDescent="0.1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</row>
    <row r="167" spans="1:33" ht="13" x14ac:dyDescent="0.1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</row>
    <row r="168" spans="1:33" ht="13" x14ac:dyDescent="0.1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</row>
    <row r="169" spans="1:33" ht="13" x14ac:dyDescent="0.1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</row>
    <row r="170" spans="1:33" ht="13" x14ac:dyDescent="0.1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</row>
    <row r="171" spans="1:33" ht="13" x14ac:dyDescent="0.1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</row>
    <row r="172" spans="1:33" ht="13" x14ac:dyDescent="0.1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</row>
    <row r="173" spans="1:33" ht="13" x14ac:dyDescent="0.1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</row>
    <row r="174" spans="1:33" ht="13" x14ac:dyDescent="0.1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</row>
    <row r="175" spans="1:33" ht="13" x14ac:dyDescent="0.1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</row>
    <row r="176" spans="1:33" ht="13" x14ac:dyDescent="0.1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</row>
    <row r="177" spans="1:33" ht="13" x14ac:dyDescent="0.1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</row>
    <row r="178" spans="1:33" ht="13" x14ac:dyDescent="0.1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</row>
    <row r="179" spans="1:33" ht="13" x14ac:dyDescent="0.1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</row>
    <row r="180" spans="1:33" ht="13" x14ac:dyDescent="0.1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</row>
    <row r="181" spans="1:33" ht="13" x14ac:dyDescent="0.1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</row>
    <row r="182" spans="1:33" ht="13" x14ac:dyDescent="0.1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</row>
    <row r="183" spans="1:33" ht="13" x14ac:dyDescent="0.1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</row>
    <row r="184" spans="1:33" ht="13" x14ac:dyDescent="0.1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</row>
    <row r="185" spans="1:33" ht="13" x14ac:dyDescent="0.1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</row>
    <row r="186" spans="1:33" ht="13" x14ac:dyDescent="0.1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</row>
    <row r="187" spans="1:33" ht="13" x14ac:dyDescent="0.1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</row>
    <row r="188" spans="1:33" ht="13" x14ac:dyDescent="0.1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</row>
    <row r="189" spans="1:33" ht="13" x14ac:dyDescent="0.1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</row>
    <row r="190" spans="1:33" ht="13" x14ac:dyDescent="0.1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</row>
    <row r="191" spans="1:33" ht="13" x14ac:dyDescent="0.1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</row>
    <row r="192" spans="1:33" ht="13" x14ac:dyDescent="0.1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</row>
    <row r="193" spans="1:33" ht="13" x14ac:dyDescent="0.1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</row>
    <row r="194" spans="1:33" ht="13" x14ac:dyDescent="0.1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</row>
    <row r="195" spans="1:33" ht="13" x14ac:dyDescent="0.1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</row>
    <row r="196" spans="1:33" ht="13" x14ac:dyDescent="0.1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</row>
    <row r="197" spans="1:33" ht="13" x14ac:dyDescent="0.1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</row>
    <row r="198" spans="1:33" ht="13" x14ac:dyDescent="0.1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</row>
    <row r="199" spans="1:33" ht="13" x14ac:dyDescent="0.1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</row>
    <row r="200" spans="1:33" ht="13" x14ac:dyDescent="0.1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</row>
    <row r="201" spans="1:33" ht="13" x14ac:dyDescent="0.1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</row>
    <row r="202" spans="1:33" ht="13" x14ac:dyDescent="0.1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</row>
    <row r="203" spans="1:33" ht="13" x14ac:dyDescent="0.1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</row>
    <row r="204" spans="1:33" ht="13" x14ac:dyDescent="0.1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</row>
    <row r="205" spans="1:33" ht="13" x14ac:dyDescent="0.1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</row>
    <row r="206" spans="1:33" ht="13" x14ac:dyDescent="0.1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</row>
    <row r="207" spans="1:33" ht="13" x14ac:dyDescent="0.1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</row>
    <row r="208" spans="1:33" ht="13" x14ac:dyDescent="0.1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</row>
    <row r="209" spans="1:33" ht="13" x14ac:dyDescent="0.1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</row>
    <row r="210" spans="1:33" ht="13" x14ac:dyDescent="0.1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</row>
    <row r="211" spans="1:33" ht="13" x14ac:dyDescent="0.1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</row>
    <row r="212" spans="1:33" ht="13" x14ac:dyDescent="0.1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</row>
    <row r="213" spans="1:33" ht="13" x14ac:dyDescent="0.1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</row>
    <row r="214" spans="1:33" ht="13" x14ac:dyDescent="0.1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</row>
    <row r="215" spans="1:33" ht="13" x14ac:dyDescent="0.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</row>
    <row r="216" spans="1:33" ht="13" x14ac:dyDescent="0.1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</row>
    <row r="217" spans="1:33" ht="13" x14ac:dyDescent="0.1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</row>
    <row r="218" spans="1:33" ht="13" x14ac:dyDescent="0.1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</row>
    <row r="219" spans="1:33" ht="13" x14ac:dyDescent="0.1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</row>
    <row r="220" spans="1:33" ht="13" x14ac:dyDescent="0.1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</row>
    <row r="221" spans="1:33" ht="13" x14ac:dyDescent="0.1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</row>
    <row r="222" spans="1:33" ht="13" x14ac:dyDescent="0.1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</row>
    <row r="223" spans="1:33" ht="13" x14ac:dyDescent="0.1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</row>
    <row r="224" spans="1:33" ht="13" x14ac:dyDescent="0.1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</row>
    <row r="225" spans="1:33" ht="13" x14ac:dyDescent="0.1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</row>
    <row r="226" spans="1:33" ht="13" x14ac:dyDescent="0.1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</row>
    <row r="227" spans="1:33" ht="13" x14ac:dyDescent="0.1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</row>
    <row r="228" spans="1:33" ht="13" x14ac:dyDescent="0.1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</row>
    <row r="229" spans="1:33" ht="13" x14ac:dyDescent="0.1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</row>
    <row r="230" spans="1:33" ht="13" x14ac:dyDescent="0.1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</row>
    <row r="231" spans="1:33" ht="13" x14ac:dyDescent="0.1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</row>
    <row r="232" spans="1:33" ht="13" x14ac:dyDescent="0.1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</row>
    <row r="233" spans="1:33" ht="13" x14ac:dyDescent="0.1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</row>
    <row r="234" spans="1:33" ht="13" x14ac:dyDescent="0.1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</row>
    <row r="235" spans="1:33" ht="13" x14ac:dyDescent="0.1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</row>
    <row r="236" spans="1:33" ht="13" x14ac:dyDescent="0.1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</row>
    <row r="237" spans="1:33" ht="13" x14ac:dyDescent="0.1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</row>
    <row r="238" spans="1:33" ht="13" x14ac:dyDescent="0.1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</row>
    <row r="239" spans="1:33" ht="13" x14ac:dyDescent="0.1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</row>
    <row r="240" spans="1:33" ht="13" x14ac:dyDescent="0.1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</row>
    <row r="241" spans="1:33" ht="13" x14ac:dyDescent="0.1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</row>
    <row r="242" spans="1:33" ht="13" x14ac:dyDescent="0.1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</row>
    <row r="243" spans="1:33" ht="13" x14ac:dyDescent="0.1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</row>
    <row r="244" spans="1:33" ht="13" x14ac:dyDescent="0.1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</row>
    <row r="245" spans="1:33" ht="13" x14ac:dyDescent="0.1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</row>
    <row r="246" spans="1:33" ht="13" x14ac:dyDescent="0.1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</row>
    <row r="247" spans="1:33" ht="13" x14ac:dyDescent="0.1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</row>
    <row r="248" spans="1:33" ht="13" x14ac:dyDescent="0.1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</row>
    <row r="249" spans="1:33" ht="13" x14ac:dyDescent="0.1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</row>
    <row r="250" spans="1:33" ht="13" x14ac:dyDescent="0.1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</row>
    <row r="251" spans="1:33" ht="13" x14ac:dyDescent="0.1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</row>
    <row r="252" spans="1:33" ht="13" x14ac:dyDescent="0.1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</row>
    <row r="253" spans="1:33" ht="13" x14ac:dyDescent="0.1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</row>
    <row r="254" spans="1:33" ht="13" x14ac:dyDescent="0.1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</row>
    <row r="255" spans="1:33" ht="13" x14ac:dyDescent="0.1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</row>
    <row r="256" spans="1:33" ht="13" x14ac:dyDescent="0.1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</row>
    <row r="257" spans="1:33" ht="13" x14ac:dyDescent="0.1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</row>
    <row r="258" spans="1:33" ht="13" x14ac:dyDescent="0.1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</row>
    <row r="259" spans="1:33" ht="13" x14ac:dyDescent="0.1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</row>
    <row r="260" spans="1:33" ht="13" x14ac:dyDescent="0.1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</row>
    <row r="261" spans="1:33" ht="13" x14ac:dyDescent="0.1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</row>
    <row r="262" spans="1:33" ht="13" x14ac:dyDescent="0.1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</row>
    <row r="263" spans="1:33" ht="13" x14ac:dyDescent="0.1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</row>
    <row r="264" spans="1:33" ht="13" x14ac:dyDescent="0.1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</row>
    <row r="265" spans="1:33" ht="13" x14ac:dyDescent="0.1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</row>
    <row r="266" spans="1:33" ht="13" x14ac:dyDescent="0.1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</row>
    <row r="267" spans="1:33" ht="13" x14ac:dyDescent="0.1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</row>
    <row r="268" spans="1:33" ht="13" x14ac:dyDescent="0.1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</row>
    <row r="269" spans="1:33" ht="13" x14ac:dyDescent="0.1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</row>
    <row r="270" spans="1:33" ht="13" x14ac:dyDescent="0.1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</row>
    <row r="271" spans="1:33" ht="13" x14ac:dyDescent="0.1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</row>
    <row r="272" spans="1:33" ht="13" x14ac:dyDescent="0.1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</row>
    <row r="273" spans="1:33" ht="13" x14ac:dyDescent="0.1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</row>
    <row r="274" spans="1:33" ht="13" x14ac:dyDescent="0.1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</row>
    <row r="275" spans="1:33" ht="13" x14ac:dyDescent="0.1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</row>
    <row r="276" spans="1:33" ht="13" x14ac:dyDescent="0.1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</row>
    <row r="277" spans="1:33" ht="13" x14ac:dyDescent="0.1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</row>
    <row r="278" spans="1:33" ht="13" x14ac:dyDescent="0.1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</row>
    <row r="279" spans="1:33" ht="13" x14ac:dyDescent="0.1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</row>
    <row r="280" spans="1:33" ht="13" x14ac:dyDescent="0.1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</row>
    <row r="281" spans="1:33" ht="13" x14ac:dyDescent="0.1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</row>
    <row r="282" spans="1:33" ht="13" x14ac:dyDescent="0.1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</row>
    <row r="283" spans="1:33" ht="13" x14ac:dyDescent="0.1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</row>
    <row r="284" spans="1:33" ht="13" x14ac:dyDescent="0.1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</row>
    <row r="285" spans="1:33" ht="13" x14ac:dyDescent="0.1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</row>
    <row r="286" spans="1:33" ht="13" x14ac:dyDescent="0.1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</row>
    <row r="287" spans="1:33" ht="13" x14ac:dyDescent="0.1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</row>
    <row r="288" spans="1:33" ht="13" x14ac:dyDescent="0.1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</row>
    <row r="289" spans="1:33" ht="13" x14ac:dyDescent="0.1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</row>
    <row r="290" spans="1:33" ht="13" x14ac:dyDescent="0.1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</row>
    <row r="291" spans="1:33" ht="13" x14ac:dyDescent="0.1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</row>
    <row r="292" spans="1:33" ht="13" x14ac:dyDescent="0.1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</row>
    <row r="293" spans="1:33" ht="13" x14ac:dyDescent="0.1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</row>
    <row r="294" spans="1:33" ht="13" x14ac:dyDescent="0.1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</row>
    <row r="295" spans="1:33" ht="13" x14ac:dyDescent="0.1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</row>
    <row r="296" spans="1:33" ht="13" x14ac:dyDescent="0.1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</row>
    <row r="297" spans="1:33" ht="13" x14ac:dyDescent="0.1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</row>
    <row r="298" spans="1:33" ht="13" x14ac:dyDescent="0.1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</row>
    <row r="299" spans="1:33" ht="13" x14ac:dyDescent="0.1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</row>
    <row r="300" spans="1:33" ht="13" x14ac:dyDescent="0.1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</row>
    <row r="301" spans="1:33" ht="13" x14ac:dyDescent="0.1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</row>
    <row r="302" spans="1:33" ht="13" x14ac:dyDescent="0.1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</row>
    <row r="303" spans="1:33" ht="13" x14ac:dyDescent="0.1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</row>
    <row r="304" spans="1:33" ht="13" x14ac:dyDescent="0.1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</row>
    <row r="305" spans="1:33" ht="13" x14ac:dyDescent="0.1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</row>
    <row r="306" spans="1:33" ht="13" x14ac:dyDescent="0.1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</row>
    <row r="307" spans="1:33" ht="13" x14ac:dyDescent="0.1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</row>
    <row r="308" spans="1:33" ht="13" x14ac:dyDescent="0.1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</row>
    <row r="309" spans="1:33" ht="13" x14ac:dyDescent="0.1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</row>
    <row r="310" spans="1:33" ht="13" x14ac:dyDescent="0.1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</row>
    <row r="311" spans="1:33" ht="13" x14ac:dyDescent="0.1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</row>
    <row r="312" spans="1:33" ht="13" x14ac:dyDescent="0.1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</row>
    <row r="313" spans="1:33" ht="13" x14ac:dyDescent="0.1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</row>
    <row r="314" spans="1:33" ht="13" x14ac:dyDescent="0.1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</row>
    <row r="315" spans="1:33" ht="13" x14ac:dyDescent="0.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</row>
    <row r="316" spans="1:33" ht="13" x14ac:dyDescent="0.1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</row>
    <row r="317" spans="1:33" ht="13" x14ac:dyDescent="0.1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</row>
    <row r="318" spans="1:33" ht="13" x14ac:dyDescent="0.1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</row>
    <row r="319" spans="1:33" ht="13" x14ac:dyDescent="0.1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</row>
    <row r="320" spans="1:33" ht="13" x14ac:dyDescent="0.1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</row>
    <row r="321" spans="1:33" ht="13" x14ac:dyDescent="0.1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</row>
    <row r="322" spans="1:33" ht="13" x14ac:dyDescent="0.1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</row>
    <row r="323" spans="1:33" ht="13" x14ac:dyDescent="0.1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</row>
    <row r="324" spans="1:33" ht="13" x14ac:dyDescent="0.1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</row>
    <row r="325" spans="1:33" ht="13" x14ac:dyDescent="0.1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</row>
    <row r="326" spans="1:33" ht="13" x14ac:dyDescent="0.1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</row>
    <row r="327" spans="1:33" ht="13" x14ac:dyDescent="0.1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</row>
    <row r="328" spans="1:33" ht="13" x14ac:dyDescent="0.1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</row>
    <row r="329" spans="1:33" ht="13" x14ac:dyDescent="0.1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</row>
    <row r="330" spans="1:33" ht="13" x14ac:dyDescent="0.1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</row>
    <row r="331" spans="1:33" ht="13" x14ac:dyDescent="0.1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</row>
    <row r="332" spans="1:33" ht="13" x14ac:dyDescent="0.1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</row>
    <row r="333" spans="1:33" ht="13" x14ac:dyDescent="0.1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</row>
    <row r="334" spans="1:33" ht="13" x14ac:dyDescent="0.1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</row>
    <row r="335" spans="1:33" ht="13" x14ac:dyDescent="0.1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</row>
    <row r="336" spans="1:33" ht="13" x14ac:dyDescent="0.1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</row>
    <row r="337" spans="1:33" ht="13" x14ac:dyDescent="0.1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</row>
    <row r="338" spans="1:33" ht="13" x14ac:dyDescent="0.1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</row>
    <row r="339" spans="1:33" ht="13" x14ac:dyDescent="0.1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</row>
    <row r="340" spans="1:33" ht="13" x14ac:dyDescent="0.1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</row>
    <row r="341" spans="1:33" ht="13" x14ac:dyDescent="0.1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</row>
    <row r="342" spans="1:33" ht="13" x14ac:dyDescent="0.1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</row>
    <row r="343" spans="1:33" ht="13" x14ac:dyDescent="0.1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</row>
    <row r="344" spans="1:33" ht="13" x14ac:dyDescent="0.1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</row>
    <row r="345" spans="1:33" ht="13" x14ac:dyDescent="0.1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</row>
    <row r="346" spans="1:33" ht="13" x14ac:dyDescent="0.1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</row>
    <row r="347" spans="1:33" ht="13" x14ac:dyDescent="0.1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</row>
    <row r="348" spans="1:33" ht="13" x14ac:dyDescent="0.1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</row>
    <row r="349" spans="1:33" ht="13" x14ac:dyDescent="0.1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</row>
    <row r="350" spans="1:33" ht="13" x14ac:dyDescent="0.1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</row>
    <row r="351" spans="1:33" ht="13" x14ac:dyDescent="0.1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</row>
    <row r="352" spans="1:33" ht="13" x14ac:dyDescent="0.1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</row>
    <row r="353" spans="1:33" ht="13" x14ac:dyDescent="0.1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</row>
    <row r="354" spans="1:33" ht="13" x14ac:dyDescent="0.1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</row>
    <row r="355" spans="1:33" ht="13" x14ac:dyDescent="0.1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</row>
    <row r="356" spans="1:33" ht="13" x14ac:dyDescent="0.1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</row>
    <row r="357" spans="1:33" ht="13" x14ac:dyDescent="0.1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</row>
    <row r="358" spans="1:33" ht="13" x14ac:dyDescent="0.1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</row>
    <row r="359" spans="1:33" ht="13" x14ac:dyDescent="0.1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</row>
    <row r="360" spans="1:33" ht="13" x14ac:dyDescent="0.1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</row>
    <row r="361" spans="1:33" ht="13" x14ac:dyDescent="0.1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</row>
    <row r="362" spans="1:33" ht="13" x14ac:dyDescent="0.1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</row>
    <row r="363" spans="1:33" ht="13" x14ac:dyDescent="0.1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</row>
    <row r="364" spans="1:33" ht="13" x14ac:dyDescent="0.1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</row>
    <row r="365" spans="1:33" ht="13" x14ac:dyDescent="0.1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</row>
    <row r="366" spans="1:33" ht="13" x14ac:dyDescent="0.1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</row>
    <row r="367" spans="1:33" ht="13" x14ac:dyDescent="0.1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</row>
    <row r="368" spans="1:33" ht="13" x14ac:dyDescent="0.1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</row>
    <row r="369" spans="1:33" ht="13" x14ac:dyDescent="0.1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</row>
    <row r="370" spans="1:33" ht="13" x14ac:dyDescent="0.1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</row>
    <row r="371" spans="1:33" ht="13" x14ac:dyDescent="0.1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</row>
    <row r="372" spans="1:33" ht="13" x14ac:dyDescent="0.1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</row>
    <row r="373" spans="1:33" ht="13" x14ac:dyDescent="0.1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</row>
    <row r="374" spans="1:33" ht="13" x14ac:dyDescent="0.1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</row>
    <row r="375" spans="1:33" ht="13" x14ac:dyDescent="0.1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</row>
    <row r="376" spans="1:33" ht="13" x14ac:dyDescent="0.1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</row>
    <row r="377" spans="1:33" ht="13" x14ac:dyDescent="0.1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</row>
    <row r="378" spans="1:33" ht="13" x14ac:dyDescent="0.1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</row>
    <row r="379" spans="1:33" ht="13" x14ac:dyDescent="0.1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</row>
    <row r="380" spans="1:33" ht="13" x14ac:dyDescent="0.1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</row>
    <row r="381" spans="1:33" ht="13" x14ac:dyDescent="0.1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</row>
    <row r="382" spans="1:33" ht="13" x14ac:dyDescent="0.1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</row>
    <row r="383" spans="1:33" ht="13" x14ac:dyDescent="0.1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</row>
    <row r="384" spans="1:33" ht="13" x14ac:dyDescent="0.1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</row>
    <row r="385" spans="1:33" ht="13" x14ac:dyDescent="0.1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</row>
    <row r="386" spans="1:33" ht="13" x14ac:dyDescent="0.1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</row>
    <row r="387" spans="1:33" ht="13" x14ac:dyDescent="0.1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</row>
    <row r="388" spans="1:33" ht="13" x14ac:dyDescent="0.1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</row>
    <row r="389" spans="1:33" ht="13" x14ac:dyDescent="0.1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</row>
    <row r="390" spans="1:33" ht="13" x14ac:dyDescent="0.1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</row>
    <row r="391" spans="1:33" ht="13" x14ac:dyDescent="0.1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</row>
    <row r="392" spans="1:33" ht="13" x14ac:dyDescent="0.1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</row>
    <row r="393" spans="1:33" ht="13" x14ac:dyDescent="0.1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</row>
    <row r="394" spans="1:33" ht="13" x14ac:dyDescent="0.1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</row>
    <row r="395" spans="1:33" ht="13" x14ac:dyDescent="0.1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</row>
    <row r="396" spans="1:33" ht="13" x14ac:dyDescent="0.1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</row>
    <row r="397" spans="1:33" ht="13" x14ac:dyDescent="0.1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</row>
    <row r="398" spans="1:33" ht="13" x14ac:dyDescent="0.1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</row>
    <row r="399" spans="1:33" ht="13" x14ac:dyDescent="0.1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</row>
    <row r="400" spans="1:33" ht="13" x14ac:dyDescent="0.1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</row>
    <row r="401" spans="1:33" ht="13" x14ac:dyDescent="0.1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</row>
    <row r="402" spans="1:33" ht="13" x14ac:dyDescent="0.1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</row>
    <row r="403" spans="1:33" ht="13" x14ac:dyDescent="0.1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</row>
    <row r="404" spans="1:33" ht="13" x14ac:dyDescent="0.1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</row>
    <row r="405" spans="1:33" ht="13" x14ac:dyDescent="0.1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</row>
    <row r="406" spans="1:33" ht="13" x14ac:dyDescent="0.1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</row>
    <row r="407" spans="1:33" ht="13" x14ac:dyDescent="0.1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</row>
    <row r="408" spans="1:33" ht="13" x14ac:dyDescent="0.1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</row>
    <row r="409" spans="1:33" ht="13" x14ac:dyDescent="0.1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</row>
    <row r="410" spans="1:33" ht="13" x14ac:dyDescent="0.1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</row>
    <row r="411" spans="1:33" ht="13" x14ac:dyDescent="0.1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</row>
    <row r="412" spans="1:33" ht="13" x14ac:dyDescent="0.1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</row>
    <row r="413" spans="1:33" ht="13" x14ac:dyDescent="0.1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</row>
    <row r="414" spans="1:33" ht="13" x14ac:dyDescent="0.1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</row>
    <row r="415" spans="1:33" ht="13" x14ac:dyDescent="0.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</row>
    <row r="416" spans="1:33" ht="13" x14ac:dyDescent="0.1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</row>
    <row r="417" spans="1:33" ht="13" x14ac:dyDescent="0.1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</row>
    <row r="418" spans="1:33" ht="13" x14ac:dyDescent="0.1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</row>
    <row r="419" spans="1:33" ht="13" x14ac:dyDescent="0.1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</row>
    <row r="420" spans="1:33" ht="13" x14ac:dyDescent="0.1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</row>
    <row r="421" spans="1:33" ht="13" x14ac:dyDescent="0.1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</row>
    <row r="422" spans="1:33" ht="13" x14ac:dyDescent="0.1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</row>
    <row r="423" spans="1:33" ht="13" x14ac:dyDescent="0.1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</row>
    <row r="424" spans="1:33" ht="13" x14ac:dyDescent="0.1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</row>
    <row r="425" spans="1:33" ht="13" x14ac:dyDescent="0.1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</row>
    <row r="426" spans="1:33" ht="13" x14ac:dyDescent="0.1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</row>
    <row r="427" spans="1:33" ht="13" x14ac:dyDescent="0.1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</row>
    <row r="428" spans="1:33" ht="13" x14ac:dyDescent="0.1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</row>
    <row r="429" spans="1:33" ht="13" x14ac:dyDescent="0.1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</row>
    <row r="430" spans="1:33" ht="13" x14ac:dyDescent="0.1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</row>
    <row r="431" spans="1:33" ht="13" x14ac:dyDescent="0.1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</row>
    <row r="432" spans="1:33" ht="13" x14ac:dyDescent="0.1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</row>
    <row r="433" spans="1:33" ht="13" x14ac:dyDescent="0.1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</row>
    <row r="434" spans="1:33" ht="13" x14ac:dyDescent="0.1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</row>
    <row r="435" spans="1:33" ht="13" x14ac:dyDescent="0.1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</row>
    <row r="436" spans="1:33" ht="13" x14ac:dyDescent="0.1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</row>
    <row r="437" spans="1:33" ht="13" x14ac:dyDescent="0.1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</row>
    <row r="438" spans="1:33" ht="13" x14ac:dyDescent="0.1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</row>
    <row r="439" spans="1:33" ht="13" x14ac:dyDescent="0.1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</row>
    <row r="440" spans="1:33" ht="13" x14ac:dyDescent="0.1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</row>
    <row r="441" spans="1:33" ht="13" x14ac:dyDescent="0.1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</row>
    <row r="442" spans="1:33" ht="13" x14ac:dyDescent="0.1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</row>
    <row r="443" spans="1:33" ht="13" x14ac:dyDescent="0.1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</row>
    <row r="444" spans="1:33" ht="13" x14ac:dyDescent="0.1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</row>
    <row r="445" spans="1:33" ht="13" x14ac:dyDescent="0.1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</row>
    <row r="446" spans="1:33" ht="13" x14ac:dyDescent="0.1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</row>
    <row r="447" spans="1:33" ht="13" x14ac:dyDescent="0.1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</row>
    <row r="448" spans="1:33" ht="13" x14ac:dyDescent="0.1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</row>
    <row r="449" spans="1:33" ht="13" x14ac:dyDescent="0.1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</row>
    <row r="450" spans="1:33" ht="13" x14ac:dyDescent="0.1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</row>
    <row r="451" spans="1:33" ht="13" x14ac:dyDescent="0.1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</row>
    <row r="452" spans="1:33" ht="13" x14ac:dyDescent="0.1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</row>
    <row r="453" spans="1:33" ht="13" x14ac:dyDescent="0.1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</row>
    <row r="454" spans="1:33" ht="13" x14ac:dyDescent="0.1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</row>
    <row r="455" spans="1:33" ht="13" x14ac:dyDescent="0.1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</row>
    <row r="456" spans="1:33" ht="13" x14ac:dyDescent="0.1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</row>
    <row r="457" spans="1:33" ht="13" x14ac:dyDescent="0.1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</row>
    <row r="458" spans="1:33" ht="13" x14ac:dyDescent="0.1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</row>
    <row r="459" spans="1:33" ht="13" x14ac:dyDescent="0.1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</row>
    <row r="460" spans="1:33" ht="13" x14ac:dyDescent="0.1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</row>
    <row r="461" spans="1:33" ht="13" x14ac:dyDescent="0.1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</row>
    <row r="462" spans="1:33" ht="13" x14ac:dyDescent="0.1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</row>
    <row r="463" spans="1:33" ht="13" x14ac:dyDescent="0.1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</row>
    <row r="464" spans="1:33" ht="13" x14ac:dyDescent="0.1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</row>
    <row r="465" spans="1:33" ht="13" x14ac:dyDescent="0.1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</row>
    <row r="466" spans="1:33" ht="13" x14ac:dyDescent="0.1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</row>
    <row r="467" spans="1:33" ht="13" x14ac:dyDescent="0.1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</row>
    <row r="468" spans="1:33" ht="13" x14ac:dyDescent="0.1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</row>
    <row r="469" spans="1:33" ht="13" x14ac:dyDescent="0.1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</row>
    <row r="470" spans="1:33" ht="13" x14ac:dyDescent="0.1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</row>
    <row r="471" spans="1:33" ht="13" x14ac:dyDescent="0.1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</row>
    <row r="472" spans="1:33" ht="13" x14ac:dyDescent="0.1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</row>
    <row r="473" spans="1:33" ht="13" x14ac:dyDescent="0.1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</row>
    <row r="474" spans="1:33" ht="13" x14ac:dyDescent="0.1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</row>
    <row r="475" spans="1:33" ht="13" x14ac:dyDescent="0.1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</row>
    <row r="476" spans="1:33" ht="13" x14ac:dyDescent="0.1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</row>
    <row r="477" spans="1:33" ht="13" x14ac:dyDescent="0.1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</row>
    <row r="478" spans="1:33" ht="13" x14ac:dyDescent="0.1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</row>
    <row r="479" spans="1:33" ht="13" x14ac:dyDescent="0.1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</row>
    <row r="480" spans="1:33" ht="13" x14ac:dyDescent="0.1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</row>
    <row r="481" spans="1:33" ht="13" x14ac:dyDescent="0.1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</row>
    <row r="482" spans="1:33" ht="13" x14ac:dyDescent="0.1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</row>
    <row r="483" spans="1:33" ht="13" x14ac:dyDescent="0.1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</row>
    <row r="484" spans="1:33" ht="13" x14ac:dyDescent="0.1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</row>
    <row r="485" spans="1:33" ht="13" x14ac:dyDescent="0.1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</row>
    <row r="486" spans="1:33" ht="13" x14ac:dyDescent="0.1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</row>
    <row r="487" spans="1:33" ht="13" x14ac:dyDescent="0.1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</row>
    <row r="488" spans="1:33" ht="13" x14ac:dyDescent="0.1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</row>
    <row r="489" spans="1:33" ht="13" x14ac:dyDescent="0.1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</row>
    <row r="490" spans="1:33" ht="13" x14ac:dyDescent="0.1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</row>
    <row r="491" spans="1:33" ht="13" x14ac:dyDescent="0.1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</row>
    <row r="492" spans="1:33" ht="13" x14ac:dyDescent="0.1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</row>
    <row r="493" spans="1:33" ht="13" x14ac:dyDescent="0.1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</row>
    <row r="494" spans="1:33" ht="13" x14ac:dyDescent="0.1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</row>
    <row r="495" spans="1:33" ht="13" x14ac:dyDescent="0.1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</row>
    <row r="496" spans="1:33" ht="13" x14ac:dyDescent="0.1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</row>
    <row r="497" spans="1:33" ht="13" x14ac:dyDescent="0.1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</row>
    <row r="498" spans="1:33" ht="13" x14ac:dyDescent="0.1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</row>
    <row r="499" spans="1:33" ht="13" x14ac:dyDescent="0.1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</row>
    <row r="500" spans="1:33" ht="13" x14ac:dyDescent="0.1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</row>
    <row r="501" spans="1:33" ht="13" x14ac:dyDescent="0.1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</row>
    <row r="502" spans="1:33" ht="13" x14ac:dyDescent="0.1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</row>
    <row r="503" spans="1:33" ht="13" x14ac:dyDescent="0.1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</row>
    <row r="504" spans="1:33" ht="13" x14ac:dyDescent="0.1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</row>
    <row r="505" spans="1:33" ht="13" x14ac:dyDescent="0.1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</row>
    <row r="506" spans="1:33" ht="13" x14ac:dyDescent="0.1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</row>
    <row r="507" spans="1:33" ht="13" x14ac:dyDescent="0.1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</row>
    <row r="508" spans="1:33" ht="13" x14ac:dyDescent="0.1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</row>
    <row r="509" spans="1:33" ht="13" x14ac:dyDescent="0.1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</row>
    <row r="510" spans="1:33" ht="13" x14ac:dyDescent="0.1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</row>
    <row r="511" spans="1:33" ht="13" x14ac:dyDescent="0.1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</row>
    <row r="512" spans="1:33" ht="13" x14ac:dyDescent="0.1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</row>
    <row r="513" spans="1:33" ht="13" x14ac:dyDescent="0.1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</row>
    <row r="514" spans="1:33" ht="13" x14ac:dyDescent="0.1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</row>
    <row r="515" spans="1:33" ht="13" x14ac:dyDescent="0.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</row>
    <row r="516" spans="1:33" ht="13" x14ac:dyDescent="0.1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</row>
    <row r="517" spans="1:33" ht="13" x14ac:dyDescent="0.1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</row>
    <row r="518" spans="1:33" ht="13" x14ac:dyDescent="0.1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</row>
    <row r="519" spans="1:33" ht="13" x14ac:dyDescent="0.1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</row>
    <row r="520" spans="1:33" ht="13" x14ac:dyDescent="0.1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</row>
    <row r="521" spans="1:33" ht="13" x14ac:dyDescent="0.1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</row>
    <row r="522" spans="1:33" ht="13" x14ac:dyDescent="0.1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</row>
    <row r="523" spans="1:33" ht="13" x14ac:dyDescent="0.1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</row>
    <row r="524" spans="1:33" ht="13" x14ac:dyDescent="0.1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</row>
    <row r="525" spans="1:33" ht="13" x14ac:dyDescent="0.1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</row>
    <row r="526" spans="1:33" ht="13" x14ac:dyDescent="0.1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</row>
    <row r="527" spans="1:33" ht="13" x14ac:dyDescent="0.1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</row>
    <row r="528" spans="1:33" ht="13" x14ac:dyDescent="0.1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</row>
    <row r="529" spans="1:33" ht="13" x14ac:dyDescent="0.1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</row>
    <row r="530" spans="1:33" ht="13" x14ac:dyDescent="0.1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</row>
    <row r="531" spans="1:33" ht="13" x14ac:dyDescent="0.1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</row>
    <row r="532" spans="1:33" ht="13" x14ac:dyDescent="0.1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</row>
    <row r="533" spans="1:33" ht="13" x14ac:dyDescent="0.1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  <row r="534" spans="1:33" ht="13" x14ac:dyDescent="0.1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</row>
    <row r="535" spans="1:33" ht="13" x14ac:dyDescent="0.1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</row>
    <row r="536" spans="1:33" ht="13" x14ac:dyDescent="0.1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</row>
    <row r="537" spans="1:33" ht="13" x14ac:dyDescent="0.1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</row>
    <row r="538" spans="1:33" ht="13" x14ac:dyDescent="0.1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</row>
    <row r="539" spans="1:33" ht="13" x14ac:dyDescent="0.1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</row>
    <row r="540" spans="1:33" ht="13" x14ac:dyDescent="0.1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</row>
    <row r="541" spans="1:33" ht="13" x14ac:dyDescent="0.1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</row>
    <row r="542" spans="1:33" ht="13" x14ac:dyDescent="0.1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</row>
    <row r="543" spans="1:33" ht="13" x14ac:dyDescent="0.1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</row>
    <row r="544" spans="1:33" ht="13" x14ac:dyDescent="0.1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</row>
    <row r="545" spans="1:33" ht="13" x14ac:dyDescent="0.1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</row>
    <row r="546" spans="1:33" ht="13" x14ac:dyDescent="0.1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</row>
    <row r="547" spans="1:33" ht="13" x14ac:dyDescent="0.1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</row>
    <row r="548" spans="1:33" ht="13" x14ac:dyDescent="0.1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</row>
    <row r="549" spans="1:33" ht="13" x14ac:dyDescent="0.1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</row>
    <row r="550" spans="1:33" ht="13" x14ac:dyDescent="0.1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</row>
    <row r="551" spans="1:33" ht="13" x14ac:dyDescent="0.1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</row>
    <row r="552" spans="1:33" ht="13" x14ac:dyDescent="0.1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</row>
    <row r="553" spans="1:33" ht="13" x14ac:dyDescent="0.1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</row>
    <row r="554" spans="1:33" ht="13" x14ac:dyDescent="0.1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</row>
    <row r="555" spans="1:33" ht="13" x14ac:dyDescent="0.1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</row>
    <row r="556" spans="1:33" ht="13" x14ac:dyDescent="0.1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</row>
    <row r="557" spans="1:33" ht="13" x14ac:dyDescent="0.1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</row>
    <row r="558" spans="1:33" ht="13" x14ac:dyDescent="0.1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</row>
    <row r="559" spans="1:33" ht="13" x14ac:dyDescent="0.1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</row>
    <row r="560" spans="1:33" ht="13" x14ac:dyDescent="0.1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</row>
    <row r="561" spans="1:33" ht="13" x14ac:dyDescent="0.1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</row>
    <row r="562" spans="1:33" ht="13" x14ac:dyDescent="0.1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</row>
    <row r="563" spans="1:33" ht="13" x14ac:dyDescent="0.1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</row>
    <row r="564" spans="1:33" ht="13" x14ac:dyDescent="0.1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</row>
    <row r="565" spans="1:33" ht="13" x14ac:dyDescent="0.1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</row>
    <row r="566" spans="1:33" ht="13" x14ac:dyDescent="0.1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</row>
    <row r="567" spans="1:33" ht="13" x14ac:dyDescent="0.1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</row>
    <row r="568" spans="1:33" ht="13" x14ac:dyDescent="0.1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</row>
    <row r="569" spans="1:33" ht="13" x14ac:dyDescent="0.1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</row>
    <row r="570" spans="1:33" ht="13" x14ac:dyDescent="0.1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</row>
    <row r="571" spans="1:33" ht="13" x14ac:dyDescent="0.1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</row>
    <row r="572" spans="1:33" ht="13" x14ac:dyDescent="0.1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</row>
    <row r="573" spans="1:33" ht="13" x14ac:dyDescent="0.1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</row>
    <row r="574" spans="1:33" ht="13" x14ac:dyDescent="0.1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</row>
    <row r="575" spans="1:33" ht="13" x14ac:dyDescent="0.1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</row>
    <row r="576" spans="1:33" ht="13" x14ac:dyDescent="0.1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</row>
    <row r="577" spans="1:33" ht="13" x14ac:dyDescent="0.1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</row>
    <row r="578" spans="1:33" ht="13" x14ac:dyDescent="0.1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</row>
    <row r="579" spans="1:33" ht="13" x14ac:dyDescent="0.1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</row>
    <row r="580" spans="1:33" ht="13" x14ac:dyDescent="0.1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</row>
    <row r="581" spans="1:33" ht="13" x14ac:dyDescent="0.1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</row>
    <row r="582" spans="1:33" ht="13" x14ac:dyDescent="0.1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</row>
    <row r="583" spans="1:33" ht="13" x14ac:dyDescent="0.1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</row>
    <row r="584" spans="1:33" ht="13" x14ac:dyDescent="0.1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</row>
    <row r="585" spans="1:33" ht="13" x14ac:dyDescent="0.1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</row>
    <row r="586" spans="1:33" ht="13" x14ac:dyDescent="0.1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</row>
    <row r="587" spans="1:33" ht="13" x14ac:dyDescent="0.1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</row>
    <row r="588" spans="1:33" ht="13" x14ac:dyDescent="0.1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</row>
    <row r="589" spans="1:33" ht="13" x14ac:dyDescent="0.1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</row>
    <row r="590" spans="1:33" ht="13" x14ac:dyDescent="0.1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</row>
    <row r="591" spans="1:33" ht="13" x14ac:dyDescent="0.1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</row>
    <row r="592" spans="1:33" ht="13" x14ac:dyDescent="0.1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</row>
    <row r="593" spans="1:33" ht="13" x14ac:dyDescent="0.1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</row>
    <row r="594" spans="1:33" ht="13" x14ac:dyDescent="0.1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</row>
    <row r="595" spans="1:33" ht="13" x14ac:dyDescent="0.1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</row>
    <row r="596" spans="1:33" ht="13" x14ac:dyDescent="0.1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</row>
    <row r="597" spans="1:33" ht="13" x14ac:dyDescent="0.1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</row>
    <row r="598" spans="1:33" ht="13" x14ac:dyDescent="0.1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</row>
    <row r="599" spans="1:33" ht="13" x14ac:dyDescent="0.1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</row>
    <row r="600" spans="1:33" ht="13" x14ac:dyDescent="0.1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</row>
    <row r="601" spans="1:33" ht="13" x14ac:dyDescent="0.1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</row>
    <row r="602" spans="1:33" ht="13" x14ac:dyDescent="0.1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</row>
    <row r="603" spans="1:33" ht="13" x14ac:dyDescent="0.1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</row>
    <row r="604" spans="1:33" ht="13" x14ac:dyDescent="0.1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</row>
    <row r="605" spans="1:33" ht="13" x14ac:dyDescent="0.1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</row>
    <row r="606" spans="1:33" ht="13" x14ac:dyDescent="0.1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</row>
    <row r="607" spans="1:33" ht="13" x14ac:dyDescent="0.1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</row>
    <row r="608" spans="1:33" ht="13" x14ac:dyDescent="0.1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</row>
    <row r="609" spans="1:33" ht="13" x14ac:dyDescent="0.1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</row>
    <row r="610" spans="1:33" ht="13" x14ac:dyDescent="0.1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</row>
    <row r="611" spans="1:33" ht="13" x14ac:dyDescent="0.1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</row>
    <row r="612" spans="1:33" ht="13" x14ac:dyDescent="0.1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</row>
    <row r="613" spans="1:33" ht="13" x14ac:dyDescent="0.1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</row>
    <row r="614" spans="1:33" ht="13" x14ac:dyDescent="0.1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</row>
    <row r="615" spans="1:33" ht="13" x14ac:dyDescent="0.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</row>
    <row r="616" spans="1:33" ht="13" x14ac:dyDescent="0.1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</row>
    <row r="617" spans="1:33" ht="13" x14ac:dyDescent="0.1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</row>
    <row r="618" spans="1:33" ht="13" x14ac:dyDescent="0.1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</row>
    <row r="619" spans="1:33" ht="13" x14ac:dyDescent="0.1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</row>
    <row r="620" spans="1:33" ht="13" x14ac:dyDescent="0.1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</row>
    <row r="621" spans="1:33" ht="13" x14ac:dyDescent="0.1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</row>
    <row r="622" spans="1:33" ht="13" x14ac:dyDescent="0.1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</row>
    <row r="623" spans="1:33" ht="13" x14ac:dyDescent="0.1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</row>
    <row r="624" spans="1:33" ht="13" x14ac:dyDescent="0.1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</row>
    <row r="625" spans="1:33" ht="13" x14ac:dyDescent="0.1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</row>
    <row r="626" spans="1:33" ht="13" x14ac:dyDescent="0.1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</row>
    <row r="627" spans="1:33" ht="13" x14ac:dyDescent="0.1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</row>
    <row r="628" spans="1:33" ht="13" x14ac:dyDescent="0.1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</row>
    <row r="629" spans="1:33" ht="13" x14ac:dyDescent="0.1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</row>
    <row r="630" spans="1:33" ht="13" x14ac:dyDescent="0.1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</row>
    <row r="631" spans="1:33" ht="13" x14ac:dyDescent="0.1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</row>
    <row r="632" spans="1:33" ht="13" x14ac:dyDescent="0.1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</row>
    <row r="633" spans="1:33" ht="13" x14ac:dyDescent="0.1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</row>
    <row r="634" spans="1:33" ht="13" x14ac:dyDescent="0.1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</row>
    <row r="635" spans="1:33" ht="13" x14ac:dyDescent="0.1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</row>
    <row r="636" spans="1:33" ht="13" x14ac:dyDescent="0.1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</row>
    <row r="637" spans="1:33" ht="13" x14ac:dyDescent="0.1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</row>
    <row r="638" spans="1:33" ht="13" x14ac:dyDescent="0.1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</row>
    <row r="639" spans="1:33" ht="13" x14ac:dyDescent="0.1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</row>
    <row r="640" spans="1:33" ht="13" x14ac:dyDescent="0.1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</row>
    <row r="641" spans="1:33" ht="13" x14ac:dyDescent="0.1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</row>
    <row r="642" spans="1:33" ht="13" x14ac:dyDescent="0.1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</row>
    <row r="643" spans="1:33" ht="13" x14ac:dyDescent="0.1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</row>
    <row r="644" spans="1:33" ht="13" x14ac:dyDescent="0.1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</row>
    <row r="645" spans="1:33" ht="13" x14ac:dyDescent="0.1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</row>
    <row r="646" spans="1:33" ht="13" x14ac:dyDescent="0.1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</row>
    <row r="647" spans="1:33" ht="13" x14ac:dyDescent="0.1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</row>
    <row r="648" spans="1:33" ht="13" x14ac:dyDescent="0.1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</row>
    <row r="649" spans="1:33" ht="13" x14ac:dyDescent="0.1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</row>
    <row r="650" spans="1:33" ht="13" x14ac:dyDescent="0.1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</row>
    <row r="651" spans="1:33" ht="13" x14ac:dyDescent="0.1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</row>
    <row r="652" spans="1:33" ht="13" x14ac:dyDescent="0.1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</row>
    <row r="653" spans="1:33" ht="13" x14ac:dyDescent="0.1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</row>
    <row r="654" spans="1:33" ht="13" x14ac:dyDescent="0.1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</row>
    <row r="655" spans="1:33" ht="13" x14ac:dyDescent="0.1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</row>
    <row r="656" spans="1:33" ht="13" x14ac:dyDescent="0.1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</row>
    <row r="657" spans="1:33" ht="13" x14ac:dyDescent="0.1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</row>
    <row r="658" spans="1:33" ht="13" x14ac:dyDescent="0.1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</row>
    <row r="659" spans="1:33" ht="13" x14ac:dyDescent="0.1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</row>
    <row r="660" spans="1:33" ht="13" x14ac:dyDescent="0.1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</row>
    <row r="661" spans="1:33" ht="13" x14ac:dyDescent="0.1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</row>
    <row r="662" spans="1:33" ht="13" x14ac:dyDescent="0.1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</row>
    <row r="663" spans="1:33" ht="13" x14ac:dyDescent="0.1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</row>
    <row r="664" spans="1:33" ht="13" x14ac:dyDescent="0.1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</row>
    <row r="665" spans="1:33" ht="13" x14ac:dyDescent="0.1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</row>
    <row r="666" spans="1:33" ht="13" x14ac:dyDescent="0.1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</row>
    <row r="667" spans="1:33" ht="13" x14ac:dyDescent="0.1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</row>
    <row r="668" spans="1:33" ht="13" x14ac:dyDescent="0.1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</row>
    <row r="669" spans="1:33" ht="13" x14ac:dyDescent="0.1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</row>
    <row r="670" spans="1:33" ht="13" x14ac:dyDescent="0.1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</row>
    <row r="671" spans="1:33" ht="13" x14ac:dyDescent="0.1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</row>
    <row r="672" spans="1:33" ht="13" x14ac:dyDescent="0.1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</row>
    <row r="673" spans="1:33" ht="13" x14ac:dyDescent="0.1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</row>
    <row r="674" spans="1:33" ht="13" x14ac:dyDescent="0.1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</row>
    <row r="675" spans="1:33" ht="13" x14ac:dyDescent="0.1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</row>
    <row r="676" spans="1:33" ht="13" x14ac:dyDescent="0.1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</row>
    <row r="677" spans="1:33" ht="13" x14ac:dyDescent="0.1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</row>
    <row r="678" spans="1:33" ht="13" x14ac:dyDescent="0.1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</row>
    <row r="679" spans="1:33" ht="13" x14ac:dyDescent="0.1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</row>
    <row r="680" spans="1:33" ht="13" x14ac:dyDescent="0.1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</row>
    <row r="681" spans="1:33" ht="13" x14ac:dyDescent="0.1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</row>
    <row r="682" spans="1:33" ht="13" x14ac:dyDescent="0.1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</row>
    <row r="683" spans="1:33" ht="13" x14ac:dyDescent="0.1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</row>
    <row r="684" spans="1:33" ht="13" x14ac:dyDescent="0.1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</row>
    <row r="685" spans="1:33" ht="13" x14ac:dyDescent="0.1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</row>
    <row r="686" spans="1:33" ht="13" x14ac:dyDescent="0.1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</row>
    <row r="687" spans="1:33" ht="13" x14ac:dyDescent="0.1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</row>
    <row r="688" spans="1:33" ht="13" x14ac:dyDescent="0.1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</row>
    <row r="689" spans="1:33" ht="13" x14ac:dyDescent="0.1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</row>
    <row r="690" spans="1:33" ht="13" x14ac:dyDescent="0.1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</row>
    <row r="691" spans="1:33" ht="13" x14ac:dyDescent="0.1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</row>
    <row r="692" spans="1:33" ht="13" x14ac:dyDescent="0.1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</row>
    <row r="693" spans="1:33" ht="13" x14ac:dyDescent="0.1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</row>
    <row r="694" spans="1:33" ht="13" x14ac:dyDescent="0.1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</row>
    <row r="695" spans="1:33" ht="13" x14ac:dyDescent="0.1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</row>
    <row r="696" spans="1:33" ht="13" x14ac:dyDescent="0.1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</row>
    <row r="697" spans="1:33" ht="13" x14ac:dyDescent="0.1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</row>
    <row r="698" spans="1:33" ht="13" x14ac:dyDescent="0.1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</row>
    <row r="699" spans="1:33" ht="13" x14ac:dyDescent="0.1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</row>
    <row r="700" spans="1:33" ht="13" x14ac:dyDescent="0.1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</row>
    <row r="701" spans="1:33" ht="13" x14ac:dyDescent="0.1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</row>
    <row r="702" spans="1:33" ht="13" x14ac:dyDescent="0.1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</row>
    <row r="703" spans="1:33" ht="13" x14ac:dyDescent="0.1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</row>
    <row r="704" spans="1:33" ht="13" x14ac:dyDescent="0.1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</row>
    <row r="705" spans="1:33" ht="13" x14ac:dyDescent="0.1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</row>
    <row r="706" spans="1:33" ht="13" x14ac:dyDescent="0.1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</row>
    <row r="707" spans="1:33" ht="13" x14ac:dyDescent="0.1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</row>
    <row r="708" spans="1:33" ht="13" x14ac:dyDescent="0.1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</row>
    <row r="709" spans="1:33" ht="13" x14ac:dyDescent="0.1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</row>
    <row r="710" spans="1:33" ht="13" x14ac:dyDescent="0.1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</row>
    <row r="711" spans="1:33" ht="13" x14ac:dyDescent="0.1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</row>
    <row r="712" spans="1:33" ht="13" x14ac:dyDescent="0.1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</row>
    <row r="713" spans="1:33" ht="13" x14ac:dyDescent="0.1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</row>
    <row r="714" spans="1:33" ht="13" x14ac:dyDescent="0.1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</row>
    <row r="715" spans="1:33" ht="13" x14ac:dyDescent="0.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</row>
    <row r="716" spans="1:33" ht="13" x14ac:dyDescent="0.1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</row>
    <row r="717" spans="1:33" ht="13" x14ac:dyDescent="0.1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</row>
    <row r="718" spans="1:33" ht="13" x14ac:dyDescent="0.1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</row>
    <row r="719" spans="1:33" ht="13" x14ac:dyDescent="0.1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</row>
    <row r="720" spans="1:33" ht="13" x14ac:dyDescent="0.1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</row>
    <row r="721" spans="1:33" ht="13" x14ac:dyDescent="0.1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</row>
    <row r="722" spans="1:33" ht="13" x14ac:dyDescent="0.1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</row>
    <row r="723" spans="1:33" ht="13" x14ac:dyDescent="0.1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</row>
    <row r="724" spans="1:33" ht="13" x14ac:dyDescent="0.1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</row>
    <row r="725" spans="1:33" ht="13" x14ac:dyDescent="0.1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</row>
    <row r="726" spans="1:33" ht="13" x14ac:dyDescent="0.1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</row>
    <row r="727" spans="1:33" ht="13" x14ac:dyDescent="0.1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</row>
    <row r="728" spans="1:33" ht="13" x14ac:dyDescent="0.1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</row>
    <row r="729" spans="1:33" ht="13" x14ac:dyDescent="0.1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</row>
    <row r="730" spans="1:33" ht="13" x14ac:dyDescent="0.1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</row>
    <row r="731" spans="1:33" ht="13" x14ac:dyDescent="0.1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</row>
    <row r="732" spans="1:33" ht="13" x14ac:dyDescent="0.1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</row>
    <row r="733" spans="1:33" ht="13" x14ac:dyDescent="0.1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</row>
    <row r="734" spans="1:33" ht="13" x14ac:dyDescent="0.1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</row>
    <row r="735" spans="1:33" ht="13" x14ac:dyDescent="0.1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</row>
    <row r="736" spans="1:33" ht="13" x14ac:dyDescent="0.1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</row>
    <row r="737" spans="1:33" ht="13" x14ac:dyDescent="0.1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</row>
    <row r="738" spans="1:33" ht="13" x14ac:dyDescent="0.1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</row>
    <row r="739" spans="1:33" ht="13" x14ac:dyDescent="0.1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</row>
    <row r="740" spans="1:33" ht="13" x14ac:dyDescent="0.1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</row>
    <row r="741" spans="1:33" ht="13" x14ac:dyDescent="0.1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</row>
    <row r="742" spans="1:33" ht="13" x14ac:dyDescent="0.1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</row>
    <row r="743" spans="1:33" ht="13" x14ac:dyDescent="0.1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</row>
    <row r="744" spans="1:33" ht="13" x14ac:dyDescent="0.1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</row>
    <row r="745" spans="1:33" ht="13" x14ac:dyDescent="0.1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</row>
    <row r="746" spans="1:33" ht="13" x14ac:dyDescent="0.1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</row>
    <row r="747" spans="1:33" ht="13" x14ac:dyDescent="0.1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</row>
    <row r="748" spans="1:33" ht="13" x14ac:dyDescent="0.1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</row>
    <row r="749" spans="1:33" ht="13" x14ac:dyDescent="0.1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</row>
    <row r="750" spans="1:33" ht="13" x14ac:dyDescent="0.1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</row>
    <row r="751" spans="1:33" ht="13" x14ac:dyDescent="0.1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</row>
    <row r="752" spans="1:33" ht="13" x14ac:dyDescent="0.1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</row>
    <row r="753" spans="1:33" ht="13" x14ac:dyDescent="0.1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</row>
    <row r="754" spans="1:33" ht="13" x14ac:dyDescent="0.1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</row>
    <row r="755" spans="1:33" ht="13" x14ac:dyDescent="0.1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</row>
    <row r="756" spans="1:33" ht="13" x14ac:dyDescent="0.1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</row>
    <row r="757" spans="1:33" ht="13" x14ac:dyDescent="0.1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</row>
    <row r="758" spans="1:33" ht="13" x14ac:dyDescent="0.1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</row>
    <row r="759" spans="1:33" ht="13" x14ac:dyDescent="0.1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</row>
    <row r="760" spans="1:33" ht="13" x14ac:dyDescent="0.1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</row>
    <row r="761" spans="1:33" ht="13" x14ac:dyDescent="0.1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</row>
    <row r="762" spans="1:33" ht="13" x14ac:dyDescent="0.1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</row>
    <row r="763" spans="1:33" ht="13" x14ac:dyDescent="0.1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</row>
    <row r="764" spans="1:33" ht="13" x14ac:dyDescent="0.1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</row>
    <row r="765" spans="1:33" ht="13" x14ac:dyDescent="0.1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</row>
    <row r="766" spans="1:33" ht="13" x14ac:dyDescent="0.1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</row>
    <row r="767" spans="1:33" ht="13" x14ac:dyDescent="0.1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</row>
    <row r="768" spans="1:33" ht="13" x14ac:dyDescent="0.1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</row>
    <row r="769" spans="1:33" ht="13" x14ac:dyDescent="0.1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</row>
    <row r="770" spans="1:33" ht="13" x14ac:dyDescent="0.1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</row>
    <row r="771" spans="1:33" ht="13" x14ac:dyDescent="0.1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</row>
    <row r="772" spans="1:33" ht="13" x14ac:dyDescent="0.1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</row>
    <row r="773" spans="1:33" ht="13" x14ac:dyDescent="0.1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</row>
    <row r="774" spans="1:33" ht="13" x14ac:dyDescent="0.1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</row>
    <row r="775" spans="1:33" ht="13" x14ac:dyDescent="0.1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</row>
    <row r="776" spans="1:33" ht="13" x14ac:dyDescent="0.1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</row>
    <row r="777" spans="1:33" ht="13" x14ac:dyDescent="0.1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</row>
    <row r="778" spans="1:33" ht="13" x14ac:dyDescent="0.1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</row>
    <row r="779" spans="1:33" ht="13" x14ac:dyDescent="0.1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</row>
    <row r="780" spans="1:33" ht="13" x14ac:dyDescent="0.1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</row>
    <row r="781" spans="1:33" ht="13" x14ac:dyDescent="0.1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</row>
    <row r="782" spans="1:33" ht="13" x14ac:dyDescent="0.1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</row>
    <row r="783" spans="1:33" ht="13" x14ac:dyDescent="0.1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</row>
    <row r="784" spans="1:33" ht="13" x14ac:dyDescent="0.1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</row>
    <row r="785" spans="1:33" ht="13" x14ac:dyDescent="0.1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</row>
    <row r="786" spans="1:33" ht="13" x14ac:dyDescent="0.1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</row>
    <row r="787" spans="1:33" ht="13" x14ac:dyDescent="0.1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</row>
    <row r="788" spans="1:33" ht="13" x14ac:dyDescent="0.1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</row>
    <row r="789" spans="1:33" ht="13" x14ac:dyDescent="0.1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</row>
    <row r="790" spans="1:33" ht="13" x14ac:dyDescent="0.1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</row>
    <row r="791" spans="1:33" ht="13" x14ac:dyDescent="0.1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</row>
    <row r="792" spans="1:33" ht="13" x14ac:dyDescent="0.1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</row>
    <row r="793" spans="1:33" ht="13" x14ac:dyDescent="0.1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</row>
    <row r="794" spans="1:33" ht="13" x14ac:dyDescent="0.1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</row>
    <row r="795" spans="1:33" ht="13" x14ac:dyDescent="0.1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</row>
    <row r="796" spans="1:33" ht="13" x14ac:dyDescent="0.1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</row>
    <row r="797" spans="1:33" ht="13" x14ac:dyDescent="0.1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</row>
    <row r="798" spans="1:33" ht="13" x14ac:dyDescent="0.1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</row>
    <row r="799" spans="1:33" ht="13" x14ac:dyDescent="0.1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</row>
    <row r="800" spans="1:33" ht="13" x14ac:dyDescent="0.1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</row>
    <row r="801" spans="1:33" ht="13" x14ac:dyDescent="0.1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</row>
    <row r="802" spans="1:33" ht="13" x14ac:dyDescent="0.1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</row>
    <row r="803" spans="1:33" ht="13" x14ac:dyDescent="0.1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</row>
    <row r="804" spans="1:33" ht="13" x14ac:dyDescent="0.1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</row>
    <row r="805" spans="1:33" ht="13" x14ac:dyDescent="0.1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</row>
    <row r="806" spans="1:33" ht="13" x14ac:dyDescent="0.1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</row>
    <row r="807" spans="1:33" ht="13" x14ac:dyDescent="0.1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</row>
    <row r="808" spans="1:33" ht="13" x14ac:dyDescent="0.1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</row>
    <row r="809" spans="1:33" ht="13" x14ac:dyDescent="0.1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</row>
    <row r="810" spans="1:33" ht="13" x14ac:dyDescent="0.1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</row>
    <row r="811" spans="1:33" ht="13" x14ac:dyDescent="0.1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</row>
    <row r="812" spans="1:33" ht="13" x14ac:dyDescent="0.1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</row>
    <row r="813" spans="1:33" ht="13" x14ac:dyDescent="0.1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</row>
    <row r="814" spans="1:33" ht="13" x14ac:dyDescent="0.1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</row>
    <row r="815" spans="1:33" ht="13" x14ac:dyDescent="0.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</row>
    <row r="816" spans="1:33" ht="13" x14ac:dyDescent="0.1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</row>
    <row r="817" spans="1:33" ht="13" x14ac:dyDescent="0.1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</row>
    <row r="818" spans="1:33" ht="13" x14ac:dyDescent="0.1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</row>
    <row r="819" spans="1:33" ht="13" x14ac:dyDescent="0.1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</row>
    <row r="820" spans="1:33" ht="13" x14ac:dyDescent="0.1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</row>
    <row r="821" spans="1:33" ht="13" x14ac:dyDescent="0.1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</row>
    <row r="822" spans="1:33" ht="13" x14ac:dyDescent="0.1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</row>
    <row r="823" spans="1:33" ht="13" x14ac:dyDescent="0.1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</row>
    <row r="824" spans="1:33" ht="13" x14ac:dyDescent="0.1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</row>
    <row r="825" spans="1:33" ht="13" x14ac:dyDescent="0.1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</row>
    <row r="826" spans="1:33" ht="13" x14ac:dyDescent="0.1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</row>
    <row r="827" spans="1:33" ht="13" x14ac:dyDescent="0.1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</row>
    <row r="828" spans="1:33" ht="13" x14ac:dyDescent="0.1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</row>
    <row r="829" spans="1:33" ht="13" x14ac:dyDescent="0.1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</row>
    <row r="830" spans="1:33" ht="13" x14ac:dyDescent="0.1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</row>
    <row r="831" spans="1:33" ht="13" x14ac:dyDescent="0.1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</row>
    <row r="832" spans="1:33" ht="13" x14ac:dyDescent="0.1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</row>
    <row r="833" spans="1:33" ht="13" x14ac:dyDescent="0.1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</row>
    <row r="834" spans="1:33" ht="13" x14ac:dyDescent="0.1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</row>
    <row r="835" spans="1:33" ht="13" x14ac:dyDescent="0.1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</row>
    <row r="836" spans="1:33" ht="13" x14ac:dyDescent="0.1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</row>
    <row r="837" spans="1:33" ht="13" x14ac:dyDescent="0.1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</row>
    <row r="838" spans="1:33" ht="13" x14ac:dyDescent="0.1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</row>
    <row r="839" spans="1:33" ht="13" x14ac:dyDescent="0.1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</row>
    <row r="840" spans="1:33" ht="13" x14ac:dyDescent="0.1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</row>
    <row r="841" spans="1:33" ht="13" x14ac:dyDescent="0.1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</row>
    <row r="842" spans="1:33" ht="13" x14ac:dyDescent="0.1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</row>
    <row r="843" spans="1:33" ht="13" x14ac:dyDescent="0.1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</row>
    <row r="844" spans="1:33" ht="13" x14ac:dyDescent="0.1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</row>
    <row r="845" spans="1:33" ht="13" x14ac:dyDescent="0.1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</row>
    <row r="846" spans="1:33" ht="13" x14ac:dyDescent="0.1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</row>
    <row r="847" spans="1:33" ht="13" x14ac:dyDescent="0.1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</row>
    <row r="848" spans="1:33" ht="13" x14ac:dyDescent="0.1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</row>
    <row r="849" spans="1:33" ht="13" x14ac:dyDescent="0.1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</row>
    <row r="850" spans="1:33" ht="13" x14ac:dyDescent="0.1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</row>
    <row r="851" spans="1:33" ht="13" x14ac:dyDescent="0.1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</row>
    <row r="852" spans="1:33" ht="13" x14ac:dyDescent="0.1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</row>
    <row r="853" spans="1:33" ht="13" x14ac:dyDescent="0.1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</row>
    <row r="854" spans="1:33" ht="13" x14ac:dyDescent="0.1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</row>
    <row r="855" spans="1:33" ht="13" x14ac:dyDescent="0.1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</row>
    <row r="856" spans="1:33" ht="13" x14ac:dyDescent="0.1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</row>
    <row r="857" spans="1:33" ht="13" x14ac:dyDescent="0.1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</row>
    <row r="858" spans="1:33" ht="13" x14ac:dyDescent="0.1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</row>
    <row r="859" spans="1:33" ht="13" x14ac:dyDescent="0.1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</row>
    <row r="860" spans="1:33" ht="13" x14ac:dyDescent="0.1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</row>
    <row r="861" spans="1:33" ht="13" x14ac:dyDescent="0.1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</row>
    <row r="862" spans="1:33" ht="13" x14ac:dyDescent="0.1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</row>
    <row r="863" spans="1:33" ht="13" x14ac:dyDescent="0.1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</row>
    <row r="864" spans="1:33" ht="13" x14ac:dyDescent="0.1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</row>
    <row r="865" spans="1:33" ht="13" x14ac:dyDescent="0.1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</row>
    <row r="866" spans="1:33" ht="13" x14ac:dyDescent="0.1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</row>
    <row r="867" spans="1:33" ht="13" x14ac:dyDescent="0.1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</row>
    <row r="868" spans="1:33" ht="13" x14ac:dyDescent="0.1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</row>
    <row r="869" spans="1:33" ht="13" x14ac:dyDescent="0.1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</row>
    <row r="870" spans="1:33" ht="13" x14ac:dyDescent="0.1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</row>
    <row r="871" spans="1:33" ht="13" x14ac:dyDescent="0.1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</row>
    <row r="872" spans="1:33" ht="13" x14ac:dyDescent="0.1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</row>
    <row r="873" spans="1:33" ht="13" x14ac:dyDescent="0.1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</row>
    <row r="874" spans="1:33" ht="13" x14ac:dyDescent="0.1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</row>
    <row r="875" spans="1:33" ht="13" x14ac:dyDescent="0.1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</row>
    <row r="876" spans="1:33" ht="13" x14ac:dyDescent="0.1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</row>
    <row r="877" spans="1:33" ht="13" x14ac:dyDescent="0.1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</row>
    <row r="878" spans="1:33" ht="13" x14ac:dyDescent="0.1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</row>
    <row r="879" spans="1:33" ht="13" x14ac:dyDescent="0.1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</row>
    <row r="880" spans="1:33" ht="13" x14ac:dyDescent="0.1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</row>
    <row r="881" spans="1:33" ht="13" x14ac:dyDescent="0.1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</row>
    <row r="882" spans="1:33" ht="13" x14ac:dyDescent="0.1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</row>
    <row r="883" spans="1:33" ht="13" x14ac:dyDescent="0.1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</row>
    <row r="884" spans="1:33" ht="13" x14ac:dyDescent="0.1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</row>
    <row r="885" spans="1:33" ht="13" x14ac:dyDescent="0.1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</row>
    <row r="886" spans="1:33" ht="13" x14ac:dyDescent="0.1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</row>
    <row r="887" spans="1:33" ht="13" x14ac:dyDescent="0.1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</row>
    <row r="888" spans="1:33" ht="13" x14ac:dyDescent="0.1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</row>
    <row r="889" spans="1:33" ht="13" x14ac:dyDescent="0.1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</row>
    <row r="890" spans="1:33" ht="13" x14ac:dyDescent="0.1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</row>
    <row r="891" spans="1:33" ht="13" x14ac:dyDescent="0.1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</row>
    <row r="892" spans="1:33" ht="13" x14ac:dyDescent="0.1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</row>
    <row r="893" spans="1:33" ht="13" x14ac:dyDescent="0.1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</row>
    <row r="894" spans="1:33" ht="13" x14ac:dyDescent="0.1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</row>
    <row r="895" spans="1:33" ht="13" x14ac:dyDescent="0.1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</row>
    <row r="896" spans="1:33" ht="13" x14ac:dyDescent="0.1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</row>
    <row r="897" spans="1:33" ht="13" x14ac:dyDescent="0.1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</row>
    <row r="898" spans="1:33" ht="13" x14ac:dyDescent="0.1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</row>
    <row r="899" spans="1:33" ht="13" x14ac:dyDescent="0.1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</row>
    <row r="900" spans="1:33" ht="13" x14ac:dyDescent="0.1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</row>
    <row r="901" spans="1:33" ht="13" x14ac:dyDescent="0.1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</row>
    <row r="902" spans="1:33" ht="13" x14ac:dyDescent="0.1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</row>
    <row r="903" spans="1:33" ht="13" x14ac:dyDescent="0.1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</row>
    <row r="904" spans="1:33" ht="13" x14ac:dyDescent="0.1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</row>
    <row r="905" spans="1:33" ht="13" x14ac:dyDescent="0.1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</row>
    <row r="906" spans="1:33" ht="13" x14ac:dyDescent="0.1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</row>
    <row r="907" spans="1:33" ht="13" x14ac:dyDescent="0.1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</row>
    <row r="908" spans="1:33" ht="13" x14ac:dyDescent="0.1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</row>
    <row r="909" spans="1:33" ht="13" x14ac:dyDescent="0.1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</row>
    <row r="910" spans="1:33" ht="13" x14ac:dyDescent="0.1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</row>
    <row r="911" spans="1:33" ht="13" x14ac:dyDescent="0.1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</row>
    <row r="912" spans="1:33" ht="13" x14ac:dyDescent="0.1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</row>
    <row r="913" spans="1:33" ht="13" x14ac:dyDescent="0.1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</row>
    <row r="914" spans="1:33" ht="13" x14ac:dyDescent="0.1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</row>
    <row r="915" spans="1:33" ht="13" x14ac:dyDescent="0.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</row>
    <row r="916" spans="1:33" ht="13" x14ac:dyDescent="0.1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</row>
    <row r="917" spans="1:33" ht="13" x14ac:dyDescent="0.1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</row>
    <row r="918" spans="1:33" ht="13" x14ac:dyDescent="0.1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</row>
    <row r="919" spans="1:33" ht="13" x14ac:dyDescent="0.1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</row>
    <row r="920" spans="1:33" ht="13" x14ac:dyDescent="0.1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</row>
    <row r="921" spans="1:33" ht="13" x14ac:dyDescent="0.1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</row>
    <row r="922" spans="1:33" ht="13" x14ac:dyDescent="0.1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</row>
    <row r="923" spans="1:33" ht="13" x14ac:dyDescent="0.1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</row>
    <row r="924" spans="1:33" ht="13" x14ac:dyDescent="0.1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</row>
    <row r="925" spans="1:33" ht="13" x14ac:dyDescent="0.1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</row>
    <row r="926" spans="1:33" ht="13" x14ac:dyDescent="0.1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</row>
    <row r="927" spans="1:33" ht="13" x14ac:dyDescent="0.1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</row>
    <row r="928" spans="1:33" ht="13" x14ac:dyDescent="0.1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</row>
    <row r="929" spans="1:33" ht="13" x14ac:dyDescent="0.1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</row>
    <row r="930" spans="1:33" ht="13" x14ac:dyDescent="0.1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</row>
    <row r="931" spans="1:33" ht="13" x14ac:dyDescent="0.1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</row>
    <row r="932" spans="1:33" ht="13" x14ac:dyDescent="0.1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</row>
    <row r="933" spans="1:33" ht="13" x14ac:dyDescent="0.1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</row>
    <row r="934" spans="1:33" ht="13" x14ac:dyDescent="0.1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</row>
    <row r="935" spans="1:33" ht="13" x14ac:dyDescent="0.1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</row>
    <row r="936" spans="1:33" ht="13" x14ac:dyDescent="0.1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</row>
    <row r="937" spans="1:33" ht="13" x14ac:dyDescent="0.1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</row>
    <row r="938" spans="1:33" ht="13" x14ac:dyDescent="0.1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</row>
    <row r="939" spans="1:33" ht="13" x14ac:dyDescent="0.1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</row>
    <row r="940" spans="1:33" ht="13" x14ac:dyDescent="0.1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</row>
    <row r="941" spans="1:33" ht="13" x14ac:dyDescent="0.1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</row>
    <row r="942" spans="1:33" ht="13" x14ac:dyDescent="0.1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</row>
    <row r="943" spans="1:33" ht="13" x14ac:dyDescent="0.1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</row>
    <row r="944" spans="1:33" ht="13" x14ac:dyDescent="0.1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</row>
    <row r="945" spans="1:33" ht="13" x14ac:dyDescent="0.1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</row>
    <row r="946" spans="1:33" ht="13" x14ac:dyDescent="0.1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</row>
    <row r="947" spans="1:33" ht="13" x14ac:dyDescent="0.1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</row>
    <row r="948" spans="1:33" ht="13" x14ac:dyDescent="0.1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</row>
    <row r="949" spans="1:33" ht="13" x14ac:dyDescent="0.1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</row>
    <row r="950" spans="1:33" ht="13" x14ac:dyDescent="0.1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</row>
    <row r="951" spans="1:33" ht="13" x14ac:dyDescent="0.1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</row>
    <row r="952" spans="1:33" ht="13" x14ac:dyDescent="0.1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</row>
    <row r="953" spans="1:33" ht="13" x14ac:dyDescent="0.1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</row>
    <row r="954" spans="1:33" ht="13" x14ac:dyDescent="0.1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</row>
    <row r="955" spans="1:33" ht="13" x14ac:dyDescent="0.1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</row>
    <row r="956" spans="1:33" ht="13" x14ac:dyDescent="0.1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</row>
    <row r="957" spans="1:33" ht="13" x14ac:dyDescent="0.1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</row>
    <row r="958" spans="1:33" ht="13" x14ac:dyDescent="0.1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</row>
    <row r="959" spans="1:33" ht="13" x14ac:dyDescent="0.1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</row>
    <row r="960" spans="1:33" ht="13" x14ac:dyDescent="0.1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</row>
    <row r="961" spans="1:33" ht="13" x14ac:dyDescent="0.1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</row>
    <row r="962" spans="1:33" ht="13" x14ac:dyDescent="0.1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</row>
    <row r="963" spans="1:33" ht="13" x14ac:dyDescent="0.1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</row>
    <row r="964" spans="1:33" ht="13" x14ac:dyDescent="0.1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</row>
    <row r="965" spans="1:33" ht="13" x14ac:dyDescent="0.1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</row>
    <row r="966" spans="1:33" ht="13" x14ac:dyDescent="0.1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</row>
    <row r="967" spans="1:33" ht="13" x14ac:dyDescent="0.1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</row>
    <row r="968" spans="1:33" ht="13" x14ac:dyDescent="0.1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</row>
    <row r="969" spans="1:33" ht="13" x14ac:dyDescent="0.1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</row>
    <row r="970" spans="1:33" ht="13" x14ac:dyDescent="0.1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</row>
    <row r="971" spans="1:33" ht="13" x14ac:dyDescent="0.1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</row>
    <row r="972" spans="1:33" ht="13" x14ac:dyDescent="0.1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</row>
    <row r="973" spans="1:33" ht="13" x14ac:dyDescent="0.1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</row>
    <row r="974" spans="1:33" ht="13" x14ac:dyDescent="0.1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</row>
    <row r="975" spans="1:33" ht="13" x14ac:dyDescent="0.1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</row>
    <row r="976" spans="1:33" ht="13" x14ac:dyDescent="0.1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</row>
    <row r="977" spans="1:33" ht="13" x14ac:dyDescent="0.1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</row>
    <row r="978" spans="1:33" ht="13" x14ac:dyDescent="0.1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</row>
    <row r="979" spans="1:33" ht="13" x14ac:dyDescent="0.1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</row>
    <row r="980" spans="1:33" ht="13" x14ac:dyDescent="0.1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</row>
    <row r="981" spans="1:33" ht="13" x14ac:dyDescent="0.1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</row>
    <row r="982" spans="1:33" ht="13" x14ac:dyDescent="0.1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</row>
    <row r="983" spans="1:33" ht="13" x14ac:dyDescent="0.1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</row>
    <row r="984" spans="1:33" ht="13" x14ac:dyDescent="0.1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</row>
    <row r="985" spans="1:33" ht="13" x14ac:dyDescent="0.1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</row>
    <row r="986" spans="1:33" ht="13" x14ac:dyDescent="0.1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</row>
    <row r="987" spans="1:33" ht="13" x14ac:dyDescent="0.1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</row>
    <row r="988" spans="1:33" ht="13" x14ac:dyDescent="0.1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</row>
    <row r="989" spans="1:33" ht="13" x14ac:dyDescent="0.1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</row>
    <row r="990" spans="1:33" ht="13" x14ac:dyDescent="0.1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</row>
    <row r="991" spans="1:33" ht="13" x14ac:dyDescent="0.1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</row>
    <row r="992" spans="1:33" ht="13" x14ac:dyDescent="0.1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</row>
    <row r="993" spans="1:33" ht="13" x14ac:dyDescent="0.1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</row>
    <row r="994" spans="1:33" ht="13" x14ac:dyDescent="0.1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</row>
    <row r="995" spans="1:33" ht="13" x14ac:dyDescent="0.1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</row>
    <row r="996" spans="1:33" ht="13" x14ac:dyDescent="0.1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</row>
    <row r="997" spans="1:33" ht="13" x14ac:dyDescent="0.1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</row>
    <row r="998" spans="1:33" ht="13" x14ac:dyDescent="0.1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</row>
    <row r="999" spans="1:33" ht="13" x14ac:dyDescent="0.1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</row>
    <row r="1000" spans="1:33" ht="13" x14ac:dyDescent="0.1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H1000"/>
  <sheetViews>
    <sheetView workbookViewId="0"/>
  </sheetViews>
  <sheetFormatPr baseColWidth="10" defaultColWidth="12.6640625" defaultRowHeight="15.75" customHeight="1" x14ac:dyDescent="0.15"/>
  <cols>
    <col min="1" max="1" width="14" customWidth="1"/>
    <col min="2" max="2" width="16" customWidth="1"/>
    <col min="3" max="3" width="24" customWidth="1"/>
    <col min="4" max="4" width="11" customWidth="1"/>
    <col min="5" max="5" width="13.33203125" customWidth="1"/>
    <col min="6" max="6" width="10.33203125" customWidth="1"/>
    <col min="7" max="7" width="17.5" customWidth="1"/>
    <col min="8" max="8" width="18" customWidth="1"/>
    <col min="9" max="9" width="16" customWidth="1"/>
    <col min="10" max="10" width="44.33203125" customWidth="1"/>
    <col min="11" max="11" width="22.33203125" customWidth="1"/>
    <col min="12" max="13" width="14.33203125" customWidth="1"/>
    <col min="14" max="14" width="9.6640625" customWidth="1"/>
    <col min="15" max="15" width="7" customWidth="1"/>
    <col min="16" max="16" width="7.1640625" customWidth="1"/>
    <col min="17" max="17" width="4" customWidth="1"/>
    <col min="18" max="18" width="5.83203125" customWidth="1"/>
    <col min="19" max="20" width="9" customWidth="1"/>
    <col min="21" max="21" width="9.1640625" customWidth="1"/>
    <col min="22" max="22" width="4.1640625" customWidth="1"/>
    <col min="23" max="23" width="5.1640625" customWidth="1"/>
    <col min="24" max="24" width="4.33203125" customWidth="1"/>
  </cols>
  <sheetData>
    <row r="1" spans="1:34" ht="15.75" customHeight="1" x14ac:dyDescent="0.15">
      <c r="A1" s="14" t="s">
        <v>45</v>
      </c>
      <c r="B1" s="14" t="s">
        <v>46</v>
      </c>
      <c r="C1" s="14" t="s">
        <v>47</v>
      </c>
      <c r="D1" s="14" t="s">
        <v>48</v>
      </c>
      <c r="E1" s="14" t="s">
        <v>49</v>
      </c>
      <c r="F1" s="14" t="s">
        <v>50</v>
      </c>
      <c r="G1" s="14" t="s">
        <v>51</v>
      </c>
      <c r="H1" s="14" t="s">
        <v>52</v>
      </c>
      <c r="I1" s="14" t="s">
        <v>53</v>
      </c>
      <c r="J1" s="14" t="s">
        <v>54</v>
      </c>
      <c r="K1" s="14" t="s">
        <v>55</v>
      </c>
      <c r="L1" s="15" t="s">
        <v>56</v>
      </c>
      <c r="M1" s="15" t="s">
        <v>57</v>
      </c>
      <c r="N1" s="15" t="s">
        <v>58</v>
      </c>
      <c r="O1" s="15" t="s">
        <v>59</v>
      </c>
      <c r="P1" s="14" t="s">
        <v>60</v>
      </c>
      <c r="Q1" s="14" t="s">
        <v>61</v>
      </c>
      <c r="R1" s="14" t="s">
        <v>62</v>
      </c>
      <c r="S1" s="14" t="s">
        <v>63</v>
      </c>
      <c r="T1" s="14" t="s">
        <v>64</v>
      </c>
      <c r="U1" s="14" t="s">
        <v>65</v>
      </c>
      <c r="V1" s="14" t="s">
        <v>66</v>
      </c>
      <c r="W1" s="14" t="s">
        <v>67</v>
      </c>
      <c r="X1" s="14" t="s">
        <v>68</v>
      </c>
      <c r="Y1" s="16"/>
      <c r="Z1" s="16"/>
      <c r="AA1" s="16"/>
      <c r="AB1" s="16"/>
      <c r="AC1" s="16"/>
      <c r="AD1" s="17"/>
      <c r="AE1" s="17"/>
      <c r="AF1" s="17"/>
      <c r="AG1" s="17"/>
      <c r="AH1" s="17"/>
    </row>
    <row r="2" spans="1:34" ht="15.75" customHeight="1" x14ac:dyDescent="0.15">
      <c r="A2" s="16" t="s">
        <v>69</v>
      </c>
      <c r="B2" s="16" t="s">
        <v>70</v>
      </c>
      <c r="C2" s="16" t="s">
        <v>71</v>
      </c>
      <c r="D2" s="16" t="s">
        <v>72</v>
      </c>
      <c r="E2" s="16">
        <v>189</v>
      </c>
      <c r="F2" s="16">
        <v>30</v>
      </c>
      <c r="G2" s="16">
        <v>933</v>
      </c>
      <c r="H2" s="16">
        <v>4</v>
      </c>
      <c r="I2" s="16">
        <v>3.3</v>
      </c>
      <c r="J2" s="16">
        <v>1.7</v>
      </c>
      <c r="K2" s="16" t="s">
        <v>73</v>
      </c>
      <c r="L2" s="16" t="s">
        <v>39</v>
      </c>
      <c r="M2" s="16" t="s">
        <v>42</v>
      </c>
      <c r="N2" s="16" t="s">
        <v>39</v>
      </c>
      <c r="O2" s="16" t="s">
        <v>42</v>
      </c>
      <c r="P2" s="16" t="s">
        <v>39</v>
      </c>
      <c r="Q2" s="16" t="s">
        <v>42</v>
      </c>
      <c r="R2" s="16" t="s">
        <v>39</v>
      </c>
      <c r="S2" s="16" t="s">
        <v>39</v>
      </c>
      <c r="T2" s="16" t="s">
        <v>42</v>
      </c>
      <c r="U2" s="16" t="s">
        <v>42</v>
      </c>
      <c r="V2" s="16" t="s">
        <v>42</v>
      </c>
      <c r="W2" s="16" t="s">
        <v>39</v>
      </c>
      <c r="X2" s="16" t="s">
        <v>42</v>
      </c>
      <c r="Y2" s="16"/>
      <c r="Z2" s="16"/>
      <c r="AA2" s="16"/>
      <c r="AB2" s="16"/>
      <c r="AC2" s="16"/>
      <c r="AD2" s="17"/>
      <c r="AE2" s="17"/>
      <c r="AF2" s="17"/>
      <c r="AG2" s="17"/>
      <c r="AH2" s="17"/>
    </row>
    <row r="3" spans="1:34" ht="15.75" customHeight="1" x14ac:dyDescent="0.15">
      <c r="A3" s="16" t="s">
        <v>69</v>
      </c>
      <c r="B3" s="16" t="s">
        <v>74</v>
      </c>
      <c r="C3" s="16" t="s">
        <v>75</v>
      </c>
      <c r="D3" s="16" t="s">
        <v>76</v>
      </c>
      <c r="E3" s="16">
        <v>79</v>
      </c>
      <c r="F3" s="16">
        <v>128</v>
      </c>
      <c r="G3" s="16">
        <v>743</v>
      </c>
      <c r="H3" s="16">
        <v>3</v>
      </c>
      <c r="I3" s="16">
        <v>3.7</v>
      </c>
      <c r="J3" s="16">
        <v>1.7</v>
      </c>
      <c r="K3" s="16" t="s">
        <v>73</v>
      </c>
      <c r="L3" s="16" t="s">
        <v>39</v>
      </c>
      <c r="M3" s="16" t="s">
        <v>42</v>
      </c>
      <c r="N3" s="16" t="s">
        <v>39</v>
      </c>
      <c r="O3" s="16" t="s">
        <v>42</v>
      </c>
      <c r="P3" s="16" t="s">
        <v>39</v>
      </c>
      <c r="Q3" s="16" t="s">
        <v>42</v>
      </c>
      <c r="R3" s="16" t="s">
        <v>39</v>
      </c>
      <c r="S3" s="16" t="s">
        <v>39</v>
      </c>
      <c r="T3" s="16" t="s">
        <v>42</v>
      </c>
      <c r="U3" s="16" t="s">
        <v>42</v>
      </c>
      <c r="V3" s="16" t="s">
        <v>42</v>
      </c>
      <c r="W3" s="16" t="s">
        <v>39</v>
      </c>
      <c r="X3" s="16" t="s">
        <v>42</v>
      </c>
      <c r="Y3" s="16"/>
      <c r="Z3" s="16"/>
      <c r="AA3" s="16"/>
      <c r="AB3" s="16"/>
      <c r="AC3" s="16"/>
      <c r="AD3" s="17"/>
      <c r="AE3" s="17"/>
      <c r="AF3" s="17"/>
      <c r="AG3" s="17"/>
      <c r="AH3" s="17"/>
    </row>
    <row r="4" spans="1:34" ht="15.75" customHeight="1" x14ac:dyDescent="0.15">
      <c r="A4" s="16" t="s">
        <v>69</v>
      </c>
      <c r="B4" s="16" t="s">
        <v>77</v>
      </c>
      <c r="C4" s="16" t="s">
        <v>78</v>
      </c>
      <c r="D4" s="16" t="s">
        <v>79</v>
      </c>
      <c r="E4" s="16">
        <v>167</v>
      </c>
      <c r="F4" s="16">
        <v>74</v>
      </c>
      <c r="G4" s="16">
        <v>3753</v>
      </c>
      <c r="H4" s="16">
        <v>2</v>
      </c>
      <c r="I4" s="16">
        <v>15.5</v>
      </c>
      <c r="J4" s="16">
        <v>102</v>
      </c>
      <c r="K4" s="16" t="s">
        <v>73</v>
      </c>
      <c r="L4" s="16" t="s">
        <v>39</v>
      </c>
      <c r="M4" s="16" t="s">
        <v>39</v>
      </c>
      <c r="N4" s="16" t="s">
        <v>39</v>
      </c>
      <c r="O4" s="16" t="s">
        <v>39</v>
      </c>
      <c r="P4" s="16" t="s">
        <v>39</v>
      </c>
      <c r="Q4" s="16" t="s">
        <v>42</v>
      </c>
      <c r="R4" s="16" t="s">
        <v>39</v>
      </c>
      <c r="S4" s="16" t="s">
        <v>39</v>
      </c>
      <c r="T4" s="16" t="s">
        <v>42</v>
      </c>
      <c r="U4" s="16" t="s">
        <v>42</v>
      </c>
      <c r="V4" s="16" t="s">
        <v>42</v>
      </c>
      <c r="W4" s="16" t="s">
        <v>39</v>
      </c>
      <c r="X4" s="16" t="s">
        <v>42</v>
      </c>
      <c r="Y4" s="16"/>
      <c r="Z4" s="16"/>
      <c r="AA4" s="16"/>
      <c r="AB4" s="16"/>
      <c r="AC4" s="16"/>
      <c r="AD4" s="17"/>
      <c r="AE4" s="17"/>
      <c r="AF4" s="17"/>
      <c r="AG4" s="17"/>
      <c r="AH4" s="17"/>
    </row>
    <row r="5" spans="1:34" ht="15.75" customHeight="1" x14ac:dyDescent="0.15">
      <c r="A5" s="16" t="s">
        <v>69</v>
      </c>
      <c r="B5" s="16" t="s">
        <v>80</v>
      </c>
      <c r="C5" s="16" t="s">
        <v>81</v>
      </c>
      <c r="D5" s="16" t="s">
        <v>82</v>
      </c>
      <c r="E5" s="16">
        <v>96</v>
      </c>
      <c r="F5" s="16">
        <v>313</v>
      </c>
      <c r="G5" s="16">
        <v>150</v>
      </c>
      <c r="H5" s="16">
        <v>2</v>
      </c>
      <c r="I5" s="16">
        <v>16.5</v>
      </c>
      <c r="J5" s="16">
        <v>3</v>
      </c>
      <c r="K5" s="16" t="s">
        <v>73</v>
      </c>
      <c r="L5" s="16" t="s">
        <v>39</v>
      </c>
      <c r="M5" s="16" t="s">
        <v>39</v>
      </c>
      <c r="N5" s="16" t="s">
        <v>42</v>
      </c>
      <c r="O5" s="16" t="s">
        <v>42</v>
      </c>
      <c r="P5" s="16" t="s">
        <v>42</v>
      </c>
      <c r="Q5" s="16" t="s">
        <v>42</v>
      </c>
      <c r="R5" s="16" t="s">
        <v>39</v>
      </c>
      <c r="S5" s="16" t="s">
        <v>39</v>
      </c>
      <c r="T5" s="16" t="s">
        <v>42</v>
      </c>
      <c r="U5" s="16" t="s">
        <v>39</v>
      </c>
      <c r="V5" s="16" t="s">
        <v>42</v>
      </c>
      <c r="W5" s="16" t="s">
        <v>39</v>
      </c>
      <c r="X5" s="16" t="s">
        <v>42</v>
      </c>
      <c r="Y5" s="16"/>
      <c r="Z5" s="16"/>
      <c r="AA5" s="16"/>
      <c r="AB5" s="16"/>
      <c r="AC5" s="16"/>
      <c r="AD5" s="17"/>
      <c r="AE5" s="17"/>
      <c r="AF5" s="17"/>
      <c r="AG5" s="17"/>
      <c r="AH5" s="17"/>
    </row>
    <row r="6" spans="1:34" ht="15.75" customHeight="1" x14ac:dyDescent="0.15">
      <c r="A6" s="16" t="s">
        <v>69</v>
      </c>
      <c r="B6" s="16" t="s">
        <v>80</v>
      </c>
      <c r="C6" s="18" t="s">
        <v>83</v>
      </c>
      <c r="D6" s="16" t="s">
        <v>84</v>
      </c>
      <c r="E6" s="16">
        <v>14</v>
      </c>
      <c r="F6" s="16">
        <v>38</v>
      </c>
      <c r="G6" s="16">
        <v>155</v>
      </c>
      <c r="H6" s="16">
        <v>2</v>
      </c>
      <c r="I6" s="16">
        <v>1.5</v>
      </c>
      <c r="J6" s="16">
        <v>3</v>
      </c>
      <c r="K6" s="16" t="s">
        <v>73</v>
      </c>
      <c r="L6" s="16" t="s">
        <v>39</v>
      </c>
      <c r="M6" s="16" t="s">
        <v>42</v>
      </c>
      <c r="N6" s="16" t="s">
        <v>39</v>
      </c>
      <c r="O6" s="16" t="s">
        <v>42</v>
      </c>
      <c r="P6" s="16" t="s">
        <v>39</v>
      </c>
      <c r="Q6" s="16" t="s">
        <v>42</v>
      </c>
      <c r="R6" s="16" t="s">
        <v>39</v>
      </c>
      <c r="S6" s="16" t="s">
        <v>39</v>
      </c>
      <c r="T6" s="16" t="s">
        <v>42</v>
      </c>
      <c r="U6" s="16" t="s">
        <v>42</v>
      </c>
      <c r="V6" s="16" t="s">
        <v>42</v>
      </c>
      <c r="W6" s="16" t="s">
        <v>39</v>
      </c>
      <c r="X6" s="16" t="s">
        <v>42</v>
      </c>
      <c r="Y6" s="16"/>
      <c r="Z6" s="16"/>
      <c r="AA6" s="16"/>
      <c r="AB6" s="16"/>
      <c r="AC6" s="16"/>
      <c r="AD6" s="17"/>
      <c r="AE6" s="17"/>
      <c r="AF6" s="17"/>
      <c r="AG6" s="17"/>
      <c r="AH6" s="17"/>
    </row>
    <row r="7" spans="1:34" ht="15.75" customHeight="1" x14ac:dyDescent="0.15">
      <c r="A7" s="16" t="s">
        <v>69</v>
      </c>
      <c r="B7" s="16" t="s">
        <v>85</v>
      </c>
      <c r="C7" s="16" t="s">
        <v>86</v>
      </c>
      <c r="D7" s="16" t="s">
        <v>87</v>
      </c>
      <c r="E7" s="16">
        <v>117</v>
      </c>
      <c r="F7" s="16">
        <v>67</v>
      </c>
      <c r="G7" s="16">
        <v>234</v>
      </c>
      <c r="H7" s="16">
        <v>2</v>
      </c>
      <c r="I7" s="16">
        <v>4.5</v>
      </c>
      <c r="J7" s="16">
        <v>4.8</v>
      </c>
      <c r="K7" s="16" t="s">
        <v>88</v>
      </c>
      <c r="L7" s="16" t="s">
        <v>39</v>
      </c>
      <c r="M7" s="16" t="s">
        <v>39</v>
      </c>
      <c r="N7" s="16" t="s">
        <v>39</v>
      </c>
      <c r="O7" s="16" t="s">
        <v>42</v>
      </c>
      <c r="P7" s="16" t="s">
        <v>42</v>
      </c>
      <c r="Q7" s="16" t="s">
        <v>42</v>
      </c>
      <c r="R7" s="16" t="s">
        <v>42</v>
      </c>
      <c r="S7" s="16" t="s">
        <v>42</v>
      </c>
      <c r="T7" s="16" t="s">
        <v>42</v>
      </c>
      <c r="U7" s="16" t="s">
        <v>39</v>
      </c>
      <c r="V7" s="16" t="s">
        <v>42</v>
      </c>
      <c r="W7" s="16" t="s">
        <v>42</v>
      </c>
      <c r="X7" s="16" t="s">
        <v>42</v>
      </c>
      <c r="Y7" s="16"/>
      <c r="Z7" s="16"/>
      <c r="AA7" s="16"/>
      <c r="AB7" s="16"/>
      <c r="AC7" s="16"/>
      <c r="AD7" s="17"/>
      <c r="AE7" s="17"/>
      <c r="AF7" s="17"/>
      <c r="AG7" s="17"/>
      <c r="AH7" s="17"/>
    </row>
    <row r="8" spans="1:34" ht="15.75" customHeight="1" x14ac:dyDescent="0.15">
      <c r="A8" s="16" t="s">
        <v>69</v>
      </c>
      <c r="B8" s="16" t="s">
        <v>85</v>
      </c>
      <c r="C8" s="16" t="s">
        <v>89</v>
      </c>
      <c r="D8" s="16" t="s">
        <v>87</v>
      </c>
      <c r="E8" s="16">
        <v>117</v>
      </c>
      <c r="F8" s="16">
        <v>149</v>
      </c>
      <c r="G8" s="16">
        <v>293</v>
      </c>
      <c r="H8" s="16">
        <v>2</v>
      </c>
      <c r="I8" s="16">
        <v>4</v>
      </c>
      <c r="J8" s="16">
        <v>2.6</v>
      </c>
      <c r="K8" s="16" t="s">
        <v>88</v>
      </c>
      <c r="L8" s="16" t="s">
        <v>39</v>
      </c>
      <c r="M8" s="16" t="s">
        <v>39</v>
      </c>
      <c r="N8" s="16" t="s">
        <v>39</v>
      </c>
      <c r="O8" s="16" t="s">
        <v>42</v>
      </c>
      <c r="P8" s="16" t="s">
        <v>42</v>
      </c>
      <c r="Q8" s="16" t="s">
        <v>42</v>
      </c>
      <c r="R8" s="16" t="s">
        <v>42</v>
      </c>
      <c r="S8" s="16" t="s">
        <v>42</v>
      </c>
      <c r="T8" s="16" t="s">
        <v>42</v>
      </c>
      <c r="U8" s="16" t="s">
        <v>39</v>
      </c>
      <c r="V8" s="16" t="s">
        <v>42</v>
      </c>
      <c r="W8" s="16" t="s">
        <v>42</v>
      </c>
      <c r="X8" s="16" t="s">
        <v>42</v>
      </c>
      <c r="Y8" s="16"/>
      <c r="Z8" s="16"/>
      <c r="AA8" s="16"/>
      <c r="AB8" s="16"/>
      <c r="AC8" s="16"/>
      <c r="AD8" s="17"/>
      <c r="AE8" s="17"/>
      <c r="AF8" s="17"/>
      <c r="AG8" s="17"/>
      <c r="AH8" s="17"/>
    </row>
    <row r="9" spans="1:34" ht="15.75" customHeight="1" x14ac:dyDescent="0.15">
      <c r="A9" s="16" t="s">
        <v>69</v>
      </c>
      <c r="B9" s="16" t="s">
        <v>85</v>
      </c>
      <c r="C9" s="16" t="s">
        <v>90</v>
      </c>
      <c r="D9" s="16" t="s">
        <v>87</v>
      </c>
      <c r="E9" s="16">
        <v>117</v>
      </c>
      <c r="F9" s="16">
        <v>74</v>
      </c>
      <c r="G9" s="16">
        <v>622</v>
      </c>
      <c r="H9" s="16">
        <v>2</v>
      </c>
      <c r="I9" s="16">
        <v>3.5</v>
      </c>
      <c r="J9" s="16">
        <v>5.8</v>
      </c>
      <c r="K9" s="16" t="s">
        <v>88</v>
      </c>
      <c r="L9" s="16" t="s">
        <v>39</v>
      </c>
      <c r="M9" s="16" t="s">
        <v>39</v>
      </c>
      <c r="N9" s="16" t="s">
        <v>39</v>
      </c>
      <c r="O9" s="16" t="s">
        <v>42</v>
      </c>
      <c r="P9" s="16" t="s">
        <v>42</v>
      </c>
      <c r="Q9" s="16" t="s">
        <v>42</v>
      </c>
      <c r="R9" s="16" t="s">
        <v>42</v>
      </c>
      <c r="S9" s="16" t="s">
        <v>42</v>
      </c>
      <c r="T9" s="16" t="s">
        <v>42</v>
      </c>
      <c r="U9" s="16" t="s">
        <v>39</v>
      </c>
      <c r="V9" s="16" t="s">
        <v>42</v>
      </c>
      <c r="W9" s="16" t="s">
        <v>42</v>
      </c>
      <c r="X9" s="16" t="s">
        <v>42</v>
      </c>
      <c r="Y9" s="16"/>
      <c r="Z9" s="16"/>
      <c r="AA9" s="16"/>
      <c r="AB9" s="16"/>
      <c r="AC9" s="16"/>
      <c r="AD9" s="17"/>
      <c r="AE9" s="17"/>
      <c r="AF9" s="17"/>
      <c r="AG9" s="17"/>
      <c r="AH9" s="17"/>
    </row>
    <row r="10" spans="1:34" ht="15.75" customHeight="1" x14ac:dyDescent="0.15">
      <c r="A10" s="16" t="s">
        <v>69</v>
      </c>
      <c r="B10" s="16" t="s">
        <v>91</v>
      </c>
      <c r="C10" s="16" t="s">
        <v>92</v>
      </c>
      <c r="D10" s="16" t="s">
        <v>93</v>
      </c>
      <c r="E10" s="16">
        <v>160</v>
      </c>
      <c r="F10" s="16">
        <v>71</v>
      </c>
      <c r="G10" s="16">
        <v>739</v>
      </c>
      <c r="H10" s="16">
        <v>9</v>
      </c>
      <c r="I10" s="16">
        <v>1.3</v>
      </c>
      <c r="J10" s="16">
        <v>5.7</v>
      </c>
      <c r="K10" s="16" t="s">
        <v>73</v>
      </c>
      <c r="L10" s="16" t="s">
        <v>39</v>
      </c>
      <c r="M10" s="16" t="s">
        <v>42</v>
      </c>
      <c r="N10" s="16" t="s">
        <v>39</v>
      </c>
      <c r="O10" s="16" t="s">
        <v>42</v>
      </c>
      <c r="P10" s="16" t="s">
        <v>39</v>
      </c>
      <c r="Q10" s="16" t="s">
        <v>42</v>
      </c>
      <c r="R10" s="16" t="s">
        <v>39</v>
      </c>
      <c r="S10" s="16" t="s">
        <v>39</v>
      </c>
      <c r="T10" s="16" t="s">
        <v>42</v>
      </c>
      <c r="U10" s="16" t="s">
        <v>42</v>
      </c>
      <c r="V10" s="16" t="s">
        <v>42</v>
      </c>
      <c r="W10" s="16" t="s">
        <v>39</v>
      </c>
      <c r="X10" s="16" t="s">
        <v>42</v>
      </c>
      <c r="Y10" s="16"/>
      <c r="Z10" s="16"/>
      <c r="AA10" s="16"/>
      <c r="AB10" s="16"/>
      <c r="AC10" s="16"/>
      <c r="AD10" s="17"/>
      <c r="AE10" s="17"/>
      <c r="AF10" s="17"/>
      <c r="AG10" s="17"/>
      <c r="AH10" s="17"/>
    </row>
    <row r="11" spans="1:34" ht="15.75" customHeight="1" x14ac:dyDescent="0.15">
      <c r="A11" s="16" t="s">
        <v>94</v>
      </c>
      <c r="B11" s="16" t="s">
        <v>91</v>
      </c>
      <c r="C11" s="16" t="s">
        <v>95</v>
      </c>
      <c r="D11" s="16" t="s">
        <v>96</v>
      </c>
      <c r="E11" s="16" t="s">
        <v>97</v>
      </c>
      <c r="F11" s="16">
        <v>48</v>
      </c>
      <c r="G11" s="16">
        <v>463</v>
      </c>
      <c r="H11" s="16">
        <v>2</v>
      </c>
      <c r="I11" s="16">
        <v>4.5</v>
      </c>
      <c r="J11" s="16">
        <v>6</v>
      </c>
      <c r="K11" s="16" t="s">
        <v>73</v>
      </c>
      <c r="L11" s="16" t="s">
        <v>39</v>
      </c>
      <c r="M11" s="16" t="s">
        <v>42</v>
      </c>
      <c r="N11" s="16" t="s">
        <v>39</v>
      </c>
      <c r="O11" s="16" t="s">
        <v>42</v>
      </c>
      <c r="P11" s="16" t="s">
        <v>39</v>
      </c>
      <c r="Q11" s="16" t="s">
        <v>42</v>
      </c>
      <c r="R11" s="16" t="s">
        <v>39</v>
      </c>
      <c r="S11" s="16" t="s">
        <v>39</v>
      </c>
      <c r="T11" s="16" t="s">
        <v>42</v>
      </c>
      <c r="U11" s="16" t="s">
        <v>42</v>
      </c>
      <c r="V11" s="16" t="s">
        <v>42</v>
      </c>
      <c r="W11" s="16" t="s">
        <v>39</v>
      </c>
      <c r="X11" s="16" t="s">
        <v>42</v>
      </c>
      <c r="Y11" s="16"/>
      <c r="Z11" s="16"/>
      <c r="AA11" s="16"/>
      <c r="AB11" s="16"/>
      <c r="AC11" s="16"/>
      <c r="AD11" s="17"/>
      <c r="AE11" s="17"/>
      <c r="AF11" s="17"/>
      <c r="AG11" s="17"/>
      <c r="AH11" s="17"/>
    </row>
    <row r="12" spans="1:34" ht="15.75" customHeight="1" x14ac:dyDescent="0.15">
      <c r="A12" s="16" t="s">
        <v>94</v>
      </c>
      <c r="B12" s="16" t="s">
        <v>98</v>
      </c>
      <c r="C12" s="16" t="s">
        <v>99</v>
      </c>
      <c r="D12" s="16" t="s">
        <v>87</v>
      </c>
      <c r="E12" s="16">
        <v>117</v>
      </c>
      <c r="F12" s="16">
        <v>155</v>
      </c>
      <c r="G12" s="16">
        <v>820</v>
      </c>
      <c r="H12" s="16">
        <v>2</v>
      </c>
      <c r="I12" s="16">
        <v>14</v>
      </c>
      <c r="J12" s="16">
        <v>64.8</v>
      </c>
      <c r="K12" s="16" t="s">
        <v>100</v>
      </c>
      <c r="L12" s="16" t="s">
        <v>39</v>
      </c>
      <c r="M12" s="16" t="s">
        <v>39</v>
      </c>
      <c r="N12" s="16" t="s">
        <v>39</v>
      </c>
      <c r="O12" s="16" t="s">
        <v>42</v>
      </c>
      <c r="P12" s="16" t="s">
        <v>39</v>
      </c>
      <c r="Q12" s="16" t="s">
        <v>42</v>
      </c>
      <c r="R12" s="16" t="s">
        <v>39</v>
      </c>
      <c r="S12" s="16" t="s">
        <v>39</v>
      </c>
      <c r="T12" s="16" t="s">
        <v>42</v>
      </c>
      <c r="U12" s="16" t="s">
        <v>42</v>
      </c>
      <c r="V12" s="16" t="s">
        <v>42</v>
      </c>
      <c r="W12" s="16" t="s">
        <v>39</v>
      </c>
      <c r="X12" s="16" t="s">
        <v>42</v>
      </c>
      <c r="Y12" s="16"/>
      <c r="Z12" s="16"/>
      <c r="AA12" s="16"/>
      <c r="AB12" s="16"/>
      <c r="AC12" s="16"/>
      <c r="AD12" s="17"/>
      <c r="AE12" s="17"/>
      <c r="AF12" s="17"/>
      <c r="AG12" s="17"/>
      <c r="AH12" s="17"/>
    </row>
    <row r="13" spans="1:34" ht="15.75" customHeight="1" x14ac:dyDescent="0.15">
      <c r="A13" s="16" t="s">
        <v>94</v>
      </c>
      <c r="B13" s="16" t="s">
        <v>98</v>
      </c>
      <c r="C13" s="16" t="s">
        <v>101</v>
      </c>
      <c r="D13" s="16" t="s">
        <v>87</v>
      </c>
      <c r="E13" s="16">
        <v>117</v>
      </c>
      <c r="F13" s="16">
        <v>84</v>
      </c>
      <c r="G13" s="16">
        <v>407</v>
      </c>
      <c r="H13" s="16">
        <v>2</v>
      </c>
      <c r="I13" s="16">
        <v>5.5</v>
      </c>
      <c r="J13" s="16">
        <v>36.4</v>
      </c>
      <c r="K13" s="16" t="s">
        <v>100</v>
      </c>
      <c r="L13" s="16" t="s">
        <v>39</v>
      </c>
      <c r="M13" s="16" t="s">
        <v>39</v>
      </c>
      <c r="N13" s="16" t="s">
        <v>39</v>
      </c>
      <c r="O13" s="16" t="s">
        <v>42</v>
      </c>
      <c r="P13" s="16" t="s">
        <v>39</v>
      </c>
      <c r="Q13" s="16" t="s">
        <v>42</v>
      </c>
      <c r="R13" s="16" t="s">
        <v>39</v>
      </c>
      <c r="S13" s="16" t="s">
        <v>39</v>
      </c>
      <c r="T13" s="16" t="s">
        <v>42</v>
      </c>
      <c r="U13" s="16" t="s">
        <v>42</v>
      </c>
      <c r="V13" s="16" t="s">
        <v>42</v>
      </c>
      <c r="W13" s="16" t="s">
        <v>39</v>
      </c>
      <c r="X13" s="16" t="s">
        <v>42</v>
      </c>
      <c r="Y13" s="16"/>
      <c r="Z13" s="16"/>
      <c r="AA13" s="16"/>
      <c r="AB13" s="16"/>
      <c r="AC13" s="16"/>
      <c r="AD13" s="17"/>
      <c r="AE13" s="17"/>
      <c r="AF13" s="17"/>
      <c r="AG13" s="17"/>
      <c r="AH13" s="17"/>
    </row>
    <row r="14" spans="1:34" ht="15.75" customHeight="1" x14ac:dyDescent="0.15">
      <c r="A14" s="16" t="s">
        <v>94</v>
      </c>
      <c r="B14" s="16" t="s">
        <v>98</v>
      </c>
      <c r="C14" s="16" t="s">
        <v>102</v>
      </c>
      <c r="D14" s="16" t="s">
        <v>87</v>
      </c>
      <c r="E14" s="16">
        <v>117</v>
      </c>
      <c r="F14" s="16">
        <v>66</v>
      </c>
      <c r="G14" s="16">
        <v>393</v>
      </c>
      <c r="H14" s="16">
        <v>2</v>
      </c>
      <c r="I14" s="16">
        <v>7</v>
      </c>
      <c r="J14" s="16">
        <v>64.599999999999994</v>
      </c>
      <c r="K14" s="16" t="s">
        <v>100</v>
      </c>
      <c r="L14" s="16" t="s">
        <v>39</v>
      </c>
      <c r="M14" s="16" t="s">
        <v>39</v>
      </c>
      <c r="N14" s="16" t="s">
        <v>39</v>
      </c>
      <c r="O14" s="16" t="s">
        <v>42</v>
      </c>
      <c r="P14" s="16" t="s">
        <v>39</v>
      </c>
      <c r="Q14" s="16" t="s">
        <v>42</v>
      </c>
      <c r="R14" s="16" t="s">
        <v>39</v>
      </c>
      <c r="S14" s="16" t="s">
        <v>39</v>
      </c>
      <c r="T14" s="16" t="s">
        <v>42</v>
      </c>
      <c r="U14" s="16" t="s">
        <v>42</v>
      </c>
      <c r="V14" s="16" t="s">
        <v>42</v>
      </c>
      <c r="W14" s="16" t="s">
        <v>39</v>
      </c>
      <c r="X14" s="16" t="s">
        <v>42</v>
      </c>
      <c r="Y14" s="16"/>
      <c r="Z14" s="16"/>
      <c r="AA14" s="16"/>
      <c r="AB14" s="16"/>
      <c r="AC14" s="16"/>
      <c r="AD14" s="17"/>
      <c r="AE14" s="17"/>
      <c r="AF14" s="17"/>
      <c r="AG14" s="17"/>
      <c r="AH14" s="17"/>
    </row>
    <row r="15" spans="1:34" ht="15.75" customHeight="1" x14ac:dyDescent="0.15">
      <c r="A15" s="19" t="s">
        <v>103</v>
      </c>
      <c r="B15" s="19" t="s">
        <v>103</v>
      </c>
      <c r="C15" s="19" t="s">
        <v>104</v>
      </c>
      <c r="D15" s="19" t="s">
        <v>105</v>
      </c>
      <c r="E15" s="19">
        <v>433</v>
      </c>
      <c r="F15" s="19" t="s">
        <v>103</v>
      </c>
      <c r="G15" s="19" t="s">
        <v>103</v>
      </c>
      <c r="H15" s="19" t="s">
        <v>103</v>
      </c>
      <c r="I15" s="19" t="s">
        <v>103</v>
      </c>
      <c r="J15" s="19" t="s">
        <v>103</v>
      </c>
      <c r="K15" s="19" t="s">
        <v>106</v>
      </c>
      <c r="L15" s="20" t="s">
        <v>42</v>
      </c>
      <c r="M15" s="19" t="s">
        <v>39</v>
      </c>
      <c r="N15" s="19" t="s">
        <v>39</v>
      </c>
      <c r="O15" s="19" t="s">
        <v>42</v>
      </c>
      <c r="P15" s="19" t="s">
        <v>42</v>
      </c>
      <c r="Q15" s="19" t="s">
        <v>42</v>
      </c>
      <c r="R15" s="19" t="s">
        <v>42</v>
      </c>
      <c r="S15" s="20" t="s">
        <v>42</v>
      </c>
      <c r="T15" s="19" t="s">
        <v>42</v>
      </c>
      <c r="U15" s="19" t="s">
        <v>42</v>
      </c>
      <c r="V15" s="19" t="s">
        <v>42</v>
      </c>
      <c r="W15" s="19" t="s">
        <v>42</v>
      </c>
      <c r="X15" s="19" t="s">
        <v>42</v>
      </c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ht="15.75" customHeight="1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ht="15.75" customHeight="1" x14ac:dyDescent="0.1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15.75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15.7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15.75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ht="15.75" customHeight="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5.75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5.7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15.7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15.7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ht="15.75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15.75" customHeight="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ht="15.75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15.75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ht="15.75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ht="15.75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ht="15.7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ht="15.75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ht="15.75" customHeigh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1:34" ht="15.75" customHeight="1" x14ac:dyDescent="0.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5.75" customHeight="1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ht="15.75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1:34" ht="15.75" customHeight="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ht="15.75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ht="15.75" customHeight="1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ht="15.75" customHeight="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ht="15.7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15.75" customHeight="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4" ht="15.75" customHeight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1:34" ht="15.75" customHeight="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1:34" ht="15.7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ht="15.75" customHeight="1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1:34" ht="15.75" customHeight="1" x14ac:dyDescent="0.1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1:34" ht="15.75" customHeight="1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1:34" ht="15.75" customHeight="1" x14ac:dyDescent="0.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4" ht="15.75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4" ht="15.75" customHeight="1" x14ac:dyDescent="0.1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4" ht="15.75" customHeight="1" x14ac:dyDescent="0.1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1:34" ht="15.75" customHeight="1" x14ac:dyDescent="0.1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ht="15.75" customHeight="1" x14ac:dyDescent="0.1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ht="15.75" customHeight="1" x14ac:dyDescent="0.1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ht="15.75" customHeight="1" x14ac:dyDescent="0.1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ht="15.75" customHeight="1" x14ac:dyDescent="0.1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ht="15.75" customHeight="1" x14ac:dyDescent="0.1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ht="15.75" customHeight="1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ht="15.75" customHeight="1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ht="15.7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1:34" ht="13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ht="13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1:34" ht="13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1:34" ht="13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pans="1:34" ht="13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</row>
    <row r="68" spans="1:34" ht="13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</row>
    <row r="69" spans="1:34" ht="13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</row>
    <row r="70" spans="1:34" ht="13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pans="1:34" ht="13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pans="1:34" ht="13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1:34" ht="13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1:34" ht="13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1:34" ht="13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1:34" ht="13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1:34" ht="13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</row>
    <row r="78" spans="1:34" ht="13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1:34" ht="13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</row>
    <row r="80" spans="1:34" ht="13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1:34" ht="13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</row>
    <row r="82" spans="1:34" ht="13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</row>
    <row r="83" spans="1:34" ht="13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1:34" ht="13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  <row r="85" spans="1:34" ht="13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</row>
    <row r="86" spans="1:34" ht="13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</row>
    <row r="87" spans="1:34" ht="13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</row>
    <row r="88" spans="1:34" ht="13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</row>
    <row r="89" spans="1:34" ht="13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</row>
    <row r="90" spans="1:34" ht="13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</row>
    <row r="91" spans="1:34" ht="13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</row>
    <row r="92" spans="1:34" ht="13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</row>
    <row r="93" spans="1:34" ht="13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</row>
    <row r="94" spans="1:34" ht="13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</row>
    <row r="95" spans="1:34" ht="13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</row>
    <row r="96" spans="1:34" ht="13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</row>
    <row r="97" spans="1:34" ht="13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</row>
    <row r="98" spans="1:34" ht="13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  <row r="99" spans="1:34" ht="13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</row>
    <row r="100" spans="1:34" ht="13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</row>
    <row r="101" spans="1:34" ht="13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</row>
    <row r="102" spans="1:34" ht="13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</row>
    <row r="103" spans="1:34" ht="13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</row>
    <row r="104" spans="1:34" ht="13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</row>
    <row r="105" spans="1:34" ht="13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</row>
    <row r="106" spans="1:34" ht="13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</row>
    <row r="107" spans="1:34" ht="13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</row>
    <row r="108" spans="1:34" ht="13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</row>
    <row r="109" spans="1:34" ht="13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</row>
    <row r="110" spans="1:34" ht="13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</row>
    <row r="111" spans="1:34" ht="13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</row>
    <row r="112" spans="1:34" ht="13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</row>
    <row r="113" spans="1:34" ht="13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</row>
    <row r="114" spans="1:34" ht="13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</row>
    <row r="115" spans="1:34" ht="13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</row>
    <row r="116" spans="1:34" ht="13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</row>
    <row r="117" spans="1:34" ht="13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</row>
    <row r="118" spans="1:34" ht="13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</row>
    <row r="119" spans="1:34" ht="13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</row>
    <row r="120" spans="1:34" ht="13" x14ac:dyDescent="0.1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</row>
    <row r="121" spans="1:34" ht="13" x14ac:dyDescent="0.1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</row>
    <row r="122" spans="1:34" ht="13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</row>
    <row r="123" spans="1:34" ht="13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</row>
    <row r="124" spans="1:34" ht="13" x14ac:dyDescent="0.1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</row>
    <row r="125" spans="1:34" ht="13" x14ac:dyDescent="0.1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1:34" ht="13" x14ac:dyDescent="0.1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</row>
    <row r="127" spans="1:34" ht="13" x14ac:dyDescent="0.1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</row>
    <row r="128" spans="1:34" ht="13" x14ac:dyDescent="0.1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</row>
    <row r="129" spans="1:34" ht="13" x14ac:dyDescent="0.1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</row>
    <row r="130" spans="1:34" ht="13" x14ac:dyDescent="0.1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</row>
    <row r="131" spans="1:34" ht="13" x14ac:dyDescent="0.1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</row>
    <row r="132" spans="1:34" ht="13" x14ac:dyDescent="0.1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</row>
    <row r="133" spans="1:34" ht="13" x14ac:dyDescent="0.1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</row>
    <row r="134" spans="1:34" ht="13" x14ac:dyDescent="0.1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</row>
    <row r="135" spans="1:34" ht="13" x14ac:dyDescent="0.1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</row>
    <row r="136" spans="1:34" ht="13" x14ac:dyDescent="0.1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</row>
    <row r="137" spans="1:34" ht="13" x14ac:dyDescent="0.1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</row>
    <row r="138" spans="1:34" ht="13" x14ac:dyDescent="0.1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</row>
    <row r="139" spans="1:34" ht="13" x14ac:dyDescent="0.1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</row>
    <row r="140" spans="1:34" ht="13" x14ac:dyDescent="0.1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</row>
    <row r="141" spans="1:34" ht="13" x14ac:dyDescent="0.1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</row>
    <row r="142" spans="1:34" ht="13" x14ac:dyDescent="0.1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</row>
    <row r="143" spans="1:34" ht="13" x14ac:dyDescent="0.1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1:34" ht="13" x14ac:dyDescent="0.1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1:34" ht="13" x14ac:dyDescent="0.1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</row>
    <row r="146" spans="1:34" ht="13" x14ac:dyDescent="0.1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</row>
    <row r="147" spans="1:34" ht="13" x14ac:dyDescent="0.1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</row>
    <row r="148" spans="1:34" ht="13" x14ac:dyDescent="0.1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</row>
    <row r="149" spans="1:34" ht="13" x14ac:dyDescent="0.1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</row>
    <row r="150" spans="1:34" ht="13" x14ac:dyDescent="0.1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</row>
    <row r="151" spans="1:34" ht="13" x14ac:dyDescent="0.1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</row>
    <row r="152" spans="1:34" ht="13" x14ac:dyDescent="0.1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</row>
    <row r="153" spans="1:34" ht="13" x14ac:dyDescent="0.1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</row>
    <row r="154" spans="1:34" ht="13" x14ac:dyDescent="0.1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</row>
    <row r="155" spans="1:34" ht="13" x14ac:dyDescent="0.1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</row>
    <row r="156" spans="1:34" ht="13" x14ac:dyDescent="0.1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</row>
    <row r="157" spans="1:34" ht="13" x14ac:dyDescent="0.1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</row>
    <row r="158" spans="1:34" ht="13" x14ac:dyDescent="0.1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</row>
    <row r="159" spans="1:34" ht="13" x14ac:dyDescent="0.1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</row>
    <row r="160" spans="1:34" ht="13" x14ac:dyDescent="0.1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</row>
    <row r="161" spans="1:34" ht="13" x14ac:dyDescent="0.1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</row>
    <row r="162" spans="1:34" ht="13" x14ac:dyDescent="0.1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</row>
    <row r="163" spans="1:34" ht="13" x14ac:dyDescent="0.1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</row>
    <row r="164" spans="1:34" ht="13" x14ac:dyDescent="0.1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</row>
    <row r="165" spans="1:34" ht="13" x14ac:dyDescent="0.1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</row>
    <row r="166" spans="1:34" ht="13" x14ac:dyDescent="0.1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</row>
    <row r="167" spans="1:34" ht="13" x14ac:dyDescent="0.1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</row>
    <row r="168" spans="1:34" ht="13" x14ac:dyDescent="0.1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</row>
    <row r="169" spans="1:34" ht="13" x14ac:dyDescent="0.1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</row>
    <row r="170" spans="1:34" ht="13" x14ac:dyDescent="0.1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</row>
    <row r="171" spans="1:34" ht="13" x14ac:dyDescent="0.1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</row>
    <row r="172" spans="1:34" ht="13" x14ac:dyDescent="0.1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</row>
    <row r="173" spans="1:34" ht="13" x14ac:dyDescent="0.1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</row>
    <row r="174" spans="1:34" ht="13" x14ac:dyDescent="0.1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</row>
    <row r="175" spans="1:34" ht="13" x14ac:dyDescent="0.1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</row>
    <row r="176" spans="1:34" ht="13" x14ac:dyDescent="0.1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</row>
    <row r="177" spans="1:34" ht="13" x14ac:dyDescent="0.1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1:34" ht="13" x14ac:dyDescent="0.1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1:34" ht="13" x14ac:dyDescent="0.1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1:34" ht="13" x14ac:dyDescent="0.1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:34" ht="13" x14ac:dyDescent="0.1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:34" ht="13" x14ac:dyDescent="0.1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:34" ht="13" x14ac:dyDescent="0.1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:34" ht="13" x14ac:dyDescent="0.1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:34" ht="13" x14ac:dyDescent="0.1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:34" ht="13" x14ac:dyDescent="0.1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:34" ht="13" x14ac:dyDescent="0.1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:34" ht="13" x14ac:dyDescent="0.1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:34" ht="13" x14ac:dyDescent="0.1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:34" ht="13" x14ac:dyDescent="0.1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1:34" ht="13" x14ac:dyDescent="0.1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1:34" ht="13" x14ac:dyDescent="0.1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1:34" ht="13" x14ac:dyDescent="0.1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1:34" ht="13" x14ac:dyDescent="0.1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1:34" ht="13" x14ac:dyDescent="0.1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1:34" ht="13" x14ac:dyDescent="0.1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  <row r="197" spans="1:34" ht="13" x14ac:dyDescent="0.1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</row>
    <row r="198" spans="1:34" ht="13" x14ac:dyDescent="0.1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</row>
    <row r="199" spans="1:34" ht="13" x14ac:dyDescent="0.1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</row>
    <row r="200" spans="1:34" ht="13" x14ac:dyDescent="0.1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</row>
    <row r="201" spans="1:34" ht="13" x14ac:dyDescent="0.1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</row>
    <row r="202" spans="1:34" ht="13" x14ac:dyDescent="0.1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</row>
    <row r="203" spans="1:34" ht="13" x14ac:dyDescent="0.1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</row>
    <row r="204" spans="1:34" ht="13" x14ac:dyDescent="0.1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</row>
    <row r="205" spans="1:34" ht="13" x14ac:dyDescent="0.1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</row>
    <row r="206" spans="1:34" ht="13" x14ac:dyDescent="0.1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</row>
    <row r="207" spans="1:34" ht="13" x14ac:dyDescent="0.1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</row>
    <row r="208" spans="1:34" ht="13" x14ac:dyDescent="0.1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</row>
    <row r="209" spans="1:34" ht="13" x14ac:dyDescent="0.1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1:34" ht="13" x14ac:dyDescent="0.1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1:34" ht="13" x14ac:dyDescent="0.1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:34" ht="13" x14ac:dyDescent="0.1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:34" ht="13" x14ac:dyDescent="0.1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:34" ht="13" x14ac:dyDescent="0.1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:34" ht="13" x14ac:dyDescent="0.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:34" ht="13" x14ac:dyDescent="0.1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:34" ht="13" x14ac:dyDescent="0.1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:34" ht="13" x14ac:dyDescent="0.1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:34" ht="13" x14ac:dyDescent="0.1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:34" ht="13" x14ac:dyDescent="0.1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:34" ht="13" x14ac:dyDescent="0.1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:34" ht="13" x14ac:dyDescent="0.1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:34" ht="13" x14ac:dyDescent="0.1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:34" ht="13" x14ac:dyDescent="0.1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1:34" ht="13" x14ac:dyDescent="0.1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1:34" ht="13" x14ac:dyDescent="0.1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1:34" ht="13" x14ac:dyDescent="0.1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1:34" ht="13" x14ac:dyDescent="0.1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1:34" ht="13" x14ac:dyDescent="0.1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1:34" ht="13" x14ac:dyDescent="0.1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1:34" ht="13" x14ac:dyDescent="0.1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1:34" ht="13" x14ac:dyDescent="0.1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1:34" ht="13" x14ac:dyDescent="0.1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1:34" ht="13" x14ac:dyDescent="0.1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1:34" ht="13" x14ac:dyDescent="0.1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1:34" ht="13" x14ac:dyDescent="0.1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1:34" ht="13" x14ac:dyDescent="0.1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1:34" ht="13" x14ac:dyDescent="0.1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1:34" ht="13" x14ac:dyDescent="0.1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1:34" ht="13" x14ac:dyDescent="0.1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1:34" ht="13" x14ac:dyDescent="0.1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1:34" ht="13" x14ac:dyDescent="0.1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1:34" ht="13" x14ac:dyDescent="0.1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1:34" ht="13" x14ac:dyDescent="0.1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1:34" ht="13" x14ac:dyDescent="0.1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1:34" ht="13" x14ac:dyDescent="0.1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1:34" ht="13" x14ac:dyDescent="0.1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1:34" ht="13" x14ac:dyDescent="0.1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1:34" ht="13" x14ac:dyDescent="0.1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1:34" ht="13" x14ac:dyDescent="0.1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1:34" ht="13" x14ac:dyDescent="0.1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1:34" ht="13" x14ac:dyDescent="0.1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  <row r="253" spans="1:34" ht="13" x14ac:dyDescent="0.1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</row>
    <row r="254" spans="1:34" ht="13" x14ac:dyDescent="0.1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</row>
    <row r="255" spans="1:34" ht="13" x14ac:dyDescent="0.1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</row>
    <row r="256" spans="1:34" ht="13" x14ac:dyDescent="0.1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</row>
    <row r="257" spans="1:34" ht="13" x14ac:dyDescent="0.1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</row>
    <row r="258" spans="1:34" ht="13" x14ac:dyDescent="0.1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</row>
    <row r="259" spans="1:34" ht="13" x14ac:dyDescent="0.1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</row>
    <row r="260" spans="1:34" ht="13" x14ac:dyDescent="0.1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</row>
    <row r="261" spans="1:34" ht="13" x14ac:dyDescent="0.1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</row>
    <row r="262" spans="1:34" ht="13" x14ac:dyDescent="0.1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</row>
    <row r="263" spans="1:34" ht="13" x14ac:dyDescent="0.1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</row>
    <row r="264" spans="1:34" ht="13" x14ac:dyDescent="0.1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</row>
    <row r="265" spans="1:34" ht="13" x14ac:dyDescent="0.1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</row>
    <row r="266" spans="1:34" ht="13" x14ac:dyDescent="0.1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</row>
    <row r="267" spans="1:34" ht="13" x14ac:dyDescent="0.1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</row>
    <row r="268" spans="1:34" ht="13" x14ac:dyDescent="0.1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</row>
    <row r="269" spans="1:34" ht="13" x14ac:dyDescent="0.1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</row>
    <row r="270" spans="1:34" ht="13" x14ac:dyDescent="0.1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</row>
    <row r="271" spans="1:34" ht="13" x14ac:dyDescent="0.1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</row>
    <row r="272" spans="1:34" ht="13" x14ac:dyDescent="0.1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</row>
    <row r="273" spans="1:34" ht="13" x14ac:dyDescent="0.1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</row>
    <row r="274" spans="1:34" ht="13" x14ac:dyDescent="0.1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</row>
    <row r="275" spans="1:34" ht="13" x14ac:dyDescent="0.1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</row>
    <row r="276" spans="1:34" ht="13" x14ac:dyDescent="0.1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</row>
    <row r="277" spans="1:34" ht="13" x14ac:dyDescent="0.1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</row>
    <row r="278" spans="1:34" ht="13" x14ac:dyDescent="0.1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</row>
    <row r="279" spans="1:34" ht="13" x14ac:dyDescent="0.1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</row>
    <row r="280" spans="1:34" ht="13" x14ac:dyDescent="0.1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</row>
    <row r="281" spans="1:34" ht="13" x14ac:dyDescent="0.1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</row>
    <row r="282" spans="1:34" ht="13" x14ac:dyDescent="0.1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</row>
    <row r="283" spans="1:34" ht="13" x14ac:dyDescent="0.1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</row>
    <row r="284" spans="1:34" ht="13" x14ac:dyDescent="0.1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</row>
    <row r="285" spans="1:34" ht="13" x14ac:dyDescent="0.1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</row>
    <row r="286" spans="1:34" ht="13" x14ac:dyDescent="0.1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</row>
    <row r="287" spans="1:34" ht="13" x14ac:dyDescent="0.1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</row>
    <row r="288" spans="1:34" ht="13" x14ac:dyDescent="0.1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</row>
    <row r="289" spans="1:34" ht="13" x14ac:dyDescent="0.1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</row>
    <row r="290" spans="1:34" ht="13" x14ac:dyDescent="0.1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</row>
    <row r="291" spans="1:34" ht="13" x14ac:dyDescent="0.1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</row>
    <row r="292" spans="1:34" ht="13" x14ac:dyDescent="0.1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</row>
    <row r="293" spans="1:34" ht="13" x14ac:dyDescent="0.1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</row>
    <row r="294" spans="1:34" ht="13" x14ac:dyDescent="0.1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</row>
    <row r="295" spans="1:34" ht="13" x14ac:dyDescent="0.1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</row>
    <row r="296" spans="1:34" ht="13" x14ac:dyDescent="0.1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</row>
    <row r="297" spans="1:34" ht="13" x14ac:dyDescent="0.1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</row>
    <row r="298" spans="1:34" ht="13" x14ac:dyDescent="0.1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</row>
    <row r="299" spans="1:34" ht="13" x14ac:dyDescent="0.1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</row>
    <row r="300" spans="1:34" ht="13" x14ac:dyDescent="0.1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</row>
    <row r="301" spans="1:34" ht="13" x14ac:dyDescent="0.1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</row>
    <row r="302" spans="1:34" ht="13" x14ac:dyDescent="0.1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</row>
    <row r="303" spans="1:34" ht="13" x14ac:dyDescent="0.1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</row>
    <row r="304" spans="1:34" ht="13" x14ac:dyDescent="0.1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</row>
    <row r="305" spans="1:34" ht="13" x14ac:dyDescent="0.1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</row>
    <row r="306" spans="1:34" ht="13" x14ac:dyDescent="0.1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</row>
    <row r="307" spans="1:34" ht="13" x14ac:dyDescent="0.1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</row>
    <row r="308" spans="1:34" ht="13" x14ac:dyDescent="0.1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</row>
    <row r="309" spans="1:34" ht="13" x14ac:dyDescent="0.1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</row>
    <row r="310" spans="1:34" ht="13" x14ac:dyDescent="0.1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</row>
    <row r="311" spans="1:34" ht="13" x14ac:dyDescent="0.1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</row>
    <row r="312" spans="1:34" ht="13" x14ac:dyDescent="0.1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</row>
    <row r="313" spans="1:34" ht="13" x14ac:dyDescent="0.1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</row>
    <row r="314" spans="1:34" ht="13" x14ac:dyDescent="0.1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</row>
    <row r="315" spans="1:34" ht="13" x14ac:dyDescent="0.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</row>
    <row r="316" spans="1:34" ht="13" x14ac:dyDescent="0.1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</row>
    <row r="317" spans="1:34" ht="13" x14ac:dyDescent="0.1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</row>
    <row r="318" spans="1:34" ht="13" x14ac:dyDescent="0.1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</row>
    <row r="319" spans="1:34" ht="13" x14ac:dyDescent="0.1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</row>
    <row r="320" spans="1:34" ht="13" x14ac:dyDescent="0.1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</row>
    <row r="321" spans="1:34" ht="13" x14ac:dyDescent="0.1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</row>
    <row r="322" spans="1:34" ht="13" x14ac:dyDescent="0.1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</row>
    <row r="323" spans="1:34" ht="13" x14ac:dyDescent="0.1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</row>
    <row r="324" spans="1:34" ht="13" x14ac:dyDescent="0.1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</row>
    <row r="325" spans="1:34" ht="13" x14ac:dyDescent="0.1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</row>
    <row r="326" spans="1:34" ht="13" x14ac:dyDescent="0.1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</row>
    <row r="327" spans="1:34" ht="13" x14ac:dyDescent="0.1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</row>
    <row r="328" spans="1:34" ht="13" x14ac:dyDescent="0.1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</row>
    <row r="329" spans="1:34" ht="13" x14ac:dyDescent="0.1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</row>
    <row r="330" spans="1:34" ht="13" x14ac:dyDescent="0.1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</row>
    <row r="331" spans="1:34" ht="13" x14ac:dyDescent="0.1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</row>
    <row r="332" spans="1:34" ht="13" x14ac:dyDescent="0.1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</row>
    <row r="333" spans="1:34" ht="13" x14ac:dyDescent="0.1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</row>
    <row r="334" spans="1:34" ht="13" x14ac:dyDescent="0.1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</row>
    <row r="335" spans="1:34" ht="13" x14ac:dyDescent="0.1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</row>
    <row r="336" spans="1:34" ht="13" x14ac:dyDescent="0.1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</row>
    <row r="337" spans="1:34" ht="13" x14ac:dyDescent="0.1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</row>
    <row r="338" spans="1:34" ht="13" x14ac:dyDescent="0.1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</row>
    <row r="339" spans="1:34" ht="13" x14ac:dyDescent="0.1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</row>
    <row r="340" spans="1:34" ht="13" x14ac:dyDescent="0.1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</row>
    <row r="341" spans="1:34" ht="13" x14ac:dyDescent="0.1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</row>
    <row r="342" spans="1:34" ht="13" x14ac:dyDescent="0.1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</row>
    <row r="343" spans="1:34" ht="13" x14ac:dyDescent="0.1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</row>
    <row r="344" spans="1:34" ht="13" x14ac:dyDescent="0.1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</row>
    <row r="345" spans="1:34" ht="13" x14ac:dyDescent="0.1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</row>
    <row r="346" spans="1:34" ht="13" x14ac:dyDescent="0.1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</row>
    <row r="347" spans="1:34" ht="13" x14ac:dyDescent="0.1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</row>
    <row r="348" spans="1:34" ht="13" x14ac:dyDescent="0.1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</row>
    <row r="349" spans="1:34" ht="13" x14ac:dyDescent="0.1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</row>
    <row r="350" spans="1:34" ht="13" x14ac:dyDescent="0.1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</row>
    <row r="351" spans="1:34" ht="13" x14ac:dyDescent="0.1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</row>
    <row r="352" spans="1:34" ht="13" x14ac:dyDescent="0.1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</row>
    <row r="353" spans="1:34" ht="13" x14ac:dyDescent="0.1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</row>
    <row r="354" spans="1:34" ht="13" x14ac:dyDescent="0.1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</row>
    <row r="355" spans="1:34" ht="13" x14ac:dyDescent="0.1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</row>
    <row r="356" spans="1:34" ht="13" x14ac:dyDescent="0.1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</row>
    <row r="357" spans="1:34" ht="13" x14ac:dyDescent="0.1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</row>
    <row r="358" spans="1:34" ht="13" x14ac:dyDescent="0.1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</row>
    <row r="359" spans="1:34" ht="13" x14ac:dyDescent="0.1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</row>
    <row r="360" spans="1:34" ht="13" x14ac:dyDescent="0.1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</row>
    <row r="361" spans="1:34" ht="13" x14ac:dyDescent="0.1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</row>
    <row r="362" spans="1:34" ht="13" x14ac:dyDescent="0.1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</row>
    <row r="363" spans="1:34" ht="13" x14ac:dyDescent="0.1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</row>
    <row r="364" spans="1:34" ht="13" x14ac:dyDescent="0.1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</row>
    <row r="365" spans="1:34" ht="13" x14ac:dyDescent="0.1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</row>
    <row r="366" spans="1:34" ht="13" x14ac:dyDescent="0.1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</row>
    <row r="367" spans="1:34" ht="13" x14ac:dyDescent="0.1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</row>
    <row r="368" spans="1:34" ht="13" x14ac:dyDescent="0.1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</row>
    <row r="369" spans="1:34" ht="13" x14ac:dyDescent="0.1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</row>
    <row r="370" spans="1:34" ht="13" x14ac:dyDescent="0.1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</row>
    <row r="371" spans="1:34" ht="13" x14ac:dyDescent="0.1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</row>
    <row r="372" spans="1:34" ht="13" x14ac:dyDescent="0.1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</row>
    <row r="373" spans="1:34" ht="13" x14ac:dyDescent="0.1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</row>
    <row r="374" spans="1:34" ht="13" x14ac:dyDescent="0.1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</row>
    <row r="375" spans="1:34" ht="13" x14ac:dyDescent="0.1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</row>
    <row r="376" spans="1:34" ht="13" x14ac:dyDescent="0.1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</row>
    <row r="377" spans="1:34" ht="13" x14ac:dyDescent="0.1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</row>
    <row r="378" spans="1:34" ht="13" x14ac:dyDescent="0.1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</row>
    <row r="379" spans="1:34" ht="13" x14ac:dyDescent="0.1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</row>
    <row r="380" spans="1:34" ht="13" x14ac:dyDescent="0.1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</row>
    <row r="381" spans="1:34" ht="13" x14ac:dyDescent="0.1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</row>
    <row r="382" spans="1:34" ht="13" x14ac:dyDescent="0.1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</row>
    <row r="383" spans="1:34" ht="13" x14ac:dyDescent="0.1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</row>
    <row r="384" spans="1:34" ht="13" x14ac:dyDescent="0.1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</row>
    <row r="385" spans="1:34" ht="13" x14ac:dyDescent="0.1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</row>
    <row r="386" spans="1:34" ht="13" x14ac:dyDescent="0.1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</row>
    <row r="387" spans="1:34" ht="13" x14ac:dyDescent="0.1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</row>
    <row r="388" spans="1:34" ht="13" x14ac:dyDescent="0.1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</row>
    <row r="389" spans="1:34" ht="13" x14ac:dyDescent="0.1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</row>
    <row r="390" spans="1:34" ht="13" x14ac:dyDescent="0.1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</row>
    <row r="391" spans="1:34" ht="13" x14ac:dyDescent="0.1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</row>
    <row r="392" spans="1:34" ht="13" x14ac:dyDescent="0.1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</row>
    <row r="393" spans="1:34" ht="13" x14ac:dyDescent="0.1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</row>
    <row r="394" spans="1:34" ht="13" x14ac:dyDescent="0.1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</row>
    <row r="395" spans="1:34" ht="13" x14ac:dyDescent="0.1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</row>
    <row r="396" spans="1:34" ht="13" x14ac:dyDescent="0.1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</row>
    <row r="397" spans="1:34" ht="13" x14ac:dyDescent="0.1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</row>
    <row r="398" spans="1:34" ht="13" x14ac:dyDescent="0.1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</row>
    <row r="399" spans="1:34" ht="13" x14ac:dyDescent="0.1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</row>
    <row r="400" spans="1:34" ht="13" x14ac:dyDescent="0.1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</row>
    <row r="401" spans="1:34" ht="13" x14ac:dyDescent="0.1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</row>
    <row r="402" spans="1:34" ht="13" x14ac:dyDescent="0.1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</row>
    <row r="403" spans="1:34" ht="13" x14ac:dyDescent="0.1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</row>
    <row r="404" spans="1:34" ht="13" x14ac:dyDescent="0.1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</row>
    <row r="405" spans="1:34" ht="13" x14ac:dyDescent="0.1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</row>
    <row r="406" spans="1:34" ht="13" x14ac:dyDescent="0.1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</row>
    <row r="407" spans="1:34" ht="13" x14ac:dyDescent="0.1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</row>
    <row r="408" spans="1:34" ht="13" x14ac:dyDescent="0.1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</row>
    <row r="409" spans="1:34" ht="13" x14ac:dyDescent="0.1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</row>
    <row r="410" spans="1:34" ht="13" x14ac:dyDescent="0.1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</row>
    <row r="411" spans="1:34" ht="13" x14ac:dyDescent="0.1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</row>
    <row r="412" spans="1:34" ht="13" x14ac:dyDescent="0.1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</row>
    <row r="413" spans="1:34" ht="13" x14ac:dyDescent="0.1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</row>
    <row r="414" spans="1:34" ht="13" x14ac:dyDescent="0.1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</row>
    <row r="415" spans="1:34" ht="13" x14ac:dyDescent="0.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</row>
    <row r="416" spans="1:34" ht="13" x14ac:dyDescent="0.1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</row>
    <row r="417" spans="1:34" ht="13" x14ac:dyDescent="0.1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</row>
    <row r="418" spans="1:34" ht="13" x14ac:dyDescent="0.1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</row>
    <row r="419" spans="1:34" ht="13" x14ac:dyDescent="0.1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</row>
    <row r="420" spans="1:34" ht="13" x14ac:dyDescent="0.1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</row>
    <row r="421" spans="1:34" ht="13" x14ac:dyDescent="0.1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</row>
    <row r="422" spans="1:34" ht="13" x14ac:dyDescent="0.1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</row>
    <row r="423" spans="1:34" ht="13" x14ac:dyDescent="0.1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</row>
    <row r="424" spans="1:34" ht="13" x14ac:dyDescent="0.1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</row>
    <row r="425" spans="1:34" ht="13" x14ac:dyDescent="0.1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</row>
    <row r="426" spans="1:34" ht="13" x14ac:dyDescent="0.1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</row>
    <row r="427" spans="1:34" ht="13" x14ac:dyDescent="0.1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</row>
    <row r="428" spans="1:34" ht="13" x14ac:dyDescent="0.1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</row>
    <row r="429" spans="1:34" ht="13" x14ac:dyDescent="0.1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</row>
    <row r="430" spans="1:34" ht="13" x14ac:dyDescent="0.1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</row>
    <row r="431" spans="1:34" ht="13" x14ac:dyDescent="0.1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</row>
    <row r="432" spans="1:34" ht="13" x14ac:dyDescent="0.1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</row>
    <row r="433" spans="1:34" ht="13" x14ac:dyDescent="0.1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</row>
    <row r="434" spans="1:34" ht="13" x14ac:dyDescent="0.1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</row>
    <row r="435" spans="1:34" ht="13" x14ac:dyDescent="0.1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</row>
    <row r="436" spans="1:34" ht="13" x14ac:dyDescent="0.1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</row>
    <row r="437" spans="1:34" ht="13" x14ac:dyDescent="0.1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</row>
    <row r="438" spans="1:34" ht="13" x14ac:dyDescent="0.1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</row>
    <row r="439" spans="1:34" ht="13" x14ac:dyDescent="0.1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</row>
    <row r="440" spans="1:34" ht="13" x14ac:dyDescent="0.1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</row>
    <row r="441" spans="1:34" ht="13" x14ac:dyDescent="0.1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</row>
    <row r="442" spans="1:34" ht="13" x14ac:dyDescent="0.1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</row>
    <row r="443" spans="1:34" ht="13" x14ac:dyDescent="0.1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</row>
    <row r="444" spans="1:34" ht="13" x14ac:dyDescent="0.1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</row>
    <row r="445" spans="1:34" ht="13" x14ac:dyDescent="0.1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</row>
    <row r="446" spans="1:34" ht="13" x14ac:dyDescent="0.1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</row>
    <row r="447" spans="1:34" ht="13" x14ac:dyDescent="0.1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</row>
    <row r="448" spans="1:34" ht="13" x14ac:dyDescent="0.1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</row>
    <row r="449" spans="1:34" ht="13" x14ac:dyDescent="0.1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</row>
    <row r="450" spans="1:34" ht="13" x14ac:dyDescent="0.1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</row>
    <row r="451" spans="1:34" ht="13" x14ac:dyDescent="0.1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</row>
    <row r="452" spans="1:34" ht="13" x14ac:dyDescent="0.1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</row>
    <row r="453" spans="1:34" ht="13" x14ac:dyDescent="0.1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</row>
    <row r="454" spans="1:34" ht="13" x14ac:dyDescent="0.1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</row>
    <row r="455" spans="1:34" ht="13" x14ac:dyDescent="0.1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</row>
    <row r="456" spans="1:34" ht="13" x14ac:dyDescent="0.1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</row>
    <row r="457" spans="1:34" ht="13" x14ac:dyDescent="0.1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</row>
    <row r="458" spans="1:34" ht="13" x14ac:dyDescent="0.1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</row>
    <row r="459" spans="1:34" ht="13" x14ac:dyDescent="0.1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</row>
    <row r="460" spans="1:34" ht="13" x14ac:dyDescent="0.1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</row>
    <row r="461" spans="1:34" ht="13" x14ac:dyDescent="0.1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</row>
    <row r="462" spans="1:34" ht="13" x14ac:dyDescent="0.1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</row>
    <row r="463" spans="1:34" ht="13" x14ac:dyDescent="0.1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</row>
    <row r="464" spans="1:34" ht="13" x14ac:dyDescent="0.1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</row>
    <row r="465" spans="1:34" ht="13" x14ac:dyDescent="0.1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</row>
    <row r="466" spans="1:34" ht="13" x14ac:dyDescent="0.1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</row>
    <row r="467" spans="1:34" ht="13" x14ac:dyDescent="0.1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</row>
    <row r="468" spans="1:34" ht="13" x14ac:dyDescent="0.1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</row>
    <row r="469" spans="1:34" ht="13" x14ac:dyDescent="0.1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</row>
    <row r="470" spans="1:34" ht="13" x14ac:dyDescent="0.1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</row>
    <row r="471" spans="1:34" ht="13" x14ac:dyDescent="0.1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</row>
    <row r="472" spans="1:34" ht="13" x14ac:dyDescent="0.1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</row>
    <row r="473" spans="1:34" ht="13" x14ac:dyDescent="0.1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</row>
    <row r="474" spans="1:34" ht="13" x14ac:dyDescent="0.1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</row>
    <row r="475" spans="1:34" ht="13" x14ac:dyDescent="0.1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</row>
    <row r="476" spans="1:34" ht="13" x14ac:dyDescent="0.1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</row>
    <row r="477" spans="1:34" ht="13" x14ac:dyDescent="0.1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</row>
    <row r="478" spans="1:34" ht="13" x14ac:dyDescent="0.1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</row>
    <row r="479" spans="1:34" ht="13" x14ac:dyDescent="0.1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</row>
    <row r="480" spans="1:34" ht="13" x14ac:dyDescent="0.1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</row>
    <row r="481" spans="1:34" ht="13" x14ac:dyDescent="0.1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</row>
    <row r="482" spans="1:34" ht="13" x14ac:dyDescent="0.1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</row>
    <row r="483" spans="1:34" ht="13" x14ac:dyDescent="0.1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</row>
    <row r="484" spans="1:34" ht="13" x14ac:dyDescent="0.1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</row>
    <row r="485" spans="1:34" ht="13" x14ac:dyDescent="0.1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</row>
    <row r="486" spans="1:34" ht="13" x14ac:dyDescent="0.1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</row>
    <row r="487" spans="1:34" ht="13" x14ac:dyDescent="0.1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</row>
    <row r="488" spans="1:34" ht="13" x14ac:dyDescent="0.1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</row>
    <row r="489" spans="1:34" ht="13" x14ac:dyDescent="0.1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</row>
    <row r="490" spans="1:34" ht="13" x14ac:dyDescent="0.1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</row>
    <row r="491" spans="1:34" ht="13" x14ac:dyDescent="0.1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</row>
    <row r="492" spans="1:34" ht="13" x14ac:dyDescent="0.1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</row>
    <row r="493" spans="1:34" ht="13" x14ac:dyDescent="0.1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</row>
    <row r="494" spans="1:34" ht="13" x14ac:dyDescent="0.1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</row>
    <row r="495" spans="1:34" ht="13" x14ac:dyDescent="0.1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</row>
    <row r="496" spans="1:34" ht="13" x14ac:dyDescent="0.1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</row>
    <row r="497" spans="1:34" ht="13" x14ac:dyDescent="0.1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</row>
    <row r="498" spans="1:34" ht="13" x14ac:dyDescent="0.1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</row>
    <row r="499" spans="1:34" ht="13" x14ac:dyDescent="0.1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</row>
    <row r="500" spans="1:34" ht="13" x14ac:dyDescent="0.1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</row>
    <row r="501" spans="1:34" ht="13" x14ac:dyDescent="0.1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</row>
    <row r="502" spans="1:34" ht="13" x14ac:dyDescent="0.1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</row>
    <row r="503" spans="1:34" ht="13" x14ac:dyDescent="0.1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</row>
    <row r="504" spans="1:34" ht="13" x14ac:dyDescent="0.1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</row>
    <row r="505" spans="1:34" ht="13" x14ac:dyDescent="0.1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</row>
    <row r="506" spans="1:34" ht="13" x14ac:dyDescent="0.1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</row>
    <row r="507" spans="1:34" ht="13" x14ac:dyDescent="0.1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</row>
    <row r="508" spans="1:34" ht="13" x14ac:dyDescent="0.1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</row>
    <row r="509" spans="1:34" ht="13" x14ac:dyDescent="0.1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</row>
    <row r="510" spans="1:34" ht="13" x14ac:dyDescent="0.1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</row>
    <row r="511" spans="1:34" ht="13" x14ac:dyDescent="0.1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</row>
    <row r="512" spans="1:34" ht="13" x14ac:dyDescent="0.1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</row>
    <row r="513" spans="1:34" ht="13" x14ac:dyDescent="0.1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</row>
    <row r="514" spans="1:34" ht="13" x14ac:dyDescent="0.1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</row>
    <row r="515" spans="1:34" ht="13" x14ac:dyDescent="0.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</row>
    <row r="516" spans="1:34" ht="13" x14ac:dyDescent="0.1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</row>
    <row r="517" spans="1:34" ht="13" x14ac:dyDescent="0.1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</row>
    <row r="518" spans="1:34" ht="13" x14ac:dyDescent="0.1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</row>
    <row r="519" spans="1:34" ht="13" x14ac:dyDescent="0.1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</row>
    <row r="520" spans="1:34" ht="13" x14ac:dyDescent="0.1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</row>
    <row r="521" spans="1:34" ht="13" x14ac:dyDescent="0.1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</row>
    <row r="522" spans="1:34" ht="13" x14ac:dyDescent="0.1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</row>
    <row r="523" spans="1:34" ht="13" x14ac:dyDescent="0.1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</row>
    <row r="524" spans="1:34" ht="13" x14ac:dyDescent="0.1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</row>
    <row r="525" spans="1:34" ht="13" x14ac:dyDescent="0.1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</row>
    <row r="526" spans="1:34" ht="13" x14ac:dyDescent="0.1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</row>
    <row r="527" spans="1:34" ht="13" x14ac:dyDescent="0.1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</row>
    <row r="528" spans="1:34" ht="13" x14ac:dyDescent="0.1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</row>
    <row r="529" spans="1:34" ht="13" x14ac:dyDescent="0.1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</row>
    <row r="530" spans="1:34" ht="13" x14ac:dyDescent="0.1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</row>
    <row r="531" spans="1:34" ht="13" x14ac:dyDescent="0.1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</row>
    <row r="532" spans="1:34" ht="13" x14ac:dyDescent="0.1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</row>
    <row r="533" spans="1:34" ht="13" x14ac:dyDescent="0.1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</row>
    <row r="534" spans="1:34" ht="13" x14ac:dyDescent="0.1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</row>
    <row r="535" spans="1:34" ht="13" x14ac:dyDescent="0.1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</row>
    <row r="536" spans="1:34" ht="13" x14ac:dyDescent="0.1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</row>
    <row r="537" spans="1:34" ht="13" x14ac:dyDescent="0.1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</row>
    <row r="538" spans="1:34" ht="13" x14ac:dyDescent="0.1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</row>
    <row r="539" spans="1:34" ht="13" x14ac:dyDescent="0.1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</row>
    <row r="540" spans="1:34" ht="13" x14ac:dyDescent="0.1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</row>
    <row r="541" spans="1:34" ht="13" x14ac:dyDescent="0.1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</row>
    <row r="542" spans="1:34" ht="13" x14ac:dyDescent="0.1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</row>
    <row r="543" spans="1:34" ht="13" x14ac:dyDescent="0.1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</row>
    <row r="544" spans="1:34" ht="13" x14ac:dyDescent="0.1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</row>
    <row r="545" spans="1:34" ht="13" x14ac:dyDescent="0.1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</row>
    <row r="546" spans="1:34" ht="13" x14ac:dyDescent="0.1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</row>
    <row r="547" spans="1:34" ht="13" x14ac:dyDescent="0.1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</row>
    <row r="548" spans="1:34" ht="13" x14ac:dyDescent="0.1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</row>
    <row r="549" spans="1:34" ht="13" x14ac:dyDescent="0.1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</row>
    <row r="550" spans="1:34" ht="13" x14ac:dyDescent="0.1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</row>
    <row r="551" spans="1:34" ht="13" x14ac:dyDescent="0.1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</row>
    <row r="552" spans="1:34" ht="13" x14ac:dyDescent="0.1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</row>
    <row r="553" spans="1:34" ht="13" x14ac:dyDescent="0.1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</row>
    <row r="554" spans="1:34" ht="13" x14ac:dyDescent="0.1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</row>
    <row r="555" spans="1:34" ht="13" x14ac:dyDescent="0.1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</row>
    <row r="556" spans="1:34" ht="13" x14ac:dyDescent="0.1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</row>
    <row r="557" spans="1:34" ht="13" x14ac:dyDescent="0.1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</row>
    <row r="558" spans="1:34" ht="13" x14ac:dyDescent="0.1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</row>
    <row r="559" spans="1:34" ht="13" x14ac:dyDescent="0.1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</row>
    <row r="560" spans="1:34" ht="13" x14ac:dyDescent="0.1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</row>
    <row r="561" spans="1:34" ht="13" x14ac:dyDescent="0.1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</row>
    <row r="562" spans="1:34" ht="13" x14ac:dyDescent="0.1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</row>
    <row r="563" spans="1:34" ht="13" x14ac:dyDescent="0.1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</row>
    <row r="564" spans="1:34" ht="13" x14ac:dyDescent="0.1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</row>
    <row r="565" spans="1:34" ht="13" x14ac:dyDescent="0.1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</row>
    <row r="566" spans="1:34" ht="13" x14ac:dyDescent="0.1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</row>
    <row r="567" spans="1:34" ht="13" x14ac:dyDescent="0.1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</row>
    <row r="568" spans="1:34" ht="13" x14ac:dyDescent="0.1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</row>
    <row r="569" spans="1:34" ht="13" x14ac:dyDescent="0.1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</row>
    <row r="570" spans="1:34" ht="13" x14ac:dyDescent="0.1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</row>
    <row r="571" spans="1:34" ht="13" x14ac:dyDescent="0.1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</row>
    <row r="572" spans="1:34" ht="13" x14ac:dyDescent="0.1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</row>
    <row r="573" spans="1:34" ht="13" x14ac:dyDescent="0.1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</row>
    <row r="574" spans="1:34" ht="13" x14ac:dyDescent="0.1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</row>
    <row r="575" spans="1:34" ht="13" x14ac:dyDescent="0.1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</row>
    <row r="576" spans="1:34" ht="13" x14ac:dyDescent="0.1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</row>
    <row r="577" spans="1:34" ht="13" x14ac:dyDescent="0.1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</row>
    <row r="578" spans="1:34" ht="13" x14ac:dyDescent="0.1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</row>
    <row r="579" spans="1:34" ht="13" x14ac:dyDescent="0.1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</row>
    <row r="580" spans="1:34" ht="13" x14ac:dyDescent="0.1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</row>
    <row r="581" spans="1:34" ht="13" x14ac:dyDescent="0.1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</row>
    <row r="582" spans="1:34" ht="13" x14ac:dyDescent="0.1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</row>
    <row r="583" spans="1:34" ht="13" x14ac:dyDescent="0.1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</row>
    <row r="584" spans="1:34" ht="13" x14ac:dyDescent="0.1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</row>
    <row r="585" spans="1:34" ht="13" x14ac:dyDescent="0.1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</row>
    <row r="586" spans="1:34" ht="13" x14ac:dyDescent="0.1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</row>
    <row r="587" spans="1:34" ht="13" x14ac:dyDescent="0.1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</row>
    <row r="588" spans="1:34" ht="13" x14ac:dyDescent="0.1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</row>
    <row r="589" spans="1:34" ht="13" x14ac:dyDescent="0.1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</row>
    <row r="590" spans="1:34" ht="13" x14ac:dyDescent="0.1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</row>
    <row r="591" spans="1:34" ht="13" x14ac:dyDescent="0.1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</row>
    <row r="592" spans="1:34" ht="13" x14ac:dyDescent="0.1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</row>
    <row r="593" spans="1:34" ht="13" x14ac:dyDescent="0.1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</row>
    <row r="594" spans="1:34" ht="13" x14ac:dyDescent="0.1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</row>
    <row r="595" spans="1:34" ht="13" x14ac:dyDescent="0.1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</row>
    <row r="596" spans="1:34" ht="13" x14ac:dyDescent="0.1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</row>
    <row r="597" spans="1:34" ht="13" x14ac:dyDescent="0.1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</row>
    <row r="598" spans="1:34" ht="13" x14ac:dyDescent="0.1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</row>
    <row r="599" spans="1:34" ht="13" x14ac:dyDescent="0.1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</row>
    <row r="600" spans="1:34" ht="13" x14ac:dyDescent="0.1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</row>
    <row r="601" spans="1:34" ht="13" x14ac:dyDescent="0.1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</row>
    <row r="602" spans="1:34" ht="13" x14ac:dyDescent="0.1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</row>
    <row r="603" spans="1:34" ht="13" x14ac:dyDescent="0.1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</row>
    <row r="604" spans="1:34" ht="13" x14ac:dyDescent="0.1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</row>
    <row r="605" spans="1:34" ht="13" x14ac:dyDescent="0.1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</row>
    <row r="606" spans="1:34" ht="13" x14ac:dyDescent="0.1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</row>
    <row r="607" spans="1:34" ht="13" x14ac:dyDescent="0.1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</row>
    <row r="608" spans="1:34" ht="13" x14ac:dyDescent="0.1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</row>
    <row r="609" spans="1:34" ht="13" x14ac:dyDescent="0.1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</row>
    <row r="610" spans="1:34" ht="13" x14ac:dyDescent="0.1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</row>
    <row r="611" spans="1:34" ht="13" x14ac:dyDescent="0.1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</row>
    <row r="612" spans="1:34" ht="13" x14ac:dyDescent="0.1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</row>
    <row r="613" spans="1:34" ht="13" x14ac:dyDescent="0.1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</row>
    <row r="614" spans="1:34" ht="13" x14ac:dyDescent="0.1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</row>
    <row r="615" spans="1:34" ht="13" x14ac:dyDescent="0.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</row>
    <row r="616" spans="1:34" ht="13" x14ac:dyDescent="0.1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</row>
    <row r="617" spans="1:34" ht="13" x14ac:dyDescent="0.1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</row>
    <row r="618" spans="1:34" ht="13" x14ac:dyDescent="0.1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</row>
    <row r="619" spans="1:34" ht="13" x14ac:dyDescent="0.1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</row>
    <row r="620" spans="1:34" ht="13" x14ac:dyDescent="0.1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</row>
    <row r="621" spans="1:34" ht="13" x14ac:dyDescent="0.1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</row>
    <row r="622" spans="1:34" ht="13" x14ac:dyDescent="0.1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</row>
    <row r="623" spans="1:34" ht="13" x14ac:dyDescent="0.1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</row>
    <row r="624" spans="1:34" ht="13" x14ac:dyDescent="0.1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</row>
    <row r="625" spans="1:34" ht="13" x14ac:dyDescent="0.1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</row>
    <row r="626" spans="1:34" ht="13" x14ac:dyDescent="0.1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</row>
    <row r="627" spans="1:34" ht="13" x14ac:dyDescent="0.1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</row>
    <row r="628" spans="1:34" ht="13" x14ac:dyDescent="0.1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</row>
    <row r="629" spans="1:34" ht="13" x14ac:dyDescent="0.1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</row>
    <row r="630" spans="1:34" ht="13" x14ac:dyDescent="0.1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</row>
    <row r="631" spans="1:34" ht="13" x14ac:dyDescent="0.1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</row>
    <row r="632" spans="1:34" ht="13" x14ac:dyDescent="0.1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</row>
    <row r="633" spans="1:34" ht="13" x14ac:dyDescent="0.1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</row>
    <row r="634" spans="1:34" ht="13" x14ac:dyDescent="0.1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</row>
    <row r="635" spans="1:34" ht="13" x14ac:dyDescent="0.1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</row>
    <row r="636" spans="1:34" ht="13" x14ac:dyDescent="0.1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</row>
    <row r="637" spans="1:34" ht="13" x14ac:dyDescent="0.1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</row>
    <row r="638" spans="1:34" ht="13" x14ac:dyDescent="0.1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</row>
    <row r="639" spans="1:34" ht="13" x14ac:dyDescent="0.1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</row>
    <row r="640" spans="1:34" ht="13" x14ac:dyDescent="0.1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</row>
    <row r="641" spans="1:34" ht="13" x14ac:dyDescent="0.1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</row>
    <row r="642" spans="1:34" ht="13" x14ac:dyDescent="0.1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</row>
    <row r="643" spans="1:34" ht="13" x14ac:dyDescent="0.1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</row>
    <row r="644" spans="1:34" ht="13" x14ac:dyDescent="0.1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</row>
    <row r="645" spans="1:34" ht="13" x14ac:dyDescent="0.1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</row>
    <row r="646" spans="1:34" ht="13" x14ac:dyDescent="0.1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</row>
    <row r="647" spans="1:34" ht="13" x14ac:dyDescent="0.1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</row>
    <row r="648" spans="1:34" ht="13" x14ac:dyDescent="0.1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</row>
    <row r="649" spans="1:34" ht="13" x14ac:dyDescent="0.1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</row>
    <row r="650" spans="1:34" ht="13" x14ac:dyDescent="0.1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</row>
    <row r="651" spans="1:34" ht="13" x14ac:dyDescent="0.1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</row>
    <row r="652" spans="1:34" ht="13" x14ac:dyDescent="0.1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</row>
    <row r="653" spans="1:34" ht="13" x14ac:dyDescent="0.1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</row>
    <row r="654" spans="1:34" ht="13" x14ac:dyDescent="0.1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</row>
    <row r="655" spans="1:34" ht="13" x14ac:dyDescent="0.1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</row>
    <row r="656" spans="1:34" ht="13" x14ac:dyDescent="0.1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</row>
    <row r="657" spans="1:34" ht="13" x14ac:dyDescent="0.1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</row>
    <row r="658" spans="1:34" ht="13" x14ac:dyDescent="0.1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</row>
    <row r="659" spans="1:34" ht="13" x14ac:dyDescent="0.1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</row>
    <row r="660" spans="1:34" ht="13" x14ac:dyDescent="0.1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</row>
    <row r="661" spans="1:34" ht="13" x14ac:dyDescent="0.1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</row>
    <row r="662" spans="1:34" ht="13" x14ac:dyDescent="0.1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</row>
    <row r="663" spans="1:34" ht="13" x14ac:dyDescent="0.1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</row>
    <row r="664" spans="1:34" ht="13" x14ac:dyDescent="0.1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</row>
    <row r="665" spans="1:34" ht="13" x14ac:dyDescent="0.1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</row>
    <row r="666" spans="1:34" ht="13" x14ac:dyDescent="0.1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</row>
    <row r="667" spans="1:34" ht="13" x14ac:dyDescent="0.1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</row>
    <row r="668" spans="1:34" ht="13" x14ac:dyDescent="0.1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</row>
    <row r="669" spans="1:34" ht="13" x14ac:dyDescent="0.1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</row>
    <row r="670" spans="1:34" ht="13" x14ac:dyDescent="0.1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</row>
    <row r="671" spans="1:34" ht="13" x14ac:dyDescent="0.1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</row>
    <row r="672" spans="1:34" ht="13" x14ac:dyDescent="0.1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</row>
    <row r="673" spans="1:34" ht="13" x14ac:dyDescent="0.1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</row>
    <row r="674" spans="1:34" ht="13" x14ac:dyDescent="0.1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</row>
    <row r="675" spans="1:34" ht="13" x14ac:dyDescent="0.1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</row>
    <row r="676" spans="1:34" ht="13" x14ac:dyDescent="0.1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</row>
    <row r="677" spans="1:34" ht="13" x14ac:dyDescent="0.1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</row>
    <row r="678" spans="1:34" ht="13" x14ac:dyDescent="0.1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</row>
    <row r="679" spans="1:34" ht="13" x14ac:dyDescent="0.1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</row>
    <row r="680" spans="1:34" ht="13" x14ac:dyDescent="0.1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</row>
    <row r="681" spans="1:34" ht="13" x14ac:dyDescent="0.1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</row>
    <row r="682" spans="1:34" ht="13" x14ac:dyDescent="0.1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</row>
    <row r="683" spans="1:34" ht="13" x14ac:dyDescent="0.1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</row>
    <row r="684" spans="1:34" ht="13" x14ac:dyDescent="0.1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</row>
    <row r="685" spans="1:34" ht="13" x14ac:dyDescent="0.1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</row>
    <row r="686" spans="1:34" ht="13" x14ac:dyDescent="0.1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</row>
    <row r="687" spans="1:34" ht="13" x14ac:dyDescent="0.1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</row>
    <row r="688" spans="1:34" ht="13" x14ac:dyDescent="0.1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</row>
    <row r="689" spans="1:34" ht="13" x14ac:dyDescent="0.1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</row>
    <row r="690" spans="1:34" ht="13" x14ac:dyDescent="0.1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</row>
    <row r="691" spans="1:34" ht="13" x14ac:dyDescent="0.1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</row>
    <row r="692" spans="1:34" ht="13" x14ac:dyDescent="0.1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</row>
    <row r="693" spans="1:34" ht="13" x14ac:dyDescent="0.1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</row>
    <row r="694" spans="1:34" ht="13" x14ac:dyDescent="0.1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</row>
    <row r="695" spans="1:34" ht="13" x14ac:dyDescent="0.1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</row>
    <row r="696" spans="1:34" ht="13" x14ac:dyDescent="0.1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</row>
    <row r="697" spans="1:34" ht="13" x14ac:dyDescent="0.1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</row>
    <row r="698" spans="1:34" ht="13" x14ac:dyDescent="0.1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</row>
    <row r="699" spans="1:34" ht="13" x14ac:dyDescent="0.1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</row>
    <row r="700" spans="1:34" ht="13" x14ac:dyDescent="0.1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</row>
    <row r="701" spans="1:34" ht="13" x14ac:dyDescent="0.1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</row>
    <row r="702" spans="1:34" ht="13" x14ac:dyDescent="0.1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</row>
    <row r="703" spans="1:34" ht="13" x14ac:dyDescent="0.1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</row>
    <row r="704" spans="1:34" ht="13" x14ac:dyDescent="0.1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</row>
    <row r="705" spans="1:34" ht="13" x14ac:dyDescent="0.1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</row>
    <row r="706" spans="1:34" ht="13" x14ac:dyDescent="0.1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</row>
    <row r="707" spans="1:34" ht="13" x14ac:dyDescent="0.1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</row>
    <row r="708" spans="1:34" ht="13" x14ac:dyDescent="0.1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</row>
    <row r="709" spans="1:34" ht="13" x14ac:dyDescent="0.1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</row>
    <row r="710" spans="1:34" ht="13" x14ac:dyDescent="0.1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</row>
    <row r="711" spans="1:34" ht="13" x14ac:dyDescent="0.1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</row>
    <row r="712" spans="1:34" ht="13" x14ac:dyDescent="0.1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</row>
    <row r="713" spans="1:34" ht="13" x14ac:dyDescent="0.1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</row>
    <row r="714" spans="1:34" ht="13" x14ac:dyDescent="0.1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</row>
    <row r="715" spans="1:34" ht="13" x14ac:dyDescent="0.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</row>
    <row r="716" spans="1:34" ht="13" x14ac:dyDescent="0.1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</row>
    <row r="717" spans="1:34" ht="13" x14ac:dyDescent="0.1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</row>
    <row r="718" spans="1:34" ht="13" x14ac:dyDescent="0.1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</row>
    <row r="719" spans="1:34" ht="13" x14ac:dyDescent="0.1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</row>
    <row r="720" spans="1:34" ht="13" x14ac:dyDescent="0.1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</row>
    <row r="721" spans="1:34" ht="13" x14ac:dyDescent="0.1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</row>
    <row r="722" spans="1:34" ht="13" x14ac:dyDescent="0.1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</row>
    <row r="723" spans="1:34" ht="13" x14ac:dyDescent="0.1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</row>
    <row r="724" spans="1:34" ht="13" x14ac:dyDescent="0.1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</row>
    <row r="725" spans="1:34" ht="13" x14ac:dyDescent="0.1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</row>
    <row r="726" spans="1:34" ht="13" x14ac:dyDescent="0.1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</row>
    <row r="727" spans="1:34" ht="13" x14ac:dyDescent="0.1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</row>
    <row r="728" spans="1:34" ht="13" x14ac:dyDescent="0.1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</row>
    <row r="729" spans="1:34" ht="13" x14ac:dyDescent="0.1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</row>
    <row r="730" spans="1:34" ht="13" x14ac:dyDescent="0.1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</row>
    <row r="731" spans="1:34" ht="13" x14ac:dyDescent="0.1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</row>
    <row r="732" spans="1:34" ht="13" x14ac:dyDescent="0.1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</row>
    <row r="733" spans="1:34" ht="13" x14ac:dyDescent="0.1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</row>
    <row r="734" spans="1:34" ht="13" x14ac:dyDescent="0.1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</row>
    <row r="735" spans="1:34" ht="13" x14ac:dyDescent="0.1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</row>
    <row r="736" spans="1:34" ht="13" x14ac:dyDescent="0.1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</row>
    <row r="737" spans="1:34" ht="13" x14ac:dyDescent="0.1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</row>
    <row r="738" spans="1:34" ht="13" x14ac:dyDescent="0.1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</row>
    <row r="739" spans="1:34" ht="13" x14ac:dyDescent="0.1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</row>
    <row r="740" spans="1:34" ht="13" x14ac:dyDescent="0.1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</row>
    <row r="741" spans="1:34" ht="13" x14ac:dyDescent="0.1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</row>
    <row r="742" spans="1:34" ht="13" x14ac:dyDescent="0.1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</row>
    <row r="743" spans="1:34" ht="13" x14ac:dyDescent="0.1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</row>
    <row r="744" spans="1:34" ht="13" x14ac:dyDescent="0.1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</row>
    <row r="745" spans="1:34" ht="13" x14ac:dyDescent="0.1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</row>
    <row r="746" spans="1:34" ht="13" x14ac:dyDescent="0.1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</row>
    <row r="747" spans="1:34" ht="13" x14ac:dyDescent="0.1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</row>
    <row r="748" spans="1:34" ht="13" x14ac:dyDescent="0.1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</row>
    <row r="749" spans="1:34" ht="13" x14ac:dyDescent="0.1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</row>
    <row r="750" spans="1:34" ht="13" x14ac:dyDescent="0.1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</row>
    <row r="751" spans="1:34" ht="13" x14ac:dyDescent="0.1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</row>
    <row r="752" spans="1:34" ht="13" x14ac:dyDescent="0.1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</row>
    <row r="753" spans="1:34" ht="13" x14ac:dyDescent="0.1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</row>
    <row r="754" spans="1:34" ht="13" x14ac:dyDescent="0.1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</row>
    <row r="755" spans="1:34" ht="13" x14ac:dyDescent="0.1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</row>
    <row r="756" spans="1:34" ht="13" x14ac:dyDescent="0.1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</row>
    <row r="757" spans="1:34" ht="13" x14ac:dyDescent="0.1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</row>
    <row r="758" spans="1:34" ht="13" x14ac:dyDescent="0.1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</row>
    <row r="759" spans="1:34" ht="13" x14ac:dyDescent="0.1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</row>
    <row r="760" spans="1:34" ht="13" x14ac:dyDescent="0.1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</row>
    <row r="761" spans="1:34" ht="13" x14ac:dyDescent="0.1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</row>
    <row r="762" spans="1:34" ht="13" x14ac:dyDescent="0.1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</row>
    <row r="763" spans="1:34" ht="13" x14ac:dyDescent="0.1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</row>
    <row r="764" spans="1:34" ht="13" x14ac:dyDescent="0.1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</row>
    <row r="765" spans="1:34" ht="13" x14ac:dyDescent="0.1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</row>
    <row r="766" spans="1:34" ht="13" x14ac:dyDescent="0.1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</row>
    <row r="767" spans="1:34" ht="13" x14ac:dyDescent="0.1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</row>
    <row r="768" spans="1:34" ht="13" x14ac:dyDescent="0.1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</row>
    <row r="769" spans="1:34" ht="13" x14ac:dyDescent="0.1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</row>
    <row r="770" spans="1:34" ht="13" x14ac:dyDescent="0.1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</row>
    <row r="771" spans="1:34" ht="13" x14ac:dyDescent="0.1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</row>
    <row r="772" spans="1:34" ht="13" x14ac:dyDescent="0.1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</row>
    <row r="773" spans="1:34" ht="13" x14ac:dyDescent="0.1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</row>
    <row r="774" spans="1:34" ht="13" x14ac:dyDescent="0.1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</row>
    <row r="775" spans="1:34" ht="13" x14ac:dyDescent="0.1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</row>
    <row r="776" spans="1:34" ht="13" x14ac:dyDescent="0.1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</row>
    <row r="777" spans="1:34" ht="13" x14ac:dyDescent="0.1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</row>
    <row r="778" spans="1:34" ht="13" x14ac:dyDescent="0.1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</row>
    <row r="779" spans="1:34" ht="13" x14ac:dyDescent="0.1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</row>
    <row r="780" spans="1:34" ht="13" x14ac:dyDescent="0.1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</row>
    <row r="781" spans="1:34" ht="13" x14ac:dyDescent="0.1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</row>
    <row r="782" spans="1:34" ht="13" x14ac:dyDescent="0.1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</row>
    <row r="783" spans="1:34" ht="13" x14ac:dyDescent="0.1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</row>
    <row r="784" spans="1:34" ht="13" x14ac:dyDescent="0.1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</row>
    <row r="785" spans="1:34" ht="13" x14ac:dyDescent="0.1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</row>
    <row r="786" spans="1:34" ht="13" x14ac:dyDescent="0.1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</row>
    <row r="787" spans="1:34" ht="13" x14ac:dyDescent="0.1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</row>
    <row r="788" spans="1:34" ht="13" x14ac:dyDescent="0.1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</row>
    <row r="789" spans="1:34" ht="13" x14ac:dyDescent="0.1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</row>
    <row r="790" spans="1:34" ht="13" x14ac:dyDescent="0.1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</row>
    <row r="791" spans="1:34" ht="13" x14ac:dyDescent="0.1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</row>
    <row r="792" spans="1:34" ht="13" x14ac:dyDescent="0.1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</row>
    <row r="793" spans="1:34" ht="13" x14ac:dyDescent="0.1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</row>
    <row r="794" spans="1:34" ht="13" x14ac:dyDescent="0.1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</row>
    <row r="795" spans="1:34" ht="13" x14ac:dyDescent="0.1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</row>
    <row r="796" spans="1:34" ht="13" x14ac:dyDescent="0.1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</row>
    <row r="797" spans="1:34" ht="13" x14ac:dyDescent="0.1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</row>
    <row r="798" spans="1:34" ht="13" x14ac:dyDescent="0.1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</row>
    <row r="799" spans="1:34" ht="13" x14ac:dyDescent="0.1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</row>
    <row r="800" spans="1:34" ht="13" x14ac:dyDescent="0.1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</row>
    <row r="801" spans="1:34" ht="13" x14ac:dyDescent="0.1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</row>
    <row r="802" spans="1:34" ht="13" x14ac:dyDescent="0.1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</row>
    <row r="803" spans="1:34" ht="13" x14ac:dyDescent="0.1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</row>
    <row r="804" spans="1:34" ht="13" x14ac:dyDescent="0.1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</row>
    <row r="805" spans="1:34" ht="13" x14ac:dyDescent="0.1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</row>
    <row r="806" spans="1:34" ht="13" x14ac:dyDescent="0.1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</row>
    <row r="807" spans="1:34" ht="13" x14ac:dyDescent="0.1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</row>
    <row r="808" spans="1:34" ht="13" x14ac:dyDescent="0.1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</row>
    <row r="809" spans="1:34" ht="13" x14ac:dyDescent="0.1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</row>
    <row r="810" spans="1:34" ht="13" x14ac:dyDescent="0.1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</row>
    <row r="811" spans="1:34" ht="13" x14ac:dyDescent="0.1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</row>
    <row r="812" spans="1:34" ht="13" x14ac:dyDescent="0.1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</row>
    <row r="813" spans="1:34" ht="13" x14ac:dyDescent="0.1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</row>
    <row r="814" spans="1:34" ht="13" x14ac:dyDescent="0.1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</row>
    <row r="815" spans="1:34" ht="13" x14ac:dyDescent="0.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</row>
    <row r="816" spans="1:34" ht="13" x14ac:dyDescent="0.1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</row>
    <row r="817" spans="1:34" ht="13" x14ac:dyDescent="0.1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</row>
    <row r="818" spans="1:34" ht="13" x14ac:dyDescent="0.1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</row>
    <row r="819" spans="1:34" ht="13" x14ac:dyDescent="0.1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</row>
    <row r="820" spans="1:34" ht="13" x14ac:dyDescent="0.1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</row>
    <row r="821" spans="1:34" ht="13" x14ac:dyDescent="0.1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</row>
    <row r="822" spans="1:34" ht="13" x14ac:dyDescent="0.1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</row>
    <row r="823" spans="1:34" ht="13" x14ac:dyDescent="0.1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</row>
    <row r="824" spans="1:34" ht="13" x14ac:dyDescent="0.1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</row>
    <row r="825" spans="1:34" ht="13" x14ac:dyDescent="0.1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</row>
    <row r="826" spans="1:34" ht="13" x14ac:dyDescent="0.1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</row>
    <row r="827" spans="1:34" ht="13" x14ac:dyDescent="0.1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</row>
    <row r="828" spans="1:34" ht="13" x14ac:dyDescent="0.1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</row>
    <row r="829" spans="1:34" ht="13" x14ac:dyDescent="0.1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</row>
    <row r="830" spans="1:34" ht="13" x14ac:dyDescent="0.1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</row>
    <row r="831" spans="1:34" ht="13" x14ac:dyDescent="0.1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</row>
    <row r="832" spans="1:34" ht="13" x14ac:dyDescent="0.1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</row>
    <row r="833" spans="1:34" ht="13" x14ac:dyDescent="0.1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</row>
    <row r="834" spans="1:34" ht="13" x14ac:dyDescent="0.1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</row>
    <row r="835" spans="1:34" ht="13" x14ac:dyDescent="0.1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</row>
    <row r="836" spans="1:34" ht="13" x14ac:dyDescent="0.1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</row>
    <row r="837" spans="1:34" ht="13" x14ac:dyDescent="0.1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</row>
    <row r="838" spans="1:34" ht="13" x14ac:dyDescent="0.1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</row>
    <row r="839" spans="1:34" ht="13" x14ac:dyDescent="0.1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</row>
    <row r="840" spans="1:34" ht="13" x14ac:dyDescent="0.1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</row>
    <row r="841" spans="1:34" ht="13" x14ac:dyDescent="0.1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</row>
    <row r="842" spans="1:34" ht="13" x14ac:dyDescent="0.1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</row>
    <row r="843" spans="1:34" ht="13" x14ac:dyDescent="0.1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</row>
    <row r="844" spans="1:34" ht="13" x14ac:dyDescent="0.1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</row>
    <row r="845" spans="1:34" ht="13" x14ac:dyDescent="0.1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</row>
    <row r="846" spans="1:34" ht="13" x14ac:dyDescent="0.1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</row>
    <row r="847" spans="1:34" ht="13" x14ac:dyDescent="0.1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</row>
    <row r="848" spans="1:34" ht="13" x14ac:dyDescent="0.1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</row>
    <row r="849" spans="1:34" ht="13" x14ac:dyDescent="0.1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</row>
    <row r="850" spans="1:34" ht="13" x14ac:dyDescent="0.1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</row>
    <row r="851" spans="1:34" ht="13" x14ac:dyDescent="0.1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</row>
    <row r="852" spans="1:34" ht="13" x14ac:dyDescent="0.1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</row>
    <row r="853" spans="1:34" ht="13" x14ac:dyDescent="0.1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</row>
    <row r="854" spans="1:34" ht="13" x14ac:dyDescent="0.1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</row>
    <row r="855" spans="1:34" ht="13" x14ac:dyDescent="0.1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</row>
    <row r="856" spans="1:34" ht="13" x14ac:dyDescent="0.1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</row>
    <row r="857" spans="1:34" ht="13" x14ac:dyDescent="0.1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</row>
    <row r="858" spans="1:34" ht="13" x14ac:dyDescent="0.1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</row>
    <row r="859" spans="1:34" ht="13" x14ac:dyDescent="0.1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</row>
    <row r="860" spans="1:34" ht="13" x14ac:dyDescent="0.1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</row>
    <row r="861" spans="1:34" ht="13" x14ac:dyDescent="0.1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</row>
    <row r="862" spans="1:34" ht="13" x14ac:dyDescent="0.1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</row>
    <row r="863" spans="1:34" ht="13" x14ac:dyDescent="0.1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</row>
    <row r="864" spans="1:34" ht="13" x14ac:dyDescent="0.1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</row>
    <row r="865" spans="1:34" ht="13" x14ac:dyDescent="0.1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</row>
    <row r="866" spans="1:34" ht="13" x14ac:dyDescent="0.1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</row>
    <row r="867" spans="1:34" ht="13" x14ac:dyDescent="0.1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</row>
    <row r="868" spans="1:34" ht="13" x14ac:dyDescent="0.1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</row>
    <row r="869" spans="1:34" ht="13" x14ac:dyDescent="0.1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</row>
    <row r="870" spans="1:34" ht="13" x14ac:dyDescent="0.1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</row>
    <row r="871" spans="1:34" ht="13" x14ac:dyDescent="0.1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</row>
    <row r="872" spans="1:34" ht="13" x14ac:dyDescent="0.1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</row>
    <row r="873" spans="1:34" ht="13" x14ac:dyDescent="0.1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</row>
    <row r="874" spans="1:34" ht="13" x14ac:dyDescent="0.1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</row>
    <row r="875" spans="1:34" ht="13" x14ac:dyDescent="0.1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</row>
    <row r="876" spans="1:34" ht="13" x14ac:dyDescent="0.1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</row>
    <row r="877" spans="1:34" ht="13" x14ac:dyDescent="0.1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</row>
    <row r="878" spans="1:34" ht="13" x14ac:dyDescent="0.1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</row>
    <row r="879" spans="1:34" ht="13" x14ac:dyDescent="0.1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</row>
    <row r="880" spans="1:34" ht="13" x14ac:dyDescent="0.1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</row>
    <row r="881" spans="1:34" ht="13" x14ac:dyDescent="0.1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</row>
    <row r="882" spans="1:34" ht="13" x14ac:dyDescent="0.1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</row>
    <row r="883" spans="1:34" ht="13" x14ac:dyDescent="0.1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</row>
    <row r="884" spans="1:34" ht="13" x14ac:dyDescent="0.1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</row>
    <row r="885" spans="1:34" ht="13" x14ac:dyDescent="0.1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</row>
    <row r="886" spans="1:34" ht="13" x14ac:dyDescent="0.1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</row>
    <row r="887" spans="1:34" ht="13" x14ac:dyDescent="0.1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</row>
    <row r="888" spans="1:34" ht="13" x14ac:dyDescent="0.1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</row>
    <row r="889" spans="1:34" ht="13" x14ac:dyDescent="0.1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</row>
    <row r="890" spans="1:34" ht="13" x14ac:dyDescent="0.1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</row>
    <row r="891" spans="1:34" ht="13" x14ac:dyDescent="0.1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</row>
    <row r="892" spans="1:34" ht="13" x14ac:dyDescent="0.1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</row>
    <row r="893" spans="1:34" ht="13" x14ac:dyDescent="0.1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</row>
    <row r="894" spans="1:34" ht="13" x14ac:dyDescent="0.1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</row>
    <row r="895" spans="1:34" ht="13" x14ac:dyDescent="0.1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</row>
    <row r="896" spans="1:34" ht="13" x14ac:dyDescent="0.1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</row>
    <row r="897" spans="1:34" ht="13" x14ac:dyDescent="0.1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</row>
    <row r="898" spans="1:34" ht="13" x14ac:dyDescent="0.1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</row>
    <row r="899" spans="1:34" ht="13" x14ac:dyDescent="0.1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</row>
    <row r="900" spans="1:34" ht="13" x14ac:dyDescent="0.1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</row>
    <row r="901" spans="1:34" ht="13" x14ac:dyDescent="0.1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</row>
    <row r="902" spans="1:34" ht="13" x14ac:dyDescent="0.1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</row>
    <row r="903" spans="1:34" ht="13" x14ac:dyDescent="0.1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</row>
    <row r="904" spans="1:34" ht="13" x14ac:dyDescent="0.1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</row>
    <row r="905" spans="1:34" ht="13" x14ac:dyDescent="0.1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</row>
    <row r="906" spans="1:34" ht="13" x14ac:dyDescent="0.1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</row>
    <row r="907" spans="1:34" ht="13" x14ac:dyDescent="0.1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</row>
    <row r="908" spans="1:34" ht="13" x14ac:dyDescent="0.1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</row>
    <row r="909" spans="1:34" ht="13" x14ac:dyDescent="0.1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</row>
    <row r="910" spans="1:34" ht="13" x14ac:dyDescent="0.1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</row>
    <row r="911" spans="1:34" ht="13" x14ac:dyDescent="0.1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</row>
    <row r="912" spans="1:34" ht="13" x14ac:dyDescent="0.1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</row>
    <row r="913" spans="1:34" ht="13" x14ac:dyDescent="0.1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</row>
    <row r="914" spans="1:34" ht="13" x14ac:dyDescent="0.1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</row>
    <row r="915" spans="1:34" ht="13" x14ac:dyDescent="0.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</row>
    <row r="916" spans="1:34" ht="13" x14ac:dyDescent="0.1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</row>
    <row r="917" spans="1:34" ht="13" x14ac:dyDescent="0.1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</row>
    <row r="918" spans="1:34" ht="13" x14ac:dyDescent="0.1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</row>
    <row r="919" spans="1:34" ht="13" x14ac:dyDescent="0.1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</row>
    <row r="920" spans="1:34" ht="13" x14ac:dyDescent="0.1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</row>
    <row r="921" spans="1:34" ht="13" x14ac:dyDescent="0.1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</row>
    <row r="922" spans="1:34" ht="13" x14ac:dyDescent="0.1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</row>
    <row r="923" spans="1:34" ht="13" x14ac:dyDescent="0.1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</row>
    <row r="924" spans="1:34" ht="13" x14ac:dyDescent="0.1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</row>
    <row r="925" spans="1:34" ht="13" x14ac:dyDescent="0.1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</row>
    <row r="926" spans="1:34" ht="13" x14ac:dyDescent="0.1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</row>
    <row r="927" spans="1:34" ht="13" x14ac:dyDescent="0.1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</row>
    <row r="928" spans="1:34" ht="13" x14ac:dyDescent="0.1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</row>
    <row r="929" spans="1:34" ht="13" x14ac:dyDescent="0.1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</row>
    <row r="930" spans="1:34" ht="13" x14ac:dyDescent="0.1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</row>
    <row r="931" spans="1:34" ht="13" x14ac:dyDescent="0.1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</row>
    <row r="932" spans="1:34" ht="13" x14ac:dyDescent="0.1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</row>
    <row r="933" spans="1:34" ht="13" x14ac:dyDescent="0.1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</row>
    <row r="934" spans="1:34" ht="13" x14ac:dyDescent="0.1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</row>
    <row r="935" spans="1:34" ht="13" x14ac:dyDescent="0.1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</row>
    <row r="936" spans="1:34" ht="13" x14ac:dyDescent="0.1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</row>
    <row r="937" spans="1:34" ht="13" x14ac:dyDescent="0.1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</row>
    <row r="938" spans="1:34" ht="13" x14ac:dyDescent="0.1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</row>
    <row r="939" spans="1:34" ht="13" x14ac:dyDescent="0.1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</row>
    <row r="940" spans="1:34" ht="13" x14ac:dyDescent="0.1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</row>
    <row r="941" spans="1:34" ht="13" x14ac:dyDescent="0.1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</row>
    <row r="942" spans="1:34" ht="13" x14ac:dyDescent="0.1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</row>
    <row r="943" spans="1:34" ht="13" x14ac:dyDescent="0.1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</row>
    <row r="944" spans="1:34" ht="13" x14ac:dyDescent="0.1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</row>
    <row r="945" spans="1:34" ht="13" x14ac:dyDescent="0.1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</row>
    <row r="946" spans="1:34" ht="13" x14ac:dyDescent="0.1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</row>
    <row r="947" spans="1:34" ht="13" x14ac:dyDescent="0.1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</row>
    <row r="948" spans="1:34" ht="13" x14ac:dyDescent="0.1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</row>
    <row r="949" spans="1:34" ht="13" x14ac:dyDescent="0.1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</row>
    <row r="950" spans="1:34" ht="13" x14ac:dyDescent="0.1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</row>
    <row r="951" spans="1:34" ht="13" x14ac:dyDescent="0.1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</row>
    <row r="952" spans="1:34" ht="13" x14ac:dyDescent="0.1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</row>
    <row r="953" spans="1:34" ht="13" x14ac:dyDescent="0.1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</row>
    <row r="954" spans="1:34" ht="13" x14ac:dyDescent="0.1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</row>
    <row r="955" spans="1:34" ht="13" x14ac:dyDescent="0.1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</row>
    <row r="956" spans="1:34" ht="13" x14ac:dyDescent="0.1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</row>
    <row r="957" spans="1:34" ht="13" x14ac:dyDescent="0.1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</row>
    <row r="958" spans="1:34" ht="13" x14ac:dyDescent="0.1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</row>
    <row r="959" spans="1:34" ht="13" x14ac:dyDescent="0.1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</row>
    <row r="960" spans="1:34" ht="13" x14ac:dyDescent="0.1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</row>
    <row r="961" spans="1:34" ht="13" x14ac:dyDescent="0.1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</row>
    <row r="962" spans="1:34" ht="13" x14ac:dyDescent="0.1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</row>
    <row r="963" spans="1:34" ht="13" x14ac:dyDescent="0.1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</row>
    <row r="964" spans="1:34" ht="13" x14ac:dyDescent="0.1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</row>
    <row r="965" spans="1:34" ht="13" x14ac:dyDescent="0.1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</row>
    <row r="966" spans="1:34" ht="13" x14ac:dyDescent="0.1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</row>
    <row r="967" spans="1:34" ht="13" x14ac:dyDescent="0.1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</row>
    <row r="968" spans="1:34" ht="13" x14ac:dyDescent="0.1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</row>
    <row r="969" spans="1:34" ht="13" x14ac:dyDescent="0.1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</row>
    <row r="970" spans="1:34" ht="13" x14ac:dyDescent="0.1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</row>
    <row r="971" spans="1:34" ht="13" x14ac:dyDescent="0.1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</row>
    <row r="972" spans="1:34" ht="13" x14ac:dyDescent="0.1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</row>
    <row r="973" spans="1:34" ht="13" x14ac:dyDescent="0.1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</row>
    <row r="974" spans="1:34" ht="13" x14ac:dyDescent="0.1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</row>
    <row r="975" spans="1:34" ht="13" x14ac:dyDescent="0.1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</row>
    <row r="976" spans="1:34" ht="13" x14ac:dyDescent="0.1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</row>
    <row r="977" spans="1:34" ht="13" x14ac:dyDescent="0.1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</row>
    <row r="978" spans="1:34" ht="13" x14ac:dyDescent="0.1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</row>
    <row r="979" spans="1:34" ht="13" x14ac:dyDescent="0.1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</row>
    <row r="980" spans="1:34" ht="13" x14ac:dyDescent="0.1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</row>
    <row r="981" spans="1:34" ht="13" x14ac:dyDescent="0.1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</row>
    <row r="982" spans="1:34" ht="13" x14ac:dyDescent="0.1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</row>
    <row r="983" spans="1:34" ht="13" x14ac:dyDescent="0.1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</row>
    <row r="984" spans="1:34" ht="13" x14ac:dyDescent="0.1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</row>
    <row r="985" spans="1:34" ht="13" x14ac:dyDescent="0.1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</row>
    <row r="986" spans="1:34" ht="13" x14ac:dyDescent="0.1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</row>
    <row r="987" spans="1:34" ht="13" x14ac:dyDescent="0.1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</row>
    <row r="988" spans="1:34" ht="13" x14ac:dyDescent="0.1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</row>
    <row r="989" spans="1:34" ht="13" x14ac:dyDescent="0.1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</row>
    <row r="990" spans="1:34" ht="13" x14ac:dyDescent="0.1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</row>
    <row r="991" spans="1:34" ht="13" x14ac:dyDescent="0.1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</row>
    <row r="992" spans="1:34" ht="13" x14ac:dyDescent="0.1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</row>
    <row r="993" spans="1:34" ht="13" x14ac:dyDescent="0.1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</row>
    <row r="994" spans="1:34" ht="13" x14ac:dyDescent="0.1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</row>
    <row r="995" spans="1:34" ht="13" x14ac:dyDescent="0.1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</row>
    <row r="996" spans="1:34" ht="13" x14ac:dyDescent="0.1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</row>
    <row r="997" spans="1:34" ht="13" x14ac:dyDescent="0.1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</row>
    <row r="998" spans="1:34" ht="13" x14ac:dyDescent="0.1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</row>
    <row r="999" spans="1:34" ht="13" x14ac:dyDescent="0.1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</row>
    <row r="1000" spans="1:34" ht="13" x14ac:dyDescent="0.1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/>
    </sheetView>
  </sheetViews>
  <sheetFormatPr baseColWidth="10" defaultColWidth="12.6640625" defaultRowHeight="15.75" customHeight="1" x14ac:dyDescent="0.15"/>
  <cols>
    <col min="1" max="1" width="14" customWidth="1"/>
    <col min="2" max="2" width="9.1640625" customWidth="1"/>
    <col min="3" max="3" width="5.33203125" customWidth="1"/>
    <col min="4" max="4" width="12.1640625" customWidth="1"/>
    <col min="5" max="5" width="12.5" customWidth="1"/>
  </cols>
  <sheetData>
    <row r="1" spans="1:26" ht="15.75" customHeight="1" x14ac:dyDescent="0.15">
      <c r="A1" s="21" t="s">
        <v>45</v>
      </c>
      <c r="B1" s="21" t="s">
        <v>107</v>
      </c>
      <c r="C1" s="21" t="s">
        <v>108</v>
      </c>
      <c r="D1" s="21" t="s">
        <v>109</v>
      </c>
      <c r="E1" s="21" t="s">
        <v>110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75" customHeight="1" x14ac:dyDescent="0.15">
      <c r="A2" s="23" t="s">
        <v>69</v>
      </c>
      <c r="B2" s="23" t="s">
        <v>71</v>
      </c>
      <c r="C2" s="23" t="s">
        <v>111</v>
      </c>
      <c r="D2" s="23">
        <v>1.3907</v>
      </c>
      <c r="E2" s="23">
        <v>1.5928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75" customHeight="1" x14ac:dyDescent="0.15">
      <c r="A3" s="23" t="s">
        <v>69</v>
      </c>
      <c r="B3" s="23" t="s">
        <v>75</v>
      </c>
      <c r="C3" s="23" t="s">
        <v>111</v>
      </c>
      <c r="D3" s="23">
        <v>1.0932999999999999</v>
      </c>
      <c r="E3" s="23">
        <v>0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75" customHeight="1" x14ac:dyDescent="0.15">
      <c r="A4" s="23" t="s">
        <v>69</v>
      </c>
      <c r="B4" s="23" t="s">
        <v>78</v>
      </c>
      <c r="C4" s="23" t="s">
        <v>111</v>
      </c>
      <c r="D4" s="23">
        <v>101.9806</v>
      </c>
      <c r="E4" s="23" t="s">
        <v>112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75" customHeight="1" x14ac:dyDescent="0.15">
      <c r="A5" s="23" t="s">
        <v>69</v>
      </c>
      <c r="B5" s="23" t="s">
        <v>81</v>
      </c>
      <c r="C5" s="23" t="s">
        <v>111</v>
      </c>
      <c r="D5" s="23">
        <v>2.9655</v>
      </c>
      <c r="E5" s="24">
        <v>1E-4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75" customHeight="1" x14ac:dyDescent="0.15">
      <c r="A6" s="23" t="s">
        <v>69</v>
      </c>
      <c r="B6" s="23" t="s">
        <v>83</v>
      </c>
      <c r="C6" s="23" t="s">
        <v>111</v>
      </c>
      <c r="D6" s="23">
        <v>3.0015999999999998</v>
      </c>
      <c r="E6" s="23">
        <v>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75" customHeight="1" x14ac:dyDescent="0.15">
      <c r="A7" s="23" t="s">
        <v>69</v>
      </c>
      <c r="B7" s="23" t="s">
        <v>86</v>
      </c>
      <c r="C7" s="23" t="s">
        <v>111</v>
      </c>
      <c r="D7" s="23">
        <v>4.7763</v>
      </c>
      <c r="E7" s="23">
        <v>1.0376000000000001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 customHeight="1" x14ac:dyDescent="0.15">
      <c r="A8" s="23" t="s">
        <v>69</v>
      </c>
      <c r="B8" s="23" t="s">
        <v>89</v>
      </c>
      <c r="C8" s="23" t="s">
        <v>111</v>
      </c>
      <c r="D8" s="23">
        <v>2.6383999999999999</v>
      </c>
      <c r="E8" s="23">
        <v>0.69630000000000003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75" customHeight="1" x14ac:dyDescent="0.15">
      <c r="A9" s="23" t="s">
        <v>69</v>
      </c>
      <c r="B9" s="23" t="s">
        <v>90</v>
      </c>
      <c r="C9" s="23" t="s">
        <v>111</v>
      </c>
      <c r="D9" s="23">
        <v>5.8220999999999998</v>
      </c>
      <c r="E9" s="23">
        <v>1.8115000000000001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75" customHeight="1" x14ac:dyDescent="0.15">
      <c r="A10" s="23" t="s">
        <v>69</v>
      </c>
      <c r="B10" s="23" t="s">
        <v>92</v>
      </c>
      <c r="C10" s="23" t="s">
        <v>111</v>
      </c>
      <c r="D10" s="23">
        <v>4.6964499999999996</v>
      </c>
      <c r="E10" s="23">
        <v>1.6000000000000001E-3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75" customHeight="1" x14ac:dyDescent="0.15">
      <c r="A11" s="23" t="s">
        <v>94</v>
      </c>
      <c r="B11" s="23" t="s">
        <v>95</v>
      </c>
      <c r="C11" s="23" t="s">
        <v>111</v>
      </c>
      <c r="D11" s="23">
        <v>5.9718</v>
      </c>
      <c r="E11" s="23">
        <v>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75" customHeight="1" x14ac:dyDescent="0.15">
      <c r="A12" s="23" t="s">
        <v>94</v>
      </c>
      <c r="B12" s="23" t="s">
        <v>113</v>
      </c>
      <c r="C12" s="23" t="s">
        <v>111</v>
      </c>
      <c r="D12" s="23">
        <v>128.02735000000001</v>
      </c>
      <c r="E12" s="23" t="s">
        <v>112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 customHeight="1" x14ac:dyDescent="0.15">
      <c r="A13" s="23" t="s">
        <v>94</v>
      </c>
      <c r="B13" s="23" t="s">
        <v>114</v>
      </c>
      <c r="C13" s="23" t="s">
        <v>111</v>
      </c>
      <c r="D13" s="23">
        <v>36.357500000000002</v>
      </c>
      <c r="E13" s="23">
        <v>4.1195000000000004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75" customHeight="1" x14ac:dyDescent="0.15">
      <c r="A14" s="23" t="s">
        <v>94</v>
      </c>
      <c r="B14" s="23" t="s">
        <v>115</v>
      </c>
      <c r="C14" s="23" t="s">
        <v>111</v>
      </c>
      <c r="D14" s="23">
        <v>64.6447</v>
      </c>
      <c r="E14" s="23">
        <v>3.4941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15">
      <c r="A15" s="23" t="s">
        <v>69</v>
      </c>
      <c r="B15" s="23" t="s">
        <v>71</v>
      </c>
      <c r="C15" s="23" t="s">
        <v>12</v>
      </c>
      <c r="D15" s="23">
        <v>1.3574999999999999</v>
      </c>
      <c r="E15" s="23">
        <v>1.4311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75" customHeight="1" x14ac:dyDescent="0.15">
      <c r="A16" s="23" t="s">
        <v>69</v>
      </c>
      <c r="B16" s="23" t="s">
        <v>75</v>
      </c>
      <c r="C16" s="23" t="s">
        <v>12</v>
      </c>
      <c r="D16" s="23">
        <v>3.0131999999999999</v>
      </c>
      <c r="E16" s="23" t="s">
        <v>112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15">
      <c r="A17" s="23" t="s">
        <v>69</v>
      </c>
      <c r="B17" s="23" t="s">
        <v>78</v>
      </c>
      <c r="C17" s="23" t="s">
        <v>12</v>
      </c>
      <c r="D17" s="23">
        <v>0.41599999999999998</v>
      </c>
      <c r="E17" s="23" t="s">
        <v>112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75" customHeight="1" x14ac:dyDescent="0.15">
      <c r="A18" s="23" t="s">
        <v>69</v>
      </c>
      <c r="B18" s="23" t="s">
        <v>81</v>
      </c>
      <c r="C18" s="23" t="s">
        <v>12</v>
      </c>
      <c r="D18" s="23">
        <v>1.4877</v>
      </c>
      <c r="E18" s="23">
        <v>1.3899999999999999E-2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75" customHeight="1" x14ac:dyDescent="0.15">
      <c r="A19" s="23" t="s">
        <v>69</v>
      </c>
      <c r="B19" s="23" t="s">
        <v>83</v>
      </c>
      <c r="C19" s="23" t="s">
        <v>12</v>
      </c>
      <c r="D19" s="23">
        <v>3.0042</v>
      </c>
      <c r="E19" s="23" t="s">
        <v>112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75" customHeight="1" x14ac:dyDescent="0.15">
      <c r="A20" s="23" t="s">
        <v>69</v>
      </c>
      <c r="B20" s="23" t="s">
        <v>86</v>
      </c>
      <c r="C20" s="23" t="s">
        <v>12</v>
      </c>
      <c r="D20" s="23">
        <v>0.42980000000000002</v>
      </c>
      <c r="E20" s="23">
        <v>0.45040000000000002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15">
      <c r="A21" s="23" t="s">
        <v>69</v>
      </c>
      <c r="B21" s="23" t="s">
        <v>89</v>
      </c>
      <c r="C21" s="23" t="s">
        <v>12</v>
      </c>
      <c r="D21" s="23">
        <v>0.44359999999999999</v>
      </c>
      <c r="E21" s="23">
        <v>0.13650000000000001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15">
      <c r="A22" s="23" t="s">
        <v>69</v>
      </c>
      <c r="B22" s="23" t="s">
        <v>90</v>
      </c>
      <c r="C22" s="23" t="s">
        <v>12</v>
      </c>
      <c r="D22" s="23">
        <v>0.30680000000000002</v>
      </c>
      <c r="E22" s="23">
        <v>0.1095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15">
      <c r="A23" s="23" t="s">
        <v>69</v>
      </c>
      <c r="B23" s="23" t="s">
        <v>92</v>
      </c>
      <c r="C23" s="23" t="s">
        <v>12</v>
      </c>
      <c r="D23" s="23">
        <v>1.2565</v>
      </c>
      <c r="E23" s="23">
        <v>7.2849999999999998E-2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15">
      <c r="A24" s="23" t="s">
        <v>94</v>
      </c>
      <c r="B24" s="23" t="s">
        <v>95</v>
      </c>
      <c r="C24" s="23" t="s">
        <v>12</v>
      </c>
      <c r="D24" s="23">
        <v>1.9315</v>
      </c>
      <c r="E24" s="23" t="s">
        <v>112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15">
      <c r="A25" s="23" t="s">
        <v>94</v>
      </c>
      <c r="B25" s="23" t="s">
        <v>113</v>
      </c>
      <c r="C25" s="23" t="s">
        <v>12</v>
      </c>
      <c r="D25" s="23">
        <v>8.9492999999999991</v>
      </c>
      <c r="E25" s="23" t="s">
        <v>112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15">
      <c r="A26" s="23" t="s">
        <v>94</v>
      </c>
      <c r="B26" s="23" t="s">
        <v>114</v>
      </c>
      <c r="C26" s="23" t="s">
        <v>12</v>
      </c>
      <c r="D26" s="23">
        <v>2.0295999999999998</v>
      </c>
      <c r="E26" s="23">
        <v>0.16550000000000001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15">
      <c r="A27" s="23" t="s">
        <v>94</v>
      </c>
      <c r="B27" s="23" t="s">
        <v>115</v>
      </c>
      <c r="C27" s="23" t="s">
        <v>12</v>
      </c>
      <c r="D27" s="23">
        <v>2.9876999999999998</v>
      </c>
      <c r="E27" s="23">
        <v>0.22900000000000001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15">
      <c r="A28" s="23" t="s">
        <v>69</v>
      </c>
      <c r="B28" s="23" t="s">
        <v>71</v>
      </c>
      <c r="C28" s="23" t="s">
        <v>116</v>
      </c>
      <c r="D28" s="23">
        <v>5.8311999999999999</v>
      </c>
      <c r="E28" s="23">
        <v>5.5146499999999996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15">
      <c r="A29" s="23" t="s">
        <v>69</v>
      </c>
      <c r="B29" s="23" t="s">
        <v>75</v>
      </c>
      <c r="C29" s="23" t="s">
        <v>116</v>
      </c>
      <c r="D29" s="23">
        <v>33.198300000000003</v>
      </c>
      <c r="E29" s="23">
        <v>0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15">
      <c r="A30" s="23" t="s">
        <v>69</v>
      </c>
      <c r="B30" s="23" t="s">
        <v>78</v>
      </c>
      <c r="C30" s="23" t="s">
        <v>116</v>
      </c>
      <c r="D30" s="23">
        <v>4.9949000000000003</v>
      </c>
      <c r="E30" s="23" t="s">
        <v>112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15">
      <c r="A31" s="23" t="s">
        <v>69</v>
      </c>
      <c r="B31" s="23" t="s">
        <v>81</v>
      </c>
      <c r="C31" s="23" t="s">
        <v>116</v>
      </c>
      <c r="D31" s="23">
        <v>9.6875999999999998</v>
      </c>
      <c r="E31" s="23">
        <v>0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15">
      <c r="A32" s="23" t="s">
        <v>69</v>
      </c>
      <c r="B32" s="23" t="s">
        <v>83</v>
      </c>
      <c r="C32" s="23" t="s">
        <v>116</v>
      </c>
      <c r="D32" s="23">
        <v>11.382300000000001</v>
      </c>
      <c r="E32" s="23">
        <v>0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15">
      <c r="A33" s="23" t="s">
        <v>69</v>
      </c>
      <c r="B33" s="23" t="s">
        <v>86</v>
      </c>
      <c r="C33" s="23" t="s">
        <v>116</v>
      </c>
      <c r="D33" s="23">
        <v>3.3479000000000001</v>
      </c>
      <c r="E33" s="23">
        <v>1.3173999999999999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15">
      <c r="A34" s="23" t="s">
        <v>69</v>
      </c>
      <c r="B34" s="23" t="s">
        <v>89</v>
      </c>
      <c r="C34" s="23" t="s">
        <v>116</v>
      </c>
      <c r="D34" s="23">
        <v>1.8380000000000001</v>
      </c>
      <c r="E34" s="23">
        <v>0.62090000000000001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15">
      <c r="A35" s="23" t="s">
        <v>69</v>
      </c>
      <c r="B35" s="23" t="s">
        <v>90</v>
      </c>
      <c r="C35" s="23" t="s">
        <v>116</v>
      </c>
      <c r="D35" s="23">
        <v>1.3683000000000001</v>
      </c>
      <c r="E35" s="23">
        <v>0.47360000000000002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15">
      <c r="A36" s="23" t="s">
        <v>69</v>
      </c>
      <c r="B36" s="23" t="s">
        <v>92</v>
      </c>
      <c r="C36" s="23" t="s">
        <v>116</v>
      </c>
      <c r="D36" s="23">
        <v>7.4259000000000004</v>
      </c>
      <c r="E36" s="23">
        <v>2.0400000000000001E-2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15">
      <c r="A37" s="23" t="s">
        <v>94</v>
      </c>
      <c r="B37" s="23" t="s">
        <v>95</v>
      </c>
      <c r="C37" s="23" t="s">
        <v>116</v>
      </c>
      <c r="D37" s="23">
        <v>14.4018</v>
      </c>
      <c r="E37" s="23">
        <v>0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15">
      <c r="A38" s="23" t="s">
        <v>94</v>
      </c>
      <c r="B38" s="23" t="s">
        <v>113</v>
      </c>
      <c r="C38" s="23" t="s">
        <v>116</v>
      </c>
      <c r="D38" s="23">
        <v>11.696099999999999</v>
      </c>
      <c r="E38" s="23" t="s">
        <v>112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15">
      <c r="A39" s="23" t="s">
        <v>94</v>
      </c>
      <c r="B39" s="23" t="s">
        <v>114</v>
      </c>
      <c r="C39" s="23" t="s">
        <v>116</v>
      </c>
      <c r="D39" s="23">
        <v>6.7168999999999999</v>
      </c>
      <c r="E39" s="23">
        <v>0.85950000000000004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15">
      <c r="A40" s="23" t="s">
        <v>94</v>
      </c>
      <c r="B40" s="23" t="s">
        <v>115</v>
      </c>
      <c r="C40" s="23" t="s">
        <v>116</v>
      </c>
      <c r="D40" s="23">
        <v>9.3849999999999998</v>
      </c>
      <c r="E40" s="23">
        <v>0.87709999999999999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15">
      <c r="A41" s="23" t="s">
        <v>69</v>
      </c>
      <c r="B41" s="23" t="s">
        <v>71</v>
      </c>
      <c r="C41" s="23" t="s">
        <v>117</v>
      </c>
      <c r="D41" s="23">
        <v>1.2051000000000001</v>
      </c>
      <c r="E41" s="23">
        <v>1.83945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15">
      <c r="A42" s="23" t="s">
        <v>69</v>
      </c>
      <c r="B42" s="23" t="s">
        <v>75</v>
      </c>
      <c r="C42" s="23" t="s">
        <v>117</v>
      </c>
      <c r="D42" s="23">
        <v>10.8635</v>
      </c>
      <c r="E42" s="23">
        <v>7.7100999999999997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15">
      <c r="A43" s="23" t="s">
        <v>69</v>
      </c>
      <c r="B43" s="23" t="s">
        <v>78</v>
      </c>
      <c r="C43" s="23" t="s">
        <v>117</v>
      </c>
      <c r="D43" s="23">
        <v>1.3843000000000001</v>
      </c>
      <c r="E43" s="23" t="s">
        <v>112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15">
      <c r="A44" s="23" t="s">
        <v>69</v>
      </c>
      <c r="B44" s="23" t="s">
        <v>81</v>
      </c>
      <c r="C44" s="23" t="s">
        <v>117</v>
      </c>
      <c r="D44" s="23">
        <v>0</v>
      </c>
      <c r="E44" s="23">
        <v>0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15">
      <c r="A45" s="23" t="s">
        <v>69</v>
      </c>
      <c r="B45" s="23" t="s">
        <v>83</v>
      </c>
      <c r="C45" s="23" t="s">
        <v>117</v>
      </c>
      <c r="D45" s="23">
        <v>0</v>
      </c>
      <c r="E45" s="23">
        <v>0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15">
      <c r="A46" s="23" t="s">
        <v>69</v>
      </c>
      <c r="B46" s="23" t="s">
        <v>86</v>
      </c>
      <c r="C46" s="23" t="s">
        <v>117</v>
      </c>
      <c r="D46" s="23">
        <v>0.30359999999999998</v>
      </c>
      <c r="E46" s="23">
        <v>0.2387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15">
      <c r="A47" s="23" t="s">
        <v>69</v>
      </c>
      <c r="B47" s="23" t="s">
        <v>89</v>
      </c>
      <c r="C47" s="23" t="s">
        <v>117</v>
      </c>
      <c r="D47" s="23">
        <v>0.45290000000000002</v>
      </c>
      <c r="E47" s="23">
        <v>0.71689999999999998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15">
      <c r="A48" s="23" t="s">
        <v>69</v>
      </c>
      <c r="B48" s="23" t="s">
        <v>90</v>
      </c>
      <c r="C48" s="23" t="s">
        <v>117</v>
      </c>
      <c r="D48" s="23">
        <v>0.54379999999999995</v>
      </c>
      <c r="E48" s="23">
        <v>0.87119999999999997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15">
      <c r="A49" s="23" t="s">
        <v>69</v>
      </c>
      <c r="B49" s="23" t="s">
        <v>92</v>
      </c>
      <c r="C49" s="23" t="s">
        <v>117</v>
      </c>
      <c r="D49" s="23">
        <v>1.0823</v>
      </c>
      <c r="E49" s="23">
        <v>0.40450000000000003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15">
      <c r="A50" s="23" t="s">
        <v>94</v>
      </c>
      <c r="B50" s="23" t="s">
        <v>95</v>
      </c>
      <c r="C50" s="23" t="s">
        <v>117</v>
      </c>
      <c r="D50" s="23">
        <v>10.9331</v>
      </c>
      <c r="E50" s="23">
        <v>5.0465999999999998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15">
      <c r="A51" s="23" t="s">
        <v>94</v>
      </c>
      <c r="B51" s="23" t="s">
        <v>113</v>
      </c>
      <c r="C51" s="23" t="s">
        <v>117</v>
      </c>
      <c r="D51" s="23">
        <v>6.1870000000000003</v>
      </c>
      <c r="E51" s="23" t="s">
        <v>112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15">
      <c r="A52" s="23" t="s">
        <v>94</v>
      </c>
      <c r="B52" s="23" t="s">
        <v>114</v>
      </c>
      <c r="C52" s="23" t="s">
        <v>117</v>
      </c>
      <c r="D52" s="23">
        <v>5.8537999999999997</v>
      </c>
      <c r="E52" s="23">
        <v>1.8903000000000001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15">
      <c r="A53" s="23" t="s">
        <v>94</v>
      </c>
      <c r="B53" s="23" t="s">
        <v>115</v>
      </c>
      <c r="C53" s="23" t="s">
        <v>117</v>
      </c>
      <c r="D53" s="23">
        <v>5.2426000000000004</v>
      </c>
      <c r="E53" s="23">
        <v>0.97330000000000005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15">
      <c r="A54" s="23" t="s">
        <v>69</v>
      </c>
      <c r="B54" s="23" t="s">
        <v>71</v>
      </c>
      <c r="C54" s="23" t="s">
        <v>6</v>
      </c>
      <c r="D54" s="23">
        <v>4.3398000000000003</v>
      </c>
      <c r="E54" s="23">
        <v>3.5868000000000002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15">
      <c r="A55" s="23" t="s">
        <v>69</v>
      </c>
      <c r="B55" s="23" t="s">
        <v>75</v>
      </c>
      <c r="C55" s="23" t="s">
        <v>6</v>
      </c>
      <c r="D55" s="23">
        <v>4.8844000000000003</v>
      </c>
      <c r="E55" s="23">
        <v>0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15">
      <c r="A56" s="23" t="s">
        <v>69</v>
      </c>
      <c r="B56" s="23" t="s">
        <v>78</v>
      </c>
      <c r="C56" s="23" t="s">
        <v>6</v>
      </c>
      <c r="D56" s="23">
        <v>3.6082000000000001</v>
      </c>
      <c r="E56" s="23" t="s">
        <v>112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15">
      <c r="A57" s="23" t="s">
        <v>69</v>
      </c>
      <c r="B57" s="23" t="s">
        <v>81</v>
      </c>
      <c r="C57" s="23" t="s">
        <v>6</v>
      </c>
      <c r="D57" s="23" t="s">
        <v>118</v>
      </c>
      <c r="E57" s="23" t="s">
        <v>112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15">
      <c r="A58" s="23" t="s">
        <v>69</v>
      </c>
      <c r="B58" s="23" t="s">
        <v>83</v>
      </c>
      <c r="C58" s="23" t="s">
        <v>6</v>
      </c>
      <c r="D58" s="23" t="s">
        <v>118</v>
      </c>
      <c r="E58" s="23" t="s">
        <v>112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15">
      <c r="A59" s="23" t="s">
        <v>69</v>
      </c>
      <c r="B59" s="23" t="s">
        <v>86</v>
      </c>
      <c r="C59" s="23" t="s">
        <v>6</v>
      </c>
      <c r="D59" s="23">
        <v>11.027699999999999</v>
      </c>
      <c r="E59" s="23">
        <v>5.5198999999999998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15">
      <c r="A60" s="23" t="s">
        <v>69</v>
      </c>
      <c r="B60" s="23" t="s">
        <v>89</v>
      </c>
      <c r="C60" s="23" t="s">
        <v>6</v>
      </c>
      <c r="D60" s="23">
        <v>4.0583999999999998</v>
      </c>
      <c r="E60" s="23">
        <v>0.86619999999999997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15">
      <c r="A61" s="23" t="s">
        <v>69</v>
      </c>
      <c r="B61" s="23" t="s">
        <v>90</v>
      </c>
      <c r="C61" s="23" t="s">
        <v>6</v>
      </c>
      <c r="D61" s="23">
        <v>2.5162</v>
      </c>
      <c r="E61" s="23">
        <v>0.54359999999999997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15">
      <c r="A62" s="23" t="s">
        <v>69</v>
      </c>
      <c r="B62" s="23" t="s">
        <v>92</v>
      </c>
      <c r="C62" s="23" t="s">
        <v>6</v>
      </c>
      <c r="D62" s="23">
        <v>4.4167500000000004</v>
      </c>
      <c r="E62" s="23">
        <v>5.4199999999999998E-2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15">
      <c r="A63" s="23" t="s">
        <v>94</v>
      </c>
      <c r="B63" s="23" t="s">
        <v>95</v>
      </c>
      <c r="C63" s="23" t="s">
        <v>6</v>
      </c>
      <c r="D63" s="23">
        <v>1.3172999999999999</v>
      </c>
      <c r="E63" s="23">
        <v>0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15">
      <c r="A64" s="23" t="s">
        <v>94</v>
      </c>
      <c r="B64" s="23" t="s">
        <v>113</v>
      </c>
      <c r="C64" s="23" t="s">
        <v>6</v>
      </c>
      <c r="D64" s="23">
        <v>1.84405</v>
      </c>
      <c r="E64" s="23" t="s">
        <v>112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15">
      <c r="A65" s="23" t="s">
        <v>94</v>
      </c>
      <c r="B65" s="23" t="s">
        <v>114</v>
      </c>
      <c r="C65" s="23" t="s">
        <v>6</v>
      </c>
      <c r="D65" s="23">
        <v>1.1474</v>
      </c>
      <c r="E65" s="23">
        <v>0.45469999999999999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3" x14ac:dyDescent="0.15">
      <c r="A66" s="23" t="s">
        <v>94</v>
      </c>
      <c r="B66" s="23" t="s">
        <v>115</v>
      </c>
      <c r="C66" s="23" t="s">
        <v>6</v>
      </c>
      <c r="D66" s="23">
        <v>1.7902</v>
      </c>
      <c r="E66" s="23">
        <v>0.9012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3" x14ac:dyDescent="0.15">
      <c r="A67" s="12"/>
      <c r="B67" s="12"/>
      <c r="C67" s="12"/>
      <c r="D67" s="12"/>
      <c r="E67" s="1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3" x14ac:dyDescent="0.15">
      <c r="A68" s="12"/>
      <c r="B68" s="12"/>
      <c r="C68" s="12"/>
      <c r="D68" s="12"/>
      <c r="E68" s="1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3" x14ac:dyDescent="0.15">
      <c r="A69" s="12"/>
      <c r="B69" s="12"/>
      <c r="C69" s="12"/>
      <c r="D69" s="12"/>
      <c r="E69" s="1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3" x14ac:dyDescent="0.15">
      <c r="A70" s="12"/>
      <c r="B70" s="12"/>
      <c r="C70" s="12"/>
      <c r="D70" s="12"/>
      <c r="E70" s="1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3" x14ac:dyDescent="0.15">
      <c r="A71" s="12"/>
      <c r="B71" s="12"/>
      <c r="C71" s="12"/>
      <c r="D71" s="12"/>
      <c r="E71" s="1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3" x14ac:dyDescent="0.15">
      <c r="A72" s="12"/>
      <c r="B72" s="12"/>
      <c r="C72" s="12"/>
      <c r="D72" s="12"/>
      <c r="E72" s="1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3" x14ac:dyDescent="0.15">
      <c r="A73" s="12"/>
      <c r="B73" s="12"/>
      <c r="C73" s="12"/>
      <c r="D73" s="12"/>
      <c r="E73" s="1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3" x14ac:dyDescent="0.15">
      <c r="A74" s="12"/>
      <c r="B74" s="12"/>
      <c r="C74" s="12"/>
      <c r="D74" s="12"/>
      <c r="E74" s="1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3" x14ac:dyDescent="0.15">
      <c r="A75" s="12"/>
      <c r="B75" s="12"/>
      <c r="C75" s="12"/>
      <c r="D75" s="12"/>
      <c r="E75" s="1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3" x14ac:dyDescent="0.15">
      <c r="A76" s="12"/>
      <c r="B76" s="12"/>
      <c r="C76" s="12"/>
      <c r="D76" s="12"/>
      <c r="E76" s="1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3" x14ac:dyDescent="0.15">
      <c r="A77" s="12"/>
      <c r="B77" s="12"/>
      <c r="C77" s="12"/>
      <c r="D77" s="12"/>
      <c r="E77" s="1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3" x14ac:dyDescent="0.15">
      <c r="A78" s="12"/>
      <c r="B78" s="12"/>
      <c r="C78" s="12"/>
      <c r="D78" s="12"/>
      <c r="E78" s="1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3" x14ac:dyDescent="0.15">
      <c r="A79" s="12"/>
      <c r="B79" s="12"/>
      <c r="C79" s="12"/>
      <c r="D79" s="12"/>
      <c r="E79" s="1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3" x14ac:dyDescent="0.15">
      <c r="A80" s="12"/>
      <c r="B80" s="12"/>
      <c r="C80" s="12"/>
      <c r="D80" s="12"/>
      <c r="E80" s="1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3" x14ac:dyDescent="0.15">
      <c r="A81" s="12"/>
      <c r="B81" s="12"/>
      <c r="C81" s="12"/>
      <c r="D81" s="12"/>
      <c r="E81" s="1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3" x14ac:dyDescent="0.15">
      <c r="A82" s="12"/>
      <c r="B82" s="12"/>
      <c r="C82" s="12"/>
      <c r="D82" s="12"/>
      <c r="E82" s="1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3" x14ac:dyDescent="0.15">
      <c r="A83" s="12"/>
      <c r="B83" s="12"/>
      <c r="C83" s="12"/>
      <c r="D83" s="12"/>
      <c r="E83" s="1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3" x14ac:dyDescent="0.15">
      <c r="A84" s="12"/>
      <c r="B84" s="12"/>
      <c r="C84" s="12"/>
      <c r="D84" s="12"/>
      <c r="E84" s="1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3" x14ac:dyDescent="0.15">
      <c r="A85" s="12"/>
      <c r="B85" s="12"/>
      <c r="C85" s="12"/>
      <c r="D85" s="12"/>
      <c r="E85" s="1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3" x14ac:dyDescent="0.15">
      <c r="A86" s="12"/>
      <c r="B86" s="12"/>
      <c r="C86" s="12"/>
      <c r="D86" s="12"/>
      <c r="E86" s="1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3" x14ac:dyDescent="0.15">
      <c r="A87" s="12"/>
      <c r="B87" s="12"/>
      <c r="C87" s="12"/>
      <c r="D87" s="12"/>
      <c r="E87" s="1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3" x14ac:dyDescent="0.15">
      <c r="A88" s="12"/>
      <c r="B88" s="12"/>
      <c r="C88" s="12"/>
      <c r="D88" s="12"/>
      <c r="E88" s="1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3" x14ac:dyDescent="0.15">
      <c r="A89" s="12"/>
      <c r="B89" s="12"/>
      <c r="C89" s="12"/>
      <c r="D89" s="12"/>
      <c r="E89" s="1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3" x14ac:dyDescent="0.15">
      <c r="A90" s="12"/>
      <c r="B90" s="12"/>
      <c r="C90" s="12"/>
      <c r="D90" s="12"/>
      <c r="E90" s="1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3" x14ac:dyDescent="0.15">
      <c r="A91" s="12"/>
      <c r="B91" s="12"/>
      <c r="C91" s="12"/>
      <c r="D91" s="12"/>
      <c r="E91" s="1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3" x14ac:dyDescent="0.15">
      <c r="A92" s="12"/>
      <c r="B92" s="12"/>
      <c r="C92" s="12"/>
      <c r="D92" s="12"/>
      <c r="E92" s="1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3" x14ac:dyDescent="0.15">
      <c r="A93" s="12"/>
      <c r="B93" s="12"/>
      <c r="C93" s="12"/>
      <c r="D93" s="12"/>
      <c r="E93" s="1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3" x14ac:dyDescent="0.15">
      <c r="A94" s="12"/>
      <c r="B94" s="12"/>
      <c r="C94" s="12"/>
      <c r="D94" s="12"/>
      <c r="E94" s="1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3" x14ac:dyDescent="0.15">
      <c r="A95" s="12"/>
      <c r="B95" s="12"/>
      <c r="C95" s="12"/>
      <c r="D95" s="12"/>
      <c r="E95" s="1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3" x14ac:dyDescent="0.15">
      <c r="A96" s="12"/>
      <c r="B96" s="12"/>
      <c r="C96" s="12"/>
      <c r="D96" s="12"/>
      <c r="E96" s="1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3" x14ac:dyDescent="0.15">
      <c r="A97" s="12"/>
      <c r="B97" s="12"/>
      <c r="C97" s="12"/>
      <c r="D97" s="12"/>
      <c r="E97" s="1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3" x14ac:dyDescent="0.15">
      <c r="A98" s="12"/>
      <c r="B98" s="12"/>
      <c r="C98" s="12"/>
      <c r="D98" s="12"/>
      <c r="E98" s="1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3" x14ac:dyDescent="0.15">
      <c r="A99" s="12"/>
      <c r="B99" s="12"/>
      <c r="C99" s="12"/>
      <c r="D99" s="12"/>
      <c r="E99" s="1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3" x14ac:dyDescent="0.15">
      <c r="A100" s="12"/>
      <c r="B100" s="12"/>
      <c r="C100" s="12"/>
      <c r="D100" s="12"/>
      <c r="E100" s="1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3" x14ac:dyDescent="0.15">
      <c r="A101" s="12"/>
      <c r="B101" s="12"/>
      <c r="C101" s="12"/>
      <c r="D101" s="12"/>
      <c r="E101" s="1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3" x14ac:dyDescent="0.15">
      <c r="A102" s="12"/>
      <c r="B102" s="12"/>
      <c r="C102" s="12"/>
      <c r="D102" s="12"/>
      <c r="E102" s="1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3" x14ac:dyDescent="0.15">
      <c r="A103" s="12"/>
      <c r="B103" s="12"/>
      <c r="C103" s="12"/>
      <c r="D103" s="12"/>
      <c r="E103" s="1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3" x14ac:dyDescent="0.15">
      <c r="A104" s="12"/>
      <c r="B104" s="12"/>
      <c r="C104" s="12"/>
      <c r="D104" s="12"/>
      <c r="E104" s="1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3" x14ac:dyDescent="0.15">
      <c r="A105" s="12"/>
      <c r="B105" s="12"/>
      <c r="C105" s="12"/>
      <c r="D105" s="12"/>
      <c r="E105" s="1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3" x14ac:dyDescent="0.15">
      <c r="A106" s="12"/>
      <c r="B106" s="12"/>
      <c r="C106" s="12"/>
      <c r="D106" s="12"/>
      <c r="E106" s="1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3" x14ac:dyDescent="0.15">
      <c r="A107" s="12"/>
      <c r="B107" s="12"/>
      <c r="C107" s="12"/>
      <c r="D107" s="12"/>
      <c r="E107" s="1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3" x14ac:dyDescent="0.15">
      <c r="A108" s="12"/>
      <c r="B108" s="12"/>
      <c r="C108" s="12"/>
      <c r="D108" s="12"/>
      <c r="E108" s="1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3" x14ac:dyDescent="0.15">
      <c r="A109" s="12"/>
      <c r="B109" s="12"/>
      <c r="C109" s="12"/>
      <c r="D109" s="12"/>
      <c r="E109" s="1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3" x14ac:dyDescent="0.15">
      <c r="A110" s="12"/>
      <c r="B110" s="12"/>
      <c r="C110" s="12"/>
      <c r="D110" s="12"/>
      <c r="E110" s="1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3" x14ac:dyDescent="0.15">
      <c r="A111" s="12"/>
      <c r="B111" s="12"/>
      <c r="C111" s="12"/>
      <c r="D111" s="12"/>
      <c r="E111" s="1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3" x14ac:dyDescent="0.15">
      <c r="A112" s="12"/>
      <c r="B112" s="12"/>
      <c r="C112" s="12"/>
      <c r="D112" s="12"/>
      <c r="E112" s="1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3" x14ac:dyDescent="0.15">
      <c r="A113" s="12"/>
      <c r="B113" s="12"/>
      <c r="C113" s="12"/>
      <c r="D113" s="12"/>
      <c r="E113" s="1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3" x14ac:dyDescent="0.15">
      <c r="A114" s="12"/>
      <c r="B114" s="12"/>
      <c r="C114" s="12"/>
      <c r="D114" s="12"/>
      <c r="E114" s="1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3" x14ac:dyDescent="0.15">
      <c r="A115" s="12"/>
      <c r="B115" s="12"/>
      <c r="C115" s="12"/>
      <c r="D115" s="12"/>
      <c r="E115" s="1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3" x14ac:dyDescent="0.15">
      <c r="A116" s="12"/>
      <c r="B116" s="12"/>
      <c r="C116" s="12"/>
      <c r="D116" s="12"/>
      <c r="E116" s="1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3" x14ac:dyDescent="0.15">
      <c r="A117" s="12"/>
      <c r="B117" s="12"/>
      <c r="C117" s="12"/>
      <c r="D117" s="12"/>
      <c r="E117" s="1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3" x14ac:dyDescent="0.15">
      <c r="A118" s="12"/>
      <c r="B118" s="12"/>
      <c r="C118" s="12"/>
      <c r="D118" s="12"/>
      <c r="E118" s="1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3" x14ac:dyDescent="0.15">
      <c r="A119" s="12"/>
      <c r="B119" s="12"/>
      <c r="C119" s="12"/>
      <c r="D119" s="12"/>
      <c r="E119" s="1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3" x14ac:dyDescent="0.15">
      <c r="A120" s="12"/>
      <c r="B120" s="12"/>
      <c r="C120" s="12"/>
      <c r="D120" s="12"/>
      <c r="E120" s="1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3" x14ac:dyDescent="0.15">
      <c r="A121" s="12"/>
      <c r="B121" s="12"/>
      <c r="C121" s="12"/>
      <c r="D121" s="12"/>
      <c r="E121" s="1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3" x14ac:dyDescent="0.15">
      <c r="A122" s="12"/>
      <c r="B122" s="12"/>
      <c r="C122" s="12"/>
      <c r="D122" s="12"/>
      <c r="E122" s="1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3" x14ac:dyDescent="0.15">
      <c r="A123" s="12"/>
      <c r="B123" s="12"/>
      <c r="C123" s="12"/>
      <c r="D123" s="12"/>
      <c r="E123" s="1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3" x14ac:dyDescent="0.15">
      <c r="A124" s="12"/>
      <c r="B124" s="12"/>
      <c r="C124" s="12"/>
      <c r="D124" s="12"/>
      <c r="E124" s="1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3" x14ac:dyDescent="0.15">
      <c r="A125" s="12"/>
      <c r="B125" s="12"/>
      <c r="C125" s="12"/>
      <c r="D125" s="12"/>
      <c r="E125" s="1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3" x14ac:dyDescent="0.15">
      <c r="A126" s="12"/>
      <c r="B126" s="12"/>
      <c r="C126" s="12"/>
      <c r="D126" s="12"/>
      <c r="E126" s="1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3" x14ac:dyDescent="0.15">
      <c r="A127" s="12"/>
      <c r="B127" s="12"/>
      <c r="C127" s="12"/>
      <c r="D127" s="12"/>
      <c r="E127" s="1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3" x14ac:dyDescent="0.15">
      <c r="A128" s="12"/>
      <c r="B128" s="12"/>
      <c r="C128" s="12"/>
      <c r="D128" s="12"/>
      <c r="E128" s="1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3" x14ac:dyDescent="0.15">
      <c r="A129" s="12"/>
      <c r="B129" s="12"/>
      <c r="C129" s="12"/>
      <c r="D129" s="12"/>
      <c r="E129" s="1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3" x14ac:dyDescent="0.15">
      <c r="A130" s="12"/>
      <c r="B130" s="12"/>
      <c r="C130" s="12"/>
      <c r="D130" s="12"/>
      <c r="E130" s="1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3" x14ac:dyDescent="0.15">
      <c r="A131" s="12"/>
      <c r="B131" s="12"/>
      <c r="C131" s="12"/>
      <c r="D131" s="12"/>
      <c r="E131" s="1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3" x14ac:dyDescent="0.15">
      <c r="A132" s="12"/>
      <c r="B132" s="12"/>
      <c r="C132" s="12"/>
      <c r="D132" s="12"/>
      <c r="E132" s="1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3" x14ac:dyDescent="0.15">
      <c r="A133" s="12"/>
      <c r="B133" s="12"/>
      <c r="C133" s="12"/>
      <c r="D133" s="12"/>
      <c r="E133" s="1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3" x14ac:dyDescent="0.15">
      <c r="A134" s="12"/>
      <c r="B134" s="12"/>
      <c r="C134" s="12"/>
      <c r="D134" s="12"/>
      <c r="E134" s="1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3" x14ac:dyDescent="0.15">
      <c r="A135" s="12"/>
      <c r="B135" s="12"/>
      <c r="C135" s="12"/>
      <c r="D135" s="12"/>
      <c r="E135" s="1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3" x14ac:dyDescent="0.15">
      <c r="A136" s="12"/>
      <c r="B136" s="12"/>
      <c r="C136" s="12"/>
      <c r="D136" s="12"/>
      <c r="E136" s="1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3" x14ac:dyDescent="0.15">
      <c r="A137" s="12"/>
      <c r="B137" s="12"/>
      <c r="C137" s="12"/>
      <c r="D137" s="12"/>
      <c r="E137" s="1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3" x14ac:dyDescent="0.15">
      <c r="A138" s="12"/>
      <c r="B138" s="12"/>
      <c r="C138" s="12"/>
      <c r="D138" s="12"/>
      <c r="E138" s="1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3" x14ac:dyDescent="0.15">
      <c r="A139" s="12"/>
      <c r="B139" s="12"/>
      <c r="C139" s="12"/>
      <c r="D139" s="12"/>
      <c r="E139" s="1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3" x14ac:dyDescent="0.15">
      <c r="A140" s="12"/>
      <c r="B140" s="12"/>
      <c r="C140" s="12"/>
      <c r="D140" s="12"/>
      <c r="E140" s="1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3" x14ac:dyDescent="0.15">
      <c r="A141" s="12"/>
      <c r="B141" s="12"/>
      <c r="C141" s="12"/>
      <c r="D141" s="12"/>
      <c r="E141" s="1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3" x14ac:dyDescent="0.15">
      <c r="A142" s="12"/>
      <c r="B142" s="12"/>
      <c r="C142" s="12"/>
      <c r="D142" s="12"/>
      <c r="E142" s="1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3" x14ac:dyDescent="0.15">
      <c r="A143" s="12"/>
      <c r="B143" s="12"/>
      <c r="C143" s="12"/>
      <c r="D143" s="12"/>
      <c r="E143" s="1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3" x14ac:dyDescent="0.15">
      <c r="A144" s="12"/>
      <c r="B144" s="12"/>
      <c r="C144" s="12"/>
      <c r="D144" s="12"/>
      <c r="E144" s="1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3" x14ac:dyDescent="0.15">
      <c r="A145" s="12"/>
      <c r="B145" s="12"/>
      <c r="C145" s="12"/>
      <c r="D145" s="12"/>
      <c r="E145" s="1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3" x14ac:dyDescent="0.15">
      <c r="A146" s="12"/>
      <c r="B146" s="12"/>
      <c r="C146" s="12"/>
      <c r="D146" s="12"/>
      <c r="E146" s="1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3" x14ac:dyDescent="0.15">
      <c r="A147" s="12"/>
      <c r="B147" s="12"/>
      <c r="C147" s="12"/>
      <c r="D147" s="12"/>
      <c r="E147" s="1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3" x14ac:dyDescent="0.15">
      <c r="A148" s="12"/>
      <c r="B148" s="12"/>
      <c r="C148" s="12"/>
      <c r="D148" s="12"/>
      <c r="E148" s="1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3" x14ac:dyDescent="0.15">
      <c r="A149" s="12"/>
      <c r="B149" s="12"/>
      <c r="C149" s="12"/>
      <c r="D149" s="12"/>
      <c r="E149" s="1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3" x14ac:dyDescent="0.15">
      <c r="A150" s="12"/>
      <c r="B150" s="12"/>
      <c r="C150" s="12"/>
      <c r="D150" s="12"/>
      <c r="E150" s="1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3" x14ac:dyDescent="0.15">
      <c r="A151" s="12"/>
      <c r="B151" s="12"/>
      <c r="C151" s="12"/>
      <c r="D151" s="12"/>
      <c r="E151" s="1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3" x14ac:dyDescent="0.15">
      <c r="A152" s="12"/>
      <c r="B152" s="12"/>
      <c r="C152" s="12"/>
      <c r="D152" s="12"/>
      <c r="E152" s="1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3" x14ac:dyDescent="0.15">
      <c r="A153" s="12"/>
      <c r="B153" s="12"/>
      <c r="C153" s="12"/>
      <c r="D153" s="12"/>
      <c r="E153" s="1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3" x14ac:dyDescent="0.15">
      <c r="A154" s="12"/>
      <c r="B154" s="12"/>
      <c r="C154" s="12"/>
      <c r="D154" s="12"/>
      <c r="E154" s="1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3" x14ac:dyDescent="0.15">
      <c r="A155" s="12"/>
      <c r="B155" s="12"/>
      <c r="C155" s="12"/>
      <c r="D155" s="12"/>
      <c r="E155" s="1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3" x14ac:dyDescent="0.15">
      <c r="A156" s="12"/>
      <c r="B156" s="12"/>
      <c r="C156" s="12"/>
      <c r="D156" s="12"/>
      <c r="E156" s="1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3" x14ac:dyDescent="0.15">
      <c r="A157" s="12"/>
      <c r="B157" s="12"/>
      <c r="C157" s="12"/>
      <c r="D157" s="12"/>
      <c r="E157" s="1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3" x14ac:dyDescent="0.15">
      <c r="A158" s="12"/>
      <c r="B158" s="12"/>
      <c r="C158" s="12"/>
      <c r="D158" s="12"/>
      <c r="E158" s="1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3" x14ac:dyDescent="0.15">
      <c r="A159" s="12"/>
      <c r="B159" s="12"/>
      <c r="C159" s="12"/>
      <c r="D159" s="12"/>
      <c r="E159" s="1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3" x14ac:dyDescent="0.15">
      <c r="A160" s="12"/>
      <c r="B160" s="12"/>
      <c r="C160" s="12"/>
      <c r="D160" s="12"/>
      <c r="E160" s="1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3" x14ac:dyDescent="0.15">
      <c r="A161" s="12"/>
      <c r="B161" s="12"/>
      <c r="C161" s="12"/>
      <c r="D161" s="12"/>
      <c r="E161" s="1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3" x14ac:dyDescent="0.15">
      <c r="A162" s="12"/>
      <c r="B162" s="12"/>
      <c r="C162" s="12"/>
      <c r="D162" s="12"/>
      <c r="E162" s="1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3" x14ac:dyDescent="0.15">
      <c r="A163" s="12"/>
      <c r="B163" s="12"/>
      <c r="C163" s="12"/>
      <c r="D163" s="12"/>
      <c r="E163" s="1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3" x14ac:dyDescent="0.15">
      <c r="A164" s="12"/>
      <c r="B164" s="12"/>
      <c r="C164" s="12"/>
      <c r="D164" s="12"/>
      <c r="E164" s="1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3" x14ac:dyDescent="0.15">
      <c r="A165" s="12"/>
      <c r="B165" s="12"/>
      <c r="C165" s="12"/>
      <c r="D165" s="12"/>
      <c r="E165" s="1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3" x14ac:dyDescent="0.15">
      <c r="A166" s="12"/>
      <c r="B166" s="12"/>
      <c r="C166" s="12"/>
      <c r="D166" s="12"/>
      <c r="E166" s="1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3" x14ac:dyDescent="0.15">
      <c r="A167" s="12"/>
      <c r="B167" s="12"/>
      <c r="C167" s="12"/>
      <c r="D167" s="12"/>
      <c r="E167" s="1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3" x14ac:dyDescent="0.15">
      <c r="A168" s="12"/>
      <c r="B168" s="12"/>
      <c r="C168" s="12"/>
      <c r="D168" s="12"/>
      <c r="E168" s="1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3" x14ac:dyDescent="0.15">
      <c r="A169" s="12"/>
      <c r="B169" s="12"/>
      <c r="C169" s="12"/>
      <c r="D169" s="12"/>
      <c r="E169" s="1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3" x14ac:dyDescent="0.15">
      <c r="A170" s="12"/>
      <c r="B170" s="12"/>
      <c r="C170" s="12"/>
      <c r="D170" s="12"/>
      <c r="E170" s="1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3" x14ac:dyDescent="0.15">
      <c r="A171" s="12"/>
      <c r="B171" s="12"/>
      <c r="C171" s="12"/>
      <c r="D171" s="12"/>
      <c r="E171" s="1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3" x14ac:dyDescent="0.15">
      <c r="A172" s="12"/>
      <c r="B172" s="12"/>
      <c r="C172" s="12"/>
      <c r="D172" s="12"/>
      <c r="E172" s="1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3" x14ac:dyDescent="0.15">
      <c r="A173" s="12"/>
      <c r="B173" s="12"/>
      <c r="C173" s="12"/>
      <c r="D173" s="12"/>
      <c r="E173" s="1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3" x14ac:dyDescent="0.15">
      <c r="A174" s="12"/>
      <c r="B174" s="12"/>
      <c r="C174" s="12"/>
      <c r="D174" s="12"/>
      <c r="E174" s="1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3" x14ac:dyDescent="0.15">
      <c r="A175" s="12"/>
      <c r="B175" s="12"/>
      <c r="C175" s="12"/>
      <c r="D175" s="12"/>
      <c r="E175" s="1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3" x14ac:dyDescent="0.15">
      <c r="A176" s="12"/>
      <c r="B176" s="12"/>
      <c r="C176" s="12"/>
      <c r="D176" s="12"/>
      <c r="E176" s="1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3" x14ac:dyDescent="0.15">
      <c r="A177" s="12"/>
      <c r="B177" s="12"/>
      <c r="C177" s="12"/>
      <c r="D177" s="12"/>
      <c r="E177" s="1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3" x14ac:dyDescent="0.15">
      <c r="A178" s="12"/>
      <c r="B178" s="12"/>
      <c r="C178" s="12"/>
      <c r="D178" s="12"/>
      <c r="E178" s="1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3" x14ac:dyDescent="0.15">
      <c r="A179" s="12"/>
      <c r="B179" s="12"/>
      <c r="C179" s="12"/>
      <c r="D179" s="12"/>
      <c r="E179" s="1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3" x14ac:dyDescent="0.15">
      <c r="A180" s="12"/>
      <c r="B180" s="12"/>
      <c r="C180" s="12"/>
      <c r="D180" s="12"/>
      <c r="E180" s="1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3" x14ac:dyDescent="0.15">
      <c r="A181" s="12"/>
      <c r="B181" s="12"/>
      <c r="C181" s="12"/>
      <c r="D181" s="12"/>
      <c r="E181" s="1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3" x14ac:dyDescent="0.15">
      <c r="A182" s="12"/>
      <c r="B182" s="12"/>
      <c r="C182" s="12"/>
      <c r="D182" s="12"/>
      <c r="E182" s="1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3" x14ac:dyDescent="0.15">
      <c r="A183" s="12"/>
      <c r="B183" s="12"/>
      <c r="C183" s="12"/>
      <c r="D183" s="12"/>
      <c r="E183" s="1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3" x14ac:dyDescent="0.15">
      <c r="A184" s="12"/>
      <c r="B184" s="12"/>
      <c r="C184" s="12"/>
      <c r="D184" s="12"/>
      <c r="E184" s="1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3" x14ac:dyDescent="0.15">
      <c r="A185" s="12"/>
      <c r="B185" s="12"/>
      <c r="C185" s="12"/>
      <c r="D185" s="12"/>
      <c r="E185" s="1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3" x14ac:dyDescent="0.15">
      <c r="A186" s="12"/>
      <c r="B186" s="12"/>
      <c r="C186" s="12"/>
      <c r="D186" s="12"/>
      <c r="E186" s="1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3" x14ac:dyDescent="0.15">
      <c r="A187" s="12"/>
      <c r="B187" s="12"/>
      <c r="C187" s="12"/>
      <c r="D187" s="12"/>
      <c r="E187" s="1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3" x14ac:dyDescent="0.15">
      <c r="A188" s="12"/>
      <c r="B188" s="12"/>
      <c r="C188" s="12"/>
      <c r="D188" s="12"/>
      <c r="E188" s="1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3" x14ac:dyDescent="0.15">
      <c r="A189" s="12"/>
      <c r="B189" s="12"/>
      <c r="C189" s="12"/>
      <c r="D189" s="12"/>
      <c r="E189" s="1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3" x14ac:dyDescent="0.15">
      <c r="A190" s="12"/>
      <c r="B190" s="12"/>
      <c r="C190" s="12"/>
      <c r="D190" s="12"/>
      <c r="E190" s="1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3" x14ac:dyDescent="0.15">
      <c r="A191" s="12"/>
      <c r="B191" s="12"/>
      <c r="C191" s="12"/>
      <c r="D191" s="12"/>
      <c r="E191" s="1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3" x14ac:dyDescent="0.15">
      <c r="A192" s="12"/>
      <c r="B192" s="12"/>
      <c r="C192" s="12"/>
      <c r="D192" s="12"/>
      <c r="E192" s="1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3" x14ac:dyDescent="0.15">
      <c r="A193" s="12"/>
      <c r="B193" s="12"/>
      <c r="C193" s="12"/>
      <c r="D193" s="12"/>
      <c r="E193" s="1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3" x14ac:dyDescent="0.15">
      <c r="A194" s="12"/>
      <c r="B194" s="12"/>
      <c r="C194" s="12"/>
      <c r="D194" s="12"/>
      <c r="E194" s="1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3" x14ac:dyDescent="0.15">
      <c r="A195" s="12"/>
      <c r="B195" s="12"/>
      <c r="C195" s="12"/>
      <c r="D195" s="12"/>
      <c r="E195" s="1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3" x14ac:dyDescent="0.15">
      <c r="A196" s="12"/>
      <c r="B196" s="12"/>
      <c r="C196" s="12"/>
      <c r="D196" s="12"/>
      <c r="E196" s="1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3" x14ac:dyDescent="0.15">
      <c r="A197" s="12"/>
      <c r="B197" s="12"/>
      <c r="C197" s="12"/>
      <c r="D197" s="12"/>
      <c r="E197" s="1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3" x14ac:dyDescent="0.15">
      <c r="A198" s="12"/>
      <c r="B198" s="12"/>
      <c r="C198" s="12"/>
      <c r="D198" s="12"/>
      <c r="E198" s="1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3" x14ac:dyDescent="0.15">
      <c r="A199" s="12"/>
      <c r="B199" s="12"/>
      <c r="C199" s="12"/>
      <c r="D199" s="12"/>
      <c r="E199" s="1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3" x14ac:dyDescent="0.15">
      <c r="A200" s="12"/>
      <c r="B200" s="12"/>
      <c r="C200" s="12"/>
      <c r="D200" s="12"/>
      <c r="E200" s="1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3" x14ac:dyDescent="0.15">
      <c r="A201" s="12"/>
      <c r="B201" s="12"/>
      <c r="C201" s="12"/>
      <c r="D201" s="12"/>
      <c r="E201" s="1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3" x14ac:dyDescent="0.15">
      <c r="A202" s="12"/>
      <c r="B202" s="12"/>
      <c r="C202" s="12"/>
      <c r="D202" s="12"/>
      <c r="E202" s="1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3" x14ac:dyDescent="0.15">
      <c r="A203" s="12"/>
      <c r="B203" s="12"/>
      <c r="C203" s="12"/>
      <c r="D203" s="12"/>
      <c r="E203" s="1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3" x14ac:dyDescent="0.15">
      <c r="A204" s="12"/>
      <c r="B204" s="12"/>
      <c r="C204" s="12"/>
      <c r="D204" s="12"/>
      <c r="E204" s="1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3" x14ac:dyDescent="0.15">
      <c r="A205" s="12"/>
      <c r="B205" s="12"/>
      <c r="C205" s="12"/>
      <c r="D205" s="12"/>
      <c r="E205" s="1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3" x14ac:dyDescent="0.15">
      <c r="A206" s="12"/>
      <c r="B206" s="12"/>
      <c r="C206" s="12"/>
      <c r="D206" s="12"/>
      <c r="E206" s="1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3" x14ac:dyDescent="0.15">
      <c r="A207" s="12"/>
      <c r="B207" s="12"/>
      <c r="C207" s="12"/>
      <c r="D207" s="12"/>
      <c r="E207" s="1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3" x14ac:dyDescent="0.15">
      <c r="A208" s="12"/>
      <c r="B208" s="12"/>
      <c r="C208" s="12"/>
      <c r="D208" s="12"/>
      <c r="E208" s="1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3" x14ac:dyDescent="0.15">
      <c r="A209" s="12"/>
      <c r="B209" s="12"/>
      <c r="C209" s="12"/>
      <c r="D209" s="12"/>
      <c r="E209" s="1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3" x14ac:dyDescent="0.15">
      <c r="A210" s="12"/>
      <c r="B210" s="12"/>
      <c r="C210" s="12"/>
      <c r="D210" s="12"/>
      <c r="E210" s="1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3" x14ac:dyDescent="0.15">
      <c r="A211" s="12"/>
      <c r="B211" s="12"/>
      <c r="C211" s="12"/>
      <c r="D211" s="12"/>
      <c r="E211" s="1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3" x14ac:dyDescent="0.15">
      <c r="A212" s="12"/>
      <c r="B212" s="12"/>
      <c r="C212" s="12"/>
      <c r="D212" s="12"/>
      <c r="E212" s="1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3" x14ac:dyDescent="0.15">
      <c r="A213" s="12"/>
      <c r="B213" s="12"/>
      <c r="C213" s="12"/>
      <c r="D213" s="12"/>
      <c r="E213" s="1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3" x14ac:dyDescent="0.15">
      <c r="A214" s="12"/>
      <c r="B214" s="12"/>
      <c r="C214" s="12"/>
      <c r="D214" s="12"/>
      <c r="E214" s="1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3" x14ac:dyDescent="0.15">
      <c r="A215" s="12"/>
      <c r="B215" s="12"/>
      <c r="C215" s="12"/>
      <c r="D215" s="12"/>
      <c r="E215" s="1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3" x14ac:dyDescent="0.15">
      <c r="A216" s="12"/>
      <c r="B216" s="12"/>
      <c r="C216" s="12"/>
      <c r="D216" s="12"/>
      <c r="E216" s="1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3" x14ac:dyDescent="0.15">
      <c r="A217" s="12"/>
      <c r="B217" s="12"/>
      <c r="C217" s="12"/>
      <c r="D217" s="12"/>
      <c r="E217" s="1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3" x14ac:dyDescent="0.15">
      <c r="A218" s="12"/>
      <c r="B218" s="12"/>
      <c r="C218" s="12"/>
      <c r="D218" s="12"/>
      <c r="E218" s="1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3" x14ac:dyDescent="0.15">
      <c r="A219" s="12"/>
      <c r="B219" s="12"/>
      <c r="C219" s="12"/>
      <c r="D219" s="12"/>
      <c r="E219" s="1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3" x14ac:dyDescent="0.15">
      <c r="A220" s="12"/>
      <c r="B220" s="12"/>
      <c r="C220" s="12"/>
      <c r="D220" s="12"/>
      <c r="E220" s="1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3" x14ac:dyDescent="0.15">
      <c r="A221" s="12"/>
      <c r="B221" s="12"/>
      <c r="C221" s="12"/>
      <c r="D221" s="12"/>
      <c r="E221" s="1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3" x14ac:dyDescent="0.15">
      <c r="A222" s="12"/>
      <c r="B222" s="12"/>
      <c r="C222" s="12"/>
      <c r="D222" s="12"/>
      <c r="E222" s="1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3" x14ac:dyDescent="0.15">
      <c r="A223" s="12"/>
      <c r="B223" s="12"/>
      <c r="C223" s="12"/>
      <c r="D223" s="12"/>
      <c r="E223" s="1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3" x14ac:dyDescent="0.15">
      <c r="A224" s="12"/>
      <c r="B224" s="12"/>
      <c r="C224" s="12"/>
      <c r="D224" s="12"/>
      <c r="E224" s="1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3" x14ac:dyDescent="0.15">
      <c r="A225" s="12"/>
      <c r="B225" s="12"/>
      <c r="C225" s="12"/>
      <c r="D225" s="12"/>
      <c r="E225" s="1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3" x14ac:dyDescent="0.15">
      <c r="A226" s="12"/>
      <c r="B226" s="12"/>
      <c r="C226" s="12"/>
      <c r="D226" s="12"/>
      <c r="E226" s="1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3" x14ac:dyDescent="0.15">
      <c r="A227" s="12"/>
      <c r="B227" s="12"/>
      <c r="C227" s="12"/>
      <c r="D227" s="12"/>
      <c r="E227" s="1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3" x14ac:dyDescent="0.15">
      <c r="A228" s="12"/>
      <c r="B228" s="12"/>
      <c r="C228" s="12"/>
      <c r="D228" s="12"/>
      <c r="E228" s="1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3" x14ac:dyDescent="0.15">
      <c r="A229" s="12"/>
      <c r="B229" s="12"/>
      <c r="C229" s="12"/>
      <c r="D229" s="12"/>
      <c r="E229" s="1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3" x14ac:dyDescent="0.15">
      <c r="A230" s="12"/>
      <c r="B230" s="12"/>
      <c r="C230" s="12"/>
      <c r="D230" s="12"/>
      <c r="E230" s="1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3" x14ac:dyDescent="0.15">
      <c r="A231" s="12"/>
      <c r="B231" s="12"/>
      <c r="C231" s="12"/>
      <c r="D231" s="12"/>
      <c r="E231" s="1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3" x14ac:dyDescent="0.15">
      <c r="A232" s="12"/>
      <c r="B232" s="12"/>
      <c r="C232" s="12"/>
      <c r="D232" s="12"/>
      <c r="E232" s="1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3" x14ac:dyDescent="0.15">
      <c r="A233" s="12"/>
      <c r="B233" s="12"/>
      <c r="C233" s="12"/>
      <c r="D233" s="12"/>
      <c r="E233" s="1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3" x14ac:dyDescent="0.15">
      <c r="A234" s="12"/>
      <c r="B234" s="12"/>
      <c r="C234" s="12"/>
      <c r="D234" s="12"/>
      <c r="E234" s="1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3" x14ac:dyDescent="0.15">
      <c r="A235" s="12"/>
      <c r="B235" s="12"/>
      <c r="C235" s="12"/>
      <c r="D235" s="12"/>
      <c r="E235" s="1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3" x14ac:dyDescent="0.15">
      <c r="A236" s="12"/>
      <c r="B236" s="12"/>
      <c r="C236" s="12"/>
      <c r="D236" s="12"/>
      <c r="E236" s="1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3" x14ac:dyDescent="0.15">
      <c r="A237" s="12"/>
      <c r="B237" s="12"/>
      <c r="C237" s="12"/>
      <c r="D237" s="12"/>
      <c r="E237" s="1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3" x14ac:dyDescent="0.15">
      <c r="A238" s="12"/>
      <c r="B238" s="12"/>
      <c r="C238" s="12"/>
      <c r="D238" s="12"/>
      <c r="E238" s="1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3" x14ac:dyDescent="0.15">
      <c r="A239" s="12"/>
      <c r="B239" s="12"/>
      <c r="C239" s="12"/>
      <c r="D239" s="12"/>
      <c r="E239" s="1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3" x14ac:dyDescent="0.15">
      <c r="A240" s="12"/>
      <c r="B240" s="12"/>
      <c r="C240" s="12"/>
      <c r="D240" s="12"/>
      <c r="E240" s="1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3" x14ac:dyDescent="0.15">
      <c r="A241" s="12"/>
      <c r="B241" s="12"/>
      <c r="C241" s="12"/>
      <c r="D241" s="12"/>
      <c r="E241" s="1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3" x14ac:dyDescent="0.15">
      <c r="A242" s="12"/>
      <c r="B242" s="12"/>
      <c r="C242" s="12"/>
      <c r="D242" s="12"/>
      <c r="E242" s="1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3" x14ac:dyDescent="0.15">
      <c r="A243" s="12"/>
      <c r="B243" s="12"/>
      <c r="C243" s="12"/>
      <c r="D243" s="12"/>
      <c r="E243" s="1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3" x14ac:dyDescent="0.15">
      <c r="A244" s="12"/>
      <c r="B244" s="12"/>
      <c r="C244" s="12"/>
      <c r="D244" s="12"/>
      <c r="E244" s="1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3" x14ac:dyDescent="0.15">
      <c r="A245" s="12"/>
      <c r="B245" s="12"/>
      <c r="C245" s="12"/>
      <c r="D245" s="12"/>
      <c r="E245" s="1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3" x14ac:dyDescent="0.15">
      <c r="A246" s="12"/>
      <c r="B246" s="12"/>
      <c r="C246" s="12"/>
      <c r="D246" s="12"/>
      <c r="E246" s="1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3" x14ac:dyDescent="0.15">
      <c r="A247" s="12"/>
      <c r="B247" s="12"/>
      <c r="C247" s="12"/>
      <c r="D247" s="12"/>
      <c r="E247" s="1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3" x14ac:dyDescent="0.15">
      <c r="A248" s="12"/>
      <c r="B248" s="12"/>
      <c r="C248" s="12"/>
      <c r="D248" s="12"/>
      <c r="E248" s="1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3" x14ac:dyDescent="0.15">
      <c r="A249" s="12"/>
      <c r="B249" s="12"/>
      <c r="C249" s="12"/>
      <c r="D249" s="12"/>
      <c r="E249" s="1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3" x14ac:dyDescent="0.15">
      <c r="A250" s="12"/>
      <c r="B250" s="12"/>
      <c r="C250" s="12"/>
      <c r="D250" s="12"/>
      <c r="E250" s="1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3" x14ac:dyDescent="0.15">
      <c r="A251" s="12"/>
      <c r="B251" s="12"/>
      <c r="C251" s="12"/>
      <c r="D251" s="12"/>
      <c r="E251" s="1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3" x14ac:dyDescent="0.15">
      <c r="A252" s="12"/>
      <c r="B252" s="12"/>
      <c r="C252" s="12"/>
      <c r="D252" s="12"/>
      <c r="E252" s="1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3" x14ac:dyDescent="0.15">
      <c r="A253" s="12"/>
      <c r="B253" s="12"/>
      <c r="C253" s="12"/>
      <c r="D253" s="12"/>
      <c r="E253" s="1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3" x14ac:dyDescent="0.15">
      <c r="A254" s="12"/>
      <c r="B254" s="12"/>
      <c r="C254" s="12"/>
      <c r="D254" s="12"/>
      <c r="E254" s="1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3" x14ac:dyDescent="0.15">
      <c r="A255" s="12"/>
      <c r="B255" s="12"/>
      <c r="C255" s="12"/>
      <c r="D255" s="12"/>
      <c r="E255" s="1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3" x14ac:dyDescent="0.15">
      <c r="A256" s="12"/>
      <c r="B256" s="12"/>
      <c r="C256" s="12"/>
      <c r="D256" s="12"/>
      <c r="E256" s="1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3" x14ac:dyDescent="0.15">
      <c r="A257" s="12"/>
      <c r="B257" s="12"/>
      <c r="C257" s="12"/>
      <c r="D257" s="12"/>
      <c r="E257" s="1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3" x14ac:dyDescent="0.15">
      <c r="A258" s="12"/>
      <c r="B258" s="12"/>
      <c r="C258" s="12"/>
      <c r="D258" s="12"/>
      <c r="E258" s="1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3" x14ac:dyDescent="0.15">
      <c r="A259" s="12"/>
      <c r="B259" s="12"/>
      <c r="C259" s="12"/>
      <c r="D259" s="12"/>
      <c r="E259" s="1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3" x14ac:dyDescent="0.15">
      <c r="A260" s="12"/>
      <c r="B260" s="12"/>
      <c r="C260" s="12"/>
      <c r="D260" s="12"/>
      <c r="E260" s="1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3" x14ac:dyDescent="0.15">
      <c r="A261" s="12"/>
      <c r="B261" s="12"/>
      <c r="C261" s="12"/>
      <c r="D261" s="12"/>
      <c r="E261" s="1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3" x14ac:dyDescent="0.15">
      <c r="A262" s="12"/>
      <c r="B262" s="12"/>
      <c r="C262" s="12"/>
      <c r="D262" s="12"/>
      <c r="E262" s="1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3" x14ac:dyDescent="0.15">
      <c r="A263" s="12"/>
      <c r="B263" s="12"/>
      <c r="C263" s="12"/>
      <c r="D263" s="12"/>
      <c r="E263" s="1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3" x14ac:dyDescent="0.15">
      <c r="A264" s="12"/>
      <c r="B264" s="12"/>
      <c r="C264" s="12"/>
      <c r="D264" s="12"/>
      <c r="E264" s="1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3" x14ac:dyDescent="0.15">
      <c r="A265" s="12"/>
      <c r="B265" s="12"/>
      <c r="C265" s="12"/>
      <c r="D265" s="12"/>
      <c r="E265" s="1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3" x14ac:dyDescent="0.15">
      <c r="A266" s="12"/>
      <c r="B266" s="12"/>
      <c r="C266" s="12"/>
      <c r="D266" s="12"/>
      <c r="E266" s="1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3" x14ac:dyDescent="0.15">
      <c r="A267" s="12"/>
      <c r="B267" s="12"/>
      <c r="C267" s="12"/>
      <c r="D267" s="12"/>
      <c r="E267" s="1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3" x14ac:dyDescent="0.15">
      <c r="A268" s="12"/>
      <c r="B268" s="12"/>
      <c r="C268" s="12"/>
      <c r="D268" s="12"/>
      <c r="E268" s="1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3" x14ac:dyDescent="0.15">
      <c r="A269" s="12"/>
      <c r="B269" s="12"/>
      <c r="C269" s="12"/>
      <c r="D269" s="12"/>
      <c r="E269" s="1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3" x14ac:dyDescent="0.15">
      <c r="A270" s="12"/>
      <c r="B270" s="12"/>
      <c r="C270" s="12"/>
      <c r="D270" s="12"/>
      <c r="E270" s="1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3" x14ac:dyDescent="0.15">
      <c r="A271" s="12"/>
      <c r="B271" s="12"/>
      <c r="C271" s="12"/>
      <c r="D271" s="12"/>
      <c r="E271" s="1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3" x14ac:dyDescent="0.15">
      <c r="A272" s="12"/>
      <c r="B272" s="12"/>
      <c r="C272" s="12"/>
      <c r="D272" s="12"/>
      <c r="E272" s="1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3" x14ac:dyDescent="0.15">
      <c r="A273" s="12"/>
      <c r="B273" s="12"/>
      <c r="C273" s="12"/>
      <c r="D273" s="12"/>
      <c r="E273" s="1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3" x14ac:dyDescent="0.15">
      <c r="A274" s="12"/>
      <c r="B274" s="12"/>
      <c r="C274" s="12"/>
      <c r="D274" s="12"/>
      <c r="E274" s="1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3" x14ac:dyDescent="0.15">
      <c r="A275" s="12"/>
      <c r="B275" s="12"/>
      <c r="C275" s="12"/>
      <c r="D275" s="12"/>
      <c r="E275" s="1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3" x14ac:dyDescent="0.15">
      <c r="A276" s="12"/>
      <c r="B276" s="12"/>
      <c r="C276" s="12"/>
      <c r="D276" s="12"/>
      <c r="E276" s="1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3" x14ac:dyDescent="0.15">
      <c r="A277" s="12"/>
      <c r="B277" s="12"/>
      <c r="C277" s="12"/>
      <c r="D277" s="12"/>
      <c r="E277" s="1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3" x14ac:dyDescent="0.15">
      <c r="A278" s="12"/>
      <c r="B278" s="12"/>
      <c r="C278" s="12"/>
      <c r="D278" s="12"/>
      <c r="E278" s="1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3" x14ac:dyDescent="0.15">
      <c r="A279" s="12"/>
      <c r="B279" s="12"/>
      <c r="C279" s="12"/>
      <c r="D279" s="12"/>
      <c r="E279" s="1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3" x14ac:dyDescent="0.15">
      <c r="A280" s="12"/>
      <c r="B280" s="12"/>
      <c r="C280" s="12"/>
      <c r="D280" s="12"/>
      <c r="E280" s="1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3" x14ac:dyDescent="0.15">
      <c r="A281" s="12"/>
      <c r="B281" s="12"/>
      <c r="C281" s="12"/>
      <c r="D281" s="12"/>
      <c r="E281" s="1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3" x14ac:dyDescent="0.15">
      <c r="A282" s="12"/>
      <c r="B282" s="12"/>
      <c r="C282" s="12"/>
      <c r="D282" s="12"/>
      <c r="E282" s="1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3" x14ac:dyDescent="0.15">
      <c r="A283" s="12"/>
      <c r="B283" s="12"/>
      <c r="C283" s="12"/>
      <c r="D283" s="12"/>
      <c r="E283" s="1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3" x14ac:dyDescent="0.15">
      <c r="A284" s="12"/>
      <c r="B284" s="12"/>
      <c r="C284" s="12"/>
      <c r="D284" s="12"/>
      <c r="E284" s="1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3" x14ac:dyDescent="0.15">
      <c r="A285" s="12"/>
      <c r="B285" s="12"/>
      <c r="C285" s="12"/>
      <c r="D285" s="12"/>
      <c r="E285" s="1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3" x14ac:dyDescent="0.15">
      <c r="A286" s="12"/>
      <c r="B286" s="12"/>
      <c r="C286" s="12"/>
      <c r="D286" s="12"/>
      <c r="E286" s="1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3" x14ac:dyDescent="0.15">
      <c r="A287" s="12"/>
      <c r="B287" s="12"/>
      <c r="C287" s="12"/>
      <c r="D287" s="12"/>
      <c r="E287" s="1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3" x14ac:dyDescent="0.15">
      <c r="A288" s="12"/>
      <c r="B288" s="12"/>
      <c r="C288" s="12"/>
      <c r="D288" s="12"/>
      <c r="E288" s="1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3" x14ac:dyDescent="0.15">
      <c r="A289" s="12"/>
      <c r="B289" s="12"/>
      <c r="C289" s="12"/>
      <c r="D289" s="12"/>
      <c r="E289" s="1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3" x14ac:dyDescent="0.15">
      <c r="A290" s="12"/>
      <c r="B290" s="12"/>
      <c r="C290" s="12"/>
      <c r="D290" s="12"/>
      <c r="E290" s="1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3" x14ac:dyDescent="0.15">
      <c r="A291" s="12"/>
      <c r="B291" s="12"/>
      <c r="C291" s="12"/>
      <c r="D291" s="12"/>
      <c r="E291" s="1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3" x14ac:dyDescent="0.15">
      <c r="A292" s="12"/>
      <c r="B292" s="12"/>
      <c r="C292" s="12"/>
      <c r="D292" s="12"/>
      <c r="E292" s="1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3" x14ac:dyDescent="0.15">
      <c r="A293" s="12"/>
      <c r="B293" s="12"/>
      <c r="C293" s="12"/>
      <c r="D293" s="12"/>
      <c r="E293" s="1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3" x14ac:dyDescent="0.15">
      <c r="A294" s="12"/>
      <c r="B294" s="12"/>
      <c r="C294" s="12"/>
      <c r="D294" s="12"/>
      <c r="E294" s="1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3" x14ac:dyDescent="0.15">
      <c r="A295" s="12"/>
      <c r="B295" s="12"/>
      <c r="C295" s="12"/>
      <c r="D295" s="12"/>
      <c r="E295" s="1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3" x14ac:dyDescent="0.15">
      <c r="A296" s="12"/>
      <c r="B296" s="12"/>
      <c r="C296" s="12"/>
      <c r="D296" s="12"/>
      <c r="E296" s="1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3" x14ac:dyDescent="0.15">
      <c r="A297" s="12"/>
      <c r="B297" s="12"/>
      <c r="C297" s="12"/>
      <c r="D297" s="12"/>
      <c r="E297" s="1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3" x14ac:dyDescent="0.15">
      <c r="A298" s="12"/>
      <c r="B298" s="12"/>
      <c r="C298" s="12"/>
      <c r="D298" s="12"/>
      <c r="E298" s="1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3" x14ac:dyDescent="0.15">
      <c r="A299" s="12"/>
      <c r="B299" s="12"/>
      <c r="C299" s="12"/>
      <c r="D299" s="12"/>
      <c r="E299" s="1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3" x14ac:dyDescent="0.15">
      <c r="A300" s="12"/>
      <c r="B300" s="12"/>
      <c r="C300" s="12"/>
      <c r="D300" s="12"/>
      <c r="E300" s="1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3" x14ac:dyDescent="0.15">
      <c r="A301" s="12"/>
      <c r="B301" s="12"/>
      <c r="C301" s="12"/>
      <c r="D301" s="12"/>
      <c r="E301" s="1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3" x14ac:dyDescent="0.15">
      <c r="A302" s="12"/>
      <c r="B302" s="12"/>
      <c r="C302" s="12"/>
      <c r="D302" s="12"/>
      <c r="E302" s="1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3" x14ac:dyDescent="0.15">
      <c r="A303" s="12"/>
      <c r="B303" s="12"/>
      <c r="C303" s="12"/>
      <c r="D303" s="12"/>
      <c r="E303" s="1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3" x14ac:dyDescent="0.15">
      <c r="A304" s="12"/>
      <c r="B304" s="12"/>
      <c r="C304" s="12"/>
      <c r="D304" s="12"/>
      <c r="E304" s="1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3" x14ac:dyDescent="0.15">
      <c r="A305" s="12"/>
      <c r="B305" s="12"/>
      <c r="C305" s="12"/>
      <c r="D305" s="12"/>
      <c r="E305" s="1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3" x14ac:dyDescent="0.15">
      <c r="A306" s="12"/>
      <c r="B306" s="12"/>
      <c r="C306" s="12"/>
      <c r="D306" s="12"/>
      <c r="E306" s="1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3" x14ac:dyDescent="0.15">
      <c r="A307" s="12"/>
      <c r="B307" s="12"/>
      <c r="C307" s="12"/>
      <c r="D307" s="12"/>
      <c r="E307" s="1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3" x14ac:dyDescent="0.15">
      <c r="A308" s="12"/>
      <c r="B308" s="12"/>
      <c r="C308" s="12"/>
      <c r="D308" s="12"/>
      <c r="E308" s="1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3" x14ac:dyDescent="0.15">
      <c r="A309" s="12"/>
      <c r="B309" s="12"/>
      <c r="C309" s="12"/>
      <c r="D309" s="12"/>
      <c r="E309" s="1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3" x14ac:dyDescent="0.15">
      <c r="A310" s="12"/>
      <c r="B310" s="12"/>
      <c r="C310" s="12"/>
      <c r="D310" s="12"/>
      <c r="E310" s="1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3" x14ac:dyDescent="0.15">
      <c r="A311" s="12"/>
      <c r="B311" s="12"/>
      <c r="C311" s="12"/>
      <c r="D311" s="12"/>
      <c r="E311" s="1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3" x14ac:dyDescent="0.15">
      <c r="A312" s="12"/>
      <c r="B312" s="12"/>
      <c r="C312" s="12"/>
      <c r="D312" s="12"/>
      <c r="E312" s="1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3" x14ac:dyDescent="0.15">
      <c r="A313" s="12"/>
      <c r="B313" s="12"/>
      <c r="C313" s="12"/>
      <c r="D313" s="12"/>
      <c r="E313" s="1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3" x14ac:dyDescent="0.15">
      <c r="A314" s="12"/>
      <c r="B314" s="12"/>
      <c r="C314" s="12"/>
      <c r="D314" s="12"/>
      <c r="E314" s="1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3" x14ac:dyDescent="0.15">
      <c r="A315" s="12"/>
      <c r="B315" s="12"/>
      <c r="C315" s="12"/>
      <c r="D315" s="12"/>
      <c r="E315" s="1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3" x14ac:dyDescent="0.15">
      <c r="A316" s="12"/>
      <c r="B316" s="12"/>
      <c r="C316" s="12"/>
      <c r="D316" s="12"/>
      <c r="E316" s="1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3" x14ac:dyDescent="0.15">
      <c r="A317" s="12"/>
      <c r="B317" s="12"/>
      <c r="C317" s="12"/>
      <c r="D317" s="12"/>
      <c r="E317" s="1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3" x14ac:dyDescent="0.15">
      <c r="A318" s="12"/>
      <c r="B318" s="12"/>
      <c r="C318" s="12"/>
      <c r="D318" s="12"/>
      <c r="E318" s="1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3" x14ac:dyDescent="0.15">
      <c r="A319" s="12"/>
      <c r="B319" s="12"/>
      <c r="C319" s="12"/>
      <c r="D319" s="12"/>
      <c r="E319" s="1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3" x14ac:dyDescent="0.15">
      <c r="A320" s="12"/>
      <c r="B320" s="12"/>
      <c r="C320" s="12"/>
      <c r="D320" s="12"/>
      <c r="E320" s="1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3" x14ac:dyDescent="0.15">
      <c r="A321" s="12"/>
      <c r="B321" s="12"/>
      <c r="C321" s="12"/>
      <c r="D321" s="12"/>
      <c r="E321" s="1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3" x14ac:dyDescent="0.15">
      <c r="A322" s="12"/>
      <c r="B322" s="12"/>
      <c r="C322" s="12"/>
      <c r="D322" s="12"/>
      <c r="E322" s="1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3" x14ac:dyDescent="0.15">
      <c r="A323" s="12"/>
      <c r="B323" s="12"/>
      <c r="C323" s="12"/>
      <c r="D323" s="12"/>
      <c r="E323" s="1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3" x14ac:dyDescent="0.15">
      <c r="A324" s="12"/>
      <c r="B324" s="12"/>
      <c r="C324" s="12"/>
      <c r="D324" s="12"/>
      <c r="E324" s="1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3" x14ac:dyDescent="0.15">
      <c r="A325" s="12"/>
      <c r="B325" s="12"/>
      <c r="C325" s="12"/>
      <c r="D325" s="12"/>
      <c r="E325" s="1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3" x14ac:dyDescent="0.15">
      <c r="A326" s="12"/>
      <c r="B326" s="12"/>
      <c r="C326" s="12"/>
      <c r="D326" s="12"/>
      <c r="E326" s="1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3" x14ac:dyDescent="0.15">
      <c r="A327" s="12"/>
      <c r="B327" s="12"/>
      <c r="C327" s="12"/>
      <c r="D327" s="12"/>
      <c r="E327" s="1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3" x14ac:dyDescent="0.15">
      <c r="A328" s="12"/>
      <c r="B328" s="12"/>
      <c r="C328" s="12"/>
      <c r="D328" s="12"/>
      <c r="E328" s="1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3" x14ac:dyDescent="0.15">
      <c r="A329" s="12"/>
      <c r="B329" s="12"/>
      <c r="C329" s="12"/>
      <c r="D329" s="12"/>
      <c r="E329" s="1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3" x14ac:dyDescent="0.15">
      <c r="A330" s="12"/>
      <c r="B330" s="12"/>
      <c r="C330" s="12"/>
      <c r="D330" s="12"/>
      <c r="E330" s="1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3" x14ac:dyDescent="0.15">
      <c r="A331" s="12"/>
      <c r="B331" s="12"/>
      <c r="C331" s="12"/>
      <c r="D331" s="12"/>
      <c r="E331" s="1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3" x14ac:dyDescent="0.15">
      <c r="A332" s="12"/>
      <c r="B332" s="12"/>
      <c r="C332" s="12"/>
      <c r="D332" s="12"/>
      <c r="E332" s="1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3" x14ac:dyDescent="0.15">
      <c r="A333" s="12"/>
      <c r="B333" s="12"/>
      <c r="C333" s="12"/>
      <c r="D333" s="12"/>
      <c r="E333" s="1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3" x14ac:dyDescent="0.15">
      <c r="A334" s="12"/>
      <c r="B334" s="12"/>
      <c r="C334" s="12"/>
      <c r="D334" s="12"/>
      <c r="E334" s="1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3" x14ac:dyDescent="0.15">
      <c r="A335" s="12"/>
      <c r="B335" s="12"/>
      <c r="C335" s="12"/>
      <c r="D335" s="12"/>
      <c r="E335" s="1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3" x14ac:dyDescent="0.15">
      <c r="A336" s="12"/>
      <c r="B336" s="12"/>
      <c r="C336" s="12"/>
      <c r="D336" s="12"/>
      <c r="E336" s="1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3" x14ac:dyDescent="0.15">
      <c r="A337" s="12"/>
      <c r="B337" s="12"/>
      <c r="C337" s="12"/>
      <c r="D337" s="12"/>
      <c r="E337" s="1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3" x14ac:dyDescent="0.15">
      <c r="A338" s="12"/>
      <c r="B338" s="12"/>
      <c r="C338" s="12"/>
      <c r="D338" s="12"/>
      <c r="E338" s="1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3" x14ac:dyDescent="0.15">
      <c r="A339" s="12"/>
      <c r="B339" s="12"/>
      <c r="C339" s="12"/>
      <c r="D339" s="12"/>
      <c r="E339" s="1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3" x14ac:dyDescent="0.15">
      <c r="A340" s="12"/>
      <c r="B340" s="12"/>
      <c r="C340" s="12"/>
      <c r="D340" s="12"/>
      <c r="E340" s="1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3" x14ac:dyDescent="0.15">
      <c r="A341" s="12"/>
      <c r="B341" s="12"/>
      <c r="C341" s="12"/>
      <c r="D341" s="12"/>
      <c r="E341" s="1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3" x14ac:dyDescent="0.15">
      <c r="A342" s="12"/>
      <c r="B342" s="12"/>
      <c r="C342" s="12"/>
      <c r="D342" s="12"/>
      <c r="E342" s="1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3" x14ac:dyDescent="0.15">
      <c r="A343" s="12"/>
      <c r="B343" s="12"/>
      <c r="C343" s="12"/>
      <c r="D343" s="12"/>
      <c r="E343" s="1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3" x14ac:dyDescent="0.15">
      <c r="A344" s="12"/>
      <c r="B344" s="12"/>
      <c r="C344" s="12"/>
      <c r="D344" s="12"/>
      <c r="E344" s="1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3" x14ac:dyDescent="0.15">
      <c r="A345" s="12"/>
      <c r="B345" s="12"/>
      <c r="C345" s="12"/>
      <c r="D345" s="12"/>
      <c r="E345" s="1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3" x14ac:dyDescent="0.15">
      <c r="A346" s="12"/>
      <c r="B346" s="12"/>
      <c r="C346" s="12"/>
      <c r="D346" s="12"/>
      <c r="E346" s="1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3" x14ac:dyDescent="0.15">
      <c r="A347" s="12"/>
      <c r="B347" s="12"/>
      <c r="C347" s="12"/>
      <c r="D347" s="12"/>
      <c r="E347" s="1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3" x14ac:dyDescent="0.15">
      <c r="A348" s="12"/>
      <c r="B348" s="12"/>
      <c r="C348" s="12"/>
      <c r="D348" s="12"/>
      <c r="E348" s="1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3" x14ac:dyDescent="0.15">
      <c r="A349" s="12"/>
      <c r="B349" s="12"/>
      <c r="C349" s="12"/>
      <c r="D349" s="12"/>
      <c r="E349" s="1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3" x14ac:dyDescent="0.15">
      <c r="A350" s="12"/>
      <c r="B350" s="12"/>
      <c r="C350" s="12"/>
      <c r="D350" s="12"/>
      <c r="E350" s="1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3" x14ac:dyDescent="0.15">
      <c r="A351" s="12"/>
      <c r="B351" s="12"/>
      <c r="C351" s="12"/>
      <c r="D351" s="12"/>
      <c r="E351" s="1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3" x14ac:dyDescent="0.15">
      <c r="A352" s="12"/>
      <c r="B352" s="12"/>
      <c r="C352" s="12"/>
      <c r="D352" s="12"/>
      <c r="E352" s="1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3" x14ac:dyDescent="0.15">
      <c r="A353" s="12"/>
      <c r="B353" s="12"/>
      <c r="C353" s="12"/>
      <c r="D353" s="12"/>
      <c r="E353" s="1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3" x14ac:dyDescent="0.15">
      <c r="A354" s="12"/>
      <c r="B354" s="12"/>
      <c r="C354" s="12"/>
      <c r="D354" s="12"/>
      <c r="E354" s="1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3" x14ac:dyDescent="0.15">
      <c r="A355" s="12"/>
      <c r="B355" s="12"/>
      <c r="C355" s="12"/>
      <c r="D355" s="12"/>
      <c r="E355" s="1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3" x14ac:dyDescent="0.15">
      <c r="A356" s="12"/>
      <c r="B356" s="12"/>
      <c r="C356" s="12"/>
      <c r="D356" s="12"/>
      <c r="E356" s="1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3" x14ac:dyDescent="0.15">
      <c r="A357" s="12"/>
      <c r="B357" s="12"/>
      <c r="C357" s="12"/>
      <c r="D357" s="12"/>
      <c r="E357" s="1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3" x14ac:dyDescent="0.15">
      <c r="A358" s="12"/>
      <c r="B358" s="12"/>
      <c r="C358" s="12"/>
      <c r="D358" s="12"/>
      <c r="E358" s="1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3" x14ac:dyDescent="0.15">
      <c r="A359" s="12"/>
      <c r="B359" s="12"/>
      <c r="C359" s="12"/>
      <c r="D359" s="12"/>
      <c r="E359" s="1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3" x14ac:dyDescent="0.15">
      <c r="A360" s="12"/>
      <c r="B360" s="12"/>
      <c r="C360" s="12"/>
      <c r="D360" s="12"/>
      <c r="E360" s="1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3" x14ac:dyDescent="0.15">
      <c r="A361" s="12"/>
      <c r="B361" s="12"/>
      <c r="C361" s="12"/>
      <c r="D361" s="12"/>
      <c r="E361" s="1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3" x14ac:dyDescent="0.15">
      <c r="A362" s="12"/>
      <c r="B362" s="12"/>
      <c r="C362" s="12"/>
      <c r="D362" s="12"/>
      <c r="E362" s="1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3" x14ac:dyDescent="0.15">
      <c r="A363" s="12"/>
      <c r="B363" s="12"/>
      <c r="C363" s="12"/>
      <c r="D363" s="12"/>
      <c r="E363" s="1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3" x14ac:dyDescent="0.15">
      <c r="A364" s="12"/>
      <c r="B364" s="12"/>
      <c r="C364" s="12"/>
      <c r="D364" s="12"/>
      <c r="E364" s="1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3" x14ac:dyDescent="0.15">
      <c r="A365" s="12"/>
      <c r="B365" s="12"/>
      <c r="C365" s="12"/>
      <c r="D365" s="12"/>
      <c r="E365" s="1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3" x14ac:dyDescent="0.15">
      <c r="A366" s="12"/>
      <c r="B366" s="12"/>
      <c r="C366" s="12"/>
      <c r="D366" s="12"/>
      <c r="E366" s="1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3" x14ac:dyDescent="0.15">
      <c r="A367" s="12"/>
      <c r="B367" s="12"/>
      <c r="C367" s="12"/>
      <c r="D367" s="12"/>
      <c r="E367" s="1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3" x14ac:dyDescent="0.15">
      <c r="A368" s="12"/>
      <c r="B368" s="12"/>
      <c r="C368" s="12"/>
      <c r="D368" s="12"/>
      <c r="E368" s="1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3" x14ac:dyDescent="0.15">
      <c r="A369" s="12"/>
      <c r="B369" s="12"/>
      <c r="C369" s="12"/>
      <c r="D369" s="12"/>
      <c r="E369" s="1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3" x14ac:dyDescent="0.15">
      <c r="A370" s="12"/>
      <c r="B370" s="12"/>
      <c r="C370" s="12"/>
      <c r="D370" s="12"/>
      <c r="E370" s="1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3" x14ac:dyDescent="0.15">
      <c r="A371" s="12"/>
      <c r="B371" s="12"/>
      <c r="C371" s="12"/>
      <c r="D371" s="12"/>
      <c r="E371" s="1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3" x14ac:dyDescent="0.15">
      <c r="A372" s="12"/>
      <c r="B372" s="12"/>
      <c r="C372" s="12"/>
      <c r="D372" s="12"/>
      <c r="E372" s="1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3" x14ac:dyDescent="0.15">
      <c r="A373" s="12"/>
      <c r="B373" s="12"/>
      <c r="C373" s="12"/>
      <c r="D373" s="12"/>
      <c r="E373" s="1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3" x14ac:dyDescent="0.15">
      <c r="A374" s="12"/>
      <c r="B374" s="12"/>
      <c r="C374" s="12"/>
      <c r="D374" s="12"/>
      <c r="E374" s="1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3" x14ac:dyDescent="0.15">
      <c r="A375" s="12"/>
      <c r="B375" s="12"/>
      <c r="C375" s="12"/>
      <c r="D375" s="12"/>
      <c r="E375" s="1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3" x14ac:dyDescent="0.15">
      <c r="A376" s="12"/>
      <c r="B376" s="12"/>
      <c r="C376" s="12"/>
      <c r="D376" s="12"/>
      <c r="E376" s="1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3" x14ac:dyDescent="0.15">
      <c r="A377" s="12"/>
      <c r="B377" s="12"/>
      <c r="C377" s="12"/>
      <c r="D377" s="12"/>
      <c r="E377" s="1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3" x14ac:dyDescent="0.15">
      <c r="A378" s="12"/>
      <c r="B378" s="12"/>
      <c r="C378" s="12"/>
      <c r="D378" s="12"/>
      <c r="E378" s="1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3" x14ac:dyDescent="0.15">
      <c r="A379" s="12"/>
      <c r="B379" s="12"/>
      <c r="C379" s="12"/>
      <c r="D379" s="12"/>
      <c r="E379" s="1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3" x14ac:dyDescent="0.15">
      <c r="A380" s="12"/>
      <c r="B380" s="12"/>
      <c r="C380" s="12"/>
      <c r="D380" s="12"/>
      <c r="E380" s="1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3" x14ac:dyDescent="0.15">
      <c r="A381" s="12"/>
      <c r="B381" s="12"/>
      <c r="C381" s="12"/>
      <c r="D381" s="12"/>
      <c r="E381" s="1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3" x14ac:dyDescent="0.15">
      <c r="A382" s="12"/>
      <c r="B382" s="12"/>
      <c r="C382" s="12"/>
      <c r="D382" s="12"/>
      <c r="E382" s="1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3" x14ac:dyDescent="0.15">
      <c r="A383" s="12"/>
      <c r="B383" s="12"/>
      <c r="C383" s="12"/>
      <c r="D383" s="12"/>
      <c r="E383" s="1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3" x14ac:dyDescent="0.15">
      <c r="A384" s="12"/>
      <c r="B384" s="12"/>
      <c r="C384" s="12"/>
      <c r="D384" s="12"/>
      <c r="E384" s="1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3" x14ac:dyDescent="0.15">
      <c r="A385" s="12"/>
      <c r="B385" s="12"/>
      <c r="C385" s="12"/>
      <c r="D385" s="12"/>
      <c r="E385" s="1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3" x14ac:dyDescent="0.15">
      <c r="A386" s="12"/>
      <c r="B386" s="12"/>
      <c r="C386" s="12"/>
      <c r="D386" s="12"/>
      <c r="E386" s="1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3" x14ac:dyDescent="0.15">
      <c r="A387" s="12"/>
      <c r="B387" s="12"/>
      <c r="C387" s="12"/>
      <c r="D387" s="12"/>
      <c r="E387" s="1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3" x14ac:dyDescent="0.15">
      <c r="A388" s="12"/>
      <c r="B388" s="12"/>
      <c r="C388" s="12"/>
      <c r="D388" s="12"/>
      <c r="E388" s="1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3" x14ac:dyDescent="0.15">
      <c r="A389" s="12"/>
      <c r="B389" s="12"/>
      <c r="C389" s="12"/>
      <c r="D389" s="12"/>
      <c r="E389" s="1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3" x14ac:dyDescent="0.15">
      <c r="A390" s="12"/>
      <c r="B390" s="12"/>
      <c r="C390" s="12"/>
      <c r="D390" s="12"/>
      <c r="E390" s="1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3" x14ac:dyDescent="0.15">
      <c r="A391" s="12"/>
      <c r="B391" s="12"/>
      <c r="C391" s="12"/>
      <c r="D391" s="12"/>
      <c r="E391" s="1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3" x14ac:dyDescent="0.15">
      <c r="A392" s="12"/>
      <c r="B392" s="12"/>
      <c r="C392" s="12"/>
      <c r="D392" s="12"/>
      <c r="E392" s="1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3" x14ac:dyDescent="0.15">
      <c r="A393" s="12"/>
      <c r="B393" s="12"/>
      <c r="C393" s="12"/>
      <c r="D393" s="12"/>
      <c r="E393" s="1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3" x14ac:dyDescent="0.15">
      <c r="A394" s="12"/>
      <c r="B394" s="12"/>
      <c r="C394" s="12"/>
      <c r="D394" s="12"/>
      <c r="E394" s="1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3" x14ac:dyDescent="0.15">
      <c r="A395" s="12"/>
      <c r="B395" s="12"/>
      <c r="C395" s="12"/>
      <c r="D395" s="12"/>
      <c r="E395" s="1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3" x14ac:dyDescent="0.15">
      <c r="A396" s="12"/>
      <c r="B396" s="12"/>
      <c r="C396" s="12"/>
      <c r="D396" s="12"/>
      <c r="E396" s="1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3" x14ac:dyDescent="0.15">
      <c r="A397" s="12"/>
      <c r="B397" s="12"/>
      <c r="C397" s="12"/>
      <c r="D397" s="12"/>
      <c r="E397" s="1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3" x14ac:dyDescent="0.15">
      <c r="A398" s="12"/>
      <c r="B398" s="12"/>
      <c r="C398" s="12"/>
      <c r="D398" s="12"/>
      <c r="E398" s="1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3" x14ac:dyDescent="0.15">
      <c r="A399" s="12"/>
      <c r="B399" s="12"/>
      <c r="C399" s="12"/>
      <c r="D399" s="12"/>
      <c r="E399" s="1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3" x14ac:dyDescent="0.15">
      <c r="A400" s="12"/>
      <c r="B400" s="12"/>
      <c r="C400" s="12"/>
      <c r="D400" s="12"/>
      <c r="E400" s="1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3" x14ac:dyDescent="0.15">
      <c r="A401" s="12"/>
      <c r="B401" s="12"/>
      <c r="C401" s="12"/>
      <c r="D401" s="12"/>
      <c r="E401" s="1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3" x14ac:dyDescent="0.15">
      <c r="A402" s="12"/>
      <c r="B402" s="12"/>
      <c r="C402" s="12"/>
      <c r="D402" s="12"/>
      <c r="E402" s="1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3" x14ac:dyDescent="0.15">
      <c r="A403" s="12"/>
      <c r="B403" s="12"/>
      <c r="C403" s="12"/>
      <c r="D403" s="12"/>
      <c r="E403" s="1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3" x14ac:dyDescent="0.15">
      <c r="A404" s="12"/>
      <c r="B404" s="12"/>
      <c r="C404" s="12"/>
      <c r="D404" s="12"/>
      <c r="E404" s="1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3" x14ac:dyDescent="0.15">
      <c r="A405" s="12"/>
      <c r="B405" s="12"/>
      <c r="C405" s="12"/>
      <c r="D405" s="12"/>
      <c r="E405" s="1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3" x14ac:dyDescent="0.15">
      <c r="A406" s="12"/>
      <c r="B406" s="12"/>
      <c r="C406" s="12"/>
      <c r="D406" s="12"/>
      <c r="E406" s="1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3" x14ac:dyDescent="0.15">
      <c r="A407" s="12"/>
      <c r="B407" s="12"/>
      <c r="C407" s="12"/>
      <c r="D407" s="12"/>
      <c r="E407" s="1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3" x14ac:dyDescent="0.15">
      <c r="A408" s="12"/>
      <c r="B408" s="12"/>
      <c r="C408" s="12"/>
      <c r="D408" s="12"/>
      <c r="E408" s="1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3" x14ac:dyDescent="0.15">
      <c r="A409" s="12"/>
      <c r="B409" s="12"/>
      <c r="C409" s="12"/>
      <c r="D409" s="12"/>
      <c r="E409" s="1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3" x14ac:dyDescent="0.15">
      <c r="A410" s="12"/>
      <c r="B410" s="12"/>
      <c r="C410" s="12"/>
      <c r="D410" s="12"/>
      <c r="E410" s="1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3" x14ac:dyDescent="0.15">
      <c r="A411" s="12"/>
      <c r="B411" s="12"/>
      <c r="C411" s="12"/>
      <c r="D411" s="12"/>
      <c r="E411" s="1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3" x14ac:dyDescent="0.15">
      <c r="A412" s="12"/>
      <c r="B412" s="12"/>
      <c r="C412" s="12"/>
      <c r="D412" s="12"/>
      <c r="E412" s="1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3" x14ac:dyDescent="0.15">
      <c r="A413" s="12"/>
      <c r="B413" s="12"/>
      <c r="C413" s="12"/>
      <c r="D413" s="12"/>
      <c r="E413" s="1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3" x14ac:dyDescent="0.15">
      <c r="A414" s="12"/>
      <c r="B414" s="12"/>
      <c r="C414" s="12"/>
      <c r="D414" s="12"/>
      <c r="E414" s="1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3" x14ac:dyDescent="0.15">
      <c r="A415" s="12"/>
      <c r="B415" s="12"/>
      <c r="C415" s="12"/>
      <c r="D415" s="12"/>
      <c r="E415" s="1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3" x14ac:dyDescent="0.15">
      <c r="A416" s="12"/>
      <c r="B416" s="12"/>
      <c r="C416" s="12"/>
      <c r="D416" s="12"/>
      <c r="E416" s="1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3" x14ac:dyDescent="0.15">
      <c r="A417" s="12"/>
      <c r="B417" s="12"/>
      <c r="C417" s="12"/>
      <c r="D417" s="12"/>
      <c r="E417" s="1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3" x14ac:dyDescent="0.15">
      <c r="A418" s="12"/>
      <c r="B418" s="12"/>
      <c r="C418" s="12"/>
      <c r="D418" s="12"/>
      <c r="E418" s="1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3" x14ac:dyDescent="0.15">
      <c r="A419" s="12"/>
      <c r="B419" s="12"/>
      <c r="C419" s="12"/>
      <c r="D419" s="12"/>
      <c r="E419" s="1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3" x14ac:dyDescent="0.15">
      <c r="A420" s="12"/>
      <c r="B420" s="12"/>
      <c r="C420" s="12"/>
      <c r="D420" s="12"/>
      <c r="E420" s="1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3" x14ac:dyDescent="0.15">
      <c r="A421" s="12"/>
      <c r="B421" s="12"/>
      <c r="C421" s="12"/>
      <c r="D421" s="12"/>
      <c r="E421" s="1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3" x14ac:dyDescent="0.15">
      <c r="A422" s="12"/>
      <c r="B422" s="12"/>
      <c r="C422" s="12"/>
      <c r="D422" s="12"/>
      <c r="E422" s="1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3" x14ac:dyDescent="0.15">
      <c r="A423" s="12"/>
      <c r="B423" s="12"/>
      <c r="C423" s="12"/>
      <c r="D423" s="12"/>
      <c r="E423" s="1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3" x14ac:dyDescent="0.15">
      <c r="A424" s="12"/>
      <c r="B424" s="12"/>
      <c r="C424" s="12"/>
      <c r="D424" s="12"/>
      <c r="E424" s="1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3" x14ac:dyDescent="0.15">
      <c r="A425" s="12"/>
      <c r="B425" s="12"/>
      <c r="C425" s="12"/>
      <c r="D425" s="12"/>
      <c r="E425" s="1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3" x14ac:dyDescent="0.15">
      <c r="A426" s="12"/>
      <c r="B426" s="12"/>
      <c r="C426" s="12"/>
      <c r="D426" s="12"/>
      <c r="E426" s="1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3" x14ac:dyDescent="0.15">
      <c r="A427" s="12"/>
      <c r="B427" s="12"/>
      <c r="C427" s="12"/>
      <c r="D427" s="12"/>
      <c r="E427" s="1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3" x14ac:dyDescent="0.15">
      <c r="A428" s="12"/>
      <c r="B428" s="12"/>
      <c r="C428" s="12"/>
      <c r="D428" s="12"/>
      <c r="E428" s="1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3" x14ac:dyDescent="0.15">
      <c r="A429" s="12"/>
      <c r="B429" s="12"/>
      <c r="C429" s="12"/>
      <c r="D429" s="12"/>
      <c r="E429" s="1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3" x14ac:dyDescent="0.15">
      <c r="A430" s="12"/>
      <c r="B430" s="12"/>
      <c r="C430" s="12"/>
      <c r="D430" s="12"/>
      <c r="E430" s="1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3" x14ac:dyDescent="0.15">
      <c r="A431" s="12"/>
      <c r="B431" s="12"/>
      <c r="C431" s="12"/>
      <c r="D431" s="12"/>
      <c r="E431" s="1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3" x14ac:dyDescent="0.15">
      <c r="A432" s="12"/>
      <c r="B432" s="12"/>
      <c r="C432" s="12"/>
      <c r="D432" s="12"/>
      <c r="E432" s="1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3" x14ac:dyDescent="0.15">
      <c r="A433" s="12"/>
      <c r="B433" s="12"/>
      <c r="C433" s="12"/>
      <c r="D433" s="12"/>
      <c r="E433" s="1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3" x14ac:dyDescent="0.15">
      <c r="A434" s="12"/>
      <c r="B434" s="12"/>
      <c r="C434" s="12"/>
      <c r="D434" s="12"/>
      <c r="E434" s="1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3" x14ac:dyDescent="0.15">
      <c r="A435" s="12"/>
      <c r="B435" s="12"/>
      <c r="C435" s="12"/>
      <c r="D435" s="12"/>
      <c r="E435" s="1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3" x14ac:dyDescent="0.15">
      <c r="A436" s="12"/>
      <c r="B436" s="12"/>
      <c r="C436" s="12"/>
      <c r="D436" s="12"/>
      <c r="E436" s="1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3" x14ac:dyDescent="0.15">
      <c r="A437" s="12"/>
      <c r="B437" s="12"/>
      <c r="C437" s="12"/>
      <c r="D437" s="12"/>
      <c r="E437" s="1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3" x14ac:dyDescent="0.15">
      <c r="A438" s="12"/>
      <c r="B438" s="12"/>
      <c r="C438" s="12"/>
      <c r="D438" s="12"/>
      <c r="E438" s="1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3" x14ac:dyDescent="0.15">
      <c r="A439" s="12"/>
      <c r="B439" s="12"/>
      <c r="C439" s="12"/>
      <c r="D439" s="12"/>
      <c r="E439" s="1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3" x14ac:dyDescent="0.15">
      <c r="A440" s="12"/>
      <c r="B440" s="12"/>
      <c r="C440" s="12"/>
      <c r="D440" s="12"/>
      <c r="E440" s="1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3" x14ac:dyDescent="0.15">
      <c r="A441" s="12"/>
      <c r="B441" s="12"/>
      <c r="C441" s="12"/>
      <c r="D441" s="12"/>
      <c r="E441" s="1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3" x14ac:dyDescent="0.15">
      <c r="A442" s="12"/>
      <c r="B442" s="12"/>
      <c r="C442" s="12"/>
      <c r="D442" s="12"/>
      <c r="E442" s="1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3" x14ac:dyDescent="0.15">
      <c r="A443" s="12"/>
      <c r="B443" s="12"/>
      <c r="C443" s="12"/>
      <c r="D443" s="12"/>
      <c r="E443" s="1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3" x14ac:dyDescent="0.15">
      <c r="A444" s="12"/>
      <c r="B444" s="12"/>
      <c r="C444" s="12"/>
      <c r="D444" s="12"/>
      <c r="E444" s="1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3" x14ac:dyDescent="0.15">
      <c r="A445" s="12"/>
      <c r="B445" s="12"/>
      <c r="C445" s="12"/>
      <c r="D445" s="12"/>
      <c r="E445" s="1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3" x14ac:dyDescent="0.15">
      <c r="A446" s="12"/>
      <c r="B446" s="12"/>
      <c r="C446" s="12"/>
      <c r="D446" s="12"/>
      <c r="E446" s="1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3" x14ac:dyDescent="0.15">
      <c r="A447" s="12"/>
      <c r="B447" s="12"/>
      <c r="C447" s="12"/>
      <c r="D447" s="12"/>
      <c r="E447" s="1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3" x14ac:dyDescent="0.15">
      <c r="A448" s="12"/>
      <c r="B448" s="12"/>
      <c r="C448" s="12"/>
      <c r="D448" s="12"/>
      <c r="E448" s="1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3" x14ac:dyDescent="0.15">
      <c r="A449" s="12"/>
      <c r="B449" s="12"/>
      <c r="C449" s="12"/>
      <c r="D449" s="12"/>
      <c r="E449" s="1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3" x14ac:dyDescent="0.15">
      <c r="A450" s="12"/>
      <c r="B450" s="12"/>
      <c r="C450" s="12"/>
      <c r="D450" s="12"/>
      <c r="E450" s="1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3" x14ac:dyDescent="0.15">
      <c r="A451" s="12"/>
      <c r="B451" s="12"/>
      <c r="C451" s="12"/>
      <c r="D451" s="12"/>
      <c r="E451" s="1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3" x14ac:dyDescent="0.15">
      <c r="A452" s="12"/>
      <c r="B452" s="12"/>
      <c r="C452" s="12"/>
      <c r="D452" s="12"/>
      <c r="E452" s="1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3" x14ac:dyDescent="0.15">
      <c r="A453" s="12"/>
      <c r="B453" s="12"/>
      <c r="C453" s="12"/>
      <c r="D453" s="12"/>
      <c r="E453" s="1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3" x14ac:dyDescent="0.15">
      <c r="A454" s="12"/>
      <c r="B454" s="12"/>
      <c r="C454" s="12"/>
      <c r="D454" s="12"/>
      <c r="E454" s="1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3" x14ac:dyDescent="0.15">
      <c r="A455" s="12"/>
      <c r="B455" s="12"/>
      <c r="C455" s="12"/>
      <c r="D455" s="12"/>
      <c r="E455" s="1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3" x14ac:dyDescent="0.15">
      <c r="A456" s="12"/>
      <c r="B456" s="12"/>
      <c r="C456" s="12"/>
      <c r="D456" s="12"/>
      <c r="E456" s="1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3" x14ac:dyDescent="0.15">
      <c r="A457" s="12"/>
      <c r="B457" s="12"/>
      <c r="C457" s="12"/>
      <c r="D457" s="12"/>
      <c r="E457" s="1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3" x14ac:dyDescent="0.15">
      <c r="A458" s="12"/>
      <c r="B458" s="12"/>
      <c r="C458" s="12"/>
      <c r="D458" s="12"/>
      <c r="E458" s="1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3" x14ac:dyDescent="0.15">
      <c r="A459" s="12"/>
      <c r="B459" s="12"/>
      <c r="C459" s="12"/>
      <c r="D459" s="12"/>
      <c r="E459" s="1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3" x14ac:dyDescent="0.15">
      <c r="A460" s="12"/>
      <c r="B460" s="12"/>
      <c r="C460" s="12"/>
      <c r="D460" s="12"/>
      <c r="E460" s="1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3" x14ac:dyDescent="0.15">
      <c r="A461" s="12"/>
      <c r="B461" s="12"/>
      <c r="C461" s="12"/>
      <c r="D461" s="12"/>
      <c r="E461" s="1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3" x14ac:dyDescent="0.15">
      <c r="A462" s="12"/>
      <c r="B462" s="12"/>
      <c r="C462" s="12"/>
      <c r="D462" s="12"/>
      <c r="E462" s="1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3" x14ac:dyDescent="0.15">
      <c r="A463" s="12"/>
      <c r="B463" s="12"/>
      <c r="C463" s="12"/>
      <c r="D463" s="12"/>
      <c r="E463" s="1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3" x14ac:dyDescent="0.15">
      <c r="A464" s="12"/>
      <c r="B464" s="12"/>
      <c r="C464" s="12"/>
      <c r="D464" s="12"/>
      <c r="E464" s="1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3" x14ac:dyDescent="0.15">
      <c r="A465" s="12"/>
      <c r="B465" s="12"/>
      <c r="C465" s="12"/>
      <c r="D465" s="12"/>
      <c r="E465" s="1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3" x14ac:dyDescent="0.15">
      <c r="A466" s="12"/>
      <c r="B466" s="12"/>
      <c r="C466" s="12"/>
      <c r="D466" s="12"/>
      <c r="E466" s="1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3" x14ac:dyDescent="0.15">
      <c r="A467" s="12"/>
      <c r="B467" s="12"/>
      <c r="C467" s="12"/>
      <c r="D467" s="12"/>
      <c r="E467" s="1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3" x14ac:dyDescent="0.15">
      <c r="A468" s="12"/>
      <c r="B468" s="12"/>
      <c r="C468" s="12"/>
      <c r="D468" s="12"/>
      <c r="E468" s="1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3" x14ac:dyDescent="0.15">
      <c r="A469" s="12"/>
      <c r="B469" s="12"/>
      <c r="C469" s="12"/>
      <c r="D469" s="12"/>
      <c r="E469" s="1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3" x14ac:dyDescent="0.15">
      <c r="A470" s="12"/>
      <c r="B470" s="12"/>
      <c r="C470" s="12"/>
      <c r="D470" s="12"/>
      <c r="E470" s="1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3" x14ac:dyDescent="0.15">
      <c r="A471" s="12"/>
      <c r="B471" s="12"/>
      <c r="C471" s="12"/>
      <c r="D471" s="12"/>
      <c r="E471" s="1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3" x14ac:dyDescent="0.15">
      <c r="A472" s="12"/>
      <c r="B472" s="12"/>
      <c r="C472" s="12"/>
      <c r="D472" s="12"/>
      <c r="E472" s="1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3" x14ac:dyDescent="0.15">
      <c r="A473" s="12"/>
      <c r="B473" s="12"/>
      <c r="C473" s="12"/>
      <c r="D473" s="12"/>
      <c r="E473" s="1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3" x14ac:dyDescent="0.15">
      <c r="A474" s="12"/>
      <c r="B474" s="12"/>
      <c r="C474" s="12"/>
      <c r="D474" s="12"/>
      <c r="E474" s="1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3" x14ac:dyDescent="0.15">
      <c r="A475" s="12"/>
      <c r="B475" s="12"/>
      <c r="C475" s="12"/>
      <c r="D475" s="12"/>
      <c r="E475" s="1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3" x14ac:dyDescent="0.15">
      <c r="A476" s="12"/>
      <c r="B476" s="12"/>
      <c r="C476" s="12"/>
      <c r="D476" s="12"/>
      <c r="E476" s="1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3" x14ac:dyDescent="0.15">
      <c r="A477" s="12"/>
      <c r="B477" s="12"/>
      <c r="C477" s="12"/>
      <c r="D477" s="12"/>
      <c r="E477" s="1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3" x14ac:dyDescent="0.15">
      <c r="A478" s="12"/>
      <c r="B478" s="12"/>
      <c r="C478" s="12"/>
      <c r="D478" s="12"/>
      <c r="E478" s="1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3" x14ac:dyDescent="0.15">
      <c r="A479" s="12"/>
      <c r="B479" s="12"/>
      <c r="C479" s="12"/>
      <c r="D479" s="12"/>
      <c r="E479" s="1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3" x14ac:dyDescent="0.15">
      <c r="A480" s="12"/>
      <c r="B480" s="12"/>
      <c r="C480" s="12"/>
      <c r="D480" s="12"/>
      <c r="E480" s="1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3" x14ac:dyDescent="0.15">
      <c r="A481" s="12"/>
      <c r="B481" s="12"/>
      <c r="C481" s="12"/>
      <c r="D481" s="12"/>
      <c r="E481" s="1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3" x14ac:dyDescent="0.15">
      <c r="A482" s="12"/>
      <c r="B482" s="12"/>
      <c r="C482" s="12"/>
      <c r="D482" s="12"/>
      <c r="E482" s="1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3" x14ac:dyDescent="0.15">
      <c r="A483" s="12"/>
      <c r="B483" s="12"/>
      <c r="C483" s="12"/>
      <c r="D483" s="12"/>
      <c r="E483" s="1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3" x14ac:dyDescent="0.15">
      <c r="A484" s="12"/>
      <c r="B484" s="12"/>
      <c r="C484" s="12"/>
      <c r="D484" s="12"/>
      <c r="E484" s="1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3" x14ac:dyDescent="0.15">
      <c r="A485" s="12"/>
      <c r="B485" s="12"/>
      <c r="C485" s="12"/>
      <c r="D485" s="12"/>
      <c r="E485" s="1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3" x14ac:dyDescent="0.15">
      <c r="A486" s="12"/>
      <c r="B486" s="12"/>
      <c r="C486" s="12"/>
      <c r="D486" s="12"/>
      <c r="E486" s="1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3" x14ac:dyDescent="0.15">
      <c r="A487" s="12"/>
      <c r="B487" s="12"/>
      <c r="C487" s="12"/>
      <c r="D487" s="12"/>
      <c r="E487" s="1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3" x14ac:dyDescent="0.15">
      <c r="A488" s="12"/>
      <c r="B488" s="12"/>
      <c r="C488" s="12"/>
      <c r="D488" s="12"/>
      <c r="E488" s="1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3" x14ac:dyDescent="0.15">
      <c r="A489" s="12"/>
      <c r="B489" s="12"/>
      <c r="C489" s="12"/>
      <c r="D489" s="12"/>
      <c r="E489" s="1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3" x14ac:dyDescent="0.15">
      <c r="A490" s="12"/>
      <c r="B490" s="12"/>
      <c r="C490" s="12"/>
      <c r="D490" s="12"/>
      <c r="E490" s="1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3" x14ac:dyDescent="0.15">
      <c r="A491" s="12"/>
      <c r="B491" s="12"/>
      <c r="C491" s="12"/>
      <c r="D491" s="12"/>
      <c r="E491" s="1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3" x14ac:dyDescent="0.15">
      <c r="A492" s="12"/>
      <c r="B492" s="12"/>
      <c r="C492" s="12"/>
      <c r="D492" s="12"/>
      <c r="E492" s="1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3" x14ac:dyDescent="0.15">
      <c r="A493" s="12"/>
      <c r="B493" s="12"/>
      <c r="C493" s="12"/>
      <c r="D493" s="12"/>
      <c r="E493" s="1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3" x14ac:dyDescent="0.15">
      <c r="A494" s="12"/>
      <c r="B494" s="12"/>
      <c r="C494" s="12"/>
      <c r="D494" s="12"/>
      <c r="E494" s="1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3" x14ac:dyDescent="0.15">
      <c r="A495" s="12"/>
      <c r="B495" s="12"/>
      <c r="C495" s="12"/>
      <c r="D495" s="12"/>
      <c r="E495" s="1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3" x14ac:dyDescent="0.15">
      <c r="A496" s="12"/>
      <c r="B496" s="12"/>
      <c r="C496" s="12"/>
      <c r="D496" s="12"/>
      <c r="E496" s="1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3" x14ac:dyDescent="0.15">
      <c r="A497" s="12"/>
      <c r="B497" s="12"/>
      <c r="C497" s="12"/>
      <c r="D497" s="12"/>
      <c r="E497" s="1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3" x14ac:dyDescent="0.15">
      <c r="A498" s="12"/>
      <c r="B498" s="12"/>
      <c r="C498" s="12"/>
      <c r="D498" s="12"/>
      <c r="E498" s="1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3" x14ac:dyDescent="0.15">
      <c r="A499" s="12"/>
      <c r="B499" s="12"/>
      <c r="C499" s="12"/>
      <c r="D499" s="12"/>
      <c r="E499" s="1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3" x14ac:dyDescent="0.15">
      <c r="A500" s="12"/>
      <c r="B500" s="12"/>
      <c r="C500" s="12"/>
      <c r="D500" s="12"/>
      <c r="E500" s="1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3" x14ac:dyDescent="0.15">
      <c r="A501" s="12"/>
      <c r="B501" s="12"/>
      <c r="C501" s="12"/>
      <c r="D501" s="12"/>
      <c r="E501" s="1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3" x14ac:dyDescent="0.15">
      <c r="A502" s="12"/>
      <c r="B502" s="12"/>
      <c r="C502" s="12"/>
      <c r="D502" s="12"/>
      <c r="E502" s="1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3" x14ac:dyDescent="0.15">
      <c r="A503" s="12"/>
      <c r="B503" s="12"/>
      <c r="C503" s="12"/>
      <c r="D503" s="12"/>
      <c r="E503" s="1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3" x14ac:dyDescent="0.15">
      <c r="A504" s="12"/>
      <c r="B504" s="12"/>
      <c r="C504" s="12"/>
      <c r="D504" s="12"/>
      <c r="E504" s="1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3" x14ac:dyDescent="0.15">
      <c r="A505" s="12"/>
      <c r="B505" s="12"/>
      <c r="C505" s="12"/>
      <c r="D505" s="12"/>
      <c r="E505" s="1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3" x14ac:dyDescent="0.15">
      <c r="A506" s="12"/>
      <c r="B506" s="12"/>
      <c r="C506" s="12"/>
      <c r="D506" s="12"/>
      <c r="E506" s="1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3" x14ac:dyDescent="0.15">
      <c r="A507" s="12"/>
      <c r="B507" s="12"/>
      <c r="C507" s="12"/>
      <c r="D507" s="12"/>
      <c r="E507" s="1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3" x14ac:dyDescent="0.15">
      <c r="A508" s="12"/>
      <c r="B508" s="12"/>
      <c r="C508" s="12"/>
      <c r="D508" s="12"/>
      <c r="E508" s="1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3" x14ac:dyDescent="0.15">
      <c r="A509" s="12"/>
      <c r="B509" s="12"/>
      <c r="C509" s="12"/>
      <c r="D509" s="12"/>
      <c r="E509" s="1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3" x14ac:dyDescent="0.15">
      <c r="A510" s="12"/>
      <c r="B510" s="12"/>
      <c r="C510" s="12"/>
      <c r="D510" s="12"/>
      <c r="E510" s="1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3" x14ac:dyDescent="0.15">
      <c r="A511" s="12"/>
      <c r="B511" s="12"/>
      <c r="C511" s="12"/>
      <c r="D511" s="12"/>
      <c r="E511" s="1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3" x14ac:dyDescent="0.15">
      <c r="A512" s="12"/>
      <c r="B512" s="12"/>
      <c r="C512" s="12"/>
      <c r="D512" s="12"/>
      <c r="E512" s="1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3" x14ac:dyDescent="0.15">
      <c r="A513" s="12"/>
      <c r="B513" s="12"/>
      <c r="C513" s="12"/>
      <c r="D513" s="12"/>
      <c r="E513" s="1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3" x14ac:dyDescent="0.15">
      <c r="A514" s="12"/>
      <c r="B514" s="12"/>
      <c r="C514" s="12"/>
      <c r="D514" s="12"/>
      <c r="E514" s="1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3" x14ac:dyDescent="0.15">
      <c r="A515" s="12"/>
      <c r="B515" s="12"/>
      <c r="C515" s="12"/>
      <c r="D515" s="12"/>
      <c r="E515" s="1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3" x14ac:dyDescent="0.15">
      <c r="A516" s="12"/>
      <c r="B516" s="12"/>
      <c r="C516" s="12"/>
      <c r="D516" s="12"/>
      <c r="E516" s="1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3" x14ac:dyDescent="0.15">
      <c r="A517" s="12"/>
      <c r="B517" s="12"/>
      <c r="C517" s="12"/>
      <c r="D517" s="12"/>
      <c r="E517" s="1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3" x14ac:dyDescent="0.15">
      <c r="A518" s="12"/>
      <c r="B518" s="12"/>
      <c r="C518" s="12"/>
      <c r="D518" s="12"/>
      <c r="E518" s="1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3" x14ac:dyDescent="0.15">
      <c r="A519" s="12"/>
      <c r="B519" s="12"/>
      <c r="C519" s="12"/>
      <c r="D519" s="12"/>
      <c r="E519" s="1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3" x14ac:dyDescent="0.15">
      <c r="A520" s="12"/>
      <c r="B520" s="12"/>
      <c r="C520" s="12"/>
      <c r="D520" s="12"/>
      <c r="E520" s="1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3" x14ac:dyDescent="0.15">
      <c r="A521" s="12"/>
      <c r="B521" s="12"/>
      <c r="C521" s="12"/>
      <c r="D521" s="12"/>
      <c r="E521" s="1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3" x14ac:dyDescent="0.15">
      <c r="A522" s="12"/>
      <c r="B522" s="12"/>
      <c r="C522" s="12"/>
      <c r="D522" s="12"/>
      <c r="E522" s="1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3" x14ac:dyDescent="0.15">
      <c r="A523" s="12"/>
      <c r="B523" s="12"/>
      <c r="C523" s="12"/>
      <c r="D523" s="12"/>
      <c r="E523" s="1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3" x14ac:dyDescent="0.15">
      <c r="A524" s="12"/>
      <c r="B524" s="12"/>
      <c r="C524" s="12"/>
      <c r="D524" s="12"/>
      <c r="E524" s="1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3" x14ac:dyDescent="0.15">
      <c r="A525" s="12"/>
      <c r="B525" s="12"/>
      <c r="C525" s="12"/>
      <c r="D525" s="12"/>
      <c r="E525" s="1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3" x14ac:dyDescent="0.15">
      <c r="A526" s="12"/>
      <c r="B526" s="12"/>
      <c r="C526" s="12"/>
      <c r="D526" s="12"/>
      <c r="E526" s="1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3" x14ac:dyDescent="0.15">
      <c r="A527" s="12"/>
      <c r="B527" s="12"/>
      <c r="C527" s="12"/>
      <c r="D527" s="12"/>
      <c r="E527" s="1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3" x14ac:dyDescent="0.15">
      <c r="A528" s="12"/>
      <c r="B528" s="12"/>
      <c r="C528" s="12"/>
      <c r="D528" s="12"/>
      <c r="E528" s="1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3" x14ac:dyDescent="0.15">
      <c r="A529" s="12"/>
      <c r="B529" s="12"/>
      <c r="C529" s="12"/>
      <c r="D529" s="12"/>
      <c r="E529" s="1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3" x14ac:dyDescent="0.15">
      <c r="A530" s="12"/>
      <c r="B530" s="12"/>
      <c r="C530" s="12"/>
      <c r="D530" s="12"/>
      <c r="E530" s="1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3" x14ac:dyDescent="0.15">
      <c r="A531" s="12"/>
      <c r="B531" s="12"/>
      <c r="C531" s="12"/>
      <c r="D531" s="12"/>
      <c r="E531" s="1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3" x14ac:dyDescent="0.15">
      <c r="A532" s="12"/>
      <c r="B532" s="12"/>
      <c r="C532" s="12"/>
      <c r="D532" s="12"/>
      <c r="E532" s="1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3" x14ac:dyDescent="0.15">
      <c r="A533" s="12"/>
      <c r="B533" s="12"/>
      <c r="C533" s="12"/>
      <c r="D533" s="12"/>
      <c r="E533" s="1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3" x14ac:dyDescent="0.15">
      <c r="A534" s="12"/>
      <c r="B534" s="12"/>
      <c r="C534" s="12"/>
      <c r="D534" s="12"/>
      <c r="E534" s="1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3" x14ac:dyDescent="0.15">
      <c r="A535" s="12"/>
      <c r="B535" s="12"/>
      <c r="C535" s="12"/>
      <c r="D535" s="12"/>
      <c r="E535" s="1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3" x14ac:dyDescent="0.15">
      <c r="A536" s="12"/>
      <c r="B536" s="12"/>
      <c r="C536" s="12"/>
      <c r="D536" s="12"/>
      <c r="E536" s="1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3" x14ac:dyDescent="0.15">
      <c r="A537" s="12"/>
      <c r="B537" s="12"/>
      <c r="C537" s="12"/>
      <c r="D537" s="12"/>
      <c r="E537" s="1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3" x14ac:dyDescent="0.15">
      <c r="A538" s="12"/>
      <c r="B538" s="12"/>
      <c r="C538" s="12"/>
      <c r="D538" s="12"/>
      <c r="E538" s="1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3" x14ac:dyDescent="0.15">
      <c r="A539" s="12"/>
      <c r="B539" s="12"/>
      <c r="C539" s="12"/>
      <c r="D539" s="12"/>
      <c r="E539" s="1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3" x14ac:dyDescent="0.15">
      <c r="A540" s="12"/>
      <c r="B540" s="12"/>
      <c r="C540" s="12"/>
      <c r="D540" s="12"/>
      <c r="E540" s="1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3" x14ac:dyDescent="0.15">
      <c r="A541" s="12"/>
      <c r="B541" s="12"/>
      <c r="C541" s="12"/>
      <c r="D541" s="12"/>
      <c r="E541" s="1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3" x14ac:dyDescent="0.15">
      <c r="A542" s="12"/>
      <c r="B542" s="12"/>
      <c r="C542" s="12"/>
      <c r="D542" s="12"/>
      <c r="E542" s="1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3" x14ac:dyDescent="0.15">
      <c r="A543" s="12"/>
      <c r="B543" s="12"/>
      <c r="C543" s="12"/>
      <c r="D543" s="12"/>
      <c r="E543" s="1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3" x14ac:dyDescent="0.15">
      <c r="A544" s="12"/>
      <c r="B544" s="12"/>
      <c r="C544" s="12"/>
      <c r="D544" s="12"/>
      <c r="E544" s="1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3" x14ac:dyDescent="0.15">
      <c r="A545" s="12"/>
      <c r="B545" s="12"/>
      <c r="C545" s="12"/>
      <c r="D545" s="12"/>
      <c r="E545" s="1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3" x14ac:dyDescent="0.15">
      <c r="A546" s="12"/>
      <c r="B546" s="12"/>
      <c r="C546" s="12"/>
      <c r="D546" s="12"/>
      <c r="E546" s="1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3" x14ac:dyDescent="0.15">
      <c r="A547" s="12"/>
      <c r="B547" s="12"/>
      <c r="C547" s="12"/>
      <c r="D547" s="12"/>
      <c r="E547" s="1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3" x14ac:dyDescent="0.15">
      <c r="A548" s="12"/>
      <c r="B548" s="12"/>
      <c r="C548" s="12"/>
      <c r="D548" s="12"/>
      <c r="E548" s="1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3" x14ac:dyDescent="0.15">
      <c r="A549" s="12"/>
      <c r="B549" s="12"/>
      <c r="C549" s="12"/>
      <c r="D549" s="12"/>
      <c r="E549" s="1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3" x14ac:dyDescent="0.15">
      <c r="A550" s="12"/>
      <c r="B550" s="12"/>
      <c r="C550" s="12"/>
      <c r="D550" s="12"/>
      <c r="E550" s="1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3" x14ac:dyDescent="0.15">
      <c r="A551" s="12"/>
      <c r="B551" s="12"/>
      <c r="C551" s="12"/>
      <c r="D551" s="12"/>
      <c r="E551" s="1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3" x14ac:dyDescent="0.15">
      <c r="A552" s="12"/>
      <c r="B552" s="12"/>
      <c r="C552" s="12"/>
      <c r="D552" s="12"/>
      <c r="E552" s="1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3" x14ac:dyDescent="0.15">
      <c r="A553" s="12"/>
      <c r="B553" s="12"/>
      <c r="C553" s="12"/>
      <c r="D553" s="12"/>
      <c r="E553" s="1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3" x14ac:dyDescent="0.15">
      <c r="A554" s="12"/>
      <c r="B554" s="12"/>
      <c r="C554" s="12"/>
      <c r="D554" s="12"/>
      <c r="E554" s="1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3" x14ac:dyDescent="0.15">
      <c r="A555" s="12"/>
      <c r="B555" s="12"/>
      <c r="C555" s="12"/>
      <c r="D555" s="12"/>
      <c r="E555" s="1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3" x14ac:dyDescent="0.15">
      <c r="A556" s="12"/>
      <c r="B556" s="12"/>
      <c r="C556" s="12"/>
      <c r="D556" s="12"/>
      <c r="E556" s="1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3" x14ac:dyDescent="0.15">
      <c r="A557" s="12"/>
      <c r="B557" s="12"/>
      <c r="C557" s="12"/>
      <c r="D557" s="12"/>
      <c r="E557" s="1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3" x14ac:dyDescent="0.15">
      <c r="A558" s="12"/>
      <c r="B558" s="12"/>
      <c r="C558" s="12"/>
      <c r="D558" s="12"/>
      <c r="E558" s="1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3" x14ac:dyDescent="0.15">
      <c r="A559" s="12"/>
      <c r="B559" s="12"/>
      <c r="C559" s="12"/>
      <c r="D559" s="12"/>
      <c r="E559" s="1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3" x14ac:dyDescent="0.15">
      <c r="A560" s="12"/>
      <c r="B560" s="12"/>
      <c r="C560" s="12"/>
      <c r="D560" s="12"/>
      <c r="E560" s="1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3" x14ac:dyDescent="0.15">
      <c r="A561" s="12"/>
      <c r="B561" s="12"/>
      <c r="C561" s="12"/>
      <c r="D561" s="12"/>
      <c r="E561" s="1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3" x14ac:dyDescent="0.15">
      <c r="A562" s="12"/>
      <c r="B562" s="12"/>
      <c r="C562" s="12"/>
      <c r="D562" s="12"/>
      <c r="E562" s="1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3" x14ac:dyDescent="0.15">
      <c r="A563" s="12"/>
      <c r="B563" s="12"/>
      <c r="C563" s="12"/>
      <c r="D563" s="12"/>
      <c r="E563" s="1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3" x14ac:dyDescent="0.15">
      <c r="A564" s="12"/>
      <c r="B564" s="12"/>
      <c r="C564" s="12"/>
      <c r="D564" s="12"/>
      <c r="E564" s="1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3" x14ac:dyDescent="0.15">
      <c r="A565" s="12"/>
      <c r="B565" s="12"/>
      <c r="C565" s="12"/>
      <c r="D565" s="12"/>
      <c r="E565" s="1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3" x14ac:dyDescent="0.15">
      <c r="A566" s="12"/>
      <c r="B566" s="12"/>
      <c r="C566" s="12"/>
      <c r="D566" s="12"/>
      <c r="E566" s="1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3" x14ac:dyDescent="0.15">
      <c r="A567" s="12"/>
      <c r="B567" s="12"/>
      <c r="C567" s="12"/>
      <c r="D567" s="12"/>
      <c r="E567" s="1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3" x14ac:dyDescent="0.15">
      <c r="A568" s="12"/>
      <c r="B568" s="12"/>
      <c r="C568" s="12"/>
      <c r="D568" s="12"/>
      <c r="E568" s="1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3" x14ac:dyDescent="0.15">
      <c r="A569" s="12"/>
      <c r="B569" s="12"/>
      <c r="C569" s="12"/>
      <c r="D569" s="12"/>
      <c r="E569" s="1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3" x14ac:dyDescent="0.15">
      <c r="A570" s="12"/>
      <c r="B570" s="12"/>
      <c r="C570" s="12"/>
      <c r="D570" s="12"/>
      <c r="E570" s="1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3" x14ac:dyDescent="0.15">
      <c r="A571" s="12"/>
      <c r="B571" s="12"/>
      <c r="C571" s="12"/>
      <c r="D571" s="12"/>
      <c r="E571" s="1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3" x14ac:dyDescent="0.15">
      <c r="A572" s="12"/>
      <c r="B572" s="12"/>
      <c r="C572" s="12"/>
      <c r="D572" s="12"/>
      <c r="E572" s="1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3" x14ac:dyDescent="0.15">
      <c r="A573" s="12"/>
      <c r="B573" s="12"/>
      <c r="C573" s="12"/>
      <c r="D573" s="12"/>
      <c r="E573" s="1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3" x14ac:dyDescent="0.15">
      <c r="A574" s="12"/>
      <c r="B574" s="12"/>
      <c r="C574" s="12"/>
      <c r="D574" s="12"/>
      <c r="E574" s="1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3" x14ac:dyDescent="0.15">
      <c r="A575" s="12"/>
      <c r="B575" s="12"/>
      <c r="C575" s="12"/>
      <c r="D575" s="12"/>
      <c r="E575" s="1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3" x14ac:dyDescent="0.15">
      <c r="A576" s="12"/>
      <c r="B576" s="12"/>
      <c r="C576" s="12"/>
      <c r="D576" s="12"/>
      <c r="E576" s="1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3" x14ac:dyDescent="0.15">
      <c r="A577" s="12"/>
      <c r="B577" s="12"/>
      <c r="C577" s="12"/>
      <c r="D577" s="12"/>
      <c r="E577" s="1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3" x14ac:dyDescent="0.15">
      <c r="A578" s="12"/>
      <c r="B578" s="12"/>
      <c r="C578" s="12"/>
      <c r="D578" s="12"/>
      <c r="E578" s="1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3" x14ac:dyDescent="0.15">
      <c r="A579" s="12"/>
      <c r="B579" s="12"/>
      <c r="C579" s="12"/>
      <c r="D579" s="12"/>
      <c r="E579" s="1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3" x14ac:dyDescent="0.15">
      <c r="A580" s="12"/>
      <c r="B580" s="12"/>
      <c r="C580" s="12"/>
      <c r="D580" s="12"/>
      <c r="E580" s="1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3" x14ac:dyDescent="0.15">
      <c r="A581" s="12"/>
      <c r="B581" s="12"/>
      <c r="C581" s="12"/>
      <c r="D581" s="12"/>
      <c r="E581" s="1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3" x14ac:dyDescent="0.15">
      <c r="A582" s="12"/>
      <c r="B582" s="12"/>
      <c r="C582" s="12"/>
      <c r="D582" s="12"/>
      <c r="E582" s="1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3" x14ac:dyDescent="0.15">
      <c r="A583" s="12"/>
      <c r="B583" s="12"/>
      <c r="C583" s="12"/>
      <c r="D583" s="12"/>
      <c r="E583" s="1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3" x14ac:dyDescent="0.15">
      <c r="A584" s="12"/>
      <c r="B584" s="12"/>
      <c r="C584" s="12"/>
      <c r="D584" s="12"/>
      <c r="E584" s="1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3" x14ac:dyDescent="0.15">
      <c r="A585" s="12"/>
      <c r="B585" s="12"/>
      <c r="C585" s="12"/>
      <c r="D585" s="12"/>
      <c r="E585" s="1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3" x14ac:dyDescent="0.15">
      <c r="A586" s="12"/>
      <c r="B586" s="12"/>
      <c r="C586" s="12"/>
      <c r="D586" s="12"/>
      <c r="E586" s="1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3" x14ac:dyDescent="0.15">
      <c r="A587" s="12"/>
      <c r="B587" s="12"/>
      <c r="C587" s="12"/>
      <c r="D587" s="12"/>
      <c r="E587" s="1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3" x14ac:dyDescent="0.15">
      <c r="A588" s="12"/>
      <c r="B588" s="12"/>
      <c r="C588" s="12"/>
      <c r="D588" s="12"/>
      <c r="E588" s="1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3" x14ac:dyDescent="0.15">
      <c r="A589" s="12"/>
      <c r="B589" s="12"/>
      <c r="C589" s="12"/>
      <c r="D589" s="12"/>
      <c r="E589" s="1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3" x14ac:dyDescent="0.15">
      <c r="A590" s="12"/>
      <c r="B590" s="12"/>
      <c r="C590" s="12"/>
      <c r="D590" s="12"/>
      <c r="E590" s="1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3" x14ac:dyDescent="0.15">
      <c r="A591" s="12"/>
      <c r="B591" s="12"/>
      <c r="C591" s="12"/>
      <c r="D591" s="12"/>
      <c r="E591" s="1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3" x14ac:dyDescent="0.15">
      <c r="A592" s="12"/>
      <c r="B592" s="12"/>
      <c r="C592" s="12"/>
      <c r="D592" s="12"/>
      <c r="E592" s="1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3" x14ac:dyDescent="0.15">
      <c r="A593" s="12"/>
      <c r="B593" s="12"/>
      <c r="C593" s="12"/>
      <c r="D593" s="12"/>
      <c r="E593" s="1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3" x14ac:dyDescent="0.15">
      <c r="A594" s="12"/>
      <c r="B594" s="12"/>
      <c r="C594" s="12"/>
      <c r="D594" s="12"/>
      <c r="E594" s="1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3" x14ac:dyDescent="0.15">
      <c r="A595" s="12"/>
      <c r="B595" s="12"/>
      <c r="C595" s="12"/>
      <c r="D595" s="12"/>
      <c r="E595" s="1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3" x14ac:dyDescent="0.15">
      <c r="A596" s="12"/>
      <c r="B596" s="12"/>
      <c r="C596" s="12"/>
      <c r="D596" s="12"/>
      <c r="E596" s="1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3" x14ac:dyDescent="0.15">
      <c r="A597" s="12"/>
      <c r="B597" s="12"/>
      <c r="C597" s="12"/>
      <c r="D597" s="12"/>
      <c r="E597" s="1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3" x14ac:dyDescent="0.15">
      <c r="A598" s="12"/>
      <c r="B598" s="12"/>
      <c r="C598" s="12"/>
      <c r="D598" s="12"/>
      <c r="E598" s="1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3" x14ac:dyDescent="0.15">
      <c r="A599" s="12"/>
      <c r="B599" s="12"/>
      <c r="C599" s="12"/>
      <c r="D599" s="12"/>
      <c r="E599" s="1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3" x14ac:dyDescent="0.15">
      <c r="A600" s="12"/>
      <c r="B600" s="12"/>
      <c r="C600" s="12"/>
      <c r="D600" s="12"/>
      <c r="E600" s="1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3" x14ac:dyDescent="0.15">
      <c r="A601" s="12"/>
      <c r="B601" s="12"/>
      <c r="C601" s="12"/>
      <c r="D601" s="12"/>
      <c r="E601" s="1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3" x14ac:dyDescent="0.15">
      <c r="A602" s="12"/>
      <c r="B602" s="12"/>
      <c r="C602" s="12"/>
      <c r="D602" s="12"/>
      <c r="E602" s="1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3" x14ac:dyDescent="0.15">
      <c r="A603" s="12"/>
      <c r="B603" s="12"/>
      <c r="C603" s="12"/>
      <c r="D603" s="12"/>
      <c r="E603" s="1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3" x14ac:dyDescent="0.15">
      <c r="A604" s="12"/>
      <c r="B604" s="12"/>
      <c r="C604" s="12"/>
      <c r="D604" s="12"/>
      <c r="E604" s="1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3" x14ac:dyDescent="0.15">
      <c r="A605" s="12"/>
      <c r="B605" s="12"/>
      <c r="C605" s="12"/>
      <c r="D605" s="12"/>
      <c r="E605" s="1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3" x14ac:dyDescent="0.15">
      <c r="A606" s="12"/>
      <c r="B606" s="12"/>
      <c r="C606" s="12"/>
      <c r="D606" s="12"/>
      <c r="E606" s="1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3" x14ac:dyDescent="0.15">
      <c r="A607" s="12"/>
      <c r="B607" s="12"/>
      <c r="C607" s="12"/>
      <c r="D607" s="12"/>
      <c r="E607" s="1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3" x14ac:dyDescent="0.15">
      <c r="A608" s="12"/>
      <c r="B608" s="12"/>
      <c r="C608" s="12"/>
      <c r="D608" s="12"/>
      <c r="E608" s="1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3" x14ac:dyDescent="0.15">
      <c r="A609" s="12"/>
      <c r="B609" s="12"/>
      <c r="C609" s="12"/>
      <c r="D609" s="12"/>
      <c r="E609" s="1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3" x14ac:dyDescent="0.15">
      <c r="A610" s="12"/>
      <c r="B610" s="12"/>
      <c r="C610" s="12"/>
      <c r="D610" s="12"/>
      <c r="E610" s="1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3" x14ac:dyDescent="0.15">
      <c r="A611" s="12"/>
      <c r="B611" s="12"/>
      <c r="C611" s="12"/>
      <c r="D611" s="12"/>
      <c r="E611" s="1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3" x14ac:dyDescent="0.15">
      <c r="A612" s="12"/>
      <c r="B612" s="12"/>
      <c r="C612" s="12"/>
      <c r="D612" s="12"/>
      <c r="E612" s="1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3" x14ac:dyDescent="0.15">
      <c r="A613" s="12"/>
      <c r="B613" s="12"/>
      <c r="C613" s="12"/>
      <c r="D613" s="12"/>
      <c r="E613" s="1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3" x14ac:dyDescent="0.15">
      <c r="A614" s="12"/>
      <c r="B614" s="12"/>
      <c r="C614" s="12"/>
      <c r="D614" s="12"/>
      <c r="E614" s="1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3" x14ac:dyDescent="0.15">
      <c r="A615" s="12"/>
      <c r="B615" s="12"/>
      <c r="C615" s="12"/>
      <c r="D615" s="12"/>
      <c r="E615" s="1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3" x14ac:dyDescent="0.15">
      <c r="A616" s="12"/>
      <c r="B616" s="12"/>
      <c r="C616" s="12"/>
      <c r="D616" s="12"/>
      <c r="E616" s="1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3" x14ac:dyDescent="0.15">
      <c r="A617" s="12"/>
      <c r="B617" s="12"/>
      <c r="C617" s="12"/>
      <c r="D617" s="12"/>
      <c r="E617" s="1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3" x14ac:dyDescent="0.15">
      <c r="A618" s="12"/>
      <c r="B618" s="12"/>
      <c r="C618" s="12"/>
      <c r="D618" s="12"/>
      <c r="E618" s="1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3" x14ac:dyDescent="0.15">
      <c r="A619" s="12"/>
      <c r="B619" s="12"/>
      <c r="C619" s="12"/>
      <c r="D619" s="12"/>
      <c r="E619" s="1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3" x14ac:dyDescent="0.15">
      <c r="A620" s="12"/>
      <c r="B620" s="12"/>
      <c r="C620" s="12"/>
      <c r="D620" s="12"/>
      <c r="E620" s="1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3" x14ac:dyDescent="0.15">
      <c r="A621" s="12"/>
      <c r="B621" s="12"/>
      <c r="C621" s="12"/>
      <c r="D621" s="12"/>
      <c r="E621" s="1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3" x14ac:dyDescent="0.15">
      <c r="A622" s="12"/>
      <c r="B622" s="12"/>
      <c r="C622" s="12"/>
      <c r="D622" s="12"/>
      <c r="E622" s="1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3" x14ac:dyDescent="0.15">
      <c r="A623" s="12"/>
      <c r="B623" s="12"/>
      <c r="C623" s="12"/>
      <c r="D623" s="12"/>
      <c r="E623" s="1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3" x14ac:dyDescent="0.15">
      <c r="A624" s="12"/>
      <c r="B624" s="12"/>
      <c r="C624" s="12"/>
      <c r="D624" s="12"/>
      <c r="E624" s="1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3" x14ac:dyDescent="0.15">
      <c r="A625" s="12"/>
      <c r="B625" s="12"/>
      <c r="C625" s="12"/>
      <c r="D625" s="12"/>
      <c r="E625" s="1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3" x14ac:dyDescent="0.15">
      <c r="A626" s="12"/>
      <c r="B626" s="12"/>
      <c r="C626" s="12"/>
      <c r="D626" s="12"/>
      <c r="E626" s="1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3" x14ac:dyDescent="0.15">
      <c r="A627" s="12"/>
      <c r="B627" s="12"/>
      <c r="C627" s="12"/>
      <c r="D627" s="12"/>
      <c r="E627" s="1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3" x14ac:dyDescent="0.15">
      <c r="A628" s="12"/>
      <c r="B628" s="12"/>
      <c r="C628" s="12"/>
      <c r="D628" s="12"/>
      <c r="E628" s="1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3" x14ac:dyDescent="0.15">
      <c r="A629" s="12"/>
      <c r="B629" s="12"/>
      <c r="C629" s="12"/>
      <c r="D629" s="12"/>
      <c r="E629" s="1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3" x14ac:dyDescent="0.15">
      <c r="A630" s="12"/>
      <c r="B630" s="12"/>
      <c r="C630" s="12"/>
      <c r="D630" s="12"/>
      <c r="E630" s="1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3" x14ac:dyDescent="0.15">
      <c r="A631" s="12"/>
      <c r="B631" s="12"/>
      <c r="C631" s="12"/>
      <c r="D631" s="12"/>
      <c r="E631" s="1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3" x14ac:dyDescent="0.15">
      <c r="A632" s="12"/>
      <c r="B632" s="12"/>
      <c r="C632" s="12"/>
      <c r="D632" s="12"/>
      <c r="E632" s="1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3" x14ac:dyDescent="0.15">
      <c r="A633" s="12"/>
      <c r="B633" s="12"/>
      <c r="C633" s="12"/>
      <c r="D633" s="12"/>
      <c r="E633" s="1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3" x14ac:dyDescent="0.15">
      <c r="A634" s="12"/>
      <c r="B634" s="12"/>
      <c r="C634" s="12"/>
      <c r="D634" s="12"/>
      <c r="E634" s="1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3" x14ac:dyDescent="0.15">
      <c r="A635" s="12"/>
      <c r="B635" s="12"/>
      <c r="C635" s="12"/>
      <c r="D635" s="12"/>
      <c r="E635" s="1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3" x14ac:dyDescent="0.15">
      <c r="A636" s="12"/>
      <c r="B636" s="12"/>
      <c r="C636" s="12"/>
      <c r="D636" s="12"/>
      <c r="E636" s="1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3" x14ac:dyDescent="0.15">
      <c r="A637" s="12"/>
      <c r="B637" s="12"/>
      <c r="C637" s="12"/>
      <c r="D637" s="12"/>
      <c r="E637" s="1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3" x14ac:dyDescent="0.15">
      <c r="A638" s="12"/>
      <c r="B638" s="12"/>
      <c r="C638" s="12"/>
      <c r="D638" s="12"/>
      <c r="E638" s="1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3" x14ac:dyDescent="0.15">
      <c r="A639" s="12"/>
      <c r="B639" s="12"/>
      <c r="C639" s="12"/>
      <c r="D639" s="12"/>
      <c r="E639" s="1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3" x14ac:dyDescent="0.15">
      <c r="A640" s="12"/>
      <c r="B640" s="12"/>
      <c r="C640" s="12"/>
      <c r="D640" s="12"/>
      <c r="E640" s="1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3" x14ac:dyDescent="0.15">
      <c r="A641" s="12"/>
      <c r="B641" s="12"/>
      <c r="C641" s="12"/>
      <c r="D641" s="12"/>
      <c r="E641" s="1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3" x14ac:dyDescent="0.15">
      <c r="A642" s="12"/>
      <c r="B642" s="12"/>
      <c r="C642" s="12"/>
      <c r="D642" s="12"/>
      <c r="E642" s="1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3" x14ac:dyDescent="0.15">
      <c r="A643" s="12"/>
      <c r="B643" s="12"/>
      <c r="C643" s="12"/>
      <c r="D643" s="12"/>
      <c r="E643" s="1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3" x14ac:dyDescent="0.15">
      <c r="A644" s="12"/>
      <c r="B644" s="12"/>
      <c r="C644" s="12"/>
      <c r="D644" s="12"/>
      <c r="E644" s="1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3" x14ac:dyDescent="0.15">
      <c r="A645" s="12"/>
      <c r="B645" s="12"/>
      <c r="C645" s="12"/>
      <c r="D645" s="12"/>
      <c r="E645" s="1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3" x14ac:dyDescent="0.15">
      <c r="A646" s="12"/>
      <c r="B646" s="12"/>
      <c r="C646" s="12"/>
      <c r="D646" s="12"/>
      <c r="E646" s="1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3" x14ac:dyDescent="0.15">
      <c r="A647" s="12"/>
      <c r="B647" s="12"/>
      <c r="C647" s="12"/>
      <c r="D647" s="12"/>
      <c r="E647" s="1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3" x14ac:dyDescent="0.15">
      <c r="A648" s="12"/>
      <c r="B648" s="12"/>
      <c r="C648" s="12"/>
      <c r="D648" s="12"/>
      <c r="E648" s="1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3" x14ac:dyDescent="0.15">
      <c r="A649" s="12"/>
      <c r="B649" s="12"/>
      <c r="C649" s="12"/>
      <c r="D649" s="12"/>
      <c r="E649" s="1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3" x14ac:dyDescent="0.15">
      <c r="A650" s="12"/>
      <c r="B650" s="12"/>
      <c r="C650" s="12"/>
      <c r="D650" s="12"/>
      <c r="E650" s="1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3" x14ac:dyDescent="0.15">
      <c r="A651" s="12"/>
      <c r="B651" s="12"/>
      <c r="C651" s="12"/>
      <c r="D651" s="12"/>
      <c r="E651" s="1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3" x14ac:dyDescent="0.15">
      <c r="A652" s="12"/>
      <c r="B652" s="12"/>
      <c r="C652" s="12"/>
      <c r="D652" s="12"/>
      <c r="E652" s="1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3" x14ac:dyDescent="0.15">
      <c r="A653" s="12"/>
      <c r="B653" s="12"/>
      <c r="C653" s="12"/>
      <c r="D653" s="12"/>
      <c r="E653" s="1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3" x14ac:dyDescent="0.15">
      <c r="A654" s="12"/>
      <c r="B654" s="12"/>
      <c r="C654" s="12"/>
      <c r="D654" s="12"/>
      <c r="E654" s="1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3" x14ac:dyDescent="0.15">
      <c r="A655" s="12"/>
      <c r="B655" s="12"/>
      <c r="C655" s="12"/>
      <c r="D655" s="12"/>
      <c r="E655" s="1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3" x14ac:dyDescent="0.15">
      <c r="A656" s="12"/>
      <c r="B656" s="12"/>
      <c r="C656" s="12"/>
      <c r="D656" s="12"/>
      <c r="E656" s="1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3" x14ac:dyDescent="0.15">
      <c r="A657" s="12"/>
      <c r="B657" s="12"/>
      <c r="C657" s="12"/>
      <c r="D657" s="12"/>
      <c r="E657" s="1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3" x14ac:dyDescent="0.15">
      <c r="A658" s="12"/>
      <c r="B658" s="12"/>
      <c r="C658" s="12"/>
      <c r="D658" s="12"/>
      <c r="E658" s="1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3" x14ac:dyDescent="0.15">
      <c r="A659" s="12"/>
      <c r="B659" s="12"/>
      <c r="C659" s="12"/>
      <c r="D659" s="12"/>
      <c r="E659" s="1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3" x14ac:dyDescent="0.15">
      <c r="A660" s="12"/>
      <c r="B660" s="12"/>
      <c r="C660" s="12"/>
      <c r="D660" s="12"/>
      <c r="E660" s="1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3" x14ac:dyDescent="0.15">
      <c r="A661" s="12"/>
      <c r="B661" s="12"/>
      <c r="C661" s="12"/>
      <c r="D661" s="12"/>
      <c r="E661" s="1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3" x14ac:dyDescent="0.15">
      <c r="A662" s="12"/>
      <c r="B662" s="12"/>
      <c r="C662" s="12"/>
      <c r="D662" s="12"/>
      <c r="E662" s="1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3" x14ac:dyDescent="0.15">
      <c r="A663" s="12"/>
      <c r="B663" s="12"/>
      <c r="C663" s="12"/>
      <c r="D663" s="12"/>
      <c r="E663" s="1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3" x14ac:dyDescent="0.15">
      <c r="A664" s="12"/>
      <c r="B664" s="12"/>
      <c r="C664" s="12"/>
      <c r="D664" s="12"/>
      <c r="E664" s="1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3" x14ac:dyDescent="0.15">
      <c r="A665" s="12"/>
      <c r="B665" s="12"/>
      <c r="C665" s="12"/>
      <c r="D665" s="12"/>
      <c r="E665" s="1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3" x14ac:dyDescent="0.15">
      <c r="A666" s="12"/>
      <c r="B666" s="12"/>
      <c r="C666" s="12"/>
      <c r="D666" s="12"/>
      <c r="E666" s="1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3" x14ac:dyDescent="0.15">
      <c r="A667" s="12"/>
      <c r="B667" s="12"/>
      <c r="C667" s="12"/>
      <c r="D667" s="12"/>
      <c r="E667" s="1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3" x14ac:dyDescent="0.15">
      <c r="A668" s="12"/>
      <c r="B668" s="12"/>
      <c r="C668" s="12"/>
      <c r="D668" s="12"/>
      <c r="E668" s="1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3" x14ac:dyDescent="0.15">
      <c r="A669" s="12"/>
      <c r="B669" s="12"/>
      <c r="C669" s="12"/>
      <c r="D669" s="12"/>
      <c r="E669" s="1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3" x14ac:dyDescent="0.15">
      <c r="A670" s="12"/>
      <c r="B670" s="12"/>
      <c r="C670" s="12"/>
      <c r="D670" s="12"/>
      <c r="E670" s="1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3" x14ac:dyDescent="0.15">
      <c r="A671" s="12"/>
      <c r="B671" s="12"/>
      <c r="C671" s="12"/>
      <c r="D671" s="12"/>
      <c r="E671" s="1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3" x14ac:dyDescent="0.15">
      <c r="A672" s="12"/>
      <c r="B672" s="12"/>
      <c r="C672" s="12"/>
      <c r="D672" s="12"/>
      <c r="E672" s="1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3" x14ac:dyDescent="0.15">
      <c r="A673" s="12"/>
      <c r="B673" s="12"/>
      <c r="C673" s="12"/>
      <c r="D673" s="12"/>
      <c r="E673" s="1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3" x14ac:dyDescent="0.15">
      <c r="A674" s="12"/>
      <c r="B674" s="12"/>
      <c r="C674" s="12"/>
      <c r="D674" s="12"/>
      <c r="E674" s="1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3" x14ac:dyDescent="0.15">
      <c r="A675" s="12"/>
      <c r="B675" s="12"/>
      <c r="C675" s="12"/>
      <c r="D675" s="12"/>
      <c r="E675" s="1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3" x14ac:dyDescent="0.15">
      <c r="A676" s="12"/>
      <c r="B676" s="12"/>
      <c r="C676" s="12"/>
      <c r="D676" s="12"/>
      <c r="E676" s="1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3" x14ac:dyDescent="0.15">
      <c r="A677" s="12"/>
      <c r="B677" s="12"/>
      <c r="C677" s="12"/>
      <c r="D677" s="12"/>
      <c r="E677" s="1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3" x14ac:dyDescent="0.15">
      <c r="A678" s="12"/>
      <c r="B678" s="12"/>
      <c r="C678" s="12"/>
      <c r="D678" s="12"/>
      <c r="E678" s="1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3" x14ac:dyDescent="0.15">
      <c r="A679" s="12"/>
      <c r="B679" s="12"/>
      <c r="C679" s="12"/>
      <c r="D679" s="12"/>
      <c r="E679" s="1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3" x14ac:dyDescent="0.15">
      <c r="A680" s="12"/>
      <c r="B680" s="12"/>
      <c r="C680" s="12"/>
      <c r="D680" s="12"/>
      <c r="E680" s="1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3" x14ac:dyDescent="0.15">
      <c r="A681" s="12"/>
      <c r="B681" s="12"/>
      <c r="C681" s="12"/>
      <c r="D681" s="12"/>
      <c r="E681" s="1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3" x14ac:dyDescent="0.15">
      <c r="A682" s="12"/>
      <c r="B682" s="12"/>
      <c r="C682" s="12"/>
      <c r="D682" s="12"/>
      <c r="E682" s="1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3" x14ac:dyDescent="0.15">
      <c r="A683" s="12"/>
      <c r="B683" s="12"/>
      <c r="C683" s="12"/>
      <c r="D683" s="12"/>
      <c r="E683" s="1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3" x14ac:dyDescent="0.15">
      <c r="A684" s="12"/>
      <c r="B684" s="12"/>
      <c r="C684" s="12"/>
      <c r="D684" s="12"/>
      <c r="E684" s="1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3" x14ac:dyDescent="0.15">
      <c r="A685" s="12"/>
      <c r="B685" s="12"/>
      <c r="C685" s="12"/>
      <c r="D685" s="12"/>
      <c r="E685" s="1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3" x14ac:dyDescent="0.15">
      <c r="A686" s="12"/>
      <c r="B686" s="12"/>
      <c r="C686" s="12"/>
      <c r="D686" s="12"/>
      <c r="E686" s="1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3" x14ac:dyDescent="0.15">
      <c r="A687" s="12"/>
      <c r="B687" s="12"/>
      <c r="C687" s="12"/>
      <c r="D687" s="12"/>
      <c r="E687" s="1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3" x14ac:dyDescent="0.15">
      <c r="A688" s="12"/>
      <c r="B688" s="12"/>
      <c r="C688" s="12"/>
      <c r="D688" s="12"/>
      <c r="E688" s="1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3" x14ac:dyDescent="0.15">
      <c r="A689" s="12"/>
      <c r="B689" s="12"/>
      <c r="C689" s="12"/>
      <c r="D689" s="12"/>
      <c r="E689" s="1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3" x14ac:dyDescent="0.15">
      <c r="A690" s="12"/>
      <c r="B690" s="12"/>
      <c r="C690" s="12"/>
      <c r="D690" s="12"/>
      <c r="E690" s="1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3" x14ac:dyDescent="0.15">
      <c r="A691" s="12"/>
      <c r="B691" s="12"/>
      <c r="C691" s="12"/>
      <c r="D691" s="12"/>
      <c r="E691" s="1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3" x14ac:dyDescent="0.15">
      <c r="A692" s="12"/>
      <c r="B692" s="12"/>
      <c r="C692" s="12"/>
      <c r="D692" s="12"/>
      <c r="E692" s="1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3" x14ac:dyDescent="0.15">
      <c r="A693" s="12"/>
      <c r="B693" s="12"/>
      <c r="C693" s="12"/>
      <c r="D693" s="12"/>
      <c r="E693" s="1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3" x14ac:dyDescent="0.15">
      <c r="A694" s="12"/>
      <c r="B694" s="12"/>
      <c r="C694" s="12"/>
      <c r="D694" s="12"/>
      <c r="E694" s="1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3" x14ac:dyDescent="0.15">
      <c r="A695" s="12"/>
      <c r="B695" s="12"/>
      <c r="C695" s="12"/>
      <c r="D695" s="12"/>
      <c r="E695" s="1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3" x14ac:dyDescent="0.15">
      <c r="A696" s="12"/>
      <c r="B696" s="12"/>
      <c r="C696" s="12"/>
      <c r="D696" s="12"/>
      <c r="E696" s="1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3" x14ac:dyDescent="0.15">
      <c r="A697" s="12"/>
      <c r="B697" s="12"/>
      <c r="C697" s="12"/>
      <c r="D697" s="12"/>
      <c r="E697" s="1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3" x14ac:dyDescent="0.15">
      <c r="A698" s="12"/>
      <c r="B698" s="12"/>
      <c r="C698" s="12"/>
      <c r="D698" s="12"/>
      <c r="E698" s="1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3" x14ac:dyDescent="0.15">
      <c r="A699" s="12"/>
      <c r="B699" s="12"/>
      <c r="C699" s="12"/>
      <c r="D699" s="12"/>
      <c r="E699" s="1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3" x14ac:dyDescent="0.15">
      <c r="A700" s="12"/>
      <c r="B700" s="12"/>
      <c r="C700" s="12"/>
      <c r="D700" s="12"/>
      <c r="E700" s="1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3" x14ac:dyDescent="0.15">
      <c r="A701" s="12"/>
      <c r="B701" s="12"/>
      <c r="C701" s="12"/>
      <c r="D701" s="12"/>
      <c r="E701" s="1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3" x14ac:dyDescent="0.15">
      <c r="A702" s="12"/>
      <c r="B702" s="12"/>
      <c r="C702" s="12"/>
      <c r="D702" s="12"/>
      <c r="E702" s="1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3" x14ac:dyDescent="0.15">
      <c r="A703" s="12"/>
      <c r="B703" s="12"/>
      <c r="C703" s="12"/>
      <c r="D703" s="12"/>
      <c r="E703" s="1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3" x14ac:dyDescent="0.15">
      <c r="A704" s="12"/>
      <c r="B704" s="12"/>
      <c r="C704" s="12"/>
      <c r="D704" s="12"/>
      <c r="E704" s="1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3" x14ac:dyDescent="0.15">
      <c r="A705" s="12"/>
      <c r="B705" s="12"/>
      <c r="C705" s="12"/>
      <c r="D705" s="12"/>
      <c r="E705" s="1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3" x14ac:dyDescent="0.15">
      <c r="A706" s="12"/>
      <c r="B706" s="12"/>
      <c r="C706" s="12"/>
      <c r="D706" s="12"/>
      <c r="E706" s="1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3" x14ac:dyDescent="0.15">
      <c r="A707" s="12"/>
      <c r="B707" s="12"/>
      <c r="C707" s="12"/>
      <c r="D707" s="12"/>
      <c r="E707" s="1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3" x14ac:dyDescent="0.15">
      <c r="A708" s="12"/>
      <c r="B708" s="12"/>
      <c r="C708" s="12"/>
      <c r="D708" s="12"/>
      <c r="E708" s="1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3" x14ac:dyDescent="0.15">
      <c r="A709" s="12"/>
      <c r="B709" s="12"/>
      <c r="C709" s="12"/>
      <c r="D709" s="12"/>
      <c r="E709" s="1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3" x14ac:dyDescent="0.15">
      <c r="A710" s="12"/>
      <c r="B710" s="12"/>
      <c r="C710" s="12"/>
      <c r="D710" s="12"/>
      <c r="E710" s="1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3" x14ac:dyDescent="0.15">
      <c r="A711" s="12"/>
      <c r="B711" s="12"/>
      <c r="C711" s="12"/>
      <c r="D711" s="12"/>
      <c r="E711" s="1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3" x14ac:dyDescent="0.15">
      <c r="A712" s="12"/>
      <c r="B712" s="12"/>
      <c r="C712" s="12"/>
      <c r="D712" s="12"/>
      <c r="E712" s="1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3" x14ac:dyDescent="0.15">
      <c r="A713" s="12"/>
      <c r="B713" s="12"/>
      <c r="C713" s="12"/>
      <c r="D713" s="12"/>
      <c r="E713" s="1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3" x14ac:dyDescent="0.15">
      <c r="A714" s="12"/>
      <c r="B714" s="12"/>
      <c r="C714" s="12"/>
      <c r="D714" s="12"/>
      <c r="E714" s="1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3" x14ac:dyDescent="0.15">
      <c r="A715" s="12"/>
      <c r="B715" s="12"/>
      <c r="C715" s="12"/>
      <c r="D715" s="12"/>
      <c r="E715" s="1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3" x14ac:dyDescent="0.15">
      <c r="A716" s="12"/>
      <c r="B716" s="12"/>
      <c r="C716" s="12"/>
      <c r="D716" s="12"/>
      <c r="E716" s="1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3" x14ac:dyDescent="0.15">
      <c r="A717" s="12"/>
      <c r="B717" s="12"/>
      <c r="C717" s="12"/>
      <c r="D717" s="12"/>
      <c r="E717" s="1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3" x14ac:dyDescent="0.15">
      <c r="A718" s="12"/>
      <c r="B718" s="12"/>
      <c r="C718" s="12"/>
      <c r="D718" s="12"/>
      <c r="E718" s="1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3" x14ac:dyDescent="0.15">
      <c r="A719" s="12"/>
      <c r="B719" s="12"/>
      <c r="C719" s="12"/>
      <c r="D719" s="12"/>
      <c r="E719" s="1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3" x14ac:dyDescent="0.15">
      <c r="A720" s="12"/>
      <c r="B720" s="12"/>
      <c r="C720" s="12"/>
      <c r="D720" s="12"/>
      <c r="E720" s="1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3" x14ac:dyDescent="0.15">
      <c r="A721" s="12"/>
      <c r="B721" s="12"/>
      <c r="C721" s="12"/>
      <c r="D721" s="12"/>
      <c r="E721" s="1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3" x14ac:dyDescent="0.15">
      <c r="A722" s="12"/>
      <c r="B722" s="12"/>
      <c r="C722" s="12"/>
      <c r="D722" s="12"/>
      <c r="E722" s="1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3" x14ac:dyDescent="0.15">
      <c r="A723" s="12"/>
      <c r="B723" s="12"/>
      <c r="C723" s="12"/>
      <c r="D723" s="12"/>
      <c r="E723" s="1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3" x14ac:dyDescent="0.15">
      <c r="A724" s="12"/>
      <c r="B724" s="12"/>
      <c r="C724" s="12"/>
      <c r="D724" s="12"/>
      <c r="E724" s="1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3" x14ac:dyDescent="0.15">
      <c r="A725" s="12"/>
      <c r="B725" s="12"/>
      <c r="C725" s="12"/>
      <c r="D725" s="12"/>
      <c r="E725" s="1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3" x14ac:dyDescent="0.15">
      <c r="A726" s="12"/>
      <c r="B726" s="12"/>
      <c r="C726" s="12"/>
      <c r="D726" s="12"/>
      <c r="E726" s="1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3" x14ac:dyDescent="0.15">
      <c r="A727" s="12"/>
      <c r="B727" s="12"/>
      <c r="C727" s="12"/>
      <c r="D727" s="12"/>
      <c r="E727" s="1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3" x14ac:dyDescent="0.15">
      <c r="A728" s="12"/>
      <c r="B728" s="12"/>
      <c r="C728" s="12"/>
      <c r="D728" s="12"/>
      <c r="E728" s="1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3" x14ac:dyDescent="0.15">
      <c r="A729" s="12"/>
      <c r="B729" s="12"/>
      <c r="C729" s="12"/>
      <c r="D729" s="12"/>
      <c r="E729" s="1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3" x14ac:dyDescent="0.15">
      <c r="A730" s="12"/>
      <c r="B730" s="12"/>
      <c r="C730" s="12"/>
      <c r="D730" s="12"/>
      <c r="E730" s="1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3" x14ac:dyDescent="0.15">
      <c r="A731" s="12"/>
      <c r="B731" s="12"/>
      <c r="C731" s="12"/>
      <c r="D731" s="12"/>
      <c r="E731" s="1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3" x14ac:dyDescent="0.15">
      <c r="A732" s="12"/>
      <c r="B732" s="12"/>
      <c r="C732" s="12"/>
      <c r="D732" s="12"/>
      <c r="E732" s="1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3" x14ac:dyDescent="0.15">
      <c r="A733" s="12"/>
      <c r="B733" s="12"/>
      <c r="C733" s="12"/>
      <c r="D733" s="12"/>
      <c r="E733" s="1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3" x14ac:dyDescent="0.15">
      <c r="A734" s="12"/>
      <c r="B734" s="12"/>
      <c r="C734" s="12"/>
      <c r="D734" s="12"/>
      <c r="E734" s="1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3" x14ac:dyDescent="0.15">
      <c r="A735" s="12"/>
      <c r="B735" s="12"/>
      <c r="C735" s="12"/>
      <c r="D735" s="12"/>
      <c r="E735" s="1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3" x14ac:dyDescent="0.15">
      <c r="A736" s="12"/>
      <c r="B736" s="12"/>
      <c r="C736" s="12"/>
      <c r="D736" s="12"/>
      <c r="E736" s="1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3" x14ac:dyDescent="0.15">
      <c r="A737" s="12"/>
      <c r="B737" s="12"/>
      <c r="C737" s="12"/>
      <c r="D737" s="12"/>
      <c r="E737" s="1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3" x14ac:dyDescent="0.15">
      <c r="A738" s="12"/>
      <c r="B738" s="12"/>
      <c r="C738" s="12"/>
      <c r="D738" s="12"/>
      <c r="E738" s="1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3" x14ac:dyDescent="0.15">
      <c r="A739" s="12"/>
      <c r="B739" s="12"/>
      <c r="C739" s="12"/>
      <c r="D739" s="12"/>
      <c r="E739" s="1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3" x14ac:dyDescent="0.15">
      <c r="A740" s="12"/>
      <c r="B740" s="12"/>
      <c r="C740" s="12"/>
      <c r="D740" s="12"/>
      <c r="E740" s="1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3" x14ac:dyDescent="0.15">
      <c r="A741" s="12"/>
      <c r="B741" s="12"/>
      <c r="C741" s="12"/>
      <c r="D741" s="12"/>
      <c r="E741" s="1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3" x14ac:dyDescent="0.15">
      <c r="A742" s="12"/>
      <c r="B742" s="12"/>
      <c r="C742" s="12"/>
      <c r="D742" s="12"/>
      <c r="E742" s="1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3" x14ac:dyDescent="0.15">
      <c r="A743" s="12"/>
      <c r="B743" s="12"/>
      <c r="C743" s="12"/>
      <c r="D743" s="12"/>
      <c r="E743" s="1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3" x14ac:dyDescent="0.15">
      <c r="A744" s="12"/>
      <c r="B744" s="12"/>
      <c r="C744" s="12"/>
      <c r="D744" s="12"/>
      <c r="E744" s="1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3" x14ac:dyDescent="0.15">
      <c r="A745" s="12"/>
      <c r="B745" s="12"/>
      <c r="C745" s="12"/>
      <c r="D745" s="12"/>
      <c r="E745" s="1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3" x14ac:dyDescent="0.15">
      <c r="A746" s="12"/>
      <c r="B746" s="12"/>
      <c r="C746" s="12"/>
      <c r="D746" s="12"/>
      <c r="E746" s="1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3" x14ac:dyDescent="0.15">
      <c r="A747" s="12"/>
      <c r="B747" s="12"/>
      <c r="C747" s="12"/>
      <c r="D747" s="12"/>
      <c r="E747" s="1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3" x14ac:dyDescent="0.15">
      <c r="A748" s="12"/>
      <c r="B748" s="12"/>
      <c r="C748" s="12"/>
      <c r="D748" s="12"/>
      <c r="E748" s="1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3" x14ac:dyDescent="0.15">
      <c r="A749" s="12"/>
      <c r="B749" s="12"/>
      <c r="C749" s="12"/>
      <c r="D749" s="12"/>
      <c r="E749" s="1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3" x14ac:dyDescent="0.15">
      <c r="A750" s="12"/>
      <c r="B750" s="12"/>
      <c r="C750" s="12"/>
      <c r="D750" s="12"/>
      <c r="E750" s="1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3" x14ac:dyDescent="0.15">
      <c r="A751" s="12"/>
      <c r="B751" s="12"/>
      <c r="C751" s="12"/>
      <c r="D751" s="12"/>
      <c r="E751" s="1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3" x14ac:dyDescent="0.15">
      <c r="A752" s="12"/>
      <c r="B752" s="12"/>
      <c r="C752" s="12"/>
      <c r="D752" s="12"/>
      <c r="E752" s="1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3" x14ac:dyDescent="0.15">
      <c r="A753" s="12"/>
      <c r="B753" s="12"/>
      <c r="C753" s="12"/>
      <c r="D753" s="12"/>
      <c r="E753" s="1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3" x14ac:dyDescent="0.15">
      <c r="A754" s="12"/>
      <c r="B754" s="12"/>
      <c r="C754" s="12"/>
      <c r="D754" s="12"/>
      <c r="E754" s="1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3" x14ac:dyDescent="0.15">
      <c r="A755" s="12"/>
      <c r="B755" s="12"/>
      <c r="C755" s="12"/>
      <c r="D755" s="12"/>
      <c r="E755" s="1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3" x14ac:dyDescent="0.15">
      <c r="A756" s="12"/>
      <c r="B756" s="12"/>
      <c r="C756" s="12"/>
      <c r="D756" s="12"/>
      <c r="E756" s="1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3" x14ac:dyDescent="0.15">
      <c r="A757" s="12"/>
      <c r="B757" s="12"/>
      <c r="C757" s="12"/>
      <c r="D757" s="12"/>
      <c r="E757" s="1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3" x14ac:dyDescent="0.15">
      <c r="A758" s="12"/>
      <c r="B758" s="12"/>
      <c r="C758" s="12"/>
      <c r="D758" s="12"/>
      <c r="E758" s="1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3" x14ac:dyDescent="0.15">
      <c r="A759" s="12"/>
      <c r="B759" s="12"/>
      <c r="C759" s="12"/>
      <c r="D759" s="12"/>
      <c r="E759" s="1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3" x14ac:dyDescent="0.15">
      <c r="A760" s="12"/>
      <c r="B760" s="12"/>
      <c r="C760" s="12"/>
      <c r="D760" s="12"/>
      <c r="E760" s="1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3" x14ac:dyDescent="0.15">
      <c r="A761" s="12"/>
      <c r="B761" s="12"/>
      <c r="C761" s="12"/>
      <c r="D761" s="12"/>
      <c r="E761" s="1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3" x14ac:dyDescent="0.15">
      <c r="A762" s="12"/>
      <c r="B762" s="12"/>
      <c r="C762" s="12"/>
      <c r="D762" s="12"/>
      <c r="E762" s="1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3" x14ac:dyDescent="0.15">
      <c r="A763" s="12"/>
      <c r="B763" s="12"/>
      <c r="C763" s="12"/>
      <c r="D763" s="12"/>
      <c r="E763" s="1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3" x14ac:dyDescent="0.15">
      <c r="A764" s="12"/>
      <c r="B764" s="12"/>
      <c r="C764" s="12"/>
      <c r="D764" s="12"/>
      <c r="E764" s="1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3" x14ac:dyDescent="0.15">
      <c r="A765" s="12"/>
      <c r="B765" s="12"/>
      <c r="C765" s="12"/>
      <c r="D765" s="12"/>
      <c r="E765" s="1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3" x14ac:dyDescent="0.15">
      <c r="A766" s="12"/>
      <c r="B766" s="12"/>
      <c r="C766" s="12"/>
      <c r="D766" s="12"/>
      <c r="E766" s="1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3" x14ac:dyDescent="0.15">
      <c r="A767" s="12"/>
      <c r="B767" s="12"/>
      <c r="C767" s="12"/>
      <c r="D767" s="12"/>
      <c r="E767" s="1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3" x14ac:dyDescent="0.15">
      <c r="A768" s="12"/>
      <c r="B768" s="12"/>
      <c r="C768" s="12"/>
      <c r="D768" s="12"/>
      <c r="E768" s="1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3" x14ac:dyDescent="0.15">
      <c r="A769" s="12"/>
      <c r="B769" s="12"/>
      <c r="C769" s="12"/>
      <c r="D769" s="12"/>
      <c r="E769" s="1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3" x14ac:dyDescent="0.15">
      <c r="A770" s="12"/>
      <c r="B770" s="12"/>
      <c r="C770" s="12"/>
      <c r="D770" s="12"/>
      <c r="E770" s="1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3" x14ac:dyDescent="0.15">
      <c r="A771" s="12"/>
      <c r="B771" s="12"/>
      <c r="C771" s="12"/>
      <c r="D771" s="12"/>
      <c r="E771" s="1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3" x14ac:dyDescent="0.15">
      <c r="A772" s="12"/>
      <c r="B772" s="12"/>
      <c r="C772" s="12"/>
      <c r="D772" s="12"/>
      <c r="E772" s="1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3" x14ac:dyDescent="0.15">
      <c r="A773" s="12"/>
      <c r="B773" s="12"/>
      <c r="C773" s="12"/>
      <c r="D773" s="12"/>
      <c r="E773" s="1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3" x14ac:dyDescent="0.15">
      <c r="A774" s="12"/>
      <c r="B774" s="12"/>
      <c r="C774" s="12"/>
      <c r="D774" s="12"/>
      <c r="E774" s="1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3" x14ac:dyDescent="0.15">
      <c r="A775" s="12"/>
      <c r="B775" s="12"/>
      <c r="C775" s="12"/>
      <c r="D775" s="12"/>
      <c r="E775" s="1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3" x14ac:dyDescent="0.15">
      <c r="A776" s="12"/>
      <c r="B776" s="12"/>
      <c r="C776" s="12"/>
      <c r="D776" s="12"/>
      <c r="E776" s="1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3" x14ac:dyDescent="0.15">
      <c r="A777" s="12"/>
      <c r="B777" s="12"/>
      <c r="C777" s="12"/>
      <c r="D777" s="12"/>
      <c r="E777" s="1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3" x14ac:dyDescent="0.15">
      <c r="A778" s="12"/>
      <c r="B778" s="12"/>
      <c r="C778" s="12"/>
      <c r="D778" s="12"/>
      <c r="E778" s="1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3" x14ac:dyDescent="0.15">
      <c r="A779" s="12"/>
      <c r="B779" s="12"/>
      <c r="C779" s="12"/>
      <c r="D779" s="12"/>
      <c r="E779" s="1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3" x14ac:dyDescent="0.15">
      <c r="A780" s="12"/>
      <c r="B780" s="12"/>
      <c r="C780" s="12"/>
      <c r="D780" s="12"/>
      <c r="E780" s="1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3" x14ac:dyDescent="0.15">
      <c r="A781" s="12"/>
      <c r="B781" s="12"/>
      <c r="C781" s="12"/>
      <c r="D781" s="12"/>
      <c r="E781" s="1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3" x14ac:dyDescent="0.15">
      <c r="A782" s="12"/>
      <c r="B782" s="12"/>
      <c r="C782" s="12"/>
      <c r="D782" s="12"/>
      <c r="E782" s="1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3" x14ac:dyDescent="0.15">
      <c r="A783" s="12"/>
      <c r="B783" s="12"/>
      <c r="C783" s="12"/>
      <c r="D783" s="12"/>
      <c r="E783" s="1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3" x14ac:dyDescent="0.15">
      <c r="A784" s="12"/>
      <c r="B784" s="12"/>
      <c r="C784" s="12"/>
      <c r="D784" s="12"/>
      <c r="E784" s="1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3" x14ac:dyDescent="0.15">
      <c r="A785" s="12"/>
      <c r="B785" s="12"/>
      <c r="C785" s="12"/>
      <c r="D785" s="12"/>
      <c r="E785" s="1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3" x14ac:dyDescent="0.15">
      <c r="A786" s="12"/>
      <c r="B786" s="12"/>
      <c r="C786" s="12"/>
      <c r="D786" s="12"/>
      <c r="E786" s="1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3" x14ac:dyDescent="0.15">
      <c r="A787" s="12"/>
      <c r="B787" s="12"/>
      <c r="C787" s="12"/>
      <c r="D787" s="12"/>
      <c r="E787" s="1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3" x14ac:dyDescent="0.15">
      <c r="A788" s="12"/>
      <c r="B788" s="12"/>
      <c r="C788" s="12"/>
      <c r="D788" s="12"/>
      <c r="E788" s="1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3" x14ac:dyDescent="0.15">
      <c r="A789" s="12"/>
      <c r="B789" s="12"/>
      <c r="C789" s="12"/>
      <c r="D789" s="12"/>
      <c r="E789" s="1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3" x14ac:dyDescent="0.15">
      <c r="A790" s="12"/>
      <c r="B790" s="12"/>
      <c r="C790" s="12"/>
      <c r="D790" s="12"/>
      <c r="E790" s="1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3" x14ac:dyDescent="0.15">
      <c r="A791" s="12"/>
      <c r="B791" s="12"/>
      <c r="C791" s="12"/>
      <c r="D791" s="12"/>
      <c r="E791" s="1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3" x14ac:dyDescent="0.15">
      <c r="A792" s="12"/>
      <c r="B792" s="12"/>
      <c r="C792" s="12"/>
      <c r="D792" s="12"/>
      <c r="E792" s="1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3" x14ac:dyDescent="0.15">
      <c r="A793" s="12"/>
      <c r="B793" s="12"/>
      <c r="C793" s="12"/>
      <c r="D793" s="12"/>
      <c r="E793" s="1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3" x14ac:dyDescent="0.15">
      <c r="A794" s="12"/>
      <c r="B794" s="12"/>
      <c r="C794" s="12"/>
      <c r="D794" s="12"/>
      <c r="E794" s="1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3" x14ac:dyDescent="0.15">
      <c r="A795" s="12"/>
      <c r="B795" s="12"/>
      <c r="C795" s="12"/>
      <c r="D795" s="12"/>
      <c r="E795" s="1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3" x14ac:dyDescent="0.15">
      <c r="A796" s="12"/>
      <c r="B796" s="12"/>
      <c r="C796" s="12"/>
      <c r="D796" s="12"/>
      <c r="E796" s="1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3" x14ac:dyDescent="0.15">
      <c r="A797" s="12"/>
      <c r="B797" s="12"/>
      <c r="C797" s="12"/>
      <c r="D797" s="12"/>
      <c r="E797" s="1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3" x14ac:dyDescent="0.15">
      <c r="A798" s="12"/>
      <c r="B798" s="12"/>
      <c r="C798" s="12"/>
      <c r="D798" s="12"/>
      <c r="E798" s="1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3" x14ac:dyDescent="0.15">
      <c r="A799" s="12"/>
      <c r="B799" s="12"/>
      <c r="C799" s="12"/>
      <c r="D799" s="12"/>
      <c r="E799" s="1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3" x14ac:dyDescent="0.15">
      <c r="A800" s="12"/>
      <c r="B800" s="12"/>
      <c r="C800" s="12"/>
      <c r="D800" s="12"/>
      <c r="E800" s="1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3" x14ac:dyDescent="0.15">
      <c r="A801" s="12"/>
      <c r="B801" s="12"/>
      <c r="C801" s="12"/>
      <c r="D801" s="12"/>
      <c r="E801" s="1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3" x14ac:dyDescent="0.15">
      <c r="A802" s="12"/>
      <c r="B802" s="12"/>
      <c r="C802" s="12"/>
      <c r="D802" s="12"/>
      <c r="E802" s="1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3" x14ac:dyDescent="0.15">
      <c r="A803" s="12"/>
      <c r="B803" s="12"/>
      <c r="C803" s="12"/>
      <c r="D803" s="12"/>
      <c r="E803" s="1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3" x14ac:dyDescent="0.15">
      <c r="A804" s="12"/>
      <c r="B804" s="12"/>
      <c r="C804" s="12"/>
      <c r="D804" s="12"/>
      <c r="E804" s="1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3" x14ac:dyDescent="0.15">
      <c r="A805" s="12"/>
      <c r="B805" s="12"/>
      <c r="C805" s="12"/>
      <c r="D805" s="12"/>
      <c r="E805" s="1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3" x14ac:dyDescent="0.15">
      <c r="A806" s="12"/>
      <c r="B806" s="12"/>
      <c r="C806" s="12"/>
      <c r="D806" s="12"/>
      <c r="E806" s="1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3" x14ac:dyDescent="0.15">
      <c r="A807" s="12"/>
      <c r="B807" s="12"/>
      <c r="C807" s="12"/>
      <c r="D807" s="12"/>
      <c r="E807" s="1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3" x14ac:dyDescent="0.15">
      <c r="A808" s="12"/>
      <c r="B808" s="12"/>
      <c r="C808" s="12"/>
      <c r="D808" s="12"/>
      <c r="E808" s="1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3" x14ac:dyDescent="0.15">
      <c r="A809" s="12"/>
      <c r="B809" s="12"/>
      <c r="C809" s="12"/>
      <c r="D809" s="12"/>
      <c r="E809" s="1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3" x14ac:dyDescent="0.15">
      <c r="A810" s="12"/>
      <c r="B810" s="12"/>
      <c r="C810" s="12"/>
      <c r="D810" s="12"/>
      <c r="E810" s="1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3" x14ac:dyDescent="0.15">
      <c r="A811" s="12"/>
      <c r="B811" s="12"/>
      <c r="C811" s="12"/>
      <c r="D811" s="12"/>
      <c r="E811" s="1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3" x14ac:dyDescent="0.15">
      <c r="A812" s="12"/>
      <c r="B812" s="12"/>
      <c r="C812" s="12"/>
      <c r="D812" s="12"/>
      <c r="E812" s="1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3" x14ac:dyDescent="0.15">
      <c r="A813" s="12"/>
      <c r="B813" s="12"/>
      <c r="C813" s="12"/>
      <c r="D813" s="12"/>
      <c r="E813" s="1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3" x14ac:dyDescent="0.15">
      <c r="A814" s="12"/>
      <c r="B814" s="12"/>
      <c r="C814" s="12"/>
      <c r="D814" s="12"/>
      <c r="E814" s="1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3" x14ac:dyDescent="0.15">
      <c r="A815" s="12"/>
      <c r="B815" s="12"/>
      <c r="C815" s="12"/>
      <c r="D815" s="12"/>
      <c r="E815" s="1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3" x14ac:dyDescent="0.15">
      <c r="A816" s="12"/>
      <c r="B816" s="12"/>
      <c r="C816" s="12"/>
      <c r="D816" s="12"/>
      <c r="E816" s="1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3" x14ac:dyDescent="0.15">
      <c r="A817" s="12"/>
      <c r="B817" s="12"/>
      <c r="C817" s="12"/>
      <c r="D817" s="12"/>
      <c r="E817" s="1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3" x14ac:dyDescent="0.15">
      <c r="A818" s="12"/>
      <c r="B818" s="12"/>
      <c r="C818" s="12"/>
      <c r="D818" s="12"/>
      <c r="E818" s="1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3" x14ac:dyDescent="0.15">
      <c r="A819" s="12"/>
      <c r="B819" s="12"/>
      <c r="C819" s="12"/>
      <c r="D819" s="12"/>
      <c r="E819" s="1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3" x14ac:dyDescent="0.15">
      <c r="A820" s="12"/>
      <c r="B820" s="12"/>
      <c r="C820" s="12"/>
      <c r="D820" s="12"/>
      <c r="E820" s="1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3" x14ac:dyDescent="0.15">
      <c r="A821" s="12"/>
      <c r="B821" s="12"/>
      <c r="C821" s="12"/>
      <c r="D821" s="12"/>
      <c r="E821" s="1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3" x14ac:dyDescent="0.15">
      <c r="A822" s="12"/>
      <c r="B822" s="12"/>
      <c r="C822" s="12"/>
      <c r="D822" s="12"/>
      <c r="E822" s="1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3" x14ac:dyDescent="0.15">
      <c r="A823" s="12"/>
      <c r="B823" s="12"/>
      <c r="C823" s="12"/>
      <c r="D823" s="12"/>
      <c r="E823" s="1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3" x14ac:dyDescent="0.15">
      <c r="A824" s="12"/>
      <c r="B824" s="12"/>
      <c r="C824" s="12"/>
      <c r="D824" s="12"/>
      <c r="E824" s="1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3" x14ac:dyDescent="0.15">
      <c r="A825" s="12"/>
      <c r="B825" s="12"/>
      <c r="C825" s="12"/>
      <c r="D825" s="12"/>
      <c r="E825" s="1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3" x14ac:dyDescent="0.15">
      <c r="A826" s="12"/>
      <c r="B826" s="12"/>
      <c r="C826" s="12"/>
      <c r="D826" s="12"/>
      <c r="E826" s="1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3" x14ac:dyDescent="0.15">
      <c r="A827" s="12"/>
      <c r="B827" s="12"/>
      <c r="C827" s="12"/>
      <c r="D827" s="12"/>
      <c r="E827" s="1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3" x14ac:dyDescent="0.15">
      <c r="A828" s="12"/>
      <c r="B828" s="12"/>
      <c r="C828" s="12"/>
      <c r="D828" s="12"/>
      <c r="E828" s="1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3" x14ac:dyDescent="0.15">
      <c r="A829" s="12"/>
      <c r="B829" s="12"/>
      <c r="C829" s="12"/>
      <c r="D829" s="12"/>
      <c r="E829" s="1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3" x14ac:dyDescent="0.15">
      <c r="A830" s="12"/>
      <c r="B830" s="12"/>
      <c r="C830" s="12"/>
      <c r="D830" s="12"/>
      <c r="E830" s="1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3" x14ac:dyDescent="0.15">
      <c r="A831" s="12"/>
      <c r="B831" s="12"/>
      <c r="C831" s="12"/>
      <c r="D831" s="12"/>
      <c r="E831" s="1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3" x14ac:dyDescent="0.15">
      <c r="A832" s="12"/>
      <c r="B832" s="12"/>
      <c r="C832" s="12"/>
      <c r="D832" s="12"/>
      <c r="E832" s="1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3" x14ac:dyDescent="0.15">
      <c r="A833" s="12"/>
      <c r="B833" s="12"/>
      <c r="C833" s="12"/>
      <c r="D833" s="12"/>
      <c r="E833" s="1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3" x14ac:dyDescent="0.15">
      <c r="A834" s="12"/>
      <c r="B834" s="12"/>
      <c r="C834" s="12"/>
      <c r="D834" s="12"/>
      <c r="E834" s="1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3" x14ac:dyDescent="0.15">
      <c r="A835" s="12"/>
      <c r="B835" s="12"/>
      <c r="C835" s="12"/>
      <c r="D835" s="12"/>
      <c r="E835" s="1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3" x14ac:dyDescent="0.15">
      <c r="A836" s="12"/>
      <c r="B836" s="12"/>
      <c r="C836" s="12"/>
      <c r="D836" s="12"/>
      <c r="E836" s="1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3" x14ac:dyDescent="0.15">
      <c r="A837" s="12"/>
      <c r="B837" s="12"/>
      <c r="C837" s="12"/>
      <c r="D837" s="12"/>
      <c r="E837" s="1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3" x14ac:dyDescent="0.15">
      <c r="A838" s="12"/>
      <c r="B838" s="12"/>
      <c r="C838" s="12"/>
      <c r="D838" s="12"/>
      <c r="E838" s="1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3" x14ac:dyDescent="0.15">
      <c r="A839" s="12"/>
      <c r="B839" s="12"/>
      <c r="C839" s="12"/>
      <c r="D839" s="12"/>
      <c r="E839" s="1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3" x14ac:dyDescent="0.15">
      <c r="A840" s="12"/>
      <c r="B840" s="12"/>
      <c r="C840" s="12"/>
      <c r="D840" s="12"/>
      <c r="E840" s="1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3" x14ac:dyDescent="0.15">
      <c r="A841" s="12"/>
      <c r="B841" s="12"/>
      <c r="C841" s="12"/>
      <c r="D841" s="12"/>
      <c r="E841" s="1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3" x14ac:dyDescent="0.15">
      <c r="A842" s="12"/>
      <c r="B842" s="12"/>
      <c r="C842" s="12"/>
      <c r="D842" s="12"/>
      <c r="E842" s="1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3" x14ac:dyDescent="0.15">
      <c r="A843" s="12"/>
      <c r="B843" s="12"/>
      <c r="C843" s="12"/>
      <c r="D843" s="12"/>
      <c r="E843" s="1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3" x14ac:dyDescent="0.15">
      <c r="A844" s="12"/>
      <c r="B844" s="12"/>
      <c r="C844" s="12"/>
      <c r="D844" s="12"/>
      <c r="E844" s="1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3" x14ac:dyDescent="0.15">
      <c r="A845" s="12"/>
      <c r="B845" s="12"/>
      <c r="C845" s="12"/>
      <c r="D845" s="12"/>
      <c r="E845" s="1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3" x14ac:dyDescent="0.15">
      <c r="A846" s="12"/>
      <c r="B846" s="12"/>
      <c r="C846" s="12"/>
      <c r="D846" s="12"/>
      <c r="E846" s="1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3" x14ac:dyDescent="0.15">
      <c r="A847" s="12"/>
      <c r="B847" s="12"/>
      <c r="C847" s="12"/>
      <c r="D847" s="12"/>
      <c r="E847" s="1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3" x14ac:dyDescent="0.15">
      <c r="A848" s="12"/>
      <c r="B848" s="12"/>
      <c r="C848" s="12"/>
      <c r="D848" s="12"/>
      <c r="E848" s="1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3" x14ac:dyDescent="0.15">
      <c r="A849" s="12"/>
      <c r="B849" s="12"/>
      <c r="C849" s="12"/>
      <c r="D849" s="12"/>
      <c r="E849" s="1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3" x14ac:dyDescent="0.15">
      <c r="A850" s="12"/>
      <c r="B850" s="12"/>
      <c r="C850" s="12"/>
      <c r="D850" s="12"/>
      <c r="E850" s="1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3" x14ac:dyDescent="0.15">
      <c r="A851" s="12"/>
      <c r="B851" s="12"/>
      <c r="C851" s="12"/>
      <c r="D851" s="12"/>
      <c r="E851" s="1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3" x14ac:dyDescent="0.15">
      <c r="A852" s="12"/>
      <c r="B852" s="12"/>
      <c r="C852" s="12"/>
      <c r="D852" s="12"/>
      <c r="E852" s="1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3" x14ac:dyDescent="0.15">
      <c r="A853" s="12"/>
      <c r="B853" s="12"/>
      <c r="C853" s="12"/>
      <c r="D853" s="12"/>
      <c r="E853" s="1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3" x14ac:dyDescent="0.15">
      <c r="A854" s="12"/>
      <c r="B854" s="12"/>
      <c r="C854" s="12"/>
      <c r="D854" s="12"/>
      <c r="E854" s="1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3" x14ac:dyDescent="0.15">
      <c r="A855" s="12"/>
      <c r="B855" s="12"/>
      <c r="C855" s="12"/>
      <c r="D855" s="12"/>
      <c r="E855" s="1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3" x14ac:dyDescent="0.15">
      <c r="A856" s="12"/>
      <c r="B856" s="12"/>
      <c r="C856" s="12"/>
      <c r="D856" s="12"/>
      <c r="E856" s="1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3" x14ac:dyDescent="0.15">
      <c r="A857" s="12"/>
      <c r="B857" s="12"/>
      <c r="C857" s="12"/>
      <c r="D857" s="12"/>
      <c r="E857" s="1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3" x14ac:dyDescent="0.15">
      <c r="A858" s="12"/>
      <c r="B858" s="12"/>
      <c r="C858" s="12"/>
      <c r="D858" s="12"/>
      <c r="E858" s="1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3" x14ac:dyDescent="0.15">
      <c r="A859" s="12"/>
      <c r="B859" s="12"/>
      <c r="C859" s="12"/>
      <c r="D859" s="12"/>
      <c r="E859" s="1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3" x14ac:dyDescent="0.15">
      <c r="A860" s="12"/>
      <c r="B860" s="12"/>
      <c r="C860" s="12"/>
      <c r="D860" s="12"/>
      <c r="E860" s="1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3" x14ac:dyDescent="0.15">
      <c r="A861" s="12"/>
      <c r="B861" s="12"/>
      <c r="C861" s="12"/>
      <c r="D861" s="12"/>
      <c r="E861" s="1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3" x14ac:dyDescent="0.15">
      <c r="A862" s="12"/>
      <c r="B862" s="12"/>
      <c r="C862" s="12"/>
      <c r="D862" s="12"/>
      <c r="E862" s="1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3" x14ac:dyDescent="0.15">
      <c r="A863" s="12"/>
      <c r="B863" s="12"/>
      <c r="C863" s="12"/>
      <c r="D863" s="12"/>
      <c r="E863" s="1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3" x14ac:dyDescent="0.15">
      <c r="A864" s="12"/>
      <c r="B864" s="12"/>
      <c r="C864" s="12"/>
      <c r="D864" s="12"/>
      <c r="E864" s="1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3" x14ac:dyDescent="0.15">
      <c r="A865" s="12"/>
      <c r="B865" s="12"/>
      <c r="C865" s="12"/>
      <c r="D865" s="12"/>
      <c r="E865" s="1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3" x14ac:dyDescent="0.15">
      <c r="A866" s="12"/>
      <c r="B866" s="12"/>
      <c r="C866" s="12"/>
      <c r="D866" s="12"/>
      <c r="E866" s="1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3" x14ac:dyDescent="0.15">
      <c r="A867" s="12"/>
      <c r="B867" s="12"/>
      <c r="C867" s="12"/>
      <c r="D867" s="12"/>
      <c r="E867" s="1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3" x14ac:dyDescent="0.15">
      <c r="A868" s="12"/>
      <c r="B868" s="12"/>
      <c r="C868" s="12"/>
      <c r="D868" s="12"/>
      <c r="E868" s="1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3" x14ac:dyDescent="0.15">
      <c r="A869" s="12"/>
      <c r="B869" s="12"/>
      <c r="C869" s="12"/>
      <c r="D869" s="12"/>
      <c r="E869" s="1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3" x14ac:dyDescent="0.15">
      <c r="A870" s="12"/>
      <c r="B870" s="12"/>
      <c r="C870" s="12"/>
      <c r="D870" s="12"/>
      <c r="E870" s="1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3" x14ac:dyDescent="0.15">
      <c r="A871" s="12"/>
      <c r="B871" s="12"/>
      <c r="C871" s="12"/>
      <c r="D871" s="12"/>
      <c r="E871" s="1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3" x14ac:dyDescent="0.15">
      <c r="A872" s="12"/>
      <c r="B872" s="12"/>
      <c r="C872" s="12"/>
      <c r="D872" s="12"/>
      <c r="E872" s="1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3" x14ac:dyDescent="0.15">
      <c r="A873" s="12"/>
      <c r="B873" s="12"/>
      <c r="C873" s="12"/>
      <c r="D873" s="12"/>
      <c r="E873" s="1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3" x14ac:dyDescent="0.15">
      <c r="A874" s="12"/>
      <c r="B874" s="12"/>
      <c r="C874" s="12"/>
      <c r="D874" s="12"/>
      <c r="E874" s="1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3" x14ac:dyDescent="0.15">
      <c r="A875" s="12"/>
      <c r="B875" s="12"/>
      <c r="C875" s="12"/>
      <c r="D875" s="12"/>
      <c r="E875" s="1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3" x14ac:dyDescent="0.15">
      <c r="A876" s="12"/>
      <c r="B876" s="12"/>
      <c r="C876" s="12"/>
      <c r="D876" s="12"/>
      <c r="E876" s="1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3" x14ac:dyDescent="0.15">
      <c r="A877" s="12"/>
      <c r="B877" s="12"/>
      <c r="C877" s="12"/>
      <c r="D877" s="12"/>
      <c r="E877" s="1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3" x14ac:dyDescent="0.15">
      <c r="A878" s="12"/>
      <c r="B878" s="12"/>
      <c r="C878" s="12"/>
      <c r="D878" s="12"/>
      <c r="E878" s="1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3" x14ac:dyDescent="0.15">
      <c r="A879" s="12"/>
      <c r="B879" s="12"/>
      <c r="C879" s="12"/>
      <c r="D879" s="12"/>
      <c r="E879" s="1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3" x14ac:dyDescent="0.15">
      <c r="A880" s="12"/>
      <c r="B880" s="12"/>
      <c r="C880" s="12"/>
      <c r="D880" s="12"/>
      <c r="E880" s="1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3" x14ac:dyDescent="0.15">
      <c r="A881" s="12"/>
      <c r="B881" s="12"/>
      <c r="C881" s="12"/>
      <c r="D881" s="12"/>
      <c r="E881" s="1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3" x14ac:dyDescent="0.15">
      <c r="A882" s="12"/>
      <c r="B882" s="12"/>
      <c r="C882" s="12"/>
      <c r="D882" s="12"/>
      <c r="E882" s="1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3" x14ac:dyDescent="0.15">
      <c r="A883" s="12"/>
      <c r="B883" s="12"/>
      <c r="C883" s="12"/>
      <c r="D883" s="12"/>
      <c r="E883" s="1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3" x14ac:dyDescent="0.15">
      <c r="A884" s="12"/>
      <c r="B884" s="12"/>
      <c r="C884" s="12"/>
      <c r="D884" s="12"/>
      <c r="E884" s="1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3" x14ac:dyDescent="0.15">
      <c r="A885" s="12"/>
      <c r="B885" s="12"/>
      <c r="C885" s="12"/>
      <c r="D885" s="12"/>
      <c r="E885" s="1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3" x14ac:dyDescent="0.15">
      <c r="A886" s="12"/>
      <c r="B886" s="12"/>
      <c r="C886" s="12"/>
      <c r="D886" s="12"/>
      <c r="E886" s="1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3" x14ac:dyDescent="0.15">
      <c r="A887" s="12"/>
      <c r="B887" s="12"/>
      <c r="C887" s="12"/>
      <c r="D887" s="12"/>
      <c r="E887" s="1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3" x14ac:dyDescent="0.15">
      <c r="A888" s="12"/>
      <c r="B888" s="12"/>
      <c r="C888" s="12"/>
      <c r="D888" s="12"/>
      <c r="E888" s="1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3" x14ac:dyDescent="0.15">
      <c r="A889" s="12"/>
      <c r="B889" s="12"/>
      <c r="C889" s="12"/>
      <c r="D889" s="12"/>
      <c r="E889" s="1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3" x14ac:dyDescent="0.15">
      <c r="A890" s="12"/>
      <c r="B890" s="12"/>
      <c r="C890" s="12"/>
      <c r="D890" s="12"/>
      <c r="E890" s="1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3" x14ac:dyDescent="0.15">
      <c r="A891" s="12"/>
      <c r="B891" s="12"/>
      <c r="C891" s="12"/>
      <c r="D891" s="12"/>
      <c r="E891" s="1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3" x14ac:dyDescent="0.15">
      <c r="A892" s="12"/>
      <c r="B892" s="12"/>
      <c r="C892" s="12"/>
      <c r="D892" s="12"/>
      <c r="E892" s="1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3" x14ac:dyDescent="0.15">
      <c r="A893" s="12"/>
      <c r="B893" s="12"/>
      <c r="C893" s="12"/>
      <c r="D893" s="12"/>
      <c r="E893" s="1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3" x14ac:dyDescent="0.15">
      <c r="A894" s="12"/>
      <c r="B894" s="12"/>
      <c r="C894" s="12"/>
      <c r="D894" s="12"/>
      <c r="E894" s="1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3" x14ac:dyDescent="0.15">
      <c r="A895" s="12"/>
      <c r="B895" s="12"/>
      <c r="C895" s="12"/>
      <c r="D895" s="12"/>
      <c r="E895" s="1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3" x14ac:dyDescent="0.15">
      <c r="A896" s="12"/>
      <c r="B896" s="12"/>
      <c r="C896" s="12"/>
      <c r="D896" s="12"/>
      <c r="E896" s="1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3" x14ac:dyDescent="0.15">
      <c r="A897" s="12"/>
      <c r="B897" s="12"/>
      <c r="C897" s="12"/>
      <c r="D897" s="12"/>
      <c r="E897" s="1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3" x14ac:dyDescent="0.15">
      <c r="A898" s="12"/>
      <c r="B898" s="12"/>
      <c r="C898" s="12"/>
      <c r="D898" s="12"/>
      <c r="E898" s="1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3" x14ac:dyDescent="0.15">
      <c r="A899" s="12"/>
      <c r="B899" s="12"/>
      <c r="C899" s="12"/>
      <c r="D899" s="12"/>
      <c r="E899" s="1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3" x14ac:dyDescent="0.15">
      <c r="A900" s="12"/>
      <c r="B900" s="12"/>
      <c r="C900" s="12"/>
      <c r="D900" s="12"/>
      <c r="E900" s="1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3" x14ac:dyDescent="0.15">
      <c r="A901" s="12"/>
      <c r="B901" s="12"/>
      <c r="C901" s="12"/>
      <c r="D901" s="12"/>
      <c r="E901" s="1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3" x14ac:dyDescent="0.15">
      <c r="A902" s="12"/>
      <c r="B902" s="12"/>
      <c r="C902" s="12"/>
      <c r="D902" s="12"/>
      <c r="E902" s="1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3" x14ac:dyDescent="0.15">
      <c r="A903" s="12"/>
      <c r="B903" s="12"/>
      <c r="C903" s="12"/>
      <c r="D903" s="12"/>
      <c r="E903" s="1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3" x14ac:dyDescent="0.15">
      <c r="A904" s="12"/>
      <c r="B904" s="12"/>
      <c r="C904" s="12"/>
      <c r="D904" s="12"/>
      <c r="E904" s="1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3" x14ac:dyDescent="0.15">
      <c r="A905" s="12"/>
      <c r="B905" s="12"/>
      <c r="C905" s="12"/>
      <c r="D905" s="12"/>
      <c r="E905" s="1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3" x14ac:dyDescent="0.15">
      <c r="A906" s="12"/>
      <c r="B906" s="12"/>
      <c r="C906" s="12"/>
      <c r="D906" s="12"/>
      <c r="E906" s="1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3" x14ac:dyDescent="0.15">
      <c r="A907" s="12"/>
      <c r="B907" s="12"/>
      <c r="C907" s="12"/>
      <c r="D907" s="12"/>
      <c r="E907" s="1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3" x14ac:dyDescent="0.15">
      <c r="A908" s="12"/>
      <c r="B908" s="12"/>
      <c r="C908" s="12"/>
      <c r="D908" s="12"/>
      <c r="E908" s="1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3" x14ac:dyDescent="0.15">
      <c r="A909" s="12"/>
      <c r="B909" s="12"/>
      <c r="C909" s="12"/>
      <c r="D909" s="12"/>
      <c r="E909" s="1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3" x14ac:dyDescent="0.15">
      <c r="A910" s="12"/>
      <c r="B910" s="12"/>
      <c r="C910" s="12"/>
      <c r="D910" s="12"/>
      <c r="E910" s="1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3" x14ac:dyDescent="0.15">
      <c r="A911" s="12"/>
      <c r="B911" s="12"/>
      <c r="C911" s="12"/>
      <c r="D911" s="12"/>
      <c r="E911" s="1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3" x14ac:dyDescent="0.15">
      <c r="A912" s="12"/>
      <c r="B912" s="12"/>
      <c r="C912" s="12"/>
      <c r="D912" s="12"/>
      <c r="E912" s="1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3" x14ac:dyDescent="0.15">
      <c r="A913" s="12"/>
      <c r="B913" s="12"/>
      <c r="C913" s="12"/>
      <c r="D913" s="12"/>
      <c r="E913" s="1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3" x14ac:dyDescent="0.15">
      <c r="A914" s="12"/>
      <c r="B914" s="12"/>
      <c r="C914" s="12"/>
      <c r="D914" s="12"/>
      <c r="E914" s="1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3" x14ac:dyDescent="0.15">
      <c r="A915" s="12"/>
      <c r="B915" s="12"/>
      <c r="C915" s="12"/>
      <c r="D915" s="12"/>
      <c r="E915" s="1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3" x14ac:dyDescent="0.15">
      <c r="A916" s="12"/>
      <c r="B916" s="12"/>
      <c r="C916" s="12"/>
      <c r="D916" s="12"/>
      <c r="E916" s="1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3" x14ac:dyDescent="0.15">
      <c r="A917" s="12"/>
      <c r="B917" s="12"/>
      <c r="C917" s="12"/>
      <c r="D917" s="12"/>
      <c r="E917" s="1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3" x14ac:dyDescent="0.15">
      <c r="A918" s="12"/>
      <c r="B918" s="12"/>
      <c r="C918" s="12"/>
      <c r="D918" s="12"/>
      <c r="E918" s="1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3" x14ac:dyDescent="0.15">
      <c r="A919" s="12"/>
      <c r="B919" s="12"/>
      <c r="C919" s="12"/>
      <c r="D919" s="12"/>
      <c r="E919" s="1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3" x14ac:dyDescent="0.15">
      <c r="A920" s="12"/>
      <c r="B920" s="12"/>
      <c r="C920" s="12"/>
      <c r="D920" s="12"/>
      <c r="E920" s="1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3" x14ac:dyDescent="0.15">
      <c r="A921" s="12"/>
      <c r="B921" s="12"/>
      <c r="C921" s="12"/>
      <c r="D921" s="12"/>
      <c r="E921" s="1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3" x14ac:dyDescent="0.15">
      <c r="A922" s="12"/>
      <c r="B922" s="12"/>
      <c r="C922" s="12"/>
      <c r="D922" s="12"/>
      <c r="E922" s="1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3" x14ac:dyDescent="0.15">
      <c r="A923" s="12"/>
      <c r="B923" s="12"/>
      <c r="C923" s="12"/>
      <c r="D923" s="12"/>
      <c r="E923" s="1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3" x14ac:dyDescent="0.15">
      <c r="A924" s="12"/>
      <c r="B924" s="12"/>
      <c r="C924" s="12"/>
      <c r="D924" s="12"/>
      <c r="E924" s="1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3" x14ac:dyDescent="0.15">
      <c r="A925" s="12"/>
      <c r="B925" s="12"/>
      <c r="C925" s="12"/>
      <c r="D925" s="12"/>
      <c r="E925" s="1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3" x14ac:dyDescent="0.15">
      <c r="A926" s="12"/>
      <c r="B926" s="12"/>
      <c r="C926" s="12"/>
      <c r="D926" s="12"/>
      <c r="E926" s="1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3" x14ac:dyDescent="0.15">
      <c r="A927" s="12"/>
      <c r="B927" s="12"/>
      <c r="C927" s="12"/>
      <c r="D927" s="12"/>
      <c r="E927" s="1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3" x14ac:dyDescent="0.15">
      <c r="A928" s="12"/>
      <c r="B928" s="12"/>
      <c r="C928" s="12"/>
      <c r="D928" s="12"/>
      <c r="E928" s="1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3" x14ac:dyDescent="0.15">
      <c r="A929" s="12"/>
      <c r="B929" s="12"/>
      <c r="C929" s="12"/>
      <c r="D929" s="12"/>
      <c r="E929" s="1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3" x14ac:dyDescent="0.15">
      <c r="A930" s="12"/>
      <c r="B930" s="12"/>
      <c r="C930" s="12"/>
      <c r="D930" s="12"/>
      <c r="E930" s="1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3" x14ac:dyDescent="0.15">
      <c r="A931" s="12"/>
      <c r="B931" s="12"/>
      <c r="C931" s="12"/>
      <c r="D931" s="12"/>
      <c r="E931" s="1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3" x14ac:dyDescent="0.15">
      <c r="A932" s="12"/>
      <c r="B932" s="12"/>
      <c r="C932" s="12"/>
      <c r="D932" s="12"/>
      <c r="E932" s="1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3" x14ac:dyDescent="0.15">
      <c r="A933" s="12"/>
      <c r="B933" s="12"/>
      <c r="C933" s="12"/>
      <c r="D933" s="12"/>
      <c r="E933" s="1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3" x14ac:dyDescent="0.15">
      <c r="A934" s="12"/>
      <c r="B934" s="12"/>
      <c r="C934" s="12"/>
      <c r="D934" s="12"/>
      <c r="E934" s="1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3" x14ac:dyDescent="0.15">
      <c r="A935" s="12"/>
      <c r="B935" s="12"/>
      <c r="C935" s="12"/>
      <c r="D935" s="12"/>
      <c r="E935" s="1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3" x14ac:dyDescent="0.15">
      <c r="A936" s="12"/>
      <c r="B936" s="12"/>
      <c r="C936" s="12"/>
      <c r="D936" s="12"/>
      <c r="E936" s="1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3" x14ac:dyDescent="0.15">
      <c r="A937" s="12"/>
      <c r="B937" s="12"/>
      <c r="C937" s="12"/>
      <c r="D937" s="12"/>
      <c r="E937" s="1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3" x14ac:dyDescent="0.15">
      <c r="A938" s="12"/>
      <c r="B938" s="12"/>
      <c r="C938" s="12"/>
      <c r="D938" s="12"/>
      <c r="E938" s="1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3" x14ac:dyDescent="0.15">
      <c r="A939" s="12"/>
      <c r="B939" s="12"/>
      <c r="C939" s="12"/>
      <c r="D939" s="12"/>
      <c r="E939" s="1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3" x14ac:dyDescent="0.15">
      <c r="A940" s="12"/>
      <c r="B940" s="12"/>
      <c r="C940" s="12"/>
      <c r="D940" s="12"/>
      <c r="E940" s="1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3" x14ac:dyDescent="0.15">
      <c r="A941" s="12"/>
      <c r="B941" s="12"/>
      <c r="C941" s="12"/>
      <c r="D941" s="12"/>
      <c r="E941" s="1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3" x14ac:dyDescent="0.15">
      <c r="A942" s="12"/>
      <c r="B942" s="12"/>
      <c r="C942" s="12"/>
      <c r="D942" s="12"/>
      <c r="E942" s="1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3" x14ac:dyDescent="0.15">
      <c r="A943" s="12"/>
      <c r="B943" s="12"/>
      <c r="C943" s="12"/>
      <c r="D943" s="12"/>
      <c r="E943" s="1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3" x14ac:dyDescent="0.15">
      <c r="A944" s="12"/>
      <c r="B944" s="12"/>
      <c r="C944" s="12"/>
      <c r="D944" s="12"/>
      <c r="E944" s="1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3" x14ac:dyDescent="0.15">
      <c r="A945" s="12"/>
      <c r="B945" s="12"/>
      <c r="C945" s="12"/>
      <c r="D945" s="12"/>
      <c r="E945" s="1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3" x14ac:dyDescent="0.15">
      <c r="A946" s="12"/>
      <c r="B946" s="12"/>
      <c r="C946" s="12"/>
      <c r="D946" s="12"/>
      <c r="E946" s="1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3" x14ac:dyDescent="0.15">
      <c r="A947" s="12"/>
      <c r="B947" s="12"/>
      <c r="C947" s="12"/>
      <c r="D947" s="12"/>
      <c r="E947" s="1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3" x14ac:dyDescent="0.15">
      <c r="A948" s="12"/>
      <c r="B948" s="12"/>
      <c r="C948" s="12"/>
      <c r="D948" s="12"/>
      <c r="E948" s="1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3" x14ac:dyDescent="0.15">
      <c r="A949" s="12"/>
      <c r="B949" s="12"/>
      <c r="C949" s="12"/>
      <c r="D949" s="12"/>
      <c r="E949" s="1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3" x14ac:dyDescent="0.15">
      <c r="A950" s="12"/>
      <c r="B950" s="12"/>
      <c r="C950" s="12"/>
      <c r="D950" s="12"/>
      <c r="E950" s="1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3" x14ac:dyDescent="0.15">
      <c r="A951" s="12"/>
      <c r="B951" s="12"/>
      <c r="C951" s="12"/>
      <c r="D951" s="12"/>
      <c r="E951" s="1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3" x14ac:dyDescent="0.15">
      <c r="A952" s="12"/>
      <c r="B952" s="12"/>
      <c r="C952" s="12"/>
      <c r="D952" s="12"/>
      <c r="E952" s="1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3" x14ac:dyDescent="0.15">
      <c r="A953" s="12"/>
      <c r="B953" s="12"/>
      <c r="C953" s="12"/>
      <c r="D953" s="12"/>
      <c r="E953" s="1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3" x14ac:dyDescent="0.15">
      <c r="A954" s="12"/>
      <c r="B954" s="12"/>
      <c r="C954" s="12"/>
      <c r="D954" s="12"/>
      <c r="E954" s="1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3" x14ac:dyDescent="0.15">
      <c r="A955" s="12"/>
      <c r="B955" s="12"/>
      <c r="C955" s="12"/>
      <c r="D955" s="12"/>
      <c r="E955" s="1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3" x14ac:dyDescent="0.15">
      <c r="A956" s="12"/>
      <c r="B956" s="12"/>
      <c r="C956" s="12"/>
      <c r="D956" s="12"/>
      <c r="E956" s="1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3" x14ac:dyDescent="0.15">
      <c r="A957" s="12"/>
      <c r="B957" s="12"/>
      <c r="C957" s="12"/>
      <c r="D957" s="12"/>
      <c r="E957" s="1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3" x14ac:dyDescent="0.15">
      <c r="A958" s="12"/>
      <c r="B958" s="12"/>
      <c r="C958" s="12"/>
      <c r="D958" s="12"/>
      <c r="E958" s="1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3" x14ac:dyDescent="0.15">
      <c r="A959" s="12"/>
      <c r="B959" s="12"/>
      <c r="C959" s="12"/>
      <c r="D959" s="12"/>
      <c r="E959" s="1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3" x14ac:dyDescent="0.15">
      <c r="A960" s="12"/>
      <c r="B960" s="12"/>
      <c r="C960" s="12"/>
      <c r="D960" s="12"/>
      <c r="E960" s="1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3" x14ac:dyDescent="0.15">
      <c r="A961" s="12"/>
      <c r="B961" s="12"/>
      <c r="C961" s="12"/>
      <c r="D961" s="12"/>
      <c r="E961" s="1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3" x14ac:dyDescent="0.15">
      <c r="A962" s="12"/>
      <c r="B962" s="12"/>
      <c r="C962" s="12"/>
      <c r="D962" s="12"/>
      <c r="E962" s="1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3" x14ac:dyDescent="0.15">
      <c r="A963" s="12"/>
      <c r="B963" s="12"/>
      <c r="C963" s="12"/>
      <c r="D963" s="12"/>
      <c r="E963" s="1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3" x14ac:dyDescent="0.15">
      <c r="A964" s="12"/>
      <c r="B964" s="12"/>
      <c r="C964" s="12"/>
      <c r="D964" s="12"/>
      <c r="E964" s="1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3" x14ac:dyDescent="0.15">
      <c r="A965" s="12"/>
      <c r="B965" s="12"/>
      <c r="C965" s="12"/>
      <c r="D965" s="12"/>
      <c r="E965" s="1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3" x14ac:dyDescent="0.15">
      <c r="A966" s="12"/>
      <c r="B966" s="12"/>
      <c r="C966" s="12"/>
      <c r="D966" s="12"/>
      <c r="E966" s="1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3" x14ac:dyDescent="0.15">
      <c r="A967" s="12"/>
      <c r="B967" s="12"/>
      <c r="C967" s="12"/>
      <c r="D967" s="12"/>
      <c r="E967" s="1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3" x14ac:dyDescent="0.15">
      <c r="A968" s="12"/>
      <c r="B968" s="12"/>
      <c r="C968" s="12"/>
      <c r="D968" s="12"/>
      <c r="E968" s="1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3" x14ac:dyDescent="0.15">
      <c r="A969" s="12"/>
      <c r="B969" s="12"/>
      <c r="C969" s="12"/>
      <c r="D969" s="12"/>
      <c r="E969" s="1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3" x14ac:dyDescent="0.15">
      <c r="A970" s="12"/>
      <c r="B970" s="12"/>
      <c r="C970" s="12"/>
      <c r="D970" s="12"/>
      <c r="E970" s="1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3" x14ac:dyDescent="0.15">
      <c r="A971" s="12"/>
      <c r="B971" s="12"/>
      <c r="C971" s="12"/>
      <c r="D971" s="12"/>
      <c r="E971" s="1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3" x14ac:dyDescent="0.15">
      <c r="A972" s="12"/>
      <c r="B972" s="12"/>
      <c r="C972" s="12"/>
      <c r="D972" s="12"/>
      <c r="E972" s="1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3" x14ac:dyDescent="0.15">
      <c r="A973" s="12"/>
      <c r="B973" s="12"/>
      <c r="C973" s="12"/>
      <c r="D973" s="12"/>
      <c r="E973" s="1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3" x14ac:dyDescent="0.15">
      <c r="A974" s="12"/>
      <c r="B974" s="12"/>
      <c r="C974" s="12"/>
      <c r="D974" s="12"/>
      <c r="E974" s="1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3" x14ac:dyDescent="0.15">
      <c r="A975" s="12"/>
      <c r="B975" s="12"/>
      <c r="C975" s="12"/>
      <c r="D975" s="12"/>
      <c r="E975" s="1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3" x14ac:dyDescent="0.15">
      <c r="A976" s="12"/>
      <c r="B976" s="12"/>
      <c r="C976" s="12"/>
      <c r="D976" s="12"/>
      <c r="E976" s="1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3" x14ac:dyDescent="0.15">
      <c r="A977" s="12"/>
      <c r="B977" s="12"/>
      <c r="C977" s="12"/>
      <c r="D977" s="12"/>
      <c r="E977" s="1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3" x14ac:dyDescent="0.15">
      <c r="A978" s="12"/>
      <c r="B978" s="12"/>
      <c r="C978" s="12"/>
      <c r="D978" s="12"/>
      <c r="E978" s="1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3" x14ac:dyDescent="0.15">
      <c r="A979" s="12"/>
      <c r="B979" s="12"/>
      <c r="C979" s="12"/>
      <c r="D979" s="12"/>
      <c r="E979" s="1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3" x14ac:dyDescent="0.15">
      <c r="A980" s="12"/>
      <c r="B980" s="12"/>
      <c r="C980" s="12"/>
      <c r="D980" s="12"/>
      <c r="E980" s="1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3" x14ac:dyDescent="0.15">
      <c r="A981" s="12"/>
      <c r="B981" s="12"/>
      <c r="C981" s="12"/>
      <c r="D981" s="12"/>
      <c r="E981" s="1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3" x14ac:dyDescent="0.15">
      <c r="A982" s="12"/>
      <c r="B982" s="12"/>
      <c r="C982" s="12"/>
      <c r="D982" s="12"/>
      <c r="E982" s="1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3" x14ac:dyDescent="0.15">
      <c r="A983" s="12"/>
      <c r="B983" s="12"/>
      <c r="C983" s="12"/>
      <c r="D983" s="12"/>
      <c r="E983" s="1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3" x14ac:dyDescent="0.15">
      <c r="A984" s="12"/>
      <c r="B984" s="12"/>
      <c r="C984" s="12"/>
      <c r="D984" s="12"/>
      <c r="E984" s="1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3" x14ac:dyDescent="0.15">
      <c r="A985" s="12"/>
      <c r="B985" s="12"/>
      <c r="C985" s="12"/>
      <c r="D985" s="12"/>
      <c r="E985" s="1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3" x14ac:dyDescent="0.15">
      <c r="A986" s="12"/>
      <c r="B986" s="12"/>
      <c r="C986" s="12"/>
      <c r="D986" s="12"/>
      <c r="E986" s="1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3" x14ac:dyDescent="0.15">
      <c r="A987" s="12"/>
      <c r="B987" s="12"/>
      <c r="C987" s="12"/>
      <c r="D987" s="12"/>
      <c r="E987" s="1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3" x14ac:dyDescent="0.15">
      <c r="A988" s="12"/>
      <c r="B988" s="12"/>
      <c r="C988" s="12"/>
      <c r="D988" s="12"/>
      <c r="E988" s="1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3" x14ac:dyDescent="0.15">
      <c r="A989" s="12"/>
      <c r="B989" s="12"/>
      <c r="C989" s="12"/>
      <c r="D989" s="12"/>
      <c r="E989" s="1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3" x14ac:dyDescent="0.15">
      <c r="A990" s="12"/>
      <c r="B990" s="12"/>
      <c r="C990" s="12"/>
      <c r="D990" s="12"/>
      <c r="E990" s="1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3" x14ac:dyDescent="0.15">
      <c r="A991" s="12"/>
      <c r="B991" s="12"/>
      <c r="C991" s="12"/>
      <c r="D991" s="12"/>
      <c r="E991" s="1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3" x14ac:dyDescent="0.15">
      <c r="A992" s="12"/>
      <c r="B992" s="12"/>
      <c r="C992" s="12"/>
      <c r="D992" s="12"/>
      <c r="E992" s="1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3" x14ac:dyDescent="0.15">
      <c r="A993" s="12"/>
      <c r="B993" s="12"/>
      <c r="C993" s="12"/>
      <c r="D993" s="12"/>
      <c r="E993" s="1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3" x14ac:dyDescent="0.15">
      <c r="A994" s="12"/>
      <c r="B994" s="12"/>
      <c r="C994" s="12"/>
      <c r="D994" s="12"/>
      <c r="E994" s="1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3" x14ac:dyDescent="0.15">
      <c r="A995" s="12"/>
      <c r="B995" s="12"/>
      <c r="C995" s="12"/>
      <c r="D995" s="12"/>
      <c r="E995" s="1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3" x14ac:dyDescent="0.15">
      <c r="A996" s="12"/>
      <c r="B996" s="12"/>
      <c r="C996" s="12"/>
      <c r="D996" s="12"/>
      <c r="E996" s="1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3" x14ac:dyDescent="0.15">
      <c r="A997" s="12"/>
      <c r="B997" s="12"/>
      <c r="C997" s="12"/>
      <c r="D997" s="12"/>
      <c r="E997" s="1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3" x14ac:dyDescent="0.15">
      <c r="A998" s="12"/>
      <c r="B998" s="12"/>
      <c r="C998" s="12"/>
      <c r="D998" s="12"/>
      <c r="E998" s="1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3" x14ac:dyDescent="0.15">
      <c r="A999" s="12"/>
      <c r="B999" s="12"/>
      <c r="C999" s="12"/>
      <c r="D999" s="12"/>
      <c r="E999" s="1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3" x14ac:dyDescent="0.15">
      <c r="A1000" s="12"/>
      <c r="B1000" s="12"/>
      <c r="C1000" s="12"/>
      <c r="D1000" s="12"/>
      <c r="E1000" s="1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S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2.6640625" defaultRowHeight="15.75" customHeight="1" x14ac:dyDescent="0.15"/>
  <cols>
    <col min="1" max="1" width="7.5" customWidth="1"/>
    <col min="2" max="3" width="7.1640625" customWidth="1"/>
    <col min="4" max="4" width="12.6640625" customWidth="1"/>
    <col min="5" max="5" width="6.1640625" customWidth="1"/>
    <col min="6" max="6" width="8.6640625" customWidth="1"/>
    <col min="7" max="7" width="6.5" customWidth="1"/>
    <col min="8" max="8" width="6.1640625" customWidth="1"/>
    <col min="9" max="10" width="7.1640625" customWidth="1"/>
    <col min="11" max="11" width="7" customWidth="1"/>
    <col min="12" max="12" width="6.6640625" customWidth="1"/>
    <col min="13" max="13" width="9.83203125" customWidth="1"/>
    <col min="14" max="15" width="11.6640625" customWidth="1"/>
    <col min="16" max="16" width="13.1640625" customWidth="1"/>
    <col min="17" max="17" width="11.33203125" customWidth="1"/>
    <col min="18" max="18" width="10.5" customWidth="1"/>
    <col min="19" max="19" width="52.1640625" customWidth="1"/>
  </cols>
  <sheetData>
    <row r="1" spans="1:19" ht="15.75" customHeight="1" x14ac:dyDescent="0.15">
      <c r="A1" s="25" t="s">
        <v>119</v>
      </c>
      <c r="B1" s="25" t="s">
        <v>120</v>
      </c>
      <c r="C1" s="25" t="s">
        <v>121</v>
      </c>
      <c r="D1" s="25" t="s">
        <v>122</v>
      </c>
      <c r="E1" s="25" t="s">
        <v>12</v>
      </c>
      <c r="F1" s="25" t="s">
        <v>123</v>
      </c>
      <c r="G1" s="25" t="s">
        <v>116</v>
      </c>
      <c r="H1" s="25" t="s">
        <v>117</v>
      </c>
      <c r="I1" s="25" t="s">
        <v>111</v>
      </c>
      <c r="J1" s="25" t="s">
        <v>124</v>
      </c>
      <c r="K1" s="25" t="s">
        <v>125</v>
      </c>
      <c r="L1" s="25" t="s">
        <v>126</v>
      </c>
      <c r="M1" s="25" t="s">
        <v>127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133</v>
      </c>
    </row>
    <row r="2" spans="1:19" ht="15.75" customHeight="1" x14ac:dyDescent="0.15">
      <c r="A2" s="26" t="s">
        <v>134</v>
      </c>
      <c r="B2" s="27">
        <v>835</v>
      </c>
      <c r="C2" s="27">
        <v>937</v>
      </c>
      <c r="D2" s="27">
        <v>3.6364000000000001</v>
      </c>
      <c r="E2" s="27">
        <v>0.33839999999999998</v>
      </c>
      <c r="F2" s="27">
        <v>11.7628</v>
      </c>
      <c r="G2" s="27">
        <v>2.1732</v>
      </c>
      <c r="H2" s="27">
        <v>0.18479999999999999</v>
      </c>
      <c r="I2" s="27">
        <v>3.1696</v>
      </c>
      <c r="J2" s="27">
        <v>0.3528</v>
      </c>
      <c r="K2" s="27">
        <v>1.4584999999999999</v>
      </c>
      <c r="L2" s="27">
        <v>1.9094</v>
      </c>
      <c r="M2" s="26" t="s">
        <v>135</v>
      </c>
      <c r="N2" s="26" t="s">
        <v>136</v>
      </c>
      <c r="O2" s="26" t="s">
        <v>136</v>
      </c>
      <c r="P2" s="26" t="s">
        <v>137</v>
      </c>
      <c r="Q2" s="26" t="s">
        <v>138</v>
      </c>
      <c r="R2" s="26" t="s">
        <v>139</v>
      </c>
      <c r="S2" s="26" t="s">
        <v>140</v>
      </c>
    </row>
    <row r="3" spans="1:19" ht="15.75" customHeight="1" x14ac:dyDescent="0.15">
      <c r="A3" s="26" t="s">
        <v>141</v>
      </c>
      <c r="B3" s="27">
        <v>378</v>
      </c>
      <c r="C3" s="27">
        <v>449</v>
      </c>
      <c r="D3" s="27">
        <v>0.4909</v>
      </c>
      <c r="E3" s="27">
        <v>0.54239999999999999</v>
      </c>
      <c r="F3" s="27">
        <v>4.3143000000000002</v>
      </c>
      <c r="G3" s="27">
        <v>3.5127999999999999</v>
      </c>
      <c r="H3" s="27">
        <v>0.81420000000000003</v>
      </c>
      <c r="I3" s="27">
        <v>3.0011999999999999</v>
      </c>
      <c r="J3" s="27">
        <v>1.002</v>
      </c>
      <c r="K3" s="27">
        <v>0.85429999999999995</v>
      </c>
      <c r="L3" s="27">
        <v>1.2305999999999999</v>
      </c>
      <c r="M3" s="26" t="s">
        <v>142</v>
      </c>
      <c r="N3" s="26" t="s">
        <v>143</v>
      </c>
      <c r="O3" s="26" t="s">
        <v>143</v>
      </c>
      <c r="P3" s="26" t="s">
        <v>137</v>
      </c>
      <c r="Q3" s="26" t="s">
        <v>138</v>
      </c>
      <c r="R3" s="26" t="s">
        <v>144</v>
      </c>
      <c r="S3" s="26" t="s">
        <v>145</v>
      </c>
    </row>
    <row r="4" spans="1:19" ht="15.75" customHeight="1" x14ac:dyDescent="0.15">
      <c r="A4" s="26" t="s">
        <v>141</v>
      </c>
      <c r="B4" s="27">
        <v>351</v>
      </c>
      <c r="C4" s="27">
        <v>477</v>
      </c>
      <c r="D4" s="27">
        <v>1.5639000000000001</v>
      </c>
      <c r="E4" s="27">
        <v>0.89339999999999997</v>
      </c>
      <c r="F4" s="27">
        <v>177.78639999999999</v>
      </c>
      <c r="G4" s="27">
        <v>4.9653999999999998</v>
      </c>
      <c r="H4" s="27">
        <v>2.7900000000000001E-2</v>
      </c>
      <c r="I4" s="27">
        <v>3.0373000000000001</v>
      </c>
      <c r="J4" s="27">
        <v>2.4199999999999999E-2</v>
      </c>
      <c r="K4" s="27">
        <v>0.61170000000000002</v>
      </c>
      <c r="L4" s="27">
        <v>0.86470000000000002</v>
      </c>
      <c r="M4" s="26" t="s">
        <v>135</v>
      </c>
      <c r="N4" s="26" t="s">
        <v>143</v>
      </c>
      <c r="O4" s="26" t="s">
        <v>143</v>
      </c>
      <c r="P4" s="26" t="s">
        <v>137</v>
      </c>
      <c r="Q4" s="26" t="s">
        <v>138</v>
      </c>
      <c r="R4" s="26" t="s">
        <v>146</v>
      </c>
      <c r="S4" s="26" t="s">
        <v>147</v>
      </c>
    </row>
    <row r="5" spans="1:19" ht="15.75" customHeight="1" x14ac:dyDescent="0.15">
      <c r="A5" s="26" t="s">
        <v>141</v>
      </c>
      <c r="B5" s="27">
        <v>389</v>
      </c>
      <c r="C5" s="27">
        <v>497</v>
      </c>
      <c r="D5" s="27">
        <v>0.71789999999999998</v>
      </c>
      <c r="E5" s="27">
        <v>0.71760000000000002</v>
      </c>
      <c r="F5" s="27">
        <v>8.7411999999999992</v>
      </c>
      <c r="G5" s="27">
        <v>2.7387999999999999</v>
      </c>
      <c r="H5" s="27">
        <v>0.31330000000000002</v>
      </c>
      <c r="I5" s="27">
        <v>4.0145</v>
      </c>
      <c r="J5" s="27">
        <v>0.53549999999999998</v>
      </c>
      <c r="K5" s="27">
        <v>1.4658</v>
      </c>
      <c r="L5" s="27">
        <v>1.7090000000000001</v>
      </c>
      <c r="M5" s="26" t="s">
        <v>148</v>
      </c>
      <c r="N5" s="26" t="s">
        <v>143</v>
      </c>
      <c r="O5" s="26" t="s">
        <v>143</v>
      </c>
      <c r="P5" s="26" t="s">
        <v>137</v>
      </c>
      <c r="Q5" s="26" t="s">
        <v>138</v>
      </c>
      <c r="R5" s="26" t="s">
        <v>149</v>
      </c>
      <c r="S5" s="26" t="s">
        <v>150</v>
      </c>
    </row>
    <row r="6" spans="1:19" ht="15.75" customHeight="1" x14ac:dyDescent="0.15">
      <c r="A6" s="26" t="s">
        <v>141</v>
      </c>
      <c r="B6" s="27">
        <v>351</v>
      </c>
      <c r="C6" s="27">
        <v>513</v>
      </c>
      <c r="D6" s="27">
        <v>0.62290000000000001</v>
      </c>
      <c r="E6" s="27">
        <v>0.44869999999999999</v>
      </c>
      <c r="F6" s="27">
        <v>4.1681999999999997</v>
      </c>
      <c r="G6" s="27">
        <v>1.8599000000000001</v>
      </c>
      <c r="H6" s="27">
        <v>0.44619999999999999</v>
      </c>
      <c r="I6" s="27">
        <v>3.1783000000000001</v>
      </c>
      <c r="J6" s="27">
        <v>1.206</v>
      </c>
      <c r="K6" s="27">
        <v>1.7088000000000001</v>
      </c>
      <c r="L6" s="27">
        <v>2.7027999999999999</v>
      </c>
      <c r="M6" s="26" t="s">
        <v>135</v>
      </c>
      <c r="N6" s="26" t="s">
        <v>143</v>
      </c>
      <c r="O6" s="26" t="s">
        <v>143</v>
      </c>
      <c r="P6" s="26" t="s">
        <v>137</v>
      </c>
      <c r="Q6" s="26" t="s">
        <v>138</v>
      </c>
      <c r="R6" s="26" t="s">
        <v>146</v>
      </c>
      <c r="S6" s="26" t="s">
        <v>147</v>
      </c>
    </row>
    <row r="7" spans="1:19" ht="15.75" customHeight="1" x14ac:dyDescent="0.15">
      <c r="A7" s="26" t="s">
        <v>151</v>
      </c>
      <c r="B7" s="27">
        <v>392</v>
      </c>
      <c r="C7" s="27">
        <v>481</v>
      </c>
      <c r="D7" s="27">
        <v>0.3574</v>
      </c>
      <c r="E7" s="27">
        <v>1.5724</v>
      </c>
      <c r="F7" s="27">
        <v>5.4488000000000003</v>
      </c>
      <c r="G7" s="27">
        <v>16.508600000000001</v>
      </c>
      <c r="H7" s="27">
        <v>3.0297999999999998</v>
      </c>
      <c r="I7" s="27">
        <v>3.3132999999999999</v>
      </c>
      <c r="J7" s="27">
        <v>1.2139</v>
      </c>
      <c r="K7" s="27">
        <v>0.20069999999999999</v>
      </c>
      <c r="L7" s="27">
        <v>0.40460000000000002</v>
      </c>
      <c r="M7" s="26" t="s">
        <v>148</v>
      </c>
      <c r="N7" s="26" t="s">
        <v>143</v>
      </c>
      <c r="O7" s="26" t="s">
        <v>143</v>
      </c>
      <c r="P7" s="26" t="s">
        <v>137</v>
      </c>
      <c r="Q7" s="26" t="s">
        <v>138</v>
      </c>
      <c r="R7" s="26" t="s">
        <v>152</v>
      </c>
      <c r="S7" s="26" t="s">
        <v>153</v>
      </c>
    </row>
    <row r="8" spans="1:19" ht="15.75" customHeight="1" x14ac:dyDescent="0.15">
      <c r="A8" s="26" t="s">
        <v>154</v>
      </c>
      <c r="B8" s="27">
        <v>421</v>
      </c>
      <c r="C8" s="27">
        <v>472</v>
      </c>
      <c r="D8" s="27">
        <v>3.7633999999999999</v>
      </c>
      <c r="E8" s="27">
        <v>0.61280000000000001</v>
      </c>
      <c r="F8" s="27">
        <v>58.670900000000003</v>
      </c>
      <c r="G8" s="27">
        <v>3.8243999999999998</v>
      </c>
      <c r="H8" s="27">
        <v>6.5199999999999994E-2</v>
      </c>
      <c r="I8" s="27">
        <v>3.4975999999999998</v>
      </c>
      <c r="J8" s="27">
        <v>5.0500000000000003E-2</v>
      </c>
      <c r="K8" s="27">
        <v>0.91449999999999998</v>
      </c>
      <c r="L8" s="27">
        <v>0.7742</v>
      </c>
      <c r="M8" s="26" t="s">
        <v>135</v>
      </c>
      <c r="N8" s="26" t="s">
        <v>155</v>
      </c>
      <c r="O8" s="26" t="s">
        <v>136</v>
      </c>
      <c r="P8" s="26" t="s">
        <v>137</v>
      </c>
      <c r="Q8" s="26" t="s">
        <v>138</v>
      </c>
      <c r="R8" s="26" t="s">
        <v>156</v>
      </c>
      <c r="S8" s="26" t="s">
        <v>157</v>
      </c>
    </row>
    <row r="9" spans="1:19" ht="15.75" customHeight="1" x14ac:dyDescent="0.15">
      <c r="A9" s="26" t="s">
        <v>154</v>
      </c>
      <c r="B9" s="27">
        <v>419</v>
      </c>
      <c r="C9" s="27">
        <v>485</v>
      </c>
      <c r="D9" s="27">
        <v>3.3561999999999999</v>
      </c>
      <c r="E9" s="27">
        <v>0.73460000000000003</v>
      </c>
      <c r="F9" s="27">
        <v>705.07780000000002</v>
      </c>
      <c r="G9" s="27">
        <v>7.2237</v>
      </c>
      <c r="H9" s="27">
        <v>1.0200000000000001E-2</v>
      </c>
      <c r="I9" s="27">
        <v>3.0680000000000001</v>
      </c>
      <c r="J9" s="27">
        <v>4.1000000000000003E-3</v>
      </c>
      <c r="K9" s="27">
        <v>0.42470000000000002</v>
      </c>
      <c r="L9" s="27">
        <v>0.40039999999999998</v>
      </c>
      <c r="M9" s="26" t="s">
        <v>135</v>
      </c>
      <c r="N9" s="26" t="s">
        <v>143</v>
      </c>
      <c r="O9" s="26" t="s">
        <v>155</v>
      </c>
      <c r="P9" s="26" t="s">
        <v>137</v>
      </c>
      <c r="Q9" s="26" t="s">
        <v>138</v>
      </c>
      <c r="R9" s="26" t="s">
        <v>158</v>
      </c>
      <c r="S9" s="26" t="s">
        <v>159</v>
      </c>
    </row>
    <row r="10" spans="1:19" ht="15.75" customHeight="1" x14ac:dyDescent="0.15">
      <c r="A10" s="26" t="s">
        <v>160</v>
      </c>
      <c r="B10" s="27">
        <v>262</v>
      </c>
      <c r="C10" s="27">
        <v>302</v>
      </c>
      <c r="D10" s="27">
        <v>1.2057</v>
      </c>
      <c r="E10" s="27">
        <v>3.3285999999999998</v>
      </c>
      <c r="F10" s="27">
        <v>3.3969999999999998</v>
      </c>
      <c r="G10" s="27">
        <v>7.4749999999999996</v>
      </c>
      <c r="H10" s="27">
        <v>2.2004999999999999</v>
      </c>
      <c r="I10" s="27">
        <v>3.6183000000000001</v>
      </c>
      <c r="J10" s="27">
        <v>4.0613000000000001</v>
      </c>
      <c r="K10" s="27">
        <v>0.48409999999999997</v>
      </c>
      <c r="L10" s="27">
        <v>1.8456999999999999</v>
      </c>
      <c r="M10" s="26" t="s">
        <v>142</v>
      </c>
      <c r="N10" s="26" t="s">
        <v>155</v>
      </c>
      <c r="O10" s="26" t="s">
        <v>143</v>
      </c>
      <c r="P10" s="26" t="s">
        <v>137</v>
      </c>
      <c r="Q10" s="26" t="s">
        <v>138</v>
      </c>
      <c r="R10" s="26" t="s">
        <v>161</v>
      </c>
      <c r="S10" s="26" t="s">
        <v>162</v>
      </c>
    </row>
    <row r="11" spans="1:19" ht="15.75" customHeight="1" x14ac:dyDescent="0.15">
      <c r="A11" s="26" t="s">
        <v>160</v>
      </c>
      <c r="B11" s="27">
        <v>261</v>
      </c>
      <c r="C11" s="27">
        <v>310</v>
      </c>
      <c r="D11" s="27">
        <v>0.5726</v>
      </c>
      <c r="E11" s="27">
        <v>0.65749999999999997</v>
      </c>
      <c r="F11" s="27">
        <v>8.1777999999999995</v>
      </c>
      <c r="G11" s="27">
        <v>2.3134999999999999</v>
      </c>
      <c r="H11" s="27">
        <v>0.28289999999999998</v>
      </c>
      <c r="I11" s="27">
        <v>3.7991000000000001</v>
      </c>
      <c r="J11" s="27">
        <v>0.89439999999999997</v>
      </c>
      <c r="K11" s="27">
        <v>1.6420999999999999</v>
      </c>
      <c r="L11" s="27">
        <v>3.1616</v>
      </c>
      <c r="M11" s="26" t="s">
        <v>142</v>
      </c>
      <c r="N11" s="26" t="s">
        <v>143</v>
      </c>
      <c r="O11" s="26" t="s">
        <v>143</v>
      </c>
      <c r="P11" s="26" t="s">
        <v>137</v>
      </c>
      <c r="Q11" s="26" t="s">
        <v>138</v>
      </c>
      <c r="R11" s="26" t="s">
        <v>163</v>
      </c>
      <c r="S11" s="26" t="s">
        <v>164</v>
      </c>
    </row>
    <row r="12" spans="1:19" ht="15.75" customHeight="1" x14ac:dyDescent="0.15">
      <c r="A12" s="26" t="s">
        <v>165</v>
      </c>
      <c r="B12" s="27">
        <v>252</v>
      </c>
      <c r="C12" s="27">
        <v>282</v>
      </c>
      <c r="D12" s="27">
        <v>0.45490000000000003</v>
      </c>
      <c r="E12" s="27">
        <v>1.2602</v>
      </c>
      <c r="F12" s="27">
        <v>3.9487000000000001</v>
      </c>
      <c r="G12" s="27">
        <v>4.1928000000000001</v>
      </c>
      <c r="H12" s="27">
        <v>1.0618000000000001</v>
      </c>
      <c r="I12" s="27">
        <v>4.9706999999999999</v>
      </c>
      <c r="J12" s="27">
        <v>2.5703999999999998</v>
      </c>
      <c r="K12" s="27">
        <v>1.1855</v>
      </c>
      <c r="L12" s="27">
        <v>2.4207000000000001</v>
      </c>
      <c r="M12" s="26" t="s">
        <v>135</v>
      </c>
      <c r="N12" s="26" t="s">
        <v>143</v>
      </c>
      <c r="O12" s="26" t="s">
        <v>143</v>
      </c>
      <c r="P12" s="26" t="s">
        <v>137</v>
      </c>
      <c r="Q12" s="26" t="s">
        <v>138</v>
      </c>
      <c r="R12" s="26" t="s">
        <v>166</v>
      </c>
      <c r="S12" s="26" t="s">
        <v>167</v>
      </c>
    </row>
    <row r="13" spans="1:19" ht="15.75" customHeight="1" x14ac:dyDescent="0.15">
      <c r="A13" s="26" t="s">
        <v>165</v>
      </c>
      <c r="B13" s="27">
        <v>270</v>
      </c>
      <c r="C13" s="27">
        <v>282</v>
      </c>
      <c r="D13" s="27">
        <v>0.57769999999999999</v>
      </c>
      <c r="E13" s="27">
        <v>0.96360000000000001</v>
      </c>
      <c r="F13" s="27">
        <v>3.4746000000000001</v>
      </c>
      <c r="G13" s="27">
        <v>4.0651000000000002</v>
      </c>
      <c r="H13" s="27">
        <v>1.1698999999999999</v>
      </c>
      <c r="I13" s="27">
        <v>3.2286000000000001</v>
      </c>
      <c r="J13" s="27">
        <v>1.5737000000000001</v>
      </c>
      <c r="K13" s="27">
        <v>0.79420000000000002</v>
      </c>
      <c r="L13" s="27">
        <v>1.3451</v>
      </c>
      <c r="M13" s="26" t="s">
        <v>142</v>
      </c>
      <c r="N13" s="26" t="s">
        <v>143</v>
      </c>
      <c r="O13" s="26" t="s">
        <v>143</v>
      </c>
      <c r="P13" s="26" t="s">
        <v>137</v>
      </c>
      <c r="Q13" s="26" t="s">
        <v>138</v>
      </c>
      <c r="R13" s="26" t="s">
        <v>168</v>
      </c>
      <c r="S13" s="26" t="s">
        <v>169</v>
      </c>
    </row>
    <row r="14" spans="1:19" ht="15.75" customHeight="1" x14ac:dyDescent="0.15">
      <c r="A14" s="26" t="s">
        <v>170</v>
      </c>
      <c r="B14" s="27">
        <v>205</v>
      </c>
      <c r="C14" s="27">
        <v>236</v>
      </c>
      <c r="D14" s="27">
        <v>1.3468</v>
      </c>
      <c r="E14" s="27">
        <v>0.45079999999999998</v>
      </c>
      <c r="F14" s="27">
        <v>3.8393000000000002</v>
      </c>
      <c r="G14" s="27">
        <v>2.7185000000000001</v>
      </c>
      <c r="H14" s="27">
        <v>0.70809999999999995</v>
      </c>
      <c r="I14" s="27">
        <v>3.7726000000000002</v>
      </c>
      <c r="J14" s="27">
        <v>0.95809999999999995</v>
      </c>
      <c r="K14" s="27">
        <v>1.3877999999999999</v>
      </c>
      <c r="L14" s="27">
        <v>1.4123000000000001</v>
      </c>
      <c r="M14" s="26" t="s">
        <v>142</v>
      </c>
      <c r="N14" s="26" t="s">
        <v>155</v>
      </c>
      <c r="O14" s="26" t="s">
        <v>155</v>
      </c>
      <c r="P14" s="26" t="s">
        <v>137</v>
      </c>
      <c r="Q14" s="26" t="s">
        <v>138</v>
      </c>
      <c r="R14" s="26" t="s">
        <v>171</v>
      </c>
      <c r="S14" s="26" t="s">
        <v>172</v>
      </c>
    </row>
    <row r="15" spans="1:19" ht="15.75" customHeight="1" x14ac:dyDescent="0.15">
      <c r="A15" s="26" t="s">
        <v>173</v>
      </c>
      <c r="B15" s="27">
        <v>191</v>
      </c>
      <c r="C15" s="27">
        <v>254</v>
      </c>
      <c r="D15" s="27">
        <v>0.33979999999999999</v>
      </c>
      <c r="E15" s="27">
        <v>1.2848999999999999</v>
      </c>
      <c r="F15" s="27">
        <v>7.5831999999999997</v>
      </c>
      <c r="G15" s="27">
        <v>5.6860999999999997</v>
      </c>
      <c r="H15" s="27">
        <v>0.74980000000000002</v>
      </c>
      <c r="I15" s="27">
        <v>4.6509</v>
      </c>
      <c r="J15" s="27">
        <v>3.0129000000000001</v>
      </c>
      <c r="K15" s="27">
        <v>0.81789999999999996</v>
      </c>
      <c r="L15" s="27">
        <v>4.0180999999999996</v>
      </c>
      <c r="M15" s="26" t="s">
        <v>135</v>
      </c>
      <c r="N15" s="26" t="s">
        <v>143</v>
      </c>
      <c r="O15" s="26" t="s">
        <v>143</v>
      </c>
      <c r="P15" s="26" t="s">
        <v>137</v>
      </c>
      <c r="Q15" s="26" t="s">
        <v>138</v>
      </c>
      <c r="R15" s="26" t="s">
        <v>174</v>
      </c>
      <c r="S15" s="26" t="s">
        <v>175</v>
      </c>
    </row>
    <row r="16" spans="1:19" ht="15.75" customHeight="1" x14ac:dyDescent="0.15">
      <c r="A16" s="26" t="s">
        <v>176</v>
      </c>
      <c r="B16" s="27">
        <v>121</v>
      </c>
      <c r="C16" s="27">
        <v>126</v>
      </c>
      <c r="D16" s="27">
        <v>2.1595</v>
      </c>
      <c r="E16" s="27">
        <v>0.2205</v>
      </c>
      <c r="F16" s="27">
        <v>3.4407999999999999</v>
      </c>
      <c r="G16" s="27">
        <v>1.3864000000000001</v>
      </c>
      <c r="H16" s="27">
        <v>0.40289999999999998</v>
      </c>
      <c r="I16" s="27">
        <v>3.4079000000000002</v>
      </c>
      <c r="J16" s="27">
        <v>0.4521</v>
      </c>
      <c r="K16" s="27">
        <v>2.4581</v>
      </c>
      <c r="L16" s="27">
        <v>2.1053999999999999</v>
      </c>
      <c r="M16" s="26" t="s">
        <v>142</v>
      </c>
      <c r="N16" s="26" t="s">
        <v>155</v>
      </c>
      <c r="O16" s="26" t="s">
        <v>155</v>
      </c>
      <c r="P16" s="26" t="s">
        <v>137</v>
      </c>
      <c r="Q16" s="26" t="s">
        <v>138</v>
      </c>
      <c r="R16" s="26" t="s">
        <v>177</v>
      </c>
      <c r="S16" s="26" t="s">
        <v>178</v>
      </c>
    </row>
    <row r="17" spans="1:19" ht="15.75" customHeight="1" x14ac:dyDescent="0.15">
      <c r="A17" s="26" t="s">
        <v>179</v>
      </c>
      <c r="B17" s="27">
        <v>90</v>
      </c>
      <c r="C17" s="27">
        <v>196</v>
      </c>
      <c r="D17" s="27">
        <v>0.99919999999999998</v>
      </c>
      <c r="E17" s="27">
        <v>0.28799999999999998</v>
      </c>
      <c r="F17" s="27">
        <v>9.1928999999999998</v>
      </c>
      <c r="G17" s="27">
        <v>1.3062</v>
      </c>
      <c r="H17" s="27">
        <v>0.1421</v>
      </c>
      <c r="I17" s="27">
        <v>3.0541</v>
      </c>
      <c r="J17" s="27">
        <v>0.26729999999999998</v>
      </c>
      <c r="K17" s="27">
        <v>2.3382000000000001</v>
      </c>
      <c r="L17" s="27">
        <v>2.0575000000000001</v>
      </c>
      <c r="M17" s="26" t="s">
        <v>148</v>
      </c>
      <c r="N17" s="26" t="s">
        <v>143</v>
      </c>
      <c r="O17" s="26" t="s">
        <v>143</v>
      </c>
      <c r="P17" s="26" t="s">
        <v>137</v>
      </c>
      <c r="Q17" s="26" t="s">
        <v>138</v>
      </c>
      <c r="R17" s="26" t="s">
        <v>180</v>
      </c>
      <c r="S17" s="26" t="s">
        <v>181</v>
      </c>
    </row>
    <row r="18" spans="1:19" ht="15.75" customHeight="1" x14ac:dyDescent="0.15">
      <c r="A18" s="26" t="s">
        <v>179</v>
      </c>
      <c r="B18" s="27">
        <v>171</v>
      </c>
      <c r="C18" s="27">
        <v>225</v>
      </c>
      <c r="D18" s="27">
        <v>0.68410000000000004</v>
      </c>
      <c r="E18" s="27">
        <v>0.39379999999999998</v>
      </c>
      <c r="F18" s="27">
        <v>5.0151000000000003</v>
      </c>
      <c r="G18" s="27">
        <v>1.7237</v>
      </c>
      <c r="H18" s="27">
        <v>0.34370000000000001</v>
      </c>
      <c r="I18" s="27">
        <v>8.1576000000000004</v>
      </c>
      <c r="J18" s="27">
        <v>1.2918000000000001</v>
      </c>
      <c r="K18" s="27">
        <v>4.7327000000000004</v>
      </c>
      <c r="L18" s="27">
        <v>4.6017000000000001</v>
      </c>
      <c r="M18" s="26" t="s">
        <v>135</v>
      </c>
      <c r="N18" s="26" t="s">
        <v>143</v>
      </c>
      <c r="O18" s="26" t="s">
        <v>182</v>
      </c>
      <c r="P18" s="26" t="s">
        <v>137</v>
      </c>
      <c r="Q18" s="26" t="s">
        <v>138</v>
      </c>
      <c r="R18" s="26"/>
      <c r="S18" s="28"/>
    </row>
    <row r="19" spans="1:19" ht="15.75" customHeight="1" x14ac:dyDescent="0.15">
      <c r="A19" s="26" t="s">
        <v>179</v>
      </c>
      <c r="B19" s="27">
        <v>144</v>
      </c>
      <c r="C19" s="27">
        <v>228</v>
      </c>
      <c r="D19" s="27">
        <v>1.3995</v>
      </c>
      <c r="E19" s="27">
        <v>0.15409999999999999</v>
      </c>
      <c r="F19" s="27">
        <v>5.0548999999999999</v>
      </c>
      <c r="G19" s="27">
        <v>0.91969999999999996</v>
      </c>
      <c r="H19" s="27">
        <v>0.18190000000000001</v>
      </c>
      <c r="I19" s="27">
        <v>3.9662999999999999</v>
      </c>
      <c r="J19" s="27">
        <v>0.50049999999999994</v>
      </c>
      <c r="K19" s="27">
        <v>4.3125</v>
      </c>
      <c r="L19" s="27">
        <v>3.1808999999999998</v>
      </c>
      <c r="M19" s="26" t="s">
        <v>142</v>
      </c>
      <c r="N19" s="26" t="s">
        <v>143</v>
      </c>
      <c r="O19" s="26" t="s">
        <v>143</v>
      </c>
      <c r="P19" s="26" t="s">
        <v>137</v>
      </c>
      <c r="Q19" s="26" t="s">
        <v>138</v>
      </c>
      <c r="R19" s="26" t="s">
        <v>180</v>
      </c>
      <c r="S19" s="26" t="s">
        <v>181</v>
      </c>
    </row>
    <row r="20" spans="1:19" ht="15.75" customHeight="1" x14ac:dyDescent="0.15">
      <c r="A20" s="26" t="s">
        <v>183</v>
      </c>
      <c r="B20" s="27">
        <v>172</v>
      </c>
      <c r="C20" s="27">
        <v>215</v>
      </c>
      <c r="D20" s="27">
        <v>0.2094</v>
      </c>
      <c r="E20" s="27">
        <v>5.4901</v>
      </c>
      <c r="F20" s="27">
        <v>4.1601999999999997</v>
      </c>
      <c r="G20" s="27">
        <v>10.762499999999999</v>
      </c>
      <c r="H20" s="27">
        <v>2.5870000000000002</v>
      </c>
      <c r="I20" s="27">
        <v>4.3697999999999997</v>
      </c>
      <c r="J20" s="27">
        <v>16.429600000000001</v>
      </c>
      <c r="K20" s="27">
        <v>0.40600000000000003</v>
      </c>
      <c r="L20" s="27">
        <v>8.3956</v>
      </c>
      <c r="M20" s="26" t="s">
        <v>135</v>
      </c>
      <c r="N20" s="26" t="s">
        <v>182</v>
      </c>
      <c r="O20" s="26" t="s">
        <v>182</v>
      </c>
      <c r="P20" s="26" t="s">
        <v>137</v>
      </c>
      <c r="Q20" s="26" t="s">
        <v>138</v>
      </c>
      <c r="R20" s="26" t="s">
        <v>184</v>
      </c>
      <c r="S20" s="26" t="s">
        <v>185</v>
      </c>
    </row>
    <row r="21" spans="1:19" ht="15.75" customHeight="1" x14ac:dyDescent="0.15">
      <c r="A21" s="26" t="s">
        <v>183</v>
      </c>
      <c r="B21" s="27">
        <v>182</v>
      </c>
      <c r="C21" s="27">
        <v>221</v>
      </c>
      <c r="D21" s="27">
        <v>0.1648</v>
      </c>
      <c r="E21" s="27">
        <v>4.1006</v>
      </c>
      <c r="F21" s="27">
        <v>4.0586000000000002</v>
      </c>
      <c r="G21" s="27">
        <v>15.4682</v>
      </c>
      <c r="H21" s="27">
        <v>3.8113000000000001</v>
      </c>
      <c r="I21" s="27">
        <v>3.7473000000000001</v>
      </c>
      <c r="J21" s="27">
        <v>13.2408</v>
      </c>
      <c r="K21" s="27">
        <v>0.24229999999999999</v>
      </c>
      <c r="L21" s="27">
        <v>5.8045999999999998</v>
      </c>
      <c r="M21" s="26" t="s">
        <v>142</v>
      </c>
      <c r="N21" s="26" t="s">
        <v>186</v>
      </c>
      <c r="O21" s="26" t="s">
        <v>182</v>
      </c>
      <c r="P21" s="26" t="s">
        <v>137</v>
      </c>
      <c r="Q21" s="26" t="s">
        <v>138</v>
      </c>
      <c r="R21" s="26" t="s">
        <v>187</v>
      </c>
      <c r="S21" s="26" t="s">
        <v>188</v>
      </c>
    </row>
    <row r="22" spans="1:19" ht="15.75" customHeight="1" x14ac:dyDescent="0.15">
      <c r="A22" s="26" t="s">
        <v>189</v>
      </c>
      <c r="B22" s="27">
        <v>196</v>
      </c>
      <c r="C22" s="27">
        <v>226</v>
      </c>
      <c r="D22" s="27">
        <v>0.50760000000000005</v>
      </c>
      <c r="E22" s="27">
        <v>0.4622</v>
      </c>
      <c r="F22" s="27">
        <v>9.1575000000000006</v>
      </c>
      <c r="G22" s="27">
        <v>1.7919</v>
      </c>
      <c r="H22" s="27">
        <v>0.19570000000000001</v>
      </c>
      <c r="I22" s="27">
        <v>3.1505000000000001</v>
      </c>
      <c r="J22" s="27">
        <v>0.31180000000000002</v>
      </c>
      <c r="K22" s="27">
        <v>1.7582</v>
      </c>
      <c r="L22" s="27">
        <v>1.9460999999999999</v>
      </c>
      <c r="M22" s="26" t="s">
        <v>135</v>
      </c>
      <c r="N22" s="26" t="s">
        <v>190</v>
      </c>
      <c r="O22" s="26" t="s">
        <v>190</v>
      </c>
      <c r="P22" s="26" t="s">
        <v>137</v>
      </c>
      <c r="Q22" s="26" t="s">
        <v>138</v>
      </c>
      <c r="R22" s="26"/>
      <c r="S22" s="28"/>
    </row>
    <row r="23" spans="1:19" ht="15.75" customHeight="1" x14ac:dyDescent="0.15">
      <c r="A23" s="26" t="s">
        <v>191</v>
      </c>
      <c r="B23" s="27">
        <v>152</v>
      </c>
      <c r="C23" s="27">
        <v>200</v>
      </c>
      <c r="D23" s="27">
        <v>1.2257</v>
      </c>
      <c r="E23" s="27">
        <v>0.2024</v>
      </c>
      <c r="F23" s="27">
        <v>4.2907000000000002</v>
      </c>
      <c r="G23" s="27">
        <v>1.3794999999999999</v>
      </c>
      <c r="H23" s="27">
        <v>0.32150000000000001</v>
      </c>
      <c r="I23" s="27">
        <v>3.0947</v>
      </c>
      <c r="J23" s="27">
        <v>0.80549999999999999</v>
      </c>
      <c r="K23" s="27">
        <v>2.2433999999999998</v>
      </c>
      <c r="L23" s="27">
        <v>2.5053999999999998</v>
      </c>
      <c r="M23" s="26" t="s">
        <v>135</v>
      </c>
      <c r="N23" s="26" t="s">
        <v>143</v>
      </c>
      <c r="O23" s="26" t="s">
        <v>143</v>
      </c>
      <c r="P23" s="26" t="s">
        <v>137</v>
      </c>
      <c r="Q23" s="26" t="s">
        <v>138</v>
      </c>
      <c r="R23" s="26"/>
      <c r="S23" s="28"/>
    </row>
    <row r="24" spans="1:19" ht="15.75" customHeight="1" x14ac:dyDescent="0.15">
      <c r="A24" s="26" t="s">
        <v>191</v>
      </c>
      <c r="B24" s="27">
        <v>147</v>
      </c>
      <c r="C24" s="27">
        <v>202</v>
      </c>
      <c r="D24" s="27">
        <v>1.1383000000000001</v>
      </c>
      <c r="E24" s="27">
        <v>0.21840000000000001</v>
      </c>
      <c r="F24" s="27">
        <v>8.5132999999999992</v>
      </c>
      <c r="G24" s="27">
        <v>1.1884999999999999</v>
      </c>
      <c r="H24" s="27">
        <v>0.1396</v>
      </c>
      <c r="I24" s="27">
        <v>3.2185999999999999</v>
      </c>
      <c r="J24" s="27">
        <v>0.23860000000000001</v>
      </c>
      <c r="K24" s="27">
        <v>2.7082000000000002</v>
      </c>
      <c r="L24" s="27">
        <v>1.7091000000000001</v>
      </c>
      <c r="M24" s="26" t="s">
        <v>142</v>
      </c>
      <c r="N24" s="26" t="s">
        <v>143</v>
      </c>
      <c r="O24" s="26" t="s">
        <v>143</v>
      </c>
      <c r="P24" s="26" t="s">
        <v>137</v>
      </c>
      <c r="Q24" s="26" t="s">
        <v>138</v>
      </c>
      <c r="R24" s="26" t="s">
        <v>192</v>
      </c>
      <c r="S24" s="26" t="s">
        <v>193</v>
      </c>
    </row>
    <row r="25" spans="1:19" ht="15.75" customHeight="1" x14ac:dyDescent="0.15">
      <c r="A25" s="26" t="s">
        <v>191</v>
      </c>
      <c r="B25" s="27">
        <v>155</v>
      </c>
      <c r="C25" s="27">
        <v>202</v>
      </c>
      <c r="D25" s="27">
        <v>0.78800000000000003</v>
      </c>
      <c r="E25" s="27">
        <v>0.51380000000000003</v>
      </c>
      <c r="F25" s="27">
        <v>4.2933000000000003</v>
      </c>
      <c r="G25" s="27">
        <v>2.4114</v>
      </c>
      <c r="H25" s="27">
        <v>0.56169999999999998</v>
      </c>
      <c r="I25" s="27">
        <v>6.4340999999999999</v>
      </c>
      <c r="J25" s="27">
        <v>2.0840999999999998</v>
      </c>
      <c r="K25" s="27">
        <v>2.6682000000000001</v>
      </c>
      <c r="L25" s="27">
        <v>3.7105000000000001</v>
      </c>
      <c r="M25" s="26" t="s">
        <v>135</v>
      </c>
      <c r="N25" s="26" t="s">
        <v>143</v>
      </c>
      <c r="O25" s="26" t="s">
        <v>143</v>
      </c>
      <c r="P25" s="26" t="s">
        <v>137</v>
      </c>
      <c r="Q25" s="26" t="s">
        <v>138</v>
      </c>
      <c r="R25" s="26" t="s">
        <v>194</v>
      </c>
      <c r="S25" s="26" t="s">
        <v>195</v>
      </c>
    </row>
    <row r="26" spans="1:19" ht="15.75" customHeight="1" x14ac:dyDescent="0.15">
      <c r="A26" s="26" t="s">
        <v>191</v>
      </c>
      <c r="B26" s="27">
        <v>155</v>
      </c>
      <c r="C26" s="27">
        <v>209</v>
      </c>
      <c r="D26" s="27">
        <v>4.7328000000000001</v>
      </c>
      <c r="E26" s="27">
        <v>0.40960000000000002</v>
      </c>
      <c r="F26" s="27">
        <v>11.321099999999999</v>
      </c>
      <c r="G26" s="27">
        <v>3.4379</v>
      </c>
      <c r="H26" s="27">
        <v>0.30370000000000003</v>
      </c>
      <c r="I26" s="27">
        <v>3.2265999999999999</v>
      </c>
      <c r="J26" s="27">
        <v>0.30959999999999999</v>
      </c>
      <c r="K26" s="27">
        <v>0.9385</v>
      </c>
      <c r="L26" s="27">
        <v>1.0196000000000001</v>
      </c>
      <c r="M26" s="26" t="s">
        <v>135</v>
      </c>
      <c r="N26" s="26" t="s">
        <v>143</v>
      </c>
      <c r="O26" s="26" t="s">
        <v>186</v>
      </c>
      <c r="P26" s="26" t="s">
        <v>137</v>
      </c>
      <c r="Q26" s="26" t="s">
        <v>138</v>
      </c>
      <c r="R26" s="26" t="s">
        <v>194</v>
      </c>
      <c r="S26" s="26" t="s">
        <v>195</v>
      </c>
    </row>
    <row r="27" spans="1:19" ht="15.75" customHeight="1" x14ac:dyDescent="0.15">
      <c r="A27" s="26" t="s">
        <v>196</v>
      </c>
      <c r="B27" s="27">
        <v>159</v>
      </c>
      <c r="C27" s="27">
        <v>184</v>
      </c>
      <c r="D27" s="27">
        <v>0.21240000000000001</v>
      </c>
      <c r="E27" s="27">
        <v>11.7888</v>
      </c>
      <c r="F27" s="27">
        <v>13.763500000000001</v>
      </c>
      <c r="G27" s="27">
        <v>4.7186000000000003</v>
      </c>
      <c r="H27" s="27">
        <v>0.34279999999999999</v>
      </c>
      <c r="I27" s="27">
        <v>3.2288999999999999</v>
      </c>
      <c r="J27" s="27">
        <v>1.0074000000000001</v>
      </c>
      <c r="K27" s="27">
        <v>0.68430000000000002</v>
      </c>
      <c r="L27" s="27">
        <v>2.9384000000000001</v>
      </c>
      <c r="M27" s="26" t="s">
        <v>135</v>
      </c>
      <c r="N27" s="26" t="s">
        <v>143</v>
      </c>
      <c r="O27" s="26" t="s">
        <v>143</v>
      </c>
      <c r="P27" s="26" t="s">
        <v>137</v>
      </c>
      <c r="Q27" s="26" t="s">
        <v>138</v>
      </c>
      <c r="R27" s="26" t="s">
        <v>197</v>
      </c>
      <c r="S27" s="26" t="s">
        <v>198</v>
      </c>
    </row>
    <row r="28" spans="1:19" ht="15.75" customHeight="1" x14ac:dyDescent="0.15">
      <c r="A28" s="26" t="s">
        <v>199</v>
      </c>
      <c r="B28" s="27">
        <v>152</v>
      </c>
      <c r="C28" s="27">
        <v>162</v>
      </c>
      <c r="D28" s="27">
        <v>0.58599999999999997</v>
      </c>
      <c r="E28" s="27">
        <v>0.2823</v>
      </c>
      <c r="F28" s="27">
        <v>7.0083000000000002</v>
      </c>
      <c r="G28" s="27">
        <v>1.7310000000000001</v>
      </c>
      <c r="H28" s="27">
        <v>0.247</v>
      </c>
      <c r="I28" s="27">
        <v>5.0877999999999997</v>
      </c>
      <c r="J28" s="27">
        <v>0.8478</v>
      </c>
      <c r="K28" s="27">
        <v>2.9392</v>
      </c>
      <c r="L28" s="27">
        <v>3.4321999999999999</v>
      </c>
      <c r="M28" s="26" t="s">
        <v>135</v>
      </c>
      <c r="N28" s="26" t="s">
        <v>155</v>
      </c>
      <c r="O28" s="26" t="s">
        <v>155</v>
      </c>
      <c r="P28" s="26" t="s">
        <v>137</v>
      </c>
      <c r="Q28" s="26" t="s">
        <v>138</v>
      </c>
      <c r="R28" s="26"/>
      <c r="S28" s="28"/>
    </row>
    <row r="29" spans="1:19" ht="15.75" customHeight="1" x14ac:dyDescent="0.15">
      <c r="A29" s="26" t="s">
        <v>200</v>
      </c>
      <c r="B29" s="27">
        <v>160</v>
      </c>
      <c r="C29" s="27">
        <v>170</v>
      </c>
      <c r="D29" s="27">
        <v>2.3361999999999998</v>
      </c>
      <c r="E29" s="27">
        <v>0.40150000000000002</v>
      </c>
      <c r="F29" s="27">
        <v>3.9285999999999999</v>
      </c>
      <c r="G29" s="27">
        <v>1.7345999999999999</v>
      </c>
      <c r="H29" s="27">
        <v>0.4415</v>
      </c>
      <c r="I29" s="27">
        <v>3.0308000000000002</v>
      </c>
      <c r="J29" s="27">
        <v>0.27300000000000002</v>
      </c>
      <c r="K29" s="27">
        <v>1.7472000000000001</v>
      </c>
      <c r="L29" s="27">
        <v>0.77459999999999996</v>
      </c>
      <c r="M29" s="26" t="s">
        <v>142</v>
      </c>
      <c r="N29" s="26" t="s">
        <v>143</v>
      </c>
      <c r="O29" s="26" t="s">
        <v>143</v>
      </c>
      <c r="P29" s="26" t="s">
        <v>137</v>
      </c>
      <c r="Q29" s="26" t="s">
        <v>138</v>
      </c>
      <c r="R29" s="26" t="s">
        <v>201</v>
      </c>
      <c r="S29" s="26" t="s">
        <v>202</v>
      </c>
    </row>
    <row r="30" spans="1:19" ht="15.75" customHeight="1" x14ac:dyDescent="0.15">
      <c r="A30" s="26" t="s">
        <v>203</v>
      </c>
      <c r="B30" s="27">
        <v>170</v>
      </c>
      <c r="C30" s="27">
        <v>185</v>
      </c>
      <c r="D30" s="27">
        <v>0.3851</v>
      </c>
      <c r="E30" s="27">
        <v>0.70379999999999998</v>
      </c>
      <c r="F30" s="27">
        <v>12.061199999999999</v>
      </c>
      <c r="G30" s="27">
        <v>3.1886999999999999</v>
      </c>
      <c r="H30" s="27">
        <v>0.26440000000000002</v>
      </c>
      <c r="I30" s="27">
        <v>3.1907000000000001</v>
      </c>
      <c r="J30" s="27">
        <v>0.28710000000000002</v>
      </c>
      <c r="K30" s="27">
        <v>1.0005999999999999</v>
      </c>
      <c r="L30" s="27">
        <v>2.5893999999999999</v>
      </c>
      <c r="M30" s="26" t="s">
        <v>135</v>
      </c>
      <c r="N30" s="26" t="s">
        <v>155</v>
      </c>
      <c r="O30" s="26" t="s">
        <v>155</v>
      </c>
      <c r="P30" s="26" t="s">
        <v>137</v>
      </c>
      <c r="Q30" s="26" t="s">
        <v>138</v>
      </c>
      <c r="R30" s="26" t="s">
        <v>204</v>
      </c>
      <c r="S30" s="26" t="s">
        <v>205</v>
      </c>
    </row>
    <row r="31" spans="1:19" ht="15.75" customHeight="1" x14ac:dyDescent="0.15">
      <c r="A31" s="26" t="s">
        <v>206</v>
      </c>
      <c r="B31" s="27">
        <v>124</v>
      </c>
      <c r="C31" s="27">
        <v>145</v>
      </c>
      <c r="D31" s="27">
        <v>0.49070000000000003</v>
      </c>
      <c r="E31" s="27">
        <v>0.20680000000000001</v>
      </c>
      <c r="F31" s="27">
        <v>4.8247</v>
      </c>
      <c r="G31" s="27">
        <v>0.79379999999999995</v>
      </c>
      <c r="H31" s="27">
        <v>0.16450000000000001</v>
      </c>
      <c r="I31" s="27">
        <v>5.1863999999999999</v>
      </c>
      <c r="J31" s="27">
        <v>1.6866000000000001</v>
      </c>
      <c r="K31" s="27">
        <v>6.5339</v>
      </c>
      <c r="L31" s="27">
        <v>10.2517</v>
      </c>
      <c r="M31" s="26" t="s">
        <v>135</v>
      </c>
      <c r="N31" s="26" t="s">
        <v>136</v>
      </c>
      <c r="O31" s="26" t="s">
        <v>136</v>
      </c>
      <c r="P31" s="26" t="s">
        <v>137</v>
      </c>
      <c r="Q31" s="26" t="s">
        <v>138</v>
      </c>
      <c r="R31" s="26" t="s">
        <v>207</v>
      </c>
      <c r="S31" s="26" t="s">
        <v>208</v>
      </c>
    </row>
    <row r="32" spans="1:19" ht="15.75" customHeight="1" x14ac:dyDescent="0.15">
      <c r="A32" s="26" t="s">
        <v>206</v>
      </c>
      <c r="B32" s="27">
        <v>122</v>
      </c>
      <c r="C32" s="27">
        <v>147</v>
      </c>
      <c r="D32" s="27">
        <v>1.2190000000000001</v>
      </c>
      <c r="E32" s="27">
        <v>0.27189999999999998</v>
      </c>
      <c r="F32" s="27">
        <v>3.3828999999999998</v>
      </c>
      <c r="G32" s="27">
        <v>1.3844000000000001</v>
      </c>
      <c r="H32" s="27">
        <v>0.40920000000000001</v>
      </c>
      <c r="I32" s="27">
        <v>4.5254000000000003</v>
      </c>
      <c r="J32" s="27">
        <v>1.8774</v>
      </c>
      <c r="K32" s="27">
        <v>3.2688999999999999</v>
      </c>
      <c r="L32" s="27">
        <v>5.1745999999999999</v>
      </c>
      <c r="M32" s="26" t="s">
        <v>135</v>
      </c>
      <c r="N32" s="26" t="s">
        <v>143</v>
      </c>
      <c r="O32" s="26" t="s">
        <v>136</v>
      </c>
      <c r="P32" s="26" t="s">
        <v>137</v>
      </c>
      <c r="Q32" s="26" t="s">
        <v>138</v>
      </c>
      <c r="R32" s="26" t="s">
        <v>207</v>
      </c>
      <c r="S32" s="26" t="s">
        <v>208</v>
      </c>
    </row>
    <row r="33" spans="1:19" ht="15.75" customHeight="1" x14ac:dyDescent="0.15">
      <c r="A33" s="26" t="s">
        <v>206</v>
      </c>
      <c r="B33" s="27">
        <v>124</v>
      </c>
      <c r="C33" s="27">
        <v>147</v>
      </c>
      <c r="D33" s="27">
        <v>1.2237</v>
      </c>
      <c r="E33" s="27">
        <v>0.1338</v>
      </c>
      <c r="F33" s="27">
        <v>5.7222</v>
      </c>
      <c r="G33" s="27">
        <v>0.79730000000000001</v>
      </c>
      <c r="H33" s="27">
        <v>0.13930000000000001</v>
      </c>
      <c r="I33" s="27">
        <v>3.4601000000000002</v>
      </c>
      <c r="J33" s="27">
        <v>0.75309999999999999</v>
      </c>
      <c r="K33" s="27">
        <v>4.3395999999999999</v>
      </c>
      <c r="L33" s="27">
        <v>5.4047999999999998</v>
      </c>
      <c r="M33" s="26" t="s">
        <v>135</v>
      </c>
      <c r="N33" s="26" t="s">
        <v>136</v>
      </c>
      <c r="O33" s="26" t="s">
        <v>136</v>
      </c>
      <c r="P33" s="26" t="s">
        <v>137</v>
      </c>
      <c r="Q33" s="26" t="s">
        <v>138</v>
      </c>
      <c r="R33" s="26" t="s">
        <v>207</v>
      </c>
      <c r="S33" s="26" t="s">
        <v>208</v>
      </c>
    </row>
    <row r="34" spans="1:19" ht="15.75" customHeight="1" x14ac:dyDescent="0.15">
      <c r="A34" s="26" t="s">
        <v>206</v>
      </c>
      <c r="B34" s="27">
        <v>122</v>
      </c>
      <c r="C34" s="27">
        <v>156</v>
      </c>
      <c r="D34" s="27">
        <v>1.4883999999999999</v>
      </c>
      <c r="E34" s="27">
        <v>0.2883</v>
      </c>
      <c r="F34" s="27">
        <v>3.0918999999999999</v>
      </c>
      <c r="G34" s="27">
        <v>2.2696000000000001</v>
      </c>
      <c r="H34" s="27">
        <v>0.73409999999999997</v>
      </c>
      <c r="I34" s="27">
        <v>3.7439</v>
      </c>
      <c r="J34" s="27">
        <v>1.7638</v>
      </c>
      <c r="K34" s="27">
        <v>1.6496</v>
      </c>
      <c r="L34" s="27">
        <v>3.4609000000000001</v>
      </c>
      <c r="M34" s="26" t="s">
        <v>135</v>
      </c>
      <c r="N34" s="26" t="s">
        <v>143</v>
      </c>
      <c r="O34" s="26" t="s">
        <v>136</v>
      </c>
      <c r="P34" s="26" t="s">
        <v>137</v>
      </c>
      <c r="Q34" s="26" t="s">
        <v>138</v>
      </c>
      <c r="R34" s="26" t="s">
        <v>207</v>
      </c>
      <c r="S34" s="26" t="s">
        <v>208</v>
      </c>
    </row>
    <row r="35" spans="1:19" ht="15.75" customHeight="1" x14ac:dyDescent="0.15">
      <c r="A35" s="26" t="s">
        <v>209</v>
      </c>
      <c r="B35" s="27">
        <v>120</v>
      </c>
      <c r="C35" s="27">
        <v>140</v>
      </c>
      <c r="D35" s="27">
        <v>2.8412999999999999</v>
      </c>
      <c r="E35" s="27">
        <v>0.30570000000000003</v>
      </c>
      <c r="F35" s="27">
        <v>3.5844999999999998</v>
      </c>
      <c r="G35" s="27">
        <v>1.7529999999999999</v>
      </c>
      <c r="H35" s="27">
        <v>0.48909999999999998</v>
      </c>
      <c r="I35" s="27">
        <v>5.6905000000000001</v>
      </c>
      <c r="J35" s="27">
        <v>2.0619000000000001</v>
      </c>
      <c r="K35" s="27">
        <v>3.2461000000000002</v>
      </c>
      <c r="L35" s="27">
        <v>4.2160000000000002</v>
      </c>
      <c r="M35" s="26" t="s">
        <v>135</v>
      </c>
      <c r="N35" s="26" t="s">
        <v>155</v>
      </c>
      <c r="O35" s="26" t="s">
        <v>190</v>
      </c>
      <c r="P35" s="26" t="s">
        <v>137</v>
      </c>
      <c r="Q35" s="26" t="s">
        <v>138</v>
      </c>
      <c r="R35" s="26" t="s">
        <v>210</v>
      </c>
      <c r="S35" s="26" t="s">
        <v>211</v>
      </c>
    </row>
    <row r="36" spans="1:19" ht="15.75" customHeight="1" x14ac:dyDescent="0.15">
      <c r="A36" s="26" t="s">
        <v>212</v>
      </c>
      <c r="B36" s="27">
        <v>132</v>
      </c>
      <c r="C36" s="27">
        <v>145</v>
      </c>
      <c r="D36" s="27">
        <v>1.0189999999999999</v>
      </c>
      <c r="E36" s="27">
        <v>0.35139999999999999</v>
      </c>
      <c r="F36" s="27">
        <v>3.2206999999999999</v>
      </c>
      <c r="G36" s="27">
        <v>1.5552999999999999</v>
      </c>
      <c r="H36" s="27">
        <v>0.4829</v>
      </c>
      <c r="I36" s="27">
        <v>3.7940999999999998</v>
      </c>
      <c r="J36" s="27">
        <v>2.0114000000000001</v>
      </c>
      <c r="K36" s="27">
        <v>2.4394999999999998</v>
      </c>
      <c r="L36" s="27">
        <v>4.1651999999999996</v>
      </c>
      <c r="M36" s="26" t="s">
        <v>135</v>
      </c>
      <c r="N36" s="26" t="s">
        <v>136</v>
      </c>
      <c r="O36" s="26" t="s">
        <v>136</v>
      </c>
      <c r="P36" s="26" t="s">
        <v>137</v>
      </c>
      <c r="Q36" s="26" t="s">
        <v>138</v>
      </c>
      <c r="R36" s="26" t="s">
        <v>213</v>
      </c>
      <c r="S36" s="26" t="s">
        <v>214</v>
      </c>
    </row>
    <row r="37" spans="1:19" ht="15.75" customHeight="1" x14ac:dyDescent="0.15">
      <c r="A37" s="26" t="s">
        <v>215</v>
      </c>
      <c r="B37" s="27">
        <v>102</v>
      </c>
      <c r="C37" s="27">
        <v>129</v>
      </c>
      <c r="D37" s="27">
        <v>0.60580000000000001</v>
      </c>
      <c r="E37" s="27">
        <v>0.44340000000000002</v>
      </c>
      <c r="F37" s="27">
        <v>132.8706</v>
      </c>
      <c r="G37" s="27">
        <v>1.6850000000000001</v>
      </c>
      <c r="H37" s="27">
        <v>1.2699999999999999E-2</v>
      </c>
      <c r="I37" s="27">
        <v>3.0036</v>
      </c>
      <c r="J37" s="27">
        <v>2.6700000000000002E-2</v>
      </c>
      <c r="K37" s="27">
        <v>1.7826</v>
      </c>
      <c r="L37" s="27">
        <v>2.1069</v>
      </c>
      <c r="M37" s="26" t="s">
        <v>148</v>
      </c>
      <c r="N37" s="26" t="s">
        <v>155</v>
      </c>
      <c r="O37" s="26" t="s">
        <v>155</v>
      </c>
      <c r="P37" s="26" t="s">
        <v>137</v>
      </c>
      <c r="Q37" s="26" t="s">
        <v>138</v>
      </c>
      <c r="R37" s="26"/>
      <c r="S37" s="28"/>
    </row>
    <row r="38" spans="1:19" ht="15.75" customHeight="1" x14ac:dyDescent="0.15">
      <c r="A38" s="26" t="s">
        <v>215</v>
      </c>
      <c r="B38" s="27">
        <v>117</v>
      </c>
      <c r="C38" s="27">
        <v>131</v>
      </c>
      <c r="D38" s="27">
        <v>0.59340000000000004</v>
      </c>
      <c r="E38" s="27">
        <v>0.37040000000000001</v>
      </c>
      <c r="F38" s="27">
        <v>3.5135999999999998</v>
      </c>
      <c r="G38" s="27">
        <v>2.3896000000000002</v>
      </c>
      <c r="H38" s="27">
        <v>0.68010000000000004</v>
      </c>
      <c r="I38" s="27">
        <v>4.6513</v>
      </c>
      <c r="J38" s="27">
        <v>1.3725000000000001</v>
      </c>
      <c r="K38" s="27">
        <v>1.9464999999999999</v>
      </c>
      <c r="L38" s="27">
        <v>2.3262</v>
      </c>
      <c r="M38" s="26" t="s">
        <v>148</v>
      </c>
      <c r="N38" s="26" t="s">
        <v>155</v>
      </c>
      <c r="O38" s="26" t="s">
        <v>155</v>
      </c>
      <c r="P38" s="26" t="s">
        <v>137</v>
      </c>
      <c r="Q38" s="26" t="s">
        <v>138</v>
      </c>
      <c r="R38" s="26" t="s">
        <v>216</v>
      </c>
      <c r="S38" s="26" t="s">
        <v>217</v>
      </c>
    </row>
    <row r="39" spans="1:19" ht="15.75" customHeight="1" x14ac:dyDescent="0.15">
      <c r="A39" s="26" t="s">
        <v>215</v>
      </c>
      <c r="B39" s="27">
        <v>93</v>
      </c>
      <c r="C39" s="27">
        <v>133</v>
      </c>
      <c r="D39" s="27">
        <v>0.72150000000000003</v>
      </c>
      <c r="E39" s="27">
        <v>0.38369999999999999</v>
      </c>
      <c r="F39" s="27">
        <v>18.826599999999999</v>
      </c>
      <c r="G39" s="27">
        <v>2.3607</v>
      </c>
      <c r="H39" s="27">
        <v>0.12540000000000001</v>
      </c>
      <c r="I39" s="27">
        <v>3.1061000000000001</v>
      </c>
      <c r="J39" s="27">
        <v>0.19839999999999999</v>
      </c>
      <c r="K39" s="27">
        <v>1.3157000000000001</v>
      </c>
      <c r="L39" s="27">
        <v>1.5820000000000001</v>
      </c>
      <c r="M39" s="26" t="s">
        <v>148</v>
      </c>
      <c r="N39" s="26" t="s">
        <v>155</v>
      </c>
      <c r="O39" s="26" t="s">
        <v>155</v>
      </c>
      <c r="P39" s="26" t="s">
        <v>137</v>
      </c>
      <c r="Q39" s="26" t="s">
        <v>138</v>
      </c>
      <c r="R39" s="26" t="s">
        <v>218</v>
      </c>
      <c r="S39" s="26" t="s">
        <v>219</v>
      </c>
    </row>
    <row r="40" spans="1:19" ht="15.75" customHeight="1" x14ac:dyDescent="0.15">
      <c r="A40" s="26" t="s">
        <v>215</v>
      </c>
      <c r="B40" s="27">
        <v>117</v>
      </c>
      <c r="C40" s="27">
        <v>133</v>
      </c>
      <c r="D40" s="27">
        <v>0.59340000000000004</v>
      </c>
      <c r="E40" s="27">
        <v>0.39079999999999998</v>
      </c>
      <c r="F40" s="27">
        <v>4.702</v>
      </c>
      <c r="G40" s="27">
        <v>3.0520999999999998</v>
      </c>
      <c r="H40" s="27">
        <v>0.64910000000000001</v>
      </c>
      <c r="I40" s="27">
        <v>4.2935999999999996</v>
      </c>
      <c r="J40" s="27">
        <v>1.0471999999999999</v>
      </c>
      <c r="K40" s="27">
        <v>1.4068000000000001</v>
      </c>
      <c r="L40" s="27">
        <v>1.8661000000000001</v>
      </c>
      <c r="M40" s="26" t="s">
        <v>148</v>
      </c>
      <c r="N40" s="26" t="s">
        <v>155</v>
      </c>
      <c r="O40" s="26" t="s">
        <v>155</v>
      </c>
      <c r="P40" s="26" t="s">
        <v>137</v>
      </c>
      <c r="Q40" s="26" t="s">
        <v>138</v>
      </c>
      <c r="R40" s="26" t="s">
        <v>216</v>
      </c>
      <c r="S40" s="26" t="s">
        <v>217</v>
      </c>
    </row>
    <row r="41" spans="1:19" ht="15.75" customHeight="1" x14ac:dyDescent="0.15">
      <c r="A41" s="26" t="s">
        <v>215</v>
      </c>
      <c r="B41" s="27">
        <v>117</v>
      </c>
      <c r="C41" s="27">
        <v>142</v>
      </c>
      <c r="D41" s="27">
        <v>1.2673000000000001</v>
      </c>
      <c r="E41" s="27">
        <v>0.25040000000000001</v>
      </c>
      <c r="F41" s="27">
        <v>13.619</v>
      </c>
      <c r="G41" s="27">
        <v>1.8306</v>
      </c>
      <c r="H41" s="27">
        <v>0.13439999999999999</v>
      </c>
      <c r="I41" s="27">
        <v>3.4156</v>
      </c>
      <c r="J41" s="27">
        <v>0.22239999999999999</v>
      </c>
      <c r="K41" s="27">
        <v>1.8658999999999999</v>
      </c>
      <c r="L41" s="27">
        <v>1.6545000000000001</v>
      </c>
      <c r="M41" s="26" t="s">
        <v>148</v>
      </c>
      <c r="N41" s="26" t="s">
        <v>155</v>
      </c>
      <c r="O41" s="26" t="s">
        <v>155</v>
      </c>
      <c r="P41" s="26" t="s">
        <v>137</v>
      </c>
      <c r="Q41" s="26" t="s">
        <v>138</v>
      </c>
      <c r="R41" s="26" t="s">
        <v>216</v>
      </c>
      <c r="S41" s="26" t="s">
        <v>217</v>
      </c>
    </row>
    <row r="42" spans="1:19" ht="15.75" customHeight="1" x14ac:dyDescent="0.15">
      <c r="A42" s="26" t="s">
        <v>220</v>
      </c>
      <c r="B42" s="27">
        <v>128</v>
      </c>
      <c r="C42" s="27">
        <v>155</v>
      </c>
      <c r="D42" s="27">
        <v>0.78810000000000002</v>
      </c>
      <c r="E42" s="27">
        <v>1.3037000000000001</v>
      </c>
      <c r="F42" s="27">
        <v>3.0215999999999998</v>
      </c>
      <c r="G42" s="27">
        <v>2.0421</v>
      </c>
      <c r="H42" s="27">
        <v>0.67579999999999996</v>
      </c>
      <c r="I42" s="27">
        <v>3.7505000000000002</v>
      </c>
      <c r="J42" s="27">
        <v>0.80400000000000005</v>
      </c>
      <c r="K42" s="27">
        <v>1.8366</v>
      </c>
      <c r="L42" s="27">
        <v>1.3613999999999999</v>
      </c>
      <c r="M42" s="26" t="s">
        <v>148</v>
      </c>
      <c r="N42" s="26" t="s">
        <v>143</v>
      </c>
      <c r="O42" s="26" t="s">
        <v>143</v>
      </c>
      <c r="P42" s="26" t="s">
        <v>137</v>
      </c>
      <c r="Q42" s="26" t="s">
        <v>138</v>
      </c>
      <c r="R42" s="26"/>
      <c r="S42" s="28"/>
    </row>
    <row r="43" spans="1:19" ht="15.75" customHeight="1" x14ac:dyDescent="0.15">
      <c r="A43" s="26" t="s">
        <v>221</v>
      </c>
      <c r="B43" s="27">
        <v>108</v>
      </c>
      <c r="C43" s="27">
        <v>125</v>
      </c>
      <c r="D43" s="27">
        <v>0.4365</v>
      </c>
      <c r="E43" s="27">
        <v>0.92010000000000003</v>
      </c>
      <c r="F43" s="27">
        <v>7.9336000000000002</v>
      </c>
      <c r="G43" s="27">
        <v>10.9544</v>
      </c>
      <c r="H43" s="27">
        <v>1.3808</v>
      </c>
      <c r="I43" s="27">
        <v>4.4962999999999997</v>
      </c>
      <c r="J43" s="27">
        <v>1.1673</v>
      </c>
      <c r="K43" s="27">
        <v>0.41049999999999998</v>
      </c>
      <c r="L43" s="27">
        <v>0.84540000000000004</v>
      </c>
      <c r="M43" s="26" t="s">
        <v>148</v>
      </c>
      <c r="N43" s="26" t="s">
        <v>143</v>
      </c>
      <c r="O43" s="26" t="s">
        <v>143</v>
      </c>
      <c r="P43" s="26" t="s">
        <v>137</v>
      </c>
      <c r="Q43" s="26" t="s">
        <v>138</v>
      </c>
      <c r="R43" s="26" t="s">
        <v>222</v>
      </c>
      <c r="S43" s="26" t="s">
        <v>223</v>
      </c>
    </row>
    <row r="44" spans="1:19" ht="15.75" customHeight="1" x14ac:dyDescent="0.15">
      <c r="A44" s="26" t="s">
        <v>224</v>
      </c>
      <c r="B44" s="27">
        <v>94</v>
      </c>
      <c r="C44" s="27">
        <v>114</v>
      </c>
      <c r="D44" s="27">
        <v>0.53739999999999999</v>
      </c>
      <c r="E44" s="27">
        <v>0.34970000000000001</v>
      </c>
      <c r="F44" s="27">
        <v>6.0572999999999997</v>
      </c>
      <c r="G44" s="27">
        <v>2.3382999999999998</v>
      </c>
      <c r="H44" s="27">
        <v>0.38600000000000001</v>
      </c>
      <c r="I44" s="27">
        <v>3.1019999999999999</v>
      </c>
      <c r="J44" s="27">
        <v>0.4133</v>
      </c>
      <c r="K44" s="27">
        <v>1.3266</v>
      </c>
      <c r="L44" s="27">
        <v>1.93</v>
      </c>
      <c r="M44" s="26" t="s">
        <v>135</v>
      </c>
      <c r="N44" s="26" t="s">
        <v>155</v>
      </c>
      <c r="O44" s="26" t="s">
        <v>155</v>
      </c>
      <c r="P44" s="26" t="s">
        <v>137</v>
      </c>
      <c r="Q44" s="26" t="s">
        <v>138</v>
      </c>
      <c r="R44" s="26" t="s">
        <v>225</v>
      </c>
      <c r="S44" s="26" t="s">
        <v>226</v>
      </c>
    </row>
    <row r="45" spans="1:19" ht="15.75" customHeight="1" x14ac:dyDescent="0.15">
      <c r="A45" s="26" t="s">
        <v>227</v>
      </c>
      <c r="B45" s="27">
        <v>91</v>
      </c>
      <c r="C45" s="27">
        <v>111</v>
      </c>
      <c r="D45" s="27">
        <v>0.71060000000000001</v>
      </c>
      <c r="E45" s="27">
        <v>1.5401</v>
      </c>
      <c r="F45" s="27">
        <v>4.3011999999999997</v>
      </c>
      <c r="G45" s="27">
        <v>10.138199999999999</v>
      </c>
      <c r="H45" s="27">
        <v>2.3570000000000002</v>
      </c>
      <c r="I45" s="27">
        <v>3.0402999999999998</v>
      </c>
      <c r="J45" s="27">
        <v>2.4499</v>
      </c>
      <c r="K45" s="27">
        <v>0.2999</v>
      </c>
      <c r="L45" s="27">
        <v>1.3084</v>
      </c>
      <c r="M45" s="26" t="s">
        <v>142</v>
      </c>
      <c r="N45" s="26" t="s">
        <v>143</v>
      </c>
      <c r="O45" s="26" t="s">
        <v>143</v>
      </c>
      <c r="P45" s="26" t="s">
        <v>137</v>
      </c>
      <c r="Q45" s="26" t="s">
        <v>138</v>
      </c>
      <c r="R45" s="26" t="s">
        <v>228</v>
      </c>
      <c r="S45" s="26" t="s">
        <v>229</v>
      </c>
    </row>
    <row r="46" spans="1:19" ht="15.75" customHeight="1" x14ac:dyDescent="0.15">
      <c r="A46" s="26" t="s">
        <v>230</v>
      </c>
      <c r="B46" s="27">
        <v>99</v>
      </c>
      <c r="C46" s="27">
        <v>118</v>
      </c>
      <c r="D46" s="27">
        <v>0.34889999999999999</v>
      </c>
      <c r="E46" s="27">
        <v>0.58520000000000005</v>
      </c>
      <c r="F46" s="27">
        <v>3.4863</v>
      </c>
      <c r="G46" s="27">
        <v>1.3983000000000001</v>
      </c>
      <c r="H46" s="27">
        <v>0.40110000000000001</v>
      </c>
      <c r="I46" s="27">
        <v>3.109</v>
      </c>
      <c r="J46" s="27">
        <v>1.095</v>
      </c>
      <c r="K46" s="27">
        <v>2.2233999999999998</v>
      </c>
      <c r="L46" s="27">
        <v>2.7302</v>
      </c>
      <c r="M46" s="26" t="s">
        <v>135</v>
      </c>
      <c r="N46" s="26" t="s">
        <v>182</v>
      </c>
      <c r="O46" s="26" t="s">
        <v>182</v>
      </c>
      <c r="P46" s="26" t="s">
        <v>137</v>
      </c>
      <c r="Q46" s="26" t="s">
        <v>138</v>
      </c>
      <c r="R46" s="26" t="s">
        <v>231</v>
      </c>
      <c r="S46" s="26" t="s">
        <v>232</v>
      </c>
    </row>
    <row r="47" spans="1:19" ht="15.75" customHeight="1" x14ac:dyDescent="0.15">
      <c r="A47" s="26" t="s">
        <v>233</v>
      </c>
      <c r="B47" s="27">
        <v>75</v>
      </c>
      <c r="C47" s="27">
        <v>95</v>
      </c>
      <c r="D47" s="27">
        <v>3.0310000000000001</v>
      </c>
      <c r="E47" s="27">
        <v>0.40089999999999998</v>
      </c>
      <c r="F47" s="27">
        <v>5.5346000000000002</v>
      </c>
      <c r="G47" s="27">
        <v>1.3445</v>
      </c>
      <c r="H47" s="27">
        <v>0.2429</v>
      </c>
      <c r="I47" s="27">
        <v>4.0027999999999997</v>
      </c>
      <c r="J47" s="27">
        <v>0.71399999999999997</v>
      </c>
      <c r="K47" s="27">
        <v>2.9771000000000001</v>
      </c>
      <c r="L47" s="27">
        <v>2.9390000000000001</v>
      </c>
      <c r="M47" s="26" t="s">
        <v>135</v>
      </c>
      <c r="N47" s="26" t="s">
        <v>155</v>
      </c>
      <c r="O47" s="26" t="s">
        <v>155</v>
      </c>
      <c r="P47" s="26" t="s">
        <v>137</v>
      </c>
      <c r="Q47" s="26" t="s">
        <v>138</v>
      </c>
      <c r="R47" s="26" t="s">
        <v>234</v>
      </c>
      <c r="S47" s="26" t="s">
        <v>235</v>
      </c>
    </row>
    <row r="48" spans="1:19" ht="15.75" customHeight="1" x14ac:dyDescent="0.15">
      <c r="A48" s="26" t="s">
        <v>236</v>
      </c>
      <c r="B48" s="27">
        <v>89</v>
      </c>
      <c r="C48" s="27">
        <v>107</v>
      </c>
      <c r="D48" s="27">
        <v>0.39379999999999998</v>
      </c>
      <c r="E48" s="27">
        <v>0.72950000000000004</v>
      </c>
      <c r="F48" s="27">
        <v>3.5868000000000002</v>
      </c>
      <c r="G48" s="27">
        <v>5.9989999999999997</v>
      </c>
      <c r="H48" s="27">
        <v>1.6725000000000001</v>
      </c>
      <c r="I48" s="27">
        <v>4.8597000000000001</v>
      </c>
      <c r="J48" s="27">
        <v>2.8635000000000002</v>
      </c>
      <c r="K48" s="27">
        <v>0.81010000000000004</v>
      </c>
      <c r="L48" s="27">
        <v>2.3464</v>
      </c>
      <c r="M48" s="26" t="s">
        <v>135</v>
      </c>
      <c r="N48" s="26" t="s">
        <v>143</v>
      </c>
      <c r="O48" s="26" t="s">
        <v>143</v>
      </c>
      <c r="P48" s="26" t="s">
        <v>137</v>
      </c>
      <c r="Q48" s="26" t="s">
        <v>138</v>
      </c>
      <c r="R48" s="26"/>
      <c r="S48" s="28"/>
    </row>
    <row r="49" spans="1:19" ht="15.75" customHeight="1" x14ac:dyDescent="0.15">
      <c r="A49" s="26" t="s">
        <v>237</v>
      </c>
      <c r="B49" s="27">
        <v>87</v>
      </c>
      <c r="C49" s="27">
        <v>91</v>
      </c>
      <c r="D49" s="27">
        <v>2.5754999999999999</v>
      </c>
      <c r="E49" s="27">
        <v>0.27550000000000002</v>
      </c>
      <c r="F49" s="27">
        <v>10.390499999999999</v>
      </c>
      <c r="G49" s="27">
        <v>2.1644999999999999</v>
      </c>
      <c r="H49" s="27">
        <v>0.20830000000000001</v>
      </c>
      <c r="I49" s="27">
        <v>6.4165000000000001</v>
      </c>
      <c r="J49" s="27">
        <v>0.3992</v>
      </c>
      <c r="K49" s="27">
        <v>2.9643999999999999</v>
      </c>
      <c r="L49" s="27">
        <v>1.9161999999999999</v>
      </c>
      <c r="M49" s="26" t="s">
        <v>135</v>
      </c>
      <c r="N49" s="26" t="s">
        <v>155</v>
      </c>
      <c r="O49" s="26" t="s">
        <v>155</v>
      </c>
      <c r="P49" s="26" t="s">
        <v>137</v>
      </c>
      <c r="Q49" s="26" t="s">
        <v>138</v>
      </c>
      <c r="R49" s="26" t="s">
        <v>238</v>
      </c>
      <c r="S49" s="26" t="s">
        <v>239</v>
      </c>
    </row>
    <row r="50" spans="1:19" ht="15.75" customHeight="1" x14ac:dyDescent="0.15">
      <c r="A50" s="26" t="s">
        <v>237</v>
      </c>
      <c r="B50" s="27">
        <v>87</v>
      </c>
      <c r="C50" s="27">
        <v>97</v>
      </c>
      <c r="D50" s="27">
        <v>3.3241000000000001</v>
      </c>
      <c r="E50" s="27">
        <v>0.39979999999999999</v>
      </c>
      <c r="F50" s="27">
        <v>7.3078000000000003</v>
      </c>
      <c r="G50" s="27">
        <v>1.7191000000000001</v>
      </c>
      <c r="H50" s="27">
        <v>0.23519999999999999</v>
      </c>
      <c r="I50" s="27">
        <v>3.0063</v>
      </c>
      <c r="J50" s="27">
        <v>0.30509999999999998</v>
      </c>
      <c r="K50" s="27">
        <v>1.7487999999999999</v>
      </c>
      <c r="L50" s="27">
        <v>1.2969999999999999</v>
      </c>
      <c r="M50" s="26" t="s">
        <v>135</v>
      </c>
      <c r="N50" s="26" t="s">
        <v>155</v>
      </c>
      <c r="O50" s="26" t="s">
        <v>155</v>
      </c>
      <c r="P50" s="26" t="s">
        <v>137</v>
      </c>
      <c r="Q50" s="26" t="s">
        <v>138</v>
      </c>
      <c r="R50" s="26" t="s">
        <v>238</v>
      </c>
      <c r="S50" s="26" t="s">
        <v>239</v>
      </c>
    </row>
    <row r="51" spans="1:19" ht="15.75" customHeight="1" x14ac:dyDescent="0.15">
      <c r="A51" s="26" t="s">
        <v>240</v>
      </c>
      <c r="B51" s="27">
        <v>66</v>
      </c>
      <c r="C51" s="27">
        <v>91</v>
      </c>
      <c r="D51" s="27">
        <v>1.23</v>
      </c>
      <c r="E51" s="27">
        <v>0.30969999999999998</v>
      </c>
      <c r="F51" s="27">
        <v>3.5222000000000002</v>
      </c>
      <c r="G51" s="27">
        <v>1.4830000000000001</v>
      </c>
      <c r="H51" s="27">
        <v>0.42099999999999999</v>
      </c>
      <c r="I51" s="27">
        <v>5.3879999999999999</v>
      </c>
      <c r="J51" s="27">
        <v>1.0396000000000001</v>
      </c>
      <c r="K51" s="27">
        <v>3.6332</v>
      </c>
      <c r="L51" s="27">
        <v>3.6141000000000001</v>
      </c>
      <c r="M51" s="26" t="s">
        <v>135</v>
      </c>
      <c r="N51" s="26" t="s">
        <v>143</v>
      </c>
      <c r="O51" s="26" t="s">
        <v>190</v>
      </c>
      <c r="P51" s="26" t="s">
        <v>137</v>
      </c>
      <c r="Q51" s="26" t="s">
        <v>138</v>
      </c>
      <c r="R51" s="26" t="s">
        <v>241</v>
      </c>
      <c r="S51" s="26" t="s">
        <v>242</v>
      </c>
    </row>
    <row r="52" spans="1:19" ht="15.75" customHeight="1" x14ac:dyDescent="0.15">
      <c r="A52" s="26" t="s">
        <v>243</v>
      </c>
      <c r="B52" s="27">
        <v>57</v>
      </c>
      <c r="C52" s="27">
        <v>79</v>
      </c>
      <c r="D52" s="27">
        <v>0.2021</v>
      </c>
      <c r="E52" s="27">
        <v>2.7109999999999999</v>
      </c>
      <c r="F52" s="27">
        <v>17.549099999999999</v>
      </c>
      <c r="G52" s="27">
        <v>4.5609999999999999</v>
      </c>
      <c r="H52" s="27">
        <v>0.25990000000000002</v>
      </c>
      <c r="I52" s="27">
        <v>3.3090000000000002</v>
      </c>
      <c r="J52" s="27">
        <v>0.55810000000000004</v>
      </c>
      <c r="K52" s="27">
        <v>0.72550000000000003</v>
      </c>
      <c r="L52" s="27">
        <v>2.1474000000000002</v>
      </c>
      <c r="M52" s="26" t="s">
        <v>135</v>
      </c>
      <c r="N52" s="26" t="s">
        <v>143</v>
      </c>
      <c r="O52" s="26" t="s">
        <v>143</v>
      </c>
      <c r="P52" s="26" t="s">
        <v>137</v>
      </c>
      <c r="Q52" s="26" t="s">
        <v>138</v>
      </c>
      <c r="R52" s="26" t="s">
        <v>244</v>
      </c>
      <c r="S52" s="26" t="s">
        <v>245</v>
      </c>
    </row>
    <row r="53" spans="1:19" ht="15.75" customHeight="1" x14ac:dyDescent="0.15">
      <c r="A53" s="26" t="s">
        <v>246</v>
      </c>
      <c r="B53" s="27">
        <v>77</v>
      </c>
      <c r="C53" s="27">
        <v>111</v>
      </c>
      <c r="D53" s="27">
        <v>0.2102</v>
      </c>
      <c r="E53" s="27">
        <v>1.3592</v>
      </c>
      <c r="F53" s="27">
        <v>5.3285999999999998</v>
      </c>
      <c r="G53" s="27">
        <v>7.5796999999999999</v>
      </c>
      <c r="H53" s="27">
        <v>1.4225000000000001</v>
      </c>
      <c r="I53" s="27">
        <v>5.8651999999999997</v>
      </c>
      <c r="J53" s="27">
        <v>14.957000000000001</v>
      </c>
      <c r="K53" s="27">
        <v>0.77380000000000004</v>
      </c>
      <c r="L53" s="27">
        <v>10.514900000000001</v>
      </c>
      <c r="M53" s="26" t="s">
        <v>135</v>
      </c>
      <c r="N53" s="26" t="s">
        <v>190</v>
      </c>
      <c r="O53" s="26" t="s">
        <v>190</v>
      </c>
      <c r="P53" s="26" t="s">
        <v>137</v>
      </c>
      <c r="Q53" s="26" t="s">
        <v>138</v>
      </c>
      <c r="R53" s="26" t="s">
        <v>247</v>
      </c>
      <c r="S53" s="26" t="s">
        <v>248</v>
      </c>
    </row>
    <row r="54" spans="1:19" ht="15.75" customHeight="1" x14ac:dyDescent="0.15">
      <c r="A54" s="26" t="s">
        <v>249</v>
      </c>
      <c r="B54" s="27">
        <v>46</v>
      </c>
      <c r="C54" s="27">
        <v>60</v>
      </c>
      <c r="D54" s="27">
        <v>3.2841999999999998</v>
      </c>
      <c r="E54" s="27">
        <v>0.30769999999999997</v>
      </c>
      <c r="F54" s="27">
        <v>3.3597000000000001</v>
      </c>
      <c r="G54" s="27">
        <v>1.6819</v>
      </c>
      <c r="H54" s="27">
        <v>0.50060000000000004</v>
      </c>
      <c r="I54" s="27">
        <v>3.1646999999999998</v>
      </c>
      <c r="J54" s="27">
        <v>0.83109999999999995</v>
      </c>
      <c r="K54" s="27">
        <v>1.8815999999999999</v>
      </c>
      <c r="L54" s="27">
        <v>1.6601999999999999</v>
      </c>
      <c r="M54" s="26" t="s">
        <v>135</v>
      </c>
      <c r="N54" s="26" t="s">
        <v>155</v>
      </c>
      <c r="O54" s="26" t="s">
        <v>155</v>
      </c>
      <c r="P54" s="26" t="s">
        <v>137</v>
      </c>
      <c r="Q54" s="26" t="s">
        <v>138</v>
      </c>
      <c r="R54" s="26" t="s">
        <v>250</v>
      </c>
      <c r="S54" s="26" t="s">
        <v>251</v>
      </c>
    </row>
    <row r="55" spans="1:19" ht="15.75" customHeight="1" x14ac:dyDescent="0.15">
      <c r="A55" s="26" t="s">
        <v>252</v>
      </c>
      <c r="B55" s="27">
        <v>65</v>
      </c>
      <c r="C55" s="27">
        <v>74</v>
      </c>
      <c r="D55" s="27">
        <v>0.51819999999999999</v>
      </c>
      <c r="E55" s="27">
        <v>1.1202000000000001</v>
      </c>
      <c r="F55" s="27">
        <v>7.6757</v>
      </c>
      <c r="G55" s="27">
        <v>3.0625</v>
      </c>
      <c r="H55" s="27">
        <v>0.39900000000000002</v>
      </c>
      <c r="I55" s="27">
        <v>4.4318</v>
      </c>
      <c r="J55" s="27">
        <v>1.2352000000000001</v>
      </c>
      <c r="K55" s="27">
        <v>1.4471000000000001</v>
      </c>
      <c r="L55" s="27">
        <v>3.0958999999999999</v>
      </c>
      <c r="M55" s="26" t="s">
        <v>148</v>
      </c>
      <c r="N55" s="26" t="s">
        <v>155</v>
      </c>
      <c r="O55" s="26" t="s">
        <v>155</v>
      </c>
      <c r="P55" s="26" t="s">
        <v>137</v>
      </c>
      <c r="Q55" s="26" t="s">
        <v>138</v>
      </c>
      <c r="R55" s="26" t="s">
        <v>253</v>
      </c>
      <c r="S55" s="26" t="s">
        <v>254</v>
      </c>
    </row>
    <row r="56" spans="1:19" ht="15.75" customHeight="1" x14ac:dyDescent="0.15">
      <c r="A56" s="26" t="s">
        <v>255</v>
      </c>
      <c r="B56" s="27">
        <v>60</v>
      </c>
      <c r="C56" s="27">
        <v>84</v>
      </c>
      <c r="D56" s="27">
        <v>1.3552</v>
      </c>
      <c r="E56" s="27">
        <v>0.57750000000000001</v>
      </c>
      <c r="F56" s="27">
        <v>8.3382000000000005</v>
      </c>
      <c r="G56" s="27">
        <v>2.0905</v>
      </c>
      <c r="H56" s="27">
        <v>0.25069999999999998</v>
      </c>
      <c r="I56" s="27">
        <v>3.1911999999999998</v>
      </c>
      <c r="J56" s="27">
        <v>0.1148</v>
      </c>
      <c r="K56" s="27">
        <v>1.5265</v>
      </c>
      <c r="L56" s="27">
        <v>1.0525</v>
      </c>
      <c r="M56" s="26" t="s">
        <v>142</v>
      </c>
      <c r="N56" s="26" t="s">
        <v>143</v>
      </c>
      <c r="O56" s="26" t="s">
        <v>143</v>
      </c>
      <c r="P56" s="26" t="s">
        <v>137</v>
      </c>
      <c r="Q56" s="26" t="s">
        <v>138</v>
      </c>
      <c r="R56" s="26" t="s">
        <v>256</v>
      </c>
      <c r="S56" s="26" t="s">
        <v>257</v>
      </c>
    </row>
    <row r="57" spans="1:19" ht="15.75" customHeight="1" x14ac:dyDescent="0.15">
      <c r="A57" s="26" t="s">
        <v>255</v>
      </c>
      <c r="B57" s="27">
        <v>63</v>
      </c>
      <c r="C57" s="27">
        <v>91</v>
      </c>
      <c r="D57" s="27">
        <v>1.0245</v>
      </c>
      <c r="E57" s="27">
        <v>0.85070000000000001</v>
      </c>
      <c r="F57" s="27">
        <v>5.9523000000000001</v>
      </c>
      <c r="G57" s="27">
        <v>2.2159</v>
      </c>
      <c r="H57" s="27">
        <v>0.37230000000000002</v>
      </c>
      <c r="I57" s="27">
        <v>3.5636000000000001</v>
      </c>
      <c r="J57" s="27">
        <v>0.21729999999999999</v>
      </c>
      <c r="K57" s="27">
        <v>1.6082000000000001</v>
      </c>
      <c r="L57" s="27">
        <v>1.2158</v>
      </c>
      <c r="M57" s="26" t="s">
        <v>148</v>
      </c>
      <c r="N57" s="26" t="s">
        <v>143</v>
      </c>
      <c r="O57" s="26" t="s">
        <v>143</v>
      </c>
      <c r="P57" s="26" t="s">
        <v>137</v>
      </c>
      <c r="Q57" s="26" t="s">
        <v>138</v>
      </c>
      <c r="R57" s="26" t="s">
        <v>258</v>
      </c>
      <c r="S57" s="26" t="s">
        <v>259</v>
      </c>
    </row>
    <row r="58" spans="1:19" ht="15.75" customHeight="1" x14ac:dyDescent="0.15">
      <c r="A58" s="26" t="s">
        <v>255</v>
      </c>
      <c r="B58" s="27">
        <v>65</v>
      </c>
      <c r="C58" s="27">
        <v>94</v>
      </c>
      <c r="D58" s="27">
        <v>0.48530000000000001</v>
      </c>
      <c r="E58" s="27">
        <v>0.42270000000000002</v>
      </c>
      <c r="F58" s="27">
        <v>7.0507</v>
      </c>
      <c r="G58" s="27">
        <v>1.5190999999999999</v>
      </c>
      <c r="H58" s="27">
        <v>0.21540000000000001</v>
      </c>
      <c r="I58" s="27">
        <v>4.5666000000000002</v>
      </c>
      <c r="J58" s="27">
        <v>0.309</v>
      </c>
      <c r="K58" s="27">
        <v>3.0062000000000002</v>
      </c>
      <c r="L58" s="27">
        <v>3.3397999999999999</v>
      </c>
      <c r="M58" s="26" t="s">
        <v>135</v>
      </c>
      <c r="N58" s="26" t="s">
        <v>143</v>
      </c>
      <c r="O58" s="26" t="s">
        <v>143</v>
      </c>
      <c r="P58" s="26" t="s">
        <v>137</v>
      </c>
      <c r="Q58" s="26" t="s">
        <v>138</v>
      </c>
      <c r="R58" s="26" t="s">
        <v>260</v>
      </c>
      <c r="S58" s="26" t="s">
        <v>261</v>
      </c>
    </row>
    <row r="59" spans="1:19" ht="15.75" customHeight="1" x14ac:dyDescent="0.15">
      <c r="A59" s="26" t="s">
        <v>255</v>
      </c>
      <c r="B59" s="27">
        <v>77</v>
      </c>
      <c r="C59" s="27">
        <v>96</v>
      </c>
      <c r="D59" s="27">
        <v>0.52529999999999999</v>
      </c>
      <c r="E59" s="27">
        <v>0.30559999999999998</v>
      </c>
      <c r="F59" s="27">
        <v>3.1118000000000001</v>
      </c>
      <c r="G59" s="27">
        <v>1.4550000000000001</v>
      </c>
      <c r="H59" s="27">
        <v>0.46760000000000002</v>
      </c>
      <c r="I59" s="27">
        <v>5.5301</v>
      </c>
      <c r="J59" s="27">
        <v>1.0286</v>
      </c>
      <c r="K59" s="27">
        <v>3.8007</v>
      </c>
      <c r="L59" s="27">
        <v>4.3342000000000001</v>
      </c>
      <c r="M59" s="26" t="s">
        <v>135</v>
      </c>
      <c r="N59" s="26" t="s">
        <v>143</v>
      </c>
      <c r="O59" s="26" t="s">
        <v>143</v>
      </c>
      <c r="P59" s="26" t="s">
        <v>137</v>
      </c>
      <c r="Q59" s="26" t="s">
        <v>138</v>
      </c>
      <c r="R59" s="26" t="s">
        <v>256</v>
      </c>
      <c r="S59" s="26" t="s">
        <v>257</v>
      </c>
    </row>
    <row r="60" spans="1:19" ht="15.75" customHeight="1" x14ac:dyDescent="0.15">
      <c r="A60" s="26" t="s">
        <v>255</v>
      </c>
      <c r="B60" s="27">
        <v>63</v>
      </c>
      <c r="C60" s="27">
        <v>100</v>
      </c>
      <c r="D60" s="27">
        <v>0.99680000000000002</v>
      </c>
      <c r="E60" s="27">
        <v>0.26929999999999998</v>
      </c>
      <c r="F60" s="27">
        <v>4.0864000000000003</v>
      </c>
      <c r="G60" s="27">
        <v>1.8111999999999999</v>
      </c>
      <c r="H60" s="27">
        <v>0.44319999999999998</v>
      </c>
      <c r="I60" s="27">
        <v>6.6115000000000004</v>
      </c>
      <c r="J60" s="27">
        <v>0.57379999999999998</v>
      </c>
      <c r="K60" s="27">
        <v>3.6503000000000001</v>
      </c>
      <c r="L60" s="27">
        <v>2.5651000000000002</v>
      </c>
      <c r="M60" s="26" t="s">
        <v>142</v>
      </c>
      <c r="N60" s="26" t="s">
        <v>143</v>
      </c>
      <c r="O60" s="26" t="s">
        <v>143</v>
      </c>
      <c r="P60" s="26" t="s">
        <v>137</v>
      </c>
      <c r="Q60" s="26" t="s">
        <v>138</v>
      </c>
      <c r="R60" s="26" t="s">
        <v>258</v>
      </c>
      <c r="S60" s="26" t="s">
        <v>259</v>
      </c>
    </row>
    <row r="61" spans="1:19" ht="15.75" customHeight="1" x14ac:dyDescent="0.15">
      <c r="A61" s="26" t="s">
        <v>255</v>
      </c>
      <c r="B61" s="27">
        <v>64</v>
      </c>
      <c r="C61" s="27">
        <v>100</v>
      </c>
      <c r="D61" s="27">
        <v>1.1049</v>
      </c>
      <c r="E61" s="27">
        <v>0.20180000000000001</v>
      </c>
      <c r="F61" s="27">
        <v>5.4657999999999998</v>
      </c>
      <c r="G61" s="27">
        <v>0.99839999999999995</v>
      </c>
      <c r="H61" s="27">
        <v>0.1827</v>
      </c>
      <c r="I61" s="27">
        <v>3.0114999999999998</v>
      </c>
      <c r="J61" s="27">
        <v>0.13550000000000001</v>
      </c>
      <c r="K61" s="27">
        <v>3.0165000000000002</v>
      </c>
      <c r="L61" s="27">
        <v>1.7527999999999999</v>
      </c>
      <c r="M61" s="26" t="s">
        <v>142</v>
      </c>
      <c r="N61" s="26" t="s">
        <v>143</v>
      </c>
      <c r="O61" s="26" t="s">
        <v>143</v>
      </c>
      <c r="P61" s="26" t="s">
        <v>137</v>
      </c>
      <c r="Q61" s="26" t="s">
        <v>138</v>
      </c>
      <c r="R61" s="26" t="s">
        <v>262</v>
      </c>
      <c r="S61" s="26" t="s">
        <v>263</v>
      </c>
    </row>
    <row r="62" spans="1:19" ht="15.75" customHeight="1" x14ac:dyDescent="0.15">
      <c r="A62" s="26" t="s">
        <v>264</v>
      </c>
      <c r="B62" s="27">
        <v>54</v>
      </c>
      <c r="C62" s="27">
        <v>79</v>
      </c>
      <c r="D62" s="27">
        <v>0.3851</v>
      </c>
      <c r="E62" s="27">
        <v>0.43430000000000002</v>
      </c>
      <c r="F62" s="27">
        <v>5.0462999999999996</v>
      </c>
      <c r="G62" s="27">
        <v>3.4641000000000002</v>
      </c>
      <c r="H62" s="27">
        <v>0.6865</v>
      </c>
      <c r="I62" s="27">
        <v>4.7735000000000003</v>
      </c>
      <c r="J62" s="27">
        <v>13.0753</v>
      </c>
      <c r="K62" s="27">
        <v>1.3779999999999999</v>
      </c>
      <c r="L62" s="27">
        <v>24.260400000000001</v>
      </c>
      <c r="M62" s="26" t="s">
        <v>135</v>
      </c>
      <c r="N62" s="26" t="s">
        <v>182</v>
      </c>
      <c r="O62" s="26" t="s">
        <v>182</v>
      </c>
      <c r="P62" s="26" t="s">
        <v>137</v>
      </c>
      <c r="Q62" s="26" t="s">
        <v>138</v>
      </c>
      <c r="R62" s="26" t="s">
        <v>265</v>
      </c>
      <c r="S62" s="26" t="s">
        <v>266</v>
      </c>
    </row>
    <row r="63" spans="1:19" ht="15.75" customHeight="1" x14ac:dyDescent="0.15">
      <c r="A63" s="26" t="s">
        <v>267</v>
      </c>
      <c r="B63" s="27">
        <v>29</v>
      </c>
      <c r="C63" s="27">
        <v>31</v>
      </c>
      <c r="D63" s="27">
        <v>3.8767999999999998</v>
      </c>
      <c r="E63" s="27">
        <v>0.37640000000000001</v>
      </c>
      <c r="F63" s="27">
        <v>3.258</v>
      </c>
      <c r="G63" s="27">
        <v>2.3895</v>
      </c>
      <c r="H63" s="27">
        <v>0.73340000000000005</v>
      </c>
      <c r="I63" s="27">
        <v>3.4510999999999998</v>
      </c>
      <c r="J63" s="27">
        <v>1.2333000000000001</v>
      </c>
      <c r="K63" s="27">
        <v>1.4442999999999999</v>
      </c>
      <c r="L63" s="27">
        <v>1.9489000000000001</v>
      </c>
      <c r="M63" s="26" t="s">
        <v>135</v>
      </c>
      <c r="N63" s="26" t="s">
        <v>155</v>
      </c>
      <c r="O63" s="26" t="s">
        <v>155</v>
      </c>
      <c r="P63" s="26" t="s">
        <v>137</v>
      </c>
      <c r="Q63" s="26" t="s">
        <v>138</v>
      </c>
      <c r="R63" s="26" t="s">
        <v>268</v>
      </c>
      <c r="S63" s="26" t="s">
        <v>269</v>
      </c>
    </row>
    <row r="64" spans="1:19" ht="15.75" customHeight="1" x14ac:dyDescent="0.15">
      <c r="A64" s="26" t="s">
        <v>270</v>
      </c>
      <c r="B64" s="27">
        <v>68</v>
      </c>
      <c r="C64" s="27">
        <v>85</v>
      </c>
      <c r="D64" s="27">
        <v>0.44719999999999999</v>
      </c>
      <c r="E64" s="27">
        <v>0.41170000000000001</v>
      </c>
      <c r="F64" s="27">
        <v>3.1947000000000001</v>
      </c>
      <c r="G64" s="27">
        <v>1.8452999999999999</v>
      </c>
      <c r="H64" s="27">
        <v>0.5776</v>
      </c>
      <c r="I64" s="27">
        <v>5.4649000000000001</v>
      </c>
      <c r="J64" s="27">
        <v>2.4039999999999999</v>
      </c>
      <c r="K64" s="27">
        <v>2.9615</v>
      </c>
      <c r="L64" s="27">
        <v>4.1619000000000002</v>
      </c>
      <c r="M64" s="26" t="s">
        <v>135</v>
      </c>
      <c r="N64" s="26" t="s">
        <v>155</v>
      </c>
      <c r="O64" s="26" t="s">
        <v>155</v>
      </c>
      <c r="P64" s="26" t="s">
        <v>137</v>
      </c>
      <c r="Q64" s="26" t="s">
        <v>138</v>
      </c>
      <c r="R64" s="26" t="s">
        <v>271</v>
      </c>
      <c r="S64" s="26" t="s">
        <v>272</v>
      </c>
    </row>
    <row r="65" spans="1:19" ht="15.75" customHeight="1" x14ac:dyDescent="0.15">
      <c r="A65" s="26" t="s">
        <v>273</v>
      </c>
      <c r="B65" s="27">
        <v>58</v>
      </c>
      <c r="C65" s="27">
        <v>72</v>
      </c>
      <c r="D65" s="27">
        <v>1.0168999999999999</v>
      </c>
      <c r="E65" s="27">
        <v>0.88090000000000002</v>
      </c>
      <c r="F65" s="27">
        <v>5.9732000000000003</v>
      </c>
      <c r="G65" s="27">
        <v>3.2999000000000001</v>
      </c>
      <c r="H65" s="27">
        <v>0.55249999999999999</v>
      </c>
      <c r="I65" s="27">
        <v>5.6689999999999996</v>
      </c>
      <c r="J65" s="27">
        <v>1.3978999999999999</v>
      </c>
      <c r="K65" s="27">
        <v>1.7179</v>
      </c>
      <c r="L65" s="27">
        <v>2.5301999999999998</v>
      </c>
      <c r="M65" s="26" t="s">
        <v>135</v>
      </c>
      <c r="N65" s="26" t="s">
        <v>143</v>
      </c>
      <c r="O65" s="26" t="s">
        <v>186</v>
      </c>
      <c r="P65" s="26" t="s">
        <v>137</v>
      </c>
      <c r="Q65" s="26" t="s">
        <v>138</v>
      </c>
      <c r="R65" s="26" t="s">
        <v>274</v>
      </c>
      <c r="S65" s="26" t="s">
        <v>275</v>
      </c>
    </row>
    <row r="66" spans="1:19" ht="13" x14ac:dyDescent="0.15">
      <c r="A66" s="26" t="s">
        <v>276</v>
      </c>
      <c r="B66" s="27">
        <v>80</v>
      </c>
      <c r="C66" s="27">
        <v>91</v>
      </c>
      <c r="D66" s="27">
        <v>0.51139999999999997</v>
      </c>
      <c r="E66" s="27">
        <v>0.24990000000000001</v>
      </c>
      <c r="F66" s="27">
        <v>6.5534999999999997</v>
      </c>
      <c r="G66" s="27">
        <v>1.3641000000000001</v>
      </c>
      <c r="H66" s="27">
        <v>0.2082</v>
      </c>
      <c r="I66" s="27">
        <v>4.8803999999999998</v>
      </c>
      <c r="J66" s="27">
        <v>0.60760000000000003</v>
      </c>
      <c r="K66" s="27">
        <v>3.5777000000000001</v>
      </c>
      <c r="L66" s="27">
        <v>3.7317</v>
      </c>
      <c r="M66" s="26" t="s">
        <v>135</v>
      </c>
      <c r="N66" s="26" t="s">
        <v>155</v>
      </c>
      <c r="O66" s="26" t="s">
        <v>155</v>
      </c>
      <c r="P66" s="26" t="s">
        <v>137</v>
      </c>
      <c r="Q66" s="26" t="s">
        <v>138</v>
      </c>
      <c r="R66" s="26"/>
      <c r="S66" s="28"/>
    </row>
    <row r="67" spans="1:19" ht="13" x14ac:dyDescent="0.15">
      <c r="A67" s="26" t="s">
        <v>276</v>
      </c>
      <c r="B67" s="27">
        <v>83</v>
      </c>
      <c r="C67" s="27">
        <v>91</v>
      </c>
      <c r="D67" s="27">
        <v>2.08</v>
      </c>
      <c r="E67" s="27">
        <v>0.25540000000000002</v>
      </c>
      <c r="F67" s="27">
        <v>4.3550000000000004</v>
      </c>
      <c r="G67" s="27">
        <v>1.78</v>
      </c>
      <c r="H67" s="27">
        <v>0.40870000000000001</v>
      </c>
      <c r="I67" s="27">
        <v>4.3765000000000001</v>
      </c>
      <c r="J67" s="27">
        <v>0.62649999999999995</v>
      </c>
      <c r="K67" s="27">
        <v>2.4586999999999999</v>
      </c>
      <c r="L67" s="27">
        <v>1.6956</v>
      </c>
      <c r="M67" s="26" t="s">
        <v>135</v>
      </c>
      <c r="N67" s="26" t="s">
        <v>155</v>
      </c>
      <c r="O67" s="26" t="s">
        <v>155</v>
      </c>
      <c r="P67" s="26" t="s">
        <v>137</v>
      </c>
      <c r="Q67" s="26" t="s">
        <v>138</v>
      </c>
      <c r="R67" s="26" t="s">
        <v>277</v>
      </c>
      <c r="S67" s="26" t="s">
        <v>278</v>
      </c>
    </row>
    <row r="68" spans="1:19" ht="13" x14ac:dyDescent="0.15">
      <c r="A68" s="26" t="s">
        <v>279</v>
      </c>
      <c r="B68" s="27">
        <v>60</v>
      </c>
      <c r="C68" s="27">
        <v>86</v>
      </c>
      <c r="D68" s="27">
        <v>0.2135</v>
      </c>
      <c r="E68" s="27">
        <v>9.3333999999999993</v>
      </c>
      <c r="F68" s="27">
        <v>4.5998999999999999</v>
      </c>
      <c r="G68" s="27">
        <v>13.7119</v>
      </c>
      <c r="H68" s="27">
        <v>2.9809000000000001</v>
      </c>
      <c r="I68" s="27">
        <v>5.1680999999999999</v>
      </c>
      <c r="J68" s="27">
        <v>7.0598999999999998</v>
      </c>
      <c r="K68" s="27">
        <v>0.37690000000000001</v>
      </c>
      <c r="L68" s="27">
        <v>2.7252999999999998</v>
      </c>
      <c r="M68" s="26" t="s">
        <v>135</v>
      </c>
      <c r="N68" s="26" t="s">
        <v>186</v>
      </c>
      <c r="O68" s="26" t="s">
        <v>186</v>
      </c>
      <c r="P68" s="26" t="s">
        <v>137</v>
      </c>
      <c r="Q68" s="26" t="s">
        <v>138</v>
      </c>
      <c r="R68" s="26" t="s">
        <v>280</v>
      </c>
      <c r="S68" s="26" t="s">
        <v>281</v>
      </c>
    </row>
    <row r="69" spans="1:19" ht="13" x14ac:dyDescent="0.15">
      <c r="A69" s="26" t="s">
        <v>282</v>
      </c>
      <c r="B69" s="27">
        <v>20</v>
      </c>
      <c r="C69" s="27">
        <v>24</v>
      </c>
      <c r="D69" s="27">
        <v>0.50760000000000005</v>
      </c>
      <c r="E69" s="27">
        <v>0.42209999999999998</v>
      </c>
      <c r="F69" s="27">
        <v>3.2065999999999999</v>
      </c>
      <c r="G69" s="27">
        <v>1.6133</v>
      </c>
      <c r="H69" s="27">
        <v>0.50309999999999999</v>
      </c>
      <c r="I69" s="27">
        <v>16.781400000000001</v>
      </c>
      <c r="J69" s="27">
        <v>7.1219999999999999</v>
      </c>
      <c r="K69" s="27">
        <v>10.402100000000001</v>
      </c>
      <c r="L69" s="27">
        <v>15.432</v>
      </c>
      <c r="M69" s="26" t="s">
        <v>135</v>
      </c>
      <c r="N69" s="26" t="s">
        <v>143</v>
      </c>
      <c r="O69" s="26" t="s">
        <v>143</v>
      </c>
      <c r="P69" s="26" t="s">
        <v>137</v>
      </c>
      <c r="Q69" s="26" t="s">
        <v>138</v>
      </c>
      <c r="R69" s="26" t="s">
        <v>283</v>
      </c>
      <c r="S69" s="26" t="s">
        <v>284</v>
      </c>
    </row>
    <row r="70" spans="1:19" ht="13" x14ac:dyDescent="0.15">
      <c r="A70" s="26" t="s">
        <v>285</v>
      </c>
      <c r="B70" s="27">
        <v>60</v>
      </c>
      <c r="C70" s="27">
        <v>76</v>
      </c>
      <c r="D70" s="27">
        <v>0.74780000000000002</v>
      </c>
      <c r="E70" s="27">
        <v>0.30020000000000002</v>
      </c>
      <c r="F70" s="27">
        <v>23.618400000000001</v>
      </c>
      <c r="G70" s="27">
        <v>1.2859</v>
      </c>
      <c r="H70" s="27">
        <v>5.4399999999999997E-2</v>
      </c>
      <c r="I70" s="27">
        <v>3.0171000000000001</v>
      </c>
      <c r="J70" s="27">
        <v>0.1348</v>
      </c>
      <c r="K70" s="27">
        <v>2.3462999999999998</v>
      </c>
      <c r="L70" s="27">
        <v>2.5794999999999999</v>
      </c>
      <c r="M70" s="26" t="s">
        <v>148</v>
      </c>
      <c r="N70" s="26" t="s">
        <v>136</v>
      </c>
      <c r="O70" s="26" t="s">
        <v>136</v>
      </c>
      <c r="P70" s="26" t="s">
        <v>137</v>
      </c>
      <c r="Q70" s="26" t="s">
        <v>138</v>
      </c>
      <c r="R70" s="26" t="s">
        <v>286</v>
      </c>
      <c r="S70" s="26" t="s">
        <v>287</v>
      </c>
    </row>
    <row r="71" spans="1:19" ht="13" x14ac:dyDescent="0.15">
      <c r="A71" s="26" t="s">
        <v>285</v>
      </c>
      <c r="B71" s="27">
        <v>57</v>
      </c>
      <c r="C71" s="27">
        <v>81</v>
      </c>
      <c r="D71" s="27">
        <v>1.2763</v>
      </c>
      <c r="E71" s="27">
        <v>0.92079999999999995</v>
      </c>
      <c r="F71" s="27">
        <v>7.1980000000000004</v>
      </c>
      <c r="G71" s="27">
        <v>2.8849999999999998</v>
      </c>
      <c r="H71" s="27">
        <v>0.40079999999999999</v>
      </c>
      <c r="I71" s="27">
        <v>3.0468000000000002</v>
      </c>
      <c r="J71" s="27">
        <v>0.44550000000000001</v>
      </c>
      <c r="K71" s="27">
        <v>1.0561</v>
      </c>
      <c r="L71" s="27">
        <v>1.7029000000000001</v>
      </c>
      <c r="M71" s="26" t="s">
        <v>135</v>
      </c>
      <c r="N71" s="26" t="s">
        <v>182</v>
      </c>
      <c r="O71" s="26" t="s">
        <v>136</v>
      </c>
      <c r="P71" s="26" t="s">
        <v>137</v>
      </c>
      <c r="Q71" s="26" t="s">
        <v>138</v>
      </c>
      <c r="R71" s="26" t="s">
        <v>288</v>
      </c>
      <c r="S71" s="26" t="s">
        <v>289</v>
      </c>
    </row>
    <row r="72" spans="1:19" ht="13" x14ac:dyDescent="0.15">
      <c r="A72" s="26" t="s">
        <v>285</v>
      </c>
      <c r="B72" s="27">
        <v>57</v>
      </c>
      <c r="C72" s="27">
        <v>89</v>
      </c>
      <c r="D72" s="27">
        <v>1.4974000000000001</v>
      </c>
      <c r="E72" s="27">
        <v>0.42059999999999997</v>
      </c>
      <c r="F72" s="27">
        <v>5.3723000000000001</v>
      </c>
      <c r="G72" s="27">
        <v>1.7648999999999999</v>
      </c>
      <c r="H72" s="27">
        <v>0.32850000000000001</v>
      </c>
      <c r="I72" s="27">
        <v>3.0108000000000001</v>
      </c>
      <c r="J72" s="27">
        <v>0.33389999999999997</v>
      </c>
      <c r="K72" s="27">
        <v>1.7059</v>
      </c>
      <c r="L72" s="27">
        <v>1.5561</v>
      </c>
      <c r="M72" s="26" t="s">
        <v>142</v>
      </c>
      <c r="N72" s="26" t="s">
        <v>182</v>
      </c>
      <c r="O72" s="26" t="s">
        <v>136</v>
      </c>
      <c r="P72" s="26" t="s">
        <v>137</v>
      </c>
      <c r="Q72" s="26" t="s">
        <v>138</v>
      </c>
      <c r="R72" s="26" t="s">
        <v>288</v>
      </c>
      <c r="S72" s="26" t="s">
        <v>289</v>
      </c>
    </row>
    <row r="73" spans="1:19" ht="13" x14ac:dyDescent="0.15">
      <c r="A73" s="26" t="s">
        <v>290</v>
      </c>
      <c r="B73" s="27">
        <v>53</v>
      </c>
      <c r="C73" s="27">
        <v>68</v>
      </c>
      <c r="D73" s="27">
        <v>0.2898</v>
      </c>
      <c r="E73" s="27">
        <v>0.40949999999999998</v>
      </c>
      <c r="F73" s="27">
        <v>3.1198000000000001</v>
      </c>
      <c r="G73" s="27">
        <v>1.2795000000000001</v>
      </c>
      <c r="H73" s="27">
        <v>0.41010000000000002</v>
      </c>
      <c r="I73" s="27">
        <v>3.6368999999999998</v>
      </c>
      <c r="J73" s="27">
        <v>5.2454000000000001</v>
      </c>
      <c r="K73" s="27">
        <v>2.8424999999999998</v>
      </c>
      <c r="L73" s="27">
        <v>12.7902</v>
      </c>
      <c r="M73" s="26" t="s">
        <v>135</v>
      </c>
      <c r="N73" s="26" t="s">
        <v>155</v>
      </c>
      <c r="O73" s="26" t="s">
        <v>155</v>
      </c>
      <c r="P73" s="26" t="s">
        <v>137</v>
      </c>
      <c r="Q73" s="26" t="s">
        <v>138</v>
      </c>
      <c r="R73" s="26" t="s">
        <v>291</v>
      </c>
      <c r="S73" s="26" t="s">
        <v>292</v>
      </c>
    </row>
    <row r="74" spans="1:19" ht="13" x14ac:dyDescent="0.15">
      <c r="A74" s="26" t="s">
        <v>293</v>
      </c>
      <c r="B74" s="27">
        <v>55</v>
      </c>
      <c r="C74" s="27">
        <v>67</v>
      </c>
      <c r="D74" s="27">
        <v>0.28139999999999998</v>
      </c>
      <c r="E74" s="27">
        <v>0.75670000000000004</v>
      </c>
      <c r="F74" s="27">
        <v>3.7679999999999998</v>
      </c>
      <c r="G74" s="27">
        <v>3.4885999999999999</v>
      </c>
      <c r="H74" s="27">
        <v>0.92589999999999995</v>
      </c>
      <c r="I74" s="27">
        <v>6.5770999999999997</v>
      </c>
      <c r="J74" s="27">
        <v>4.7118000000000002</v>
      </c>
      <c r="K74" s="27">
        <v>1.8853</v>
      </c>
      <c r="L74" s="27">
        <v>5.0891000000000002</v>
      </c>
      <c r="M74" s="26" t="s">
        <v>135</v>
      </c>
      <c r="N74" s="26" t="s">
        <v>182</v>
      </c>
      <c r="O74" s="26" t="s">
        <v>182</v>
      </c>
      <c r="P74" s="26" t="s">
        <v>137</v>
      </c>
      <c r="Q74" s="26" t="s">
        <v>138</v>
      </c>
      <c r="R74" s="26" t="s">
        <v>294</v>
      </c>
      <c r="S74" s="26" t="s">
        <v>295</v>
      </c>
    </row>
    <row r="75" spans="1:19" ht="13" x14ac:dyDescent="0.15">
      <c r="A75" s="26" t="s">
        <v>296</v>
      </c>
      <c r="B75" s="27">
        <v>66</v>
      </c>
      <c r="C75" s="27">
        <v>77</v>
      </c>
      <c r="D75" s="27">
        <v>0.7954</v>
      </c>
      <c r="E75" s="27">
        <v>0.40100000000000002</v>
      </c>
      <c r="F75" s="27">
        <v>4.0384000000000002</v>
      </c>
      <c r="G75" s="27">
        <v>1.3729</v>
      </c>
      <c r="H75" s="27">
        <v>0.34</v>
      </c>
      <c r="I75" s="27">
        <v>4.367</v>
      </c>
      <c r="J75" s="27">
        <v>0.52929999999999999</v>
      </c>
      <c r="K75" s="27">
        <v>3.1808000000000001</v>
      </c>
      <c r="L75" s="27">
        <v>3.3174000000000001</v>
      </c>
      <c r="M75" s="26" t="s">
        <v>142</v>
      </c>
      <c r="N75" s="26" t="s">
        <v>155</v>
      </c>
      <c r="O75" s="26" t="s">
        <v>155</v>
      </c>
      <c r="P75" s="26" t="s">
        <v>137</v>
      </c>
      <c r="Q75" s="26" t="s">
        <v>138</v>
      </c>
      <c r="R75" s="26" t="s">
        <v>297</v>
      </c>
      <c r="S75" s="26" t="s">
        <v>298</v>
      </c>
    </row>
    <row r="76" spans="1:19" ht="13" x14ac:dyDescent="0.15">
      <c r="A76" s="26" t="s">
        <v>299</v>
      </c>
      <c r="B76" s="27">
        <v>61</v>
      </c>
      <c r="C76" s="27">
        <v>69</v>
      </c>
      <c r="D76" s="27">
        <v>0.2999</v>
      </c>
      <c r="E76" s="27">
        <v>0.56850000000000001</v>
      </c>
      <c r="F76" s="27">
        <v>3.698</v>
      </c>
      <c r="G76" s="27">
        <v>1.8823000000000001</v>
      </c>
      <c r="H76" s="27">
        <v>0.50900000000000001</v>
      </c>
      <c r="I76" s="27">
        <v>3.1271</v>
      </c>
      <c r="J76" s="27">
        <v>1.2568999999999999</v>
      </c>
      <c r="K76" s="27">
        <v>1.6613</v>
      </c>
      <c r="L76" s="27">
        <v>2.5971000000000002</v>
      </c>
      <c r="M76" s="26" t="s">
        <v>142</v>
      </c>
      <c r="N76" s="26" t="s">
        <v>143</v>
      </c>
      <c r="O76" s="26" t="s">
        <v>190</v>
      </c>
      <c r="P76" s="26" t="s">
        <v>137</v>
      </c>
      <c r="Q76" s="26" t="s">
        <v>138</v>
      </c>
      <c r="R76" s="26" t="s">
        <v>300</v>
      </c>
      <c r="S76" s="26" t="s">
        <v>301</v>
      </c>
    </row>
    <row r="77" spans="1:19" ht="13" x14ac:dyDescent="0.15">
      <c r="A77" s="26" t="s">
        <v>302</v>
      </c>
      <c r="B77" s="27">
        <v>69</v>
      </c>
      <c r="C77" s="27">
        <v>74</v>
      </c>
      <c r="D77" s="27">
        <v>0.43330000000000002</v>
      </c>
      <c r="E77" s="27">
        <v>0.64700000000000002</v>
      </c>
      <c r="F77" s="27">
        <v>4.2595999999999998</v>
      </c>
      <c r="G77" s="27">
        <v>2.5992000000000002</v>
      </c>
      <c r="H77" s="27">
        <v>0.61019999999999996</v>
      </c>
      <c r="I77" s="27">
        <v>3.0846</v>
      </c>
      <c r="J77" s="27">
        <v>1.4906999999999999</v>
      </c>
      <c r="K77" s="27">
        <v>1.1867000000000001</v>
      </c>
      <c r="L77" s="27">
        <v>2.4430000000000001</v>
      </c>
      <c r="M77" s="26" t="s">
        <v>135</v>
      </c>
      <c r="N77" s="26" t="s">
        <v>186</v>
      </c>
      <c r="O77" s="26" t="s">
        <v>186</v>
      </c>
      <c r="P77" s="26" t="s">
        <v>137</v>
      </c>
      <c r="Q77" s="26" t="s">
        <v>138</v>
      </c>
      <c r="R77" s="26" t="s">
        <v>303</v>
      </c>
      <c r="S77" s="26" t="s">
        <v>304</v>
      </c>
    </row>
    <row r="78" spans="1:19" ht="13" x14ac:dyDescent="0.15">
      <c r="A78" s="26" t="s">
        <v>305</v>
      </c>
      <c r="B78" s="27">
        <v>65</v>
      </c>
      <c r="C78" s="27">
        <v>82</v>
      </c>
      <c r="D78" s="27">
        <v>1.3666</v>
      </c>
      <c r="E78" s="27">
        <v>0.30520000000000003</v>
      </c>
      <c r="F78" s="27">
        <v>5.4194000000000004</v>
      </c>
      <c r="G78" s="27">
        <v>1.5376000000000001</v>
      </c>
      <c r="H78" s="27">
        <v>0.28370000000000001</v>
      </c>
      <c r="I78" s="27">
        <v>3.1246</v>
      </c>
      <c r="J78" s="27">
        <v>0.1648</v>
      </c>
      <c r="K78" s="27">
        <v>2.0322</v>
      </c>
      <c r="L78" s="27">
        <v>1.4343999999999999</v>
      </c>
      <c r="M78" s="26" t="s">
        <v>142</v>
      </c>
      <c r="N78" s="26" t="s">
        <v>143</v>
      </c>
      <c r="O78" s="26" t="s">
        <v>143</v>
      </c>
      <c r="P78" s="26" t="s">
        <v>137</v>
      </c>
      <c r="Q78" s="26" t="s">
        <v>138</v>
      </c>
      <c r="R78" s="26" t="s">
        <v>306</v>
      </c>
      <c r="S78" s="26" t="s">
        <v>307</v>
      </c>
    </row>
    <row r="79" spans="1:19" ht="13" x14ac:dyDescent="0.15">
      <c r="A79" s="26" t="s">
        <v>305</v>
      </c>
      <c r="B79" s="27">
        <v>64</v>
      </c>
      <c r="C79" s="27">
        <v>87</v>
      </c>
      <c r="D79" s="27">
        <v>0.61150000000000004</v>
      </c>
      <c r="E79" s="27">
        <v>0.25430000000000003</v>
      </c>
      <c r="F79" s="27">
        <v>3.9777999999999998</v>
      </c>
      <c r="G79" s="27">
        <v>1.0371999999999999</v>
      </c>
      <c r="H79" s="27">
        <v>0.26079999999999998</v>
      </c>
      <c r="I79" s="27">
        <v>4.1856999999999998</v>
      </c>
      <c r="J79" s="27">
        <v>0.36959999999999998</v>
      </c>
      <c r="K79" s="27">
        <v>4.0354999999999999</v>
      </c>
      <c r="L79" s="27">
        <v>3.8531</v>
      </c>
      <c r="M79" s="26" t="s">
        <v>142</v>
      </c>
      <c r="N79" s="26" t="s">
        <v>143</v>
      </c>
      <c r="O79" s="26" t="s">
        <v>143</v>
      </c>
      <c r="P79" s="26" t="s">
        <v>137</v>
      </c>
      <c r="Q79" s="26" t="s">
        <v>138</v>
      </c>
      <c r="R79" s="26"/>
      <c r="S79" s="28"/>
    </row>
    <row r="80" spans="1:19" ht="13" x14ac:dyDescent="0.15">
      <c r="A80" s="26" t="s">
        <v>305</v>
      </c>
      <c r="B80" s="27">
        <v>73</v>
      </c>
      <c r="C80" s="27">
        <v>87</v>
      </c>
      <c r="D80" s="27">
        <v>1.8482000000000001</v>
      </c>
      <c r="E80" s="27">
        <v>0.18679999999999999</v>
      </c>
      <c r="F80" s="27">
        <v>3.6915</v>
      </c>
      <c r="G80" s="27">
        <v>1.2849999999999999</v>
      </c>
      <c r="H80" s="27">
        <v>0.34810000000000002</v>
      </c>
      <c r="I80" s="27">
        <v>5.5303000000000004</v>
      </c>
      <c r="J80" s="27">
        <v>0.46329999999999999</v>
      </c>
      <c r="K80" s="27">
        <v>4.3037999999999998</v>
      </c>
      <c r="L80" s="27">
        <v>2.6478999999999999</v>
      </c>
      <c r="M80" s="26" t="s">
        <v>142</v>
      </c>
      <c r="N80" s="26" t="s">
        <v>143</v>
      </c>
      <c r="O80" s="26" t="s">
        <v>143</v>
      </c>
      <c r="P80" s="26" t="s">
        <v>137</v>
      </c>
      <c r="Q80" s="26" t="s">
        <v>138</v>
      </c>
      <c r="R80" s="26" t="s">
        <v>308</v>
      </c>
      <c r="S80" s="26" t="s">
        <v>309</v>
      </c>
    </row>
    <row r="81" spans="1:19" ht="13" x14ac:dyDescent="0.15">
      <c r="A81" s="26" t="s">
        <v>310</v>
      </c>
      <c r="B81" s="27">
        <v>75</v>
      </c>
      <c r="C81" s="27">
        <v>82</v>
      </c>
      <c r="D81" s="27">
        <v>0.4516</v>
      </c>
      <c r="E81" s="27">
        <v>1.0025999999999999</v>
      </c>
      <c r="F81" s="27">
        <v>3.3772000000000002</v>
      </c>
      <c r="G81" s="27">
        <v>2.5903</v>
      </c>
      <c r="H81" s="27">
        <v>0.76700000000000002</v>
      </c>
      <c r="I81" s="27">
        <v>5.8216000000000001</v>
      </c>
      <c r="J81" s="27">
        <v>1.877</v>
      </c>
      <c r="K81" s="27">
        <v>2.2475000000000001</v>
      </c>
      <c r="L81" s="27">
        <v>3.0232000000000001</v>
      </c>
      <c r="M81" s="26" t="s">
        <v>142</v>
      </c>
      <c r="N81" s="26" t="s">
        <v>155</v>
      </c>
      <c r="O81" s="26" t="s">
        <v>155</v>
      </c>
      <c r="P81" s="26" t="s">
        <v>137</v>
      </c>
      <c r="Q81" s="26" t="s">
        <v>138</v>
      </c>
      <c r="R81" s="26" t="s">
        <v>311</v>
      </c>
      <c r="S81" s="26" t="s">
        <v>312</v>
      </c>
    </row>
    <row r="82" spans="1:19" ht="13" x14ac:dyDescent="0.15">
      <c r="A82" s="26" t="s">
        <v>313</v>
      </c>
      <c r="B82" s="27">
        <v>47</v>
      </c>
      <c r="C82" s="27">
        <v>74</v>
      </c>
      <c r="D82" s="27">
        <v>0.18429999999999999</v>
      </c>
      <c r="E82" s="27">
        <v>1.7301</v>
      </c>
      <c r="F82" s="27">
        <v>3.4043000000000001</v>
      </c>
      <c r="G82" s="27">
        <v>3.0912999999999999</v>
      </c>
      <c r="H82" s="27">
        <v>0.90810000000000002</v>
      </c>
      <c r="I82" s="27">
        <v>4.8365999999999998</v>
      </c>
      <c r="J82" s="27">
        <v>2.7372000000000001</v>
      </c>
      <c r="K82" s="27">
        <v>1.5646</v>
      </c>
      <c r="L82" s="27">
        <v>3.0143</v>
      </c>
      <c r="M82" s="26" t="s">
        <v>135</v>
      </c>
      <c r="N82" s="26" t="s">
        <v>143</v>
      </c>
      <c r="O82" s="26" t="s">
        <v>136</v>
      </c>
      <c r="P82" s="26" t="s">
        <v>137</v>
      </c>
      <c r="Q82" s="26" t="s">
        <v>138</v>
      </c>
      <c r="R82" s="26" t="s">
        <v>314</v>
      </c>
      <c r="S82" s="26" t="s">
        <v>315</v>
      </c>
    </row>
    <row r="83" spans="1:19" ht="13" x14ac:dyDescent="0.15">
      <c r="A83" s="26" t="s">
        <v>316</v>
      </c>
      <c r="B83" s="27">
        <v>51</v>
      </c>
      <c r="C83" s="27">
        <v>67</v>
      </c>
      <c r="D83" s="27">
        <v>0.33150000000000002</v>
      </c>
      <c r="E83" s="27">
        <v>0.68030000000000002</v>
      </c>
      <c r="F83" s="27">
        <v>5.2089999999999996</v>
      </c>
      <c r="G83" s="27">
        <v>3.8117000000000001</v>
      </c>
      <c r="H83" s="27">
        <v>0.73170000000000002</v>
      </c>
      <c r="I83" s="27">
        <v>5.6159999999999997</v>
      </c>
      <c r="J83" s="27">
        <v>3.0002</v>
      </c>
      <c r="K83" s="27">
        <v>1.4734</v>
      </c>
      <c r="L83" s="27">
        <v>4.0999999999999996</v>
      </c>
      <c r="M83" s="26" t="s">
        <v>135</v>
      </c>
      <c r="N83" s="26" t="s">
        <v>186</v>
      </c>
      <c r="O83" s="26" t="s">
        <v>186</v>
      </c>
      <c r="P83" s="26" t="s">
        <v>137</v>
      </c>
      <c r="Q83" s="26" t="s">
        <v>138</v>
      </c>
      <c r="R83" s="26" t="s">
        <v>317</v>
      </c>
      <c r="S83" s="26" t="s">
        <v>318</v>
      </c>
    </row>
    <row r="84" spans="1:19" ht="13" x14ac:dyDescent="0.15">
      <c r="A84" s="26" t="s">
        <v>319</v>
      </c>
      <c r="B84" s="27">
        <v>45</v>
      </c>
      <c r="C84" s="27">
        <v>56</v>
      </c>
      <c r="D84" s="27">
        <v>0.54959999999999998</v>
      </c>
      <c r="E84" s="27">
        <v>0.30520000000000003</v>
      </c>
      <c r="F84" s="27">
        <v>4.1067</v>
      </c>
      <c r="G84" s="27">
        <v>1.0415000000000001</v>
      </c>
      <c r="H84" s="27">
        <v>0.25359999999999999</v>
      </c>
      <c r="I84" s="27">
        <v>8.4920000000000009</v>
      </c>
      <c r="J84" s="27">
        <v>1.9862</v>
      </c>
      <c r="K84" s="27">
        <v>8.1532999999999998</v>
      </c>
      <c r="L84" s="27">
        <v>7.8311999999999999</v>
      </c>
      <c r="M84" s="26" t="s">
        <v>135</v>
      </c>
      <c r="N84" s="26" t="s">
        <v>143</v>
      </c>
      <c r="O84" s="26" t="s">
        <v>143</v>
      </c>
      <c r="P84" s="26" t="s">
        <v>137</v>
      </c>
      <c r="Q84" s="26" t="s">
        <v>138</v>
      </c>
      <c r="R84" s="26" t="s">
        <v>320</v>
      </c>
      <c r="S84" s="26" t="s">
        <v>321</v>
      </c>
    </row>
    <row r="85" spans="1:19" ht="13" x14ac:dyDescent="0.15">
      <c r="A85" s="26" t="s">
        <v>322</v>
      </c>
      <c r="B85" s="27">
        <v>66</v>
      </c>
      <c r="C85" s="27">
        <v>84</v>
      </c>
      <c r="D85" s="27">
        <v>0.56230000000000002</v>
      </c>
      <c r="E85" s="27">
        <v>0.88649999999999995</v>
      </c>
      <c r="F85" s="27">
        <v>3.4708999999999999</v>
      </c>
      <c r="G85" s="27">
        <v>4.4066999999999998</v>
      </c>
      <c r="H85" s="27">
        <v>1.2696000000000001</v>
      </c>
      <c r="I85" s="27">
        <v>4.2878999999999996</v>
      </c>
      <c r="J85" s="27">
        <v>2.9582999999999999</v>
      </c>
      <c r="K85" s="27">
        <v>0.97299999999999998</v>
      </c>
      <c r="L85" s="27">
        <v>2.3300999999999998</v>
      </c>
      <c r="M85" s="26" t="s">
        <v>135</v>
      </c>
      <c r="N85" s="26" t="s">
        <v>143</v>
      </c>
      <c r="O85" s="26" t="s">
        <v>143</v>
      </c>
      <c r="P85" s="26" t="s">
        <v>137</v>
      </c>
      <c r="Q85" s="26" t="s">
        <v>138</v>
      </c>
      <c r="R85" s="26" t="s">
        <v>323</v>
      </c>
      <c r="S85" s="26" t="s">
        <v>324</v>
      </c>
    </row>
    <row r="86" spans="1:19" ht="13" x14ac:dyDescent="0.15">
      <c r="A86" s="26" t="s">
        <v>325</v>
      </c>
      <c r="B86" s="27">
        <v>55</v>
      </c>
      <c r="C86" s="27">
        <v>76</v>
      </c>
      <c r="D86" s="27">
        <v>0.28810000000000002</v>
      </c>
      <c r="E86" s="27">
        <v>0.76449999999999996</v>
      </c>
      <c r="F86" s="27">
        <v>12.8992</v>
      </c>
      <c r="G86" s="27">
        <v>5.1734</v>
      </c>
      <c r="H86" s="27">
        <v>0.40110000000000001</v>
      </c>
      <c r="I86" s="27">
        <v>4.3116000000000003</v>
      </c>
      <c r="J86" s="27">
        <v>0.8679</v>
      </c>
      <c r="K86" s="27">
        <v>0.83340000000000003</v>
      </c>
      <c r="L86" s="27">
        <v>2.1638999999999999</v>
      </c>
      <c r="M86" s="26" t="s">
        <v>135</v>
      </c>
      <c r="N86" s="26" t="s">
        <v>186</v>
      </c>
      <c r="O86" s="26" t="s">
        <v>190</v>
      </c>
      <c r="P86" s="26" t="s">
        <v>137</v>
      </c>
      <c r="Q86" s="26" t="s">
        <v>138</v>
      </c>
      <c r="R86" s="26" t="s">
        <v>326</v>
      </c>
      <c r="S86" s="26" t="s">
        <v>327</v>
      </c>
    </row>
    <row r="87" spans="1:19" ht="13" x14ac:dyDescent="0.15">
      <c r="A87" s="26" t="s">
        <v>328</v>
      </c>
      <c r="B87" s="27">
        <v>51</v>
      </c>
      <c r="C87" s="27">
        <v>65</v>
      </c>
      <c r="D87" s="27">
        <v>1.3708</v>
      </c>
      <c r="E87" s="27">
        <v>0.31559999999999999</v>
      </c>
      <c r="F87" s="27">
        <v>3.3740000000000001</v>
      </c>
      <c r="G87" s="27">
        <v>1.1990000000000001</v>
      </c>
      <c r="H87" s="27">
        <v>0.35539999999999999</v>
      </c>
      <c r="I87" s="27">
        <v>4.4997999999999996</v>
      </c>
      <c r="J87" s="27">
        <v>0.76739999999999997</v>
      </c>
      <c r="K87" s="27">
        <v>3.7528999999999999</v>
      </c>
      <c r="L87" s="27">
        <v>4.2775999999999996</v>
      </c>
      <c r="M87" s="26" t="s">
        <v>142</v>
      </c>
      <c r="N87" s="26" t="s">
        <v>143</v>
      </c>
      <c r="O87" s="26" t="s">
        <v>143</v>
      </c>
      <c r="P87" s="26" t="s">
        <v>137</v>
      </c>
      <c r="Q87" s="26" t="s">
        <v>138</v>
      </c>
      <c r="R87" s="26"/>
      <c r="S87" s="28"/>
    </row>
    <row r="88" spans="1:19" ht="13" x14ac:dyDescent="0.15">
      <c r="A88" s="26" t="s">
        <v>329</v>
      </c>
      <c r="B88" s="27">
        <v>58</v>
      </c>
      <c r="C88" s="27">
        <v>67</v>
      </c>
      <c r="D88" s="27">
        <v>2.3292000000000002</v>
      </c>
      <c r="E88" s="27">
        <v>0.31030000000000002</v>
      </c>
      <c r="F88" s="27">
        <v>513.66039999999998</v>
      </c>
      <c r="G88" s="27">
        <v>1.9481999999999999</v>
      </c>
      <c r="H88" s="27">
        <v>3.8E-3</v>
      </c>
      <c r="I88" s="27">
        <v>3.0320999999999998</v>
      </c>
      <c r="J88" s="27">
        <v>5.7999999999999996E-3</v>
      </c>
      <c r="K88" s="27">
        <v>1.5564</v>
      </c>
      <c r="L88" s="27">
        <v>1.5304</v>
      </c>
      <c r="M88" s="26" t="s">
        <v>135</v>
      </c>
      <c r="N88" s="26" t="s">
        <v>143</v>
      </c>
      <c r="O88" s="26" t="s">
        <v>143</v>
      </c>
      <c r="P88" s="26" t="s">
        <v>137</v>
      </c>
      <c r="Q88" s="26" t="s">
        <v>138</v>
      </c>
      <c r="R88" s="26" t="s">
        <v>330</v>
      </c>
      <c r="S88" s="26" t="s">
        <v>331</v>
      </c>
    </row>
    <row r="89" spans="1:19" ht="13" x14ac:dyDescent="0.15">
      <c r="A89" s="26" t="s">
        <v>329</v>
      </c>
      <c r="B89" s="27">
        <v>58</v>
      </c>
      <c r="C89" s="27">
        <v>72</v>
      </c>
      <c r="D89" s="27">
        <v>0.31</v>
      </c>
      <c r="E89" s="27">
        <v>0.72309999999999997</v>
      </c>
      <c r="F89" s="27">
        <v>4.2066999999999997</v>
      </c>
      <c r="G89" s="27">
        <v>2.3816000000000002</v>
      </c>
      <c r="H89" s="27">
        <v>0.56620000000000004</v>
      </c>
      <c r="I89" s="27">
        <v>3.0466000000000002</v>
      </c>
      <c r="J89" s="27">
        <v>1.5207999999999999</v>
      </c>
      <c r="K89" s="27">
        <v>1.2791999999999999</v>
      </c>
      <c r="L89" s="27">
        <v>2.6861000000000002</v>
      </c>
      <c r="M89" s="26" t="s">
        <v>135</v>
      </c>
      <c r="N89" s="26" t="s">
        <v>143</v>
      </c>
      <c r="O89" s="26" t="s">
        <v>143</v>
      </c>
      <c r="P89" s="26" t="s">
        <v>137</v>
      </c>
      <c r="Q89" s="26" t="s">
        <v>138</v>
      </c>
      <c r="R89" s="26" t="s">
        <v>330</v>
      </c>
      <c r="S89" s="26" t="s">
        <v>331</v>
      </c>
    </row>
    <row r="90" spans="1:19" ht="13" x14ac:dyDescent="0.15">
      <c r="A90" s="26" t="s">
        <v>332</v>
      </c>
      <c r="B90" s="27">
        <v>55</v>
      </c>
      <c r="C90" s="27">
        <v>72</v>
      </c>
      <c r="D90" s="27">
        <v>0.15190000000000001</v>
      </c>
      <c r="E90" s="27">
        <v>841.54849999999999</v>
      </c>
      <c r="F90" s="27">
        <v>14.6031</v>
      </c>
      <c r="G90" s="27">
        <v>31.249099999999999</v>
      </c>
      <c r="H90" s="27">
        <v>2.1398999999999999</v>
      </c>
      <c r="I90" s="27">
        <v>3.9502000000000002</v>
      </c>
      <c r="J90" s="27">
        <v>2.3500999999999999</v>
      </c>
      <c r="K90" s="27">
        <v>0.12640000000000001</v>
      </c>
      <c r="L90" s="27">
        <v>1.0982000000000001</v>
      </c>
      <c r="M90" s="26" t="s">
        <v>135</v>
      </c>
      <c r="N90" s="26" t="s">
        <v>136</v>
      </c>
      <c r="O90" s="26" t="s">
        <v>136</v>
      </c>
      <c r="P90" s="26" t="s">
        <v>137</v>
      </c>
      <c r="Q90" s="26" t="s">
        <v>138</v>
      </c>
      <c r="R90" s="26" t="s">
        <v>333</v>
      </c>
      <c r="S90" s="26" t="s">
        <v>334</v>
      </c>
    </row>
    <row r="91" spans="1:19" ht="13" x14ac:dyDescent="0.15">
      <c r="A91" s="26" t="s">
        <v>335</v>
      </c>
      <c r="B91" s="27">
        <v>39</v>
      </c>
      <c r="C91" s="27">
        <v>55</v>
      </c>
      <c r="D91" s="27">
        <v>2.2330000000000001</v>
      </c>
      <c r="E91" s="27">
        <v>0.34050000000000002</v>
      </c>
      <c r="F91" s="27">
        <v>3.7545999999999999</v>
      </c>
      <c r="G91" s="27">
        <v>2.2563</v>
      </c>
      <c r="H91" s="27">
        <v>0.60099999999999998</v>
      </c>
      <c r="I91" s="27">
        <v>3.0543</v>
      </c>
      <c r="J91" s="27">
        <v>1.4097</v>
      </c>
      <c r="K91" s="27">
        <v>1.3535999999999999</v>
      </c>
      <c r="L91" s="27">
        <v>2.3458000000000001</v>
      </c>
      <c r="M91" s="26" t="s">
        <v>135</v>
      </c>
      <c r="N91" s="26" t="s">
        <v>143</v>
      </c>
      <c r="O91" s="26" t="s">
        <v>143</v>
      </c>
      <c r="P91" s="26" t="s">
        <v>137</v>
      </c>
      <c r="Q91" s="26" t="s">
        <v>138</v>
      </c>
      <c r="R91" s="26" t="s">
        <v>336</v>
      </c>
      <c r="S91" s="26" t="s">
        <v>337</v>
      </c>
    </row>
    <row r="92" spans="1:19" ht="13" x14ac:dyDescent="0.15">
      <c r="A92" s="26" t="s">
        <v>335</v>
      </c>
      <c r="B92" s="27">
        <v>39</v>
      </c>
      <c r="C92" s="27">
        <v>57</v>
      </c>
      <c r="D92" s="27">
        <v>0.44619999999999999</v>
      </c>
      <c r="E92" s="27">
        <v>1.9429000000000001</v>
      </c>
      <c r="F92" s="27">
        <v>4.9480000000000004</v>
      </c>
      <c r="G92" s="27">
        <v>5.2706999999999997</v>
      </c>
      <c r="H92" s="27">
        <v>1.0651999999999999</v>
      </c>
      <c r="I92" s="27">
        <v>9.2344000000000008</v>
      </c>
      <c r="J92" s="27">
        <v>5.5750000000000002</v>
      </c>
      <c r="K92" s="27">
        <v>1.752</v>
      </c>
      <c r="L92" s="27">
        <v>5.2337999999999996</v>
      </c>
      <c r="M92" s="26" t="s">
        <v>135</v>
      </c>
      <c r="N92" s="26" t="s">
        <v>143</v>
      </c>
      <c r="O92" s="26" t="s">
        <v>143</v>
      </c>
      <c r="P92" s="26" t="s">
        <v>137</v>
      </c>
      <c r="Q92" s="26" t="s">
        <v>138</v>
      </c>
      <c r="R92" s="26" t="s">
        <v>336</v>
      </c>
      <c r="S92" s="26" t="s">
        <v>337</v>
      </c>
    </row>
    <row r="93" spans="1:19" ht="13" x14ac:dyDescent="0.15">
      <c r="A93" s="26" t="s">
        <v>338</v>
      </c>
      <c r="B93" s="27">
        <v>54</v>
      </c>
      <c r="C93" s="27">
        <v>64</v>
      </c>
      <c r="D93" s="27">
        <v>0.49780000000000002</v>
      </c>
      <c r="E93" s="27">
        <v>0.86529999999999996</v>
      </c>
      <c r="F93" s="27">
        <v>3.4969999999999999</v>
      </c>
      <c r="G93" s="27">
        <v>2.5764999999999998</v>
      </c>
      <c r="H93" s="27">
        <v>0.73680000000000001</v>
      </c>
      <c r="I93" s="27">
        <v>4.3630000000000004</v>
      </c>
      <c r="J93" s="27">
        <v>3.3864999999999998</v>
      </c>
      <c r="K93" s="27">
        <v>1.6934</v>
      </c>
      <c r="L93" s="27">
        <v>4.5964</v>
      </c>
      <c r="M93" s="26" t="s">
        <v>135</v>
      </c>
      <c r="N93" s="26" t="s">
        <v>143</v>
      </c>
      <c r="O93" s="26" t="s">
        <v>143</v>
      </c>
      <c r="P93" s="26" t="s">
        <v>137</v>
      </c>
      <c r="Q93" s="26" t="s">
        <v>138</v>
      </c>
      <c r="R93" s="26" t="s">
        <v>339</v>
      </c>
      <c r="S93" s="26" t="s">
        <v>340</v>
      </c>
    </row>
    <row r="94" spans="1:19" ht="13" x14ac:dyDescent="0.15">
      <c r="A94" s="26" t="s">
        <v>341</v>
      </c>
      <c r="B94" s="27">
        <v>63</v>
      </c>
      <c r="C94" s="27">
        <v>75</v>
      </c>
      <c r="D94" s="27">
        <v>0.26190000000000002</v>
      </c>
      <c r="E94" s="27">
        <v>3.4081999999999999</v>
      </c>
      <c r="F94" s="27">
        <v>3.1473</v>
      </c>
      <c r="G94" s="27">
        <v>7.1177999999999999</v>
      </c>
      <c r="H94" s="27">
        <v>2.2616000000000001</v>
      </c>
      <c r="I94" s="27">
        <v>4.0498000000000003</v>
      </c>
      <c r="J94" s="27">
        <v>1.9006000000000001</v>
      </c>
      <c r="K94" s="27">
        <v>0.56899999999999995</v>
      </c>
      <c r="L94" s="27">
        <v>1.4407000000000001</v>
      </c>
      <c r="M94" s="26" t="s">
        <v>135</v>
      </c>
      <c r="N94" s="26" t="s">
        <v>155</v>
      </c>
      <c r="O94" s="26" t="s">
        <v>155</v>
      </c>
      <c r="P94" s="26" t="s">
        <v>137</v>
      </c>
      <c r="Q94" s="26" t="s">
        <v>138</v>
      </c>
      <c r="R94" s="26"/>
      <c r="S94" s="28"/>
    </row>
    <row r="95" spans="1:19" ht="13" x14ac:dyDescent="0.15">
      <c r="A95" s="26" t="s">
        <v>342</v>
      </c>
      <c r="B95" s="27">
        <v>41</v>
      </c>
      <c r="C95" s="27">
        <v>56</v>
      </c>
      <c r="D95" s="27">
        <v>2.3664000000000001</v>
      </c>
      <c r="E95" s="27">
        <v>0.14979999999999999</v>
      </c>
      <c r="F95" s="27">
        <v>6.1238999999999999</v>
      </c>
      <c r="G95" s="27">
        <v>1.2457</v>
      </c>
      <c r="H95" s="27">
        <v>0.2034</v>
      </c>
      <c r="I95" s="27">
        <v>4.7240000000000002</v>
      </c>
      <c r="J95" s="27">
        <v>0.6139</v>
      </c>
      <c r="K95" s="27">
        <v>3.7923</v>
      </c>
      <c r="L95" s="27">
        <v>3.0183</v>
      </c>
      <c r="M95" s="26" t="s">
        <v>135</v>
      </c>
      <c r="N95" s="26" t="s">
        <v>143</v>
      </c>
      <c r="O95" s="26" t="s">
        <v>143</v>
      </c>
      <c r="P95" s="26" t="s">
        <v>137</v>
      </c>
      <c r="Q95" s="26" t="s">
        <v>138</v>
      </c>
      <c r="R95" s="26" t="s">
        <v>343</v>
      </c>
      <c r="S95" s="26" t="s">
        <v>344</v>
      </c>
    </row>
    <row r="96" spans="1:19" ht="13" x14ac:dyDescent="0.15">
      <c r="A96" s="26" t="s">
        <v>342</v>
      </c>
      <c r="B96" s="27">
        <v>41</v>
      </c>
      <c r="C96" s="27">
        <v>58</v>
      </c>
      <c r="D96" s="27">
        <v>0.47049999999999997</v>
      </c>
      <c r="E96" s="27">
        <v>0.36680000000000001</v>
      </c>
      <c r="F96" s="27">
        <v>3.0495000000000001</v>
      </c>
      <c r="G96" s="27">
        <v>1.8321000000000001</v>
      </c>
      <c r="H96" s="27">
        <v>0.6008</v>
      </c>
      <c r="I96" s="27">
        <v>4.2862999999999998</v>
      </c>
      <c r="J96" s="27">
        <v>2.8081999999999998</v>
      </c>
      <c r="K96" s="27">
        <v>2.3395000000000001</v>
      </c>
      <c r="L96" s="27">
        <v>4.6741999999999999</v>
      </c>
      <c r="M96" s="26" t="s">
        <v>135</v>
      </c>
      <c r="N96" s="26" t="s">
        <v>143</v>
      </c>
      <c r="O96" s="26" t="s">
        <v>143</v>
      </c>
      <c r="P96" s="26" t="s">
        <v>137</v>
      </c>
      <c r="Q96" s="26" t="s">
        <v>138</v>
      </c>
      <c r="R96" s="26" t="s">
        <v>343</v>
      </c>
      <c r="S96" s="26" t="s">
        <v>344</v>
      </c>
    </row>
    <row r="97" spans="1:19" ht="13" x14ac:dyDescent="0.15">
      <c r="A97" s="26" t="s">
        <v>345</v>
      </c>
      <c r="B97" s="27">
        <v>42</v>
      </c>
      <c r="C97" s="27">
        <v>57</v>
      </c>
      <c r="D97" s="27">
        <v>0.25019999999999998</v>
      </c>
      <c r="E97" s="27">
        <v>1.9043000000000001</v>
      </c>
      <c r="F97" s="27">
        <v>4.1871999999999998</v>
      </c>
      <c r="G97" s="27">
        <v>7.3761999999999999</v>
      </c>
      <c r="H97" s="27">
        <v>1.7616000000000001</v>
      </c>
      <c r="I97" s="27">
        <v>3.5569999999999999</v>
      </c>
      <c r="J97" s="27">
        <v>11.198700000000001</v>
      </c>
      <c r="K97" s="27">
        <v>0.48220000000000002</v>
      </c>
      <c r="L97" s="27">
        <v>7.1341000000000001</v>
      </c>
      <c r="M97" s="26" t="s">
        <v>135</v>
      </c>
      <c r="N97" s="26" t="s">
        <v>186</v>
      </c>
      <c r="O97" s="26" t="s">
        <v>186</v>
      </c>
      <c r="P97" s="26" t="s">
        <v>137</v>
      </c>
      <c r="Q97" s="26" t="s">
        <v>138</v>
      </c>
      <c r="R97" s="26" t="s">
        <v>346</v>
      </c>
      <c r="S97" s="26" t="s">
        <v>347</v>
      </c>
    </row>
    <row r="98" spans="1:19" ht="13" x14ac:dyDescent="0.15">
      <c r="A98" s="26" t="s">
        <v>348</v>
      </c>
      <c r="B98" s="27">
        <v>45</v>
      </c>
      <c r="C98" s="27">
        <v>59</v>
      </c>
      <c r="D98" s="27">
        <v>0.25440000000000002</v>
      </c>
      <c r="E98" s="27">
        <v>1.6678999999999999</v>
      </c>
      <c r="F98" s="27">
        <v>4.3975</v>
      </c>
      <c r="G98" s="27">
        <v>9.0856999999999992</v>
      </c>
      <c r="H98" s="27">
        <v>2.0661</v>
      </c>
      <c r="I98" s="27">
        <v>3.1814</v>
      </c>
      <c r="J98" s="27">
        <v>3.9828999999999999</v>
      </c>
      <c r="K98" s="27">
        <v>0.35020000000000001</v>
      </c>
      <c r="L98" s="27">
        <v>2.4870999999999999</v>
      </c>
      <c r="M98" s="26" t="s">
        <v>135</v>
      </c>
      <c r="N98" s="26" t="s">
        <v>182</v>
      </c>
      <c r="O98" s="26" t="s">
        <v>182</v>
      </c>
      <c r="P98" s="26" t="s">
        <v>137</v>
      </c>
      <c r="Q98" s="26" t="s">
        <v>138</v>
      </c>
      <c r="R98" s="26" t="s">
        <v>349</v>
      </c>
      <c r="S98" s="26" t="s">
        <v>350</v>
      </c>
    </row>
    <row r="99" spans="1:19" ht="13" x14ac:dyDescent="0.15">
      <c r="A99" s="26" t="s">
        <v>351</v>
      </c>
      <c r="B99" s="27">
        <v>31</v>
      </c>
      <c r="C99" s="27">
        <v>35</v>
      </c>
      <c r="D99" s="27">
        <v>1.8337000000000001</v>
      </c>
      <c r="E99" s="27">
        <v>0.154</v>
      </c>
      <c r="F99" s="27">
        <v>3.2928000000000002</v>
      </c>
      <c r="G99" s="27">
        <v>1.0163</v>
      </c>
      <c r="H99" s="27">
        <v>0.30859999999999999</v>
      </c>
      <c r="I99" s="27">
        <v>4.0777999999999999</v>
      </c>
      <c r="J99" s="27">
        <v>1.5615000000000001</v>
      </c>
      <c r="K99" s="27">
        <v>4.0124000000000004</v>
      </c>
      <c r="L99" s="27">
        <v>5.0591999999999997</v>
      </c>
      <c r="M99" s="26" t="s">
        <v>135</v>
      </c>
      <c r="N99" s="26" t="s">
        <v>143</v>
      </c>
      <c r="O99" s="26" t="s">
        <v>155</v>
      </c>
      <c r="P99" s="26" t="s">
        <v>137</v>
      </c>
      <c r="Q99" s="26" t="s">
        <v>138</v>
      </c>
      <c r="R99" s="26" t="s">
        <v>352</v>
      </c>
      <c r="S99" s="26" t="s">
        <v>353</v>
      </c>
    </row>
    <row r="100" spans="1:19" ht="13" x14ac:dyDescent="0.15">
      <c r="A100" s="26" t="s">
        <v>354</v>
      </c>
      <c r="B100" s="27">
        <v>43</v>
      </c>
      <c r="C100" s="27">
        <v>53</v>
      </c>
      <c r="D100" s="27">
        <v>1.2784</v>
      </c>
      <c r="E100" s="27">
        <v>0.51790000000000003</v>
      </c>
      <c r="F100" s="27">
        <v>31.622399999999999</v>
      </c>
      <c r="G100" s="27">
        <v>2.3090000000000002</v>
      </c>
      <c r="H100" s="27">
        <v>7.2999999999999995E-2</v>
      </c>
      <c r="I100" s="27">
        <v>4.4615999999999998</v>
      </c>
      <c r="J100" s="27">
        <v>7.1099999999999997E-2</v>
      </c>
      <c r="K100" s="27">
        <v>1.9322999999999999</v>
      </c>
      <c r="L100" s="27">
        <v>0.97330000000000005</v>
      </c>
      <c r="M100" s="26" t="s">
        <v>142</v>
      </c>
      <c r="N100" s="26" t="s">
        <v>155</v>
      </c>
      <c r="O100" s="26" t="s">
        <v>155</v>
      </c>
      <c r="P100" s="26" t="s">
        <v>137</v>
      </c>
      <c r="Q100" s="26" t="s">
        <v>138</v>
      </c>
      <c r="R100" s="26" t="s">
        <v>355</v>
      </c>
      <c r="S100" s="26" t="s">
        <v>356</v>
      </c>
    </row>
    <row r="101" spans="1:19" ht="13" x14ac:dyDescent="0.15">
      <c r="A101" s="26" t="s">
        <v>357</v>
      </c>
      <c r="B101" s="27">
        <v>48</v>
      </c>
      <c r="C101" s="27">
        <v>53</v>
      </c>
      <c r="D101" s="27">
        <v>0.72219999999999995</v>
      </c>
      <c r="E101" s="27">
        <v>0.53580000000000005</v>
      </c>
      <c r="F101" s="27">
        <v>15.7196</v>
      </c>
      <c r="G101" s="27">
        <v>2.4759000000000002</v>
      </c>
      <c r="H101" s="27">
        <v>0.1575</v>
      </c>
      <c r="I101" s="27">
        <v>3.7858000000000001</v>
      </c>
      <c r="J101" s="27">
        <v>0.1709</v>
      </c>
      <c r="K101" s="27">
        <v>1.5290999999999999</v>
      </c>
      <c r="L101" s="27">
        <v>1.6489</v>
      </c>
      <c r="M101" s="26" t="s">
        <v>135</v>
      </c>
      <c r="N101" s="26" t="s">
        <v>186</v>
      </c>
      <c r="O101" s="26" t="s">
        <v>186</v>
      </c>
      <c r="P101" s="26" t="s">
        <v>137</v>
      </c>
      <c r="Q101" s="26" t="s">
        <v>138</v>
      </c>
      <c r="R101" s="26" t="s">
        <v>358</v>
      </c>
      <c r="S101" s="26" t="s">
        <v>359</v>
      </c>
    </row>
    <row r="102" spans="1:19" ht="13" x14ac:dyDescent="0.15">
      <c r="A102" s="26" t="s">
        <v>360</v>
      </c>
      <c r="B102" s="27">
        <v>45</v>
      </c>
      <c r="C102" s="27">
        <v>70</v>
      </c>
      <c r="D102" s="27">
        <v>0.66420000000000001</v>
      </c>
      <c r="E102" s="27">
        <v>0.20050000000000001</v>
      </c>
      <c r="F102" s="27">
        <v>3.4304000000000001</v>
      </c>
      <c r="G102" s="27">
        <v>0.84279999999999999</v>
      </c>
      <c r="H102" s="27">
        <v>0.2457</v>
      </c>
      <c r="I102" s="27">
        <v>3.8361999999999998</v>
      </c>
      <c r="J102" s="27">
        <v>0.85809999999999997</v>
      </c>
      <c r="K102" s="27">
        <v>4.5518999999999998</v>
      </c>
      <c r="L102" s="27">
        <v>3.4927000000000001</v>
      </c>
      <c r="M102" s="26" t="s">
        <v>142</v>
      </c>
      <c r="N102" s="26" t="s">
        <v>143</v>
      </c>
      <c r="O102" s="26" t="s">
        <v>143</v>
      </c>
      <c r="P102" s="26" t="s">
        <v>137</v>
      </c>
      <c r="Q102" s="26" t="s">
        <v>138</v>
      </c>
      <c r="R102" s="26" t="s">
        <v>361</v>
      </c>
      <c r="S102" s="26" t="s">
        <v>362</v>
      </c>
    </row>
    <row r="103" spans="1:19" ht="13" x14ac:dyDescent="0.15">
      <c r="A103" s="26" t="s">
        <v>363</v>
      </c>
      <c r="B103" s="27">
        <v>41</v>
      </c>
      <c r="C103" s="27">
        <v>58</v>
      </c>
      <c r="D103" s="27">
        <v>0.2009</v>
      </c>
      <c r="E103" s="27">
        <v>2.4813000000000001</v>
      </c>
      <c r="F103" s="27">
        <v>3.0063</v>
      </c>
      <c r="G103" s="27">
        <v>3.2132999999999998</v>
      </c>
      <c r="H103" s="27">
        <v>1.0688</v>
      </c>
      <c r="I103" s="27">
        <v>3.5731999999999999</v>
      </c>
      <c r="J103" s="27">
        <v>4.9156000000000004</v>
      </c>
      <c r="K103" s="27">
        <v>1.1120000000000001</v>
      </c>
      <c r="L103" s="27">
        <v>4.5990000000000002</v>
      </c>
      <c r="M103" s="26" t="s">
        <v>135</v>
      </c>
      <c r="N103" s="26" t="s">
        <v>143</v>
      </c>
      <c r="O103" s="26" t="s">
        <v>143</v>
      </c>
      <c r="P103" s="26" t="s">
        <v>137</v>
      </c>
      <c r="Q103" s="26" t="s">
        <v>138</v>
      </c>
      <c r="R103" s="26" t="s">
        <v>364</v>
      </c>
      <c r="S103" s="26" t="s">
        <v>365</v>
      </c>
    </row>
    <row r="104" spans="1:19" ht="13" x14ac:dyDescent="0.15">
      <c r="A104" s="26" t="s">
        <v>366</v>
      </c>
      <c r="B104" s="27">
        <v>35</v>
      </c>
      <c r="C104" s="27">
        <v>44</v>
      </c>
      <c r="D104" s="27">
        <v>0.58979999999999999</v>
      </c>
      <c r="E104" s="27">
        <v>0.37980000000000003</v>
      </c>
      <c r="F104" s="27">
        <v>3.5436000000000001</v>
      </c>
      <c r="G104" s="27">
        <v>2.6034000000000002</v>
      </c>
      <c r="H104" s="27">
        <v>0.73470000000000002</v>
      </c>
      <c r="I104" s="27">
        <v>14.071</v>
      </c>
      <c r="J104" s="27">
        <v>28.073599999999999</v>
      </c>
      <c r="K104" s="27">
        <v>5.4048999999999996</v>
      </c>
      <c r="L104" s="27">
        <v>38.212200000000003</v>
      </c>
      <c r="M104" s="26" t="s">
        <v>135</v>
      </c>
      <c r="N104" s="26" t="s">
        <v>136</v>
      </c>
      <c r="O104" s="26" t="s">
        <v>136</v>
      </c>
      <c r="P104" s="26" t="s">
        <v>137</v>
      </c>
      <c r="Q104" s="26" t="s">
        <v>138</v>
      </c>
      <c r="R104" s="26" t="s">
        <v>367</v>
      </c>
      <c r="S104" s="26" t="s">
        <v>368</v>
      </c>
    </row>
    <row r="105" spans="1:19" ht="13" x14ac:dyDescent="0.15">
      <c r="A105" s="26" t="s">
        <v>369</v>
      </c>
      <c r="B105" s="27">
        <v>31</v>
      </c>
      <c r="C105" s="27">
        <v>33</v>
      </c>
      <c r="D105" s="27">
        <v>0.54490000000000005</v>
      </c>
      <c r="E105" s="27">
        <v>0.46160000000000001</v>
      </c>
      <c r="F105" s="27">
        <v>3.9479000000000002</v>
      </c>
      <c r="G105" s="27">
        <v>2.2176999999999998</v>
      </c>
      <c r="H105" s="27">
        <v>0.56169999999999998</v>
      </c>
      <c r="I105" s="27">
        <v>5.6479999999999997</v>
      </c>
      <c r="J105" s="27">
        <v>6.0414000000000003</v>
      </c>
      <c r="K105" s="27">
        <v>2.5468000000000002</v>
      </c>
      <c r="L105" s="27">
        <v>10.755100000000001</v>
      </c>
      <c r="M105" s="26" t="s">
        <v>135</v>
      </c>
      <c r="N105" s="26" t="s">
        <v>155</v>
      </c>
      <c r="O105" s="26" t="s">
        <v>136</v>
      </c>
      <c r="P105" s="26" t="s">
        <v>137</v>
      </c>
      <c r="Q105" s="26" t="s">
        <v>138</v>
      </c>
      <c r="R105" s="26" t="s">
        <v>370</v>
      </c>
      <c r="S105" s="26" t="s">
        <v>371</v>
      </c>
    </row>
    <row r="106" spans="1:19" ht="13" x14ac:dyDescent="0.15">
      <c r="A106" s="26" t="s">
        <v>372</v>
      </c>
      <c r="B106" s="27">
        <v>38</v>
      </c>
      <c r="C106" s="27">
        <v>44</v>
      </c>
      <c r="D106" s="27">
        <v>0.30659999999999998</v>
      </c>
      <c r="E106" s="27">
        <v>1.319</v>
      </c>
      <c r="F106" s="27">
        <v>3.3689</v>
      </c>
      <c r="G106" s="27">
        <v>2.9087000000000001</v>
      </c>
      <c r="H106" s="27">
        <v>0.86339999999999995</v>
      </c>
      <c r="I106" s="27">
        <v>5.0838999999999999</v>
      </c>
      <c r="J106" s="27">
        <v>7.9050000000000002</v>
      </c>
      <c r="K106" s="27">
        <v>1.7478</v>
      </c>
      <c r="L106" s="27">
        <v>9.1555</v>
      </c>
      <c r="M106" s="26" t="s">
        <v>135</v>
      </c>
      <c r="N106" s="26" t="s">
        <v>136</v>
      </c>
      <c r="O106" s="26" t="s">
        <v>136</v>
      </c>
      <c r="P106" s="26" t="s">
        <v>137</v>
      </c>
      <c r="Q106" s="26" t="s">
        <v>138</v>
      </c>
      <c r="R106" s="26" t="s">
        <v>373</v>
      </c>
      <c r="S106" s="26" t="s">
        <v>374</v>
      </c>
    </row>
    <row r="107" spans="1:19" ht="13" x14ac:dyDescent="0.15">
      <c r="A107" s="26" t="s">
        <v>375</v>
      </c>
      <c r="B107" s="27">
        <v>48</v>
      </c>
      <c r="C107" s="27">
        <v>53</v>
      </c>
      <c r="D107" s="27">
        <v>0.29730000000000001</v>
      </c>
      <c r="E107" s="27">
        <v>0.90139999999999998</v>
      </c>
      <c r="F107" s="27">
        <v>5.5625</v>
      </c>
      <c r="G107" s="27">
        <v>7.6692999999999998</v>
      </c>
      <c r="H107" s="27">
        <v>1.3788</v>
      </c>
      <c r="I107" s="27">
        <v>3.6320000000000001</v>
      </c>
      <c r="J107" s="27">
        <v>9.3534000000000006</v>
      </c>
      <c r="K107" s="27">
        <v>0.47360000000000002</v>
      </c>
      <c r="L107" s="27">
        <v>6.7839</v>
      </c>
      <c r="M107" s="26" t="s">
        <v>135</v>
      </c>
      <c r="N107" s="26" t="s">
        <v>143</v>
      </c>
      <c r="O107" s="26" t="s">
        <v>143</v>
      </c>
      <c r="P107" s="26" t="s">
        <v>137</v>
      </c>
      <c r="Q107" s="26" t="s">
        <v>138</v>
      </c>
      <c r="R107" s="26" t="s">
        <v>376</v>
      </c>
      <c r="S107" s="26" t="s">
        <v>377</v>
      </c>
    </row>
    <row r="108" spans="1:19" ht="13" x14ac:dyDescent="0.15">
      <c r="A108" s="26" t="s">
        <v>378</v>
      </c>
      <c r="B108" s="27">
        <v>43</v>
      </c>
      <c r="C108" s="27">
        <v>55</v>
      </c>
      <c r="D108" s="27">
        <v>0.27279999999999999</v>
      </c>
      <c r="E108" s="27">
        <v>0.80730000000000002</v>
      </c>
      <c r="F108" s="27">
        <v>4.2796000000000003</v>
      </c>
      <c r="G108" s="27">
        <v>2.8353000000000002</v>
      </c>
      <c r="H108" s="27">
        <v>0.66249999999999998</v>
      </c>
      <c r="I108" s="27">
        <v>3.4506000000000001</v>
      </c>
      <c r="J108" s="27">
        <v>1.8291999999999999</v>
      </c>
      <c r="K108" s="27">
        <v>1.2170000000000001</v>
      </c>
      <c r="L108" s="27">
        <v>2.7610000000000001</v>
      </c>
      <c r="M108" s="26" t="s">
        <v>135</v>
      </c>
      <c r="N108" s="26" t="s">
        <v>143</v>
      </c>
      <c r="O108" s="26" t="s">
        <v>143</v>
      </c>
      <c r="P108" s="26" t="s">
        <v>137</v>
      </c>
      <c r="Q108" s="26" t="s">
        <v>138</v>
      </c>
      <c r="R108" s="26" t="s">
        <v>379</v>
      </c>
      <c r="S108" s="26" t="s">
        <v>380</v>
      </c>
    </row>
    <row r="109" spans="1:19" ht="13" x14ac:dyDescent="0.15">
      <c r="A109" s="26" t="s">
        <v>381</v>
      </c>
      <c r="B109" s="27">
        <v>34</v>
      </c>
      <c r="C109" s="27">
        <v>46</v>
      </c>
      <c r="D109" s="27">
        <v>0.34260000000000002</v>
      </c>
      <c r="E109" s="27">
        <v>0.93</v>
      </c>
      <c r="F109" s="27">
        <v>3.1840000000000002</v>
      </c>
      <c r="G109" s="27">
        <v>2.5998999999999999</v>
      </c>
      <c r="H109" s="27">
        <v>0.81659999999999999</v>
      </c>
      <c r="I109" s="27">
        <v>6.8996000000000004</v>
      </c>
      <c r="J109" s="27">
        <v>7.1477000000000004</v>
      </c>
      <c r="K109" s="27">
        <v>2.6537000000000002</v>
      </c>
      <c r="L109" s="27">
        <v>8.7532999999999994</v>
      </c>
      <c r="M109" s="26" t="s">
        <v>135</v>
      </c>
      <c r="N109" s="26" t="s">
        <v>143</v>
      </c>
      <c r="O109" s="26" t="s">
        <v>143</v>
      </c>
      <c r="P109" s="26" t="s">
        <v>137</v>
      </c>
      <c r="Q109" s="26" t="s">
        <v>138</v>
      </c>
      <c r="R109" s="26" t="s">
        <v>382</v>
      </c>
      <c r="S109" s="26" t="s">
        <v>383</v>
      </c>
    </row>
    <row r="110" spans="1:19" ht="13" x14ac:dyDescent="0.15">
      <c r="A110" s="26" t="s">
        <v>384</v>
      </c>
      <c r="B110" s="27">
        <v>47</v>
      </c>
      <c r="C110" s="27">
        <v>56</v>
      </c>
      <c r="D110" s="27">
        <v>0.624</v>
      </c>
      <c r="E110" s="27">
        <v>0.98329999999999995</v>
      </c>
      <c r="F110" s="27">
        <v>3.4079999999999999</v>
      </c>
      <c r="G110" s="27">
        <v>15.624599999999999</v>
      </c>
      <c r="H110" s="27">
        <v>4.5846</v>
      </c>
      <c r="I110" s="27">
        <v>4.4138999999999999</v>
      </c>
      <c r="J110" s="27">
        <v>0.94950000000000001</v>
      </c>
      <c r="K110" s="27">
        <v>0.28249999999999997</v>
      </c>
      <c r="L110" s="27">
        <v>0.49430000000000002</v>
      </c>
      <c r="M110" s="26" t="s">
        <v>148</v>
      </c>
      <c r="N110" s="26" t="s">
        <v>136</v>
      </c>
      <c r="O110" s="26" t="s">
        <v>136</v>
      </c>
      <c r="P110" s="26" t="s">
        <v>137</v>
      </c>
      <c r="Q110" s="26" t="s">
        <v>138</v>
      </c>
      <c r="R110" s="26" t="s">
        <v>385</v>
      </c>
      <c r="S110" s="26" t="s">
        <v>386</v>
      </c>
    </row>
    <row r="111" spans="1:19" ht="13" x14ac:dyDescent="0.15">
      <c r="A111" s="26" t="s">
        <v>387</v>
      </c>
      <c r="B111" s="27">
        <v>40</v>
      </c>
      <c r="C111" s="27">
        <v>50</v>
      </c>
      <c r="D111" s="27">
        <v>0.25440000000000002</v>
      </c>
      <c r="E111" s="27">
        <v>0.47239999999999999</v>
      </c>
      <c r="F111" s="27">
        <v>3.0228000000000002</v>
      </c>
      <c r="G111" s="27">
        <v>1.6253</v>
      </c>
      <c r="H111" s="27">
        <v>0.53769999999999996</v>
      </c>
      <c r="I111" s="27">
        <v>3.9598</v>
      </c>
      <c r="J111" s="27">
        <v>3.7854999999999999</v>
      </c>
      <c r="K111" s="27">
        <v>2.4363999999999999</v>
      </c>
      <c r="L111" s="27">
        <v>7.0404999999999998</v>
      </c>
      <c r="M111" s="26" t="s">
        <v>135</v>
      </c>
      <c r="N111" s="26" t="s">
        <v>155</v>
      </c>
      <c r="O111" s="26" t="s">
        <v>182</v>
      </c>
      <c r="P111" s="26" t="s">
        <v>137</v>
      </c>
      <c r="Q111" s="26" t="s">
        <v>138</v>
      </c>
      <c r="R111" s="26" t="s">
        <v>388</v>
      </c>
      <c r="S111" s="26" t="s">
        <v>389</v>
      </c>
    </row>
    <row r="112" spans="1:19" ht="13" x14ac:dyDescent="0.15">
      <c r="A112" s="26" t="s">
        <v>390</v>
      </c>
      <c r="B112" s="27">
        <v>37</v>
      </c>
      <c r="C112" s="27">
        <v>43</v>
      </c>
      <c r="D112" s="27">
        <v>0.32379999999999998</v>
      </c>
      <c r="E112" s="27">
        <v>0.5575</v>
      </c>
      <c r="F112" s="27">
        <v>3.2183000000000002</v>
      </c>
      <c r="G112" s="27">
        <v>4.2515999999999998</v>
      </c>
      <c r="H112" s="27">
        <v>1.3210999999999999</v>
      </c>
      <c r="I112" s="27">
        <v>3.2122000000000002</v>
      </c>
      <c r="J112" s="27">
        <v>3.4519000000000002</v>
      </c>
      <c r="K112" s="27">
        <v>0.75549999999999995</v>
      </c>
      <c r="L112" s="27">
        <v>2.6128999999999998</v>
      </c>
      <c r="M112" s="26" t="s">
        <v>135</v>
      </c>
      <c r="N112" s="26" t="s">
        <v>136</v>
      </c>
      <c r="O112" s="26" t="s">
        <v>136</v>
      </c>
      <c r="P112" s="26" t="s">
        <v>137</v>
      </c>
      <c r="Q112" s="26" t="s">
        <v>138</v>
      </c>
      <c r="R112" s="26" t="s">
        <v>391</v>
      </c>
      <c r="S112" s="26" t="s">
        <v>392</v>
      </c>
    </row>
    <row r="113" spans="1:19" ht="13" x14ac:dyDescent="0.15">
      <c r="A113" s="26" t="s">
        <v>393</v>
      </c>
      <c r="B113" s="27">
        <v>12</v>
      </c>
      <c r="C113" s="27">
        <v>16</v>
      </c>
      <c r="D113" s="27">
        <v>2.3123999999999998</v>
      </c>
      <c r="E113" s="27">
        <v>0.15640000000000001</v>
      </c>
      <c r="F113" s="27">
        <v>4.5651999999999999</v>
      </c>
      <c r="G113" s="27">
        <v>0.85050000000000003</v>
      </c>
      <c r="H113" s="27">
        <v>0.18629999999999999</v>
      </c>
      <c r="I113" s="27">
        <v>8.5566999999999993</v>
      </c>
      <c r="J113" s="27">
        <v>2.0651999999999999</v>
      </c>
      <c r="K113" s="27">
        <v>10.061400000000001</v>
      </c>
      <c r="L113" s="27">
        <v>11.085900000000001</v>
      </c>
      <c r="M113" s="26" t="s">
        <v>135</v>
      </c>
      <c r="N113" s="26" t="s">
        <v>143</v>
      </c>
      <c r="O113" s="26" t="s">
        <v>143</v>
      </c>
      <c r="P113" s="26" t="s">
        <v>137</v>
      </c>
      <c r="Q113" s="26" t="s">
        <v>138</v>
      </c>
      <c r="R113" s="26" t="s">
        <v>394</v>
      </c>
      <c r="S113" s="26" t="s">
        <v>395</v>
      </c>
    </row>
    <row r="114" spans="1:19" ht="13" x14ac:dyDescent="0.15">
      <c r="A114" s="26" t="s">
        <v>396</v>
      </c>
      <c r="B114" s="27">
        <v>22</v>
      </c>
      <c r="C114" s="27">
        <v>29</v>
      </c>
      <c r="D114" s="27">
        <v>0.29870000000000002</v>
      </c>
      <c r="E114" s="27">
        <v>0.81230000000000002</v>
      </c>
      <c r="F114" s="27">
        <v>3.0541999999999998</v>
      </c>
      <c r="G114" s="27">
        <v>2.5085999999999999</v>
      </c>
      <c r="H114" s="27">
        <v>0.82140000000000002</v>
      </c>
      <c r="I114" s="27">
        <v>7.1707999999999998</v>
      </c>
      <c r="J114" s="27">
        <v>9.4518000000000004</v>
      </c>
      <c r="K114" s="27">
        <v>2.8584000000000001</v>
      </c>
      <c r="L114" s="27">
        <v>12.0916</v>
      </c>
      <c r="M114" s="26" t="s">
        <v>135</v>
      </c>
      <c r="N114" s="26" t="s">
        <v>190</v>
      </c>
      <c r="O114" s="26" t="s">
        <v>190</v>
      </c>
      <c r="P114" s="26" t="s">
        <v>137</v>
      </c>
      <c r="Q114" s="26" t="s">
        <v>138</v>
      </c>
      <c r="R114" s="26" t="s">
        <v>397</v>
      </c>
      <c r="S114" s="26" t="s">
        <v>398</v>
      </c>
    </row>
    <row r="115" spans="1:19" ht="13" x14ac:dyDescent="0.15">
      <c r="A115" s="26" t="s">
        <v>399</v>
      </c>
      <c r="B115" s="27">
        <v>22</v>
      </c>
      <c r="C115" s="27">
        <v>26</v>
      </c>
      <c r="D115" s="27">
        <v>0.41310000000000002</v>
      </c>
      <c r="E115" s="27">
        <v>0.46800000000000003</v>
      </c>
      <c r="F115" s="27">
        <v>3.0792000000000002</v>
      </c>
      <c r="G115" s="27">
        <v>2.1791</v>
      </c>
      <c r="H115" s="27">
        <v>0.7077</v>
      </c>
      <c r="I115" s="27">
        <v>8.3622999999999994</v>
      </c>
      <c r="J115" s="27">
        <v>5.4714999999999998</v>
      </c>
      <c r="K115" s="27">
        <v>3.8374999999999999</v>
      </c>
      <c r="L115" s="27">
        <v>7.7314999999999996</v>
      </c>
      <c r="M115" s="26" t="s">
        <v>135</v>
      </c>
      <c r="N115" s="26" t="s">
        <v>136</v>
      </c>
      <c r="O115" s="26" t="s">
        <v>136</v>
      </c>
      <c r="P115" s="26" t="s">
        <v>137</v>
      </c>
      <c r="Q115" s="26" t="s">
        <v>138</v>
      </c>
      <c r="R115" s="26" t="s">
        <v>400</v>
      </c>
      <c r="S115" s="26" t="s">
        <v>401</v>
      </c>
    </row>
    <row r="116" spans="1:19" ht="13" x14ac:dyDescent="0.15">
      <c r="A116" s="26" t="s">
        <v>402</v>
      </c>
      <c r="B116" s="27">
        <v>31</v>
      </c>
      <c r="C116" s="27">
        <v>44</v>
      </c>
      <c r="D116" s="27">
        <v>0.38950000000000001</v>
      </c>
      <c r="E116" s="27">
        <v>0.44879999999999998</v>
      </c>
      <c r="F116" s="27">
        <v>3.0365000000000002</v>
      </c>
      <c r="G116" s="27">
        <v>1.8047</v>
      </c>
      <c r="H116" s="27">
        <v>0.59430000000000005</v>
      </c>
      <c r="I116" s="27">
        <v>10.403499999999999</v>
      </c>
      <c r="J116" s="27">
        <v>7.5324999999999998</v>
      </c>
      <c r="K116" s="27">
        <v>5.7645999999999997</v>
      </c>
      <c r="L116" s="27">
        <v>12.6736</v>
      </c>
      <c r="M116" s="26" t="s">
        <v>135</v>
      </c>
      <c r="N116" s="26" t="s">
        <v>155</v>
      </c>
      <c r="O116" s="26" t="s">
        <v>155</v>
      </c>
      <c r="P116" s="26" t="s">
        <v>137</v>
      </c>
      <c r="Q116" s="26" t="s">
        <v>138</v>
      </c>
      <c r="R116" s="26" t="s">
        <v>403</v>
      </c>
      <c r="S116" s="26" t="s">
        <v>404</v>
      </c>
    </row>
    <row r="117" spans="1:19" ht="13" x14ac:dyDescent="0.15">
      <c r="A117" s="26" t="s">
        <v>405</v>
      </c>
      <c r="B117" s="27">
        <v>26</v>
      </c>
      <c r="C117" s="27">
        <v>34</v>
      </c>
      <c r="D117" s="27">
        <v>0.21260000000000001</v>
      </c>
      <c r="E117" s="27">
        <v>2.3557999999999999</v>
      </c>
      <c r="F117" s="27">
        <v>4.6580000000000004</v>
      </c>
      <c r="G117" s="27">
        <v>8.0139999999999993</v>
      </c>
      <c r="H117" s="27">
        <v>1.7204999999999999</v>
      </c>
      <c r="I117" s="27">
        <v>6.5750999999999999</v>
      </c>
      <c r="J117" s="27">
        <v>16.069800000000001</v>
      </c>
      <c r="K117" s="27">
        <v>0.82050000000000001</v>
      </c>
      <c r="L117" s="27">
        <v>10.845499999999999</v>
      </c>
      <c r="M117" s="26" t="s">
        <v>135</v>
      </c>
      <c r="N117" s="26" t="s">
        <v>136</v>
      </c>
      <c r="O117" s="26" t="s">
        <v>136</v>
      </c>
      <c r="P117" s="26" t="s">
        <v>137</v>
      </c>
      <c r="Q117" s="26" t="s">
        <v>138</v>
      </c>
      <c r="R117" s="26" t="s">
        <v>406</v>
      </c>
      <c r="S117" s="26" t="s">
        <v>407</v>
      </c>
    </row>
    <row r="118" spans="1:19" ht="13" x14ac:dyDescent="0.15">
      <c r="A118" s="26" t="s">
        <v>408</v>
      </c>
      <c r="B118" s="27">
        <v>30</v>
      </c>
      <c r="C118" s="27">
        <v>47</v>
      </c>
      <c r="D118" s="27">
        <v>0.34839999999999999</v>
      </c>
      <c r="E118" s="27">
        <v>0.74480000000000002</v>
      </c>
      <c r="F118" s="27">
        <v>4.2453000000000003</v>
      </c>
      <c r="G118" s="27">
        <v>3.6602999999999999</v>
      </c>
      <c r="H118" s="27">
        <v>0.86219999999999997</v>
      </c>
      <c r="I118" s="27">
        <v>3.4016999999999999</v>
      </c>
      <c r="J118" s="27">
        <v>2.9950000000000001</v>
      </c>
      <c r="K118" s="27">
        <v>0.9294</v>
      </c>
      <c r="L118" s="27">
        <v>3.4735999999999998</v>
      </c>
      <c r="M118" s="26" t="s">
        <v>135</v>
      </c>
      <c r="N118" s="26" t="s">
        <v>155</v>
      </c>
      <c r="O118" s="26" t="s">
        <v>190</v>
      </c>
      <c r="P118" s="26" t="s">
        <v>137</v>
      </c>
      <c r="Q118" s="26" t="s">
        <v>138</v>
      </c>
      <c r="R118" s="26" t="s">
        <v>409</v>
      </c>
      <c r="S118" s="26" t="s">
        <v>410</v>
      </c>
    </row>
    <row r="119" spans="1:19" ht="13" x14ac:dyDescent="0.15">
      <c r="A119" s="26" t="s">
        <v>411</v>
      </c>
      <c r="B119" s="27">
        <v>34</v>
      </c>
      <c r="C119" s="27">
        <v>45</v>
      </c>
      <c r="D119" s="27">
        <v>0.52600000000000002</v>
      </c>
      <c r="E119" s="27">
        <v>0.44619999999999999</v>
      </c>
      <c r="F119" s="27">
        <v>7.4924999999999997</v>
      </c>
      <c r="G119" s="27">
        <v>2.0501999999999998</v>
      </c>
      <c r="H119" s="27">
        <v>0.27360000000000001</v>
      </c>
      <c r="I119" s="27">
        <v>3.6240999999999999</v>
      </c>
      <c r="J119" s="27">
        <v>1.2504</v>
      </c>
      <c r="K119" s="27">
        <v>1.7677</v>
      </c>
      <c r="L119" s="27">
        <v>4.5694999999999997</v>
      </c>
      <c r="M119" s="26" t="s">
        <v>135</v>
      </c>
      <c r="N119" s="26" t="s">
        <v>143</v>
      </c>
      <c r="O119" s="26" t="s">
        <v>143</v>
      </c>
      <c r="P119" s="26" t="s">
        <v>137</v>
      </c>
      <c r="Q119" s="26" t="s">
        <v>138</v>
      </c>
      <c r="R119" s="26" t="s">
        <v>412</v>
      </c>
      <c r="S119" s="26" t="s">
        <v>413</v>
      </c>
    </row>
    <row r="120" spans="1:19" ht="13" x14ac:dyDescent="0.15">
      <c r="A120" s="26" t="s">
        <v>414</v>
      </c>
      <c r="B120" s="27">
        <v>35</v>
      </c>
      <c r="C120" s="27">
        <v>37</v>
      </c>
      <c r="D120" s="27">
        <v>1.0736000000000001</v>
      </c>
      <c r="E120" s="27">
        <v>0.15629999999999999</v>
      </c>
      <c r="F120" s="27">
        <v>13.042899999999999</v>
      </c>
      <c r="G120" s="27">
        <v>0.71330000000000005</v>
      </c>
      <c r="H120" s="27">
        <v>5.4699999999999999E-2</v>
      </c>
      <c r="I120" s="27">
        <v>3.2763</v>
      </c>
      <c r="J120" s="27">
        <v>0.26169999999999999</v>
      </c>
      <c r="K120" s="27">
        <v>4.5933999999999999</v>
      </c>
      <c r="L120" s="27">
        <v>4.7858999999999998</v>
      </c>
      <c r="M120" s="26" t="s">
        <v>135</v>
      </c>
      <c r="N120" s="26" t="s">
        <v>143</v>
      </c>
      <c r="O120" s="26" t="s">
        <v>143</v>
      </c>
      <c r="P120" s="26" t="s">
        <v>137</v>
      </c>
      <c r="Q120" s="26" t="s">
        <v>138</v>
      </c>
      <c r="R120" s="26" t="s">
        <v>415</v>
      </c>
      <c r="S120" s="26" t="s">
        <v>416</v>
      </c>
    </row>
    <row r="121" spans="1:19" ht="13" x14ac:dyDescent="0.15">
      <c r="A121" s="26" t="s">
        <v>417</v>
      </c>
      <c r="B121" s="27">
        <v>39</v>
      </c>
      <c r="C121" s="27">
        <v>50</v>
      </c>
      <c r="D121" s="27">
        <v>0.4027</v>
      </c>
      <c r="E121" s="27">
        <v>0.54600000000000004</v>
      </c>
      <c r="F121" s="27">
        <v>3.3717999999999999</v>
      </c>
      <c r="G121" s="27">
        <v>3.5602</v>
      </c>
      <c r="H121" s="27">
        <v>1.0559000000000001</v>
      </c>
      <c r="I121" s="27">
        <v>3.6166</v>
      </c>
      <c r="J121" s="27">
        <v>5.0528000000000004</v>
      </c>
      <c r="K121" s="27">
        <v>1.0158</v>
      </c>
      <c r="L121" s="27">
        <v>4.7854000000000001</v>
      </c>
      <c r="M121" s="26" t="s">
        <v>135</v>
      </c>
      <c r="N121" s="26" t="s">
        <v>136</v>
      </c>
      <c r="O121" s="26" t="s">
        <v>136</v>
      </c>
      <c r="P121" s="26" t="s">
        <v>137</v>
      </c>
      <c r="Q121" s="26" t="s">
        <v>138</v>
      </c>
      <c r="R121" s="26" t="s">
        <v>418</v>
      </c>
      <c r="S121" s="26" t="s">
        <v>419</v>
      </c>
    </row>
    <row r="122" spans="1:19" ht="13" x14ac:dyDescent="0.15">
      <c r="A122" s="26" t="s">
        <v>420</v>
      </c>
      <c r="B122" s="27">
        <v>24</v>
      </c>
      <c r="C122" s="27">
        <v>27</v>
      </c>
      <c r="D122" s="27">
        <v>1.3408</v>
      </c>
      <c r="E122" s="27">
        <v>0.34229999999999999</v>
      </c>
      <c r="F122" s="27">
        <v>6.0670000000000002</v>
      </c>
      <c r="G122" s="27">
        <v>1.9661999999999999</v>
      </c>
      <c r="H122" s="27">
        <v>0.3241</v>
      </c>
      <c r="I122" s="27">
        <v>4.7272999999999996</v>
      </c>
      <c r="J122" s="27">
        <v>0.95630000000000004</v>
      </c>
      <c r="K122" s="27">
        <v>2.4043000000000001</v>
      </c>
      <c r="L122" s="27">
        <v>2.9508999999999999</v>
      </c>
      <c r="M122" s="26" t="s">
        <v>135</v>
      </c>
      <c r="N122" s="26" t="s">
        <v>155</v>
      </c>
      <c r="O122" s="26" t="s">
        <v>190</v>
      </c>
      <c r="P122" s="26" t="s">
        <v>137</v>
      </c>
      <c r="Q122" s="26" t="s">
        <v>138</v>
      </c>
      <c r="R122" s="26" t="s">
        <v>421</v>
      </c>
      <c r="S122" s="26" t="s">
        <v>422</v>
      </c>
    </row>
    <row r="123" spans="1:19" ht="13" x14ac:dyDescent="0.15">
      <c r="A123" s="26" t="s">
        <v>423</v>
      </c>
      <c r="B123" s="27">
        <v>38</v>
      </c>
      <c r="C123" s="27">
        <v>49</v>
      </c>
      <c r="D123" s="27">
        <v>0.3201</v>
      </c>
      <c r="E123" s="27">
        <v>0.78390000000000004</v>
      </c>
      <c r="F123" s="27">
        <v>5.2821999999999996</v>
      </c>
      <c r="G123" s="27">
        <v>2.7784</v>
      </c>
      <c r="H123" s="27">
        <v>0.52600000000000002</v>
      </c>
      <c r="I123" s="27">
        <v>9.1661000000000001</v>
      </c>
      <c r="J123" s="27">
        <v>3.2587999999999999</v>
      </c>
      <c r="K123" s="27">
        <v>3.2989999999999999</v>
      </c>
      <c r="L123" s="27">
        <v>6.1954000000000002</v>
      </c>
      <c r="M123" s="26" t="s">
        <v>135</v>
      </c>
      <c r="N123" s="26" t="s">
        <v>155</v>
      </c>
      <c r="O123" s="26" t="s">
        <v>155</v>
      </c>
      <c r="P123" s="26" t="s">
        <v>137</v>
      </c>
      <c r="Q123" s="26" t="s">
        <v>138</v>
      </c>
      <c r="R123" s="26" t="s">
        <v>424</v>
      </c>
      <c r="S123" s="26" t="s">
        <v>425</v>
      </c>
    </row>
    <row r="124" spans="1:19" ht="13" x14ac:dyDescent="0.15">
      <c r="A124" s="26" t="s">
        <v>426</v>
      </c>
      <c r="B124" s="27">
        <v>41</v>
      </c>
      <c r="C124" s="27">
        <v>55</v>
      </c>
      <c r="D124" s="27">
        <v>0.57350000000000001</v>
      </c>
      <c r="E124" s="27">
        <v>0.29459999999999997</v>
      </c>
      <c r="F124" s="27">
        <v>4.5420999999999996</v>
      </c>
      <c r="G124" s="27">
        <v>1.3925000000000001</v>
      </c>
      <c r="H124" s="27">
        <v>0.30659999999999998</v>
      </c>
      <c r="I124" s="27">
        <v>4.4469000000000003</v>
      </c>
      <c r="J124" s="27">
        <v>1.9049</v>
      </c>
      <c r="K124" s="27">
        <v>3.1934999999999998</v>
      </c>
      <c r="L124" s="27">
        <v>6.2134999999999998</v>
      </c>
      <c r="M124" s="26" t="s">
        <v>135</v>
      </c>
      <c r="N124" s="26" t="s">
        <v>190</v>
      </c>
      <c r="O124" s="26" t="s">
        <v>190</v>
      </c>
      <c r="P124" s="26" t="s">
        <v>137</v>
      </c>
      <c r="Q124" s="26" t="s">
        <v>138</v>
      </c>
      <c r="R124" s="26" t="s">
        <v>427</v>
      </c>
      <c r="S124" s="26" t="s">
        <v>428</v>
      </c>
    </row>
    <row r="125" spans="1:19" ht="13" x14ac:dyDescent="0.15">
      <c r="A125" s="26" t="s">
        <v>429</v>
      </c>
      <c r="B125" s="27">
        <v>38</v>
      </c>
      <c r="C125" s="27">
        <v>50</v>
      </c>
      <c r="D125" s="27">
        <v>0.25409999999999999</v>
      </c>
      <c r="E125" s="27">
        <v>0.83109999999999995</v>
      </c>
      <c r="F125" s="27">
        <v>3.3014999999999999</v>
      </c>
      <c r="G125" s="27">
        <v>3.6269</v>
      </c>
      <c r="H125" s="27">
        <v>1.0986</v>
      </c>
      <c r="I125" s="27">
        <v>3.9731000000000001</v>
      </c>
      <c r="J125" s="27">
        <v>3.9969000000000001</v>
      </c>
      <c r="K125" s="27">
        <v>1.0953999999999999</v>
      </c>
      <c r="L125" s="27">
        <v>3.6383000000000001</v>
      </c>
      <c r="M125" s="26" t="s">
        <v>135</v>
      </c>
      <c r="N125" s="26" t="s">
        <v>186</v>
      </c>
      <c r="O125" s="26" t="s">
        <v>186</v>
      </c>
      <c r="P125" s="26" t="s">
        <v>137</v>
      </c>
      <c r="Q125" s="26" t="s">
        <v>138</v>
      </c>
      <c r="R125" s="26" t="s">
        <v>430</v>
      </c>
      <c r="S125" s="26" t="s">
        <v>431</v>
      </c>
    </row>
    <row r="126" spans="1:19" ht="13" x14ac:dyDescent="0.15">
      <c r="A126" s="26" t="s">
        <v>432</v>
      </c>
      <c r="B126" s="27">
        <v>38</v>
      </c>
      <c r="C126" s="27">
        <v>46</v>
      </c>
      <c r="D126" s="27">
        <v>0.24030000000000001</v>
      </c>
      <c r="E126" s="27">
        <v>2.5438000000000001</v>
      </c>
      <c r="F126" s="27">
        <v>16.266500000000001</v>
      </c>
      <c r="G126" s="27">
        <v>5.8120000000000003</v>
      </c>
      <c r="H126" s="27">
        <v>0.35730000000000001</v>
      </c>
      <c r="I126" s="27">
        <v>3.9990999999999999</v>
      </c>
      <c r="J126" s="27">
        <v>1.0384</v>
      </c>
      <c r="K126" s="27">
        <v>0.68810000000000004</v>
      </c>
      <c r="L126" s="27">
        <v>2.9062999999999999</v>
      </c>
      <c r="M126" s="26" t="s">
        <v>135</v>
      </c>
      <c r="N126" s="26" t="s">
        <v>143</v>
      </c>
      <c r="O126" s="26" t="s">
        <v>143</v>
      </c>
      <c r="P126" s="26" t="s">
        <v>137</v>
      </c>
      <c r="Q126" s="26" t="s">
        <v>138</v>
      </c>
      <c r="R126" s="26" t="s">
        <v>433</v>
      </c>
      <c r="S126" s="26" t="s">
        <v>434</v>
      </c>
    </row>
    <row r="127" spans="1:19" ht="13" x14ac:dyDescent="0.15">
      <c r="A127" s="26" t="s">
        <v>435</v>
      </c>
      <c r="B127" s="27">
        <v>38</v>
      </c>
      <c r="C127" s="27">
        <v>48</v>
      </c>
      <c r="D127" s="27">
        <v>0.18090000000000001</v>
      </c>
      <c r="E127" s="27">
        <v>2.2461000000000002</v>
      </c>
      <c r="F127" s="27">
        <v>5.8909000000000002</v>
      </c>
      <c r="G127" s="27">
        <v>4.8596000000000004</v>
      </c>
      <c r="H127" s="27">
        <v>0.82489999999999997</v>
      </c>
      <c r="I127" s="27">
        <v>6.6853999999999996</v>
      </c>
      <c r="J127" s="27">
        <v>2.3279999999999998</v>
      </c>
      <c r="K127" s="27">
        <v>1.3756999999999999</v>
      </c>
      <c r="L127" s="27">
        <v>2.8220999999999998</v>
      </c>
      <c r="M127" s="26" t="s">
        <v>135</v>
      </c>
      <c r="N127" s="26" t="s">
        <v>136</v>
      </c>
      <c r="O127" s="26" t="s">
        <v>136</v>
      </c>
      <c r="P127" s="26" t="s">
        <v>137</v>
      </c>
      <c r="Q127" s="26" t="s">
        <v>138</v>
      </c>
      <c r="R127" s="26" t="s">
        <v>436</v>
      </c>
      <c r="S127" s="26" t="s">
        <v>437</v>
      </c>
    </row>
    <row r="128" spans="1:19" ht="13" x14ac:dyDescent="0.15">
      <c r="A128" s="26" t="s">
        <v>438</v>
      </c>
      <c r="B128" s="27">
        <v>32</v>
      </c>
      <c r="C128" s="27">
        <v>45</v>
      </c>
      <c r="D128" s="27">
        <v>0.39129999999999998</v>
      </c>
      <c r="E128" s="27">
        <v>0.94320000000000004</v>
      </c>
      <c r="F128" s="27">
        <v>4.4762000000000004</v>
      </c>
      <c r="G128" s="27">
        <v>2.6379999999999999</v>
      </c>
      <c r="H128" s="27">
        <v>0.58930000000000005</v>
      </c>
      <c r="I128" s="27">
        <v>3.3961000000000001</v>
      </c>
      <c r="J128" s="27">
        <v>2.5754000000000001</v>
      </c>
      <c r="K128" s="27">
        <v>1.2874000000000001</v>
      </c>
      <c r="L128" s="27">
        <v>4.37</v>
      </c>
      <c r="M128" s="26" t="s">
        <v>135</v>
      </c>
      <c r="N128" s="26" t="s">
        <v>186</v>
      </c>
      <c r="O128" s="26" t="s">
        <v>186</v>
      </c>
      <c r="P128" s="26" t="s">
        <v>137</v>
      </c>
      <c r="Q128" s="26" t="s">
        <v>138</v>
      </c>
      <c r="R128" s="26" t="s">
        <v>439</v>
      </c>
      <c r="S128" s="26" t="s">
        <v>440</v>
      </c>
    </row>
    <row r="129" spans="1:19" ht="13" x14ac:dyDescent="0.15">
      <c r="A129" s="26" t="s">
        <v>441</v>
      </c>
      <c r="B129" s="27">
        <v>29</v>
      </c>
      <c r="C129" s="27">
        <v>41</v>
      </c>
      <c r="D129" s="27">
        <v>0.26819999999999999</v>
      </c>
      <c r="E129" s="27">
        <v>0.6956</v>
      </c>
      <c r="F129" s="27">
        <v>3.4318</v>
      </c>
      <c r="G129" s="27">
        <v>4.5731000000000002</v>
      </c>
      <c r="H129" s="27">
        <v>1.3325</v>
      </c>
      <c r="I129" s="27">
        <v>3.1076000000000001</v>
      </c>
      <c r="J129" s="27">
        <v>7.3098000000000001</v>
      </c>
      <c r="K129" s="27">
        <v>0.67949999999999999</v>
      </c>
      <c r="L129" s="27">
        <v>5.4855999999999998</v>
      </c>
      <c r="M129" s="26" t="s">
        <v>135</v>
      </c>
      <c r="N129" s="26" t="s">
        <v>182</v>
      </c>
      <c r="O129" s="26" t="s">
        <v>182</v>
      </c>
      <c r="P129" s="26" t="s">
        <v>137</v>
      </c>
      <c r="Q129" s="26" t="s">
        <v>138</v>
      </c>
      <c r="R129" s="26" t="s">
        <v>442</v>
      </c>
      <c r="S129" s="26" t="s">
        <v>443</v>
      </c>
    </row>
    <row r="130" spans="1:19" ht="13" x14ac:dyDescent="0.15">
      <c r="A130" s="26" t="s">
        <v>444</v>
      </c>
      <c r="B130" s="27">
        <v>32</v>
      </c>
      <c r="C130" s="27">
        <v>42</v>
      </c>
      <c r="D130" s="27">
        <v>0.44390000000000002</v>
      </c>
      <c r="E130" s="27">
        <v>0.65300000000000002</v>
      </c>
      <c r="F130" s="27">
        <v>3.4081000000000001</v>
      </c>
      <c r="G130" s="27">
        <v>3.4843000000000002</v>
      </c>
      <c r="H130" s="27">
        <v>1.0224</v>
      </c>
      <c r="I130" s="27">
        <v>4.0133999999999999</v>
      </c>
      <c r="J130" s="27">
        <v>5.5940000000000003</v>
      </c>
      <c r="K130" s="27">
        <v>1.1518999999999999</v>
      </c>
      <c r="L130" s="27">
        <v>5.4717000000000002</v>
      </c>
      <c r="M130" s="26" t="s">
        <v>135</v>
      </c>
      <c r="N130" s="26" t="s">
        <v>136</v>
      </c>
      <c r="O130" s="26" t="s">
        <v>136</v>
      </c>
      <c r="P130" s="26" t="s">
        <v>137</v>
      </c>
      <c r="Q130" s="26" t="s">
        <v>138</v>
      </c>
      <c r="R130" s="26" t="s">
        <v>445</v>
      </c>
      <c r="S130" s="26" t="s">
        <v>446</v>
      </c>
    </row>
    <row r="131" spans="1:19" ht="13" x14ac:dyDescent="0.15">
      <c r="A131" s="26" t="s">
        <v>447</v>
      </c>
      <c r="B131" s="27">
        <v>38</v>
      </c>
      <c r="C131" s="27">
        <v>48</v>
      </c>
      <c r="D131" s="27">
        <v>0.2273</v>
      </c>
      <c r="E131" s="27">
        <v>0.42270000000000002</v>
      </c>
      <c r="F131" s="27">
        <v>5.7663000000000002</v>
      </c>
      <c r="G131" s="27">
        <v>2.6269999999999998</v>
      </c>
      <c r="H131" s="27">
        <v>0.4556</v>
      </c>
      <c r="I131" s="27">
        <v>3.8542000000000001</v>
      </c>
      <c r="J131" s="27">
        <v>1.4192</v>
      </c>
      <c r="K131" s="27">
        <v>1.4672000000000001</v>
      </c>
      <c r="L131" s="27">
        <v>3.1152000000000002</v>
      </c>
      <c r="M131" s="26" t="s">
        <v>135</v>
      </c>
      <c r="N131" s="26" t="s">
        <v>186</v>
      </c>
      <c r="O131" s="26" t="s">
        <v>186</v>
      </c>
      <c r="P131" s="26" t="s">
        <v>137</v>
      </c>
      <c r="Q131" s="26" t="s">
        <v>138</v>
      </c>
      <c r="R131" s="26" t="s">
        <v>448</v>
      </c>
      <c r="S131" s="26" t="s">
        <v>449</v>
      </c>
    </row>
    <row r="132" spans="1:19" ht="13" x14ac:dyDescent="0.15">
      <c r="A132" s="26" t="s">
        <v>450</v>
      </c>
      <c r="B132" s="27">
        <v>31</v>
      </c>
      <c r="C132" s="27">
        <v>44</v>
      </c>
      <c r="D132" s="27">
        <v>0.50180000000000002</v>
      </c>
      <c r="E132" s="27">
        <v>0.41399999999999998</v>
      </c>
      <c r="F132" s="27">
        <v>3.3641999999999999</v>
      </c>
      <c r="G132" s="27">
        <v>1.746</v>
      </c>
      <c r="H132" s="27">
        <v>0.51900000000000002</v>
      </c>
      <c r="I132" s="27">
        <v>13.897</v>
      </c>
      <c r="J132" s="27">
        <v>5.7237999999999998</v>
      </c>
      <c r="K132" s="27">
        <v>7.9592000000000001</v>
      </c>
      <c r="L132" s="27">
        <v>11.0284</v>
      </c>
      <c r="M132" s="26" t="s">
        <v>135</v>
      </c>
      <c r="N132" s="26" t="s">
        <v>143</v>
      </c>
      <c r="O132" s="26" t="s">
        <v>143</v>
      </c>
      <c r="P132" s="26" t="s">
        <v>137</v>
      </c>
      <c r="Q132" s="26" t="s">
        <v>138</v>
      </c>
      <c r="R132" s="26" t="s">
        <v>451</v>
      </c>
      <c r="S132" s="26" t="s">
        <v>452</v>
      </c>
    </row>
    <row r="133" spans="1:19" ht="13" x14ac:dyDescent="0.15">
      <c r="A133" s="26" t="s">
        <v>453</v>
      </c>
      <c r="B133" s="27">
        <v>39</v>
      </c>
      <c r="C133" s="27">
        <v>49</v>
      </c>
      <c r="D133" s="27">
        <v>0.19489999999999999</v>
      </c>
      <c r="E133" s="27">
        <v>0.47220000000000001</v>
      </c>
      <c r="F133" s="27">
        <v>5.9222999999999999</v>
      </c>
      <c r="G133" s="27">
        <v>4.5948000000000002</v>
      </c>
      <c r="H133" s="27">
        <v>0.77580000000000005</v>
      </c>
      <c r="I133" s="27">
        <v>4.4733000000000001</v>
      </c>
      <c r="J133" s="27">
        <v>4.9656000000000002</v>
      </c>
      <c r="K133" s="27">
        <v>0.97360000000000002</v>
      </c>
      <c r="L133" s="27">
        <v>6.4001999999999999</v>
      </c>
      <c r="M133" s="26" t="s">
        <v>135</v>
      </c>
      <c r="N133" s="26" t="s">
        <v>182</v>
      </c>
      <c r="O133" s="26" t="s">
        <v>182</v>
      </c>
      <c r="P133" s="26" t="s">
        <v>137</v>
      </c>
      <c r="Q133" s="26" t="s">
        <v>138</v>
      </c>
      <c r="R133" s="26" t="s">
        <v>454</v>
      </c>
      <c r="S133" s="26" t="s">
        <v>455</v>
      </c>
    </row>
    <row r="134" spans="1:19" ht="13" x14ac:dyDescent="0.15">
      <c r="A134" s="26" t="s">
        <v>456</v>
      </c>
      <c r="B134" s="27">
        <v>39</v>
      </c>
      <c r="C134" s="27">
        <v>47</v>
      </c>
      <c r="D134" s="27">
        <v>0.26579999999999998</v>
      </c>
      <c r="E134" s="27">
        <v>0.62080000000000002</v>
      </c>
      <c r="F134" s="27">
        <v>4.0453000000000001</v>
      </c>
      <c r="G134" s="27">
        <v>5.8193999999999999</v>
      </c>
      <c r="H134" s="27">
        <v>1.4386000000000001</v>
      </c>
      <c r="I134" s="27">
        <v>4.4375</v>
      </c>
      <c r="J134" s="27">
        <v>6.5827</v>
      </c>
      <c r="K134" s="27">
        <v>0.76249999999999996</v>
      </c>
      <c r="L134" s="27">
        <v>6.1818</v>
      </c>
      <c r="M134" s="26" t="s">
        <v>135</v>
      </c>
      <c r="N134" s="26" t="s">
        <v>182</v>
      </c>
      <c r="O134" s="26" t="s">
        <v>182</v>
      </c>
      <c r="P134" s="26" t="s">
        <v>137</v>
      </c>
      <c r="Q134" s="26" t="s">
        <v>138</v>
      </c>
      <c r="R134" s="26" t="s">
        <v>457</v>
      </c>
      <c r="S134" s="26" t="s">
        <v>458</v>
      </c>
    </row>
    <row r="135" spans="1:19" ht="13" x14ac:dyDescent="0.15">
      <c r="A135" s="26" t="s">
        <v>459</v>
      </c>
      <c r="B135" s="27">
        <v>31</v>
      </c>
      <c r="C135" s="27">
        <v>38</v>
      </c>
      <c r="D135" s="27">
        <v>0.39290000000000003</v>
      </c>
      <c r="E135" s="27">
        <v>0.60050000000000003</v>
      </c>
      <c r="F135" s="27">
        <v>20.7562</v>
      </c>
      <c r="G135" s="27">
        <v>1.7549999999999999</v>
      </c>
      <c r="H135" s="27">
        <v>8.4599999999999995E-2</v>
      </c>
      <c r="I135" s="27">
        <v>4.1032000000000002</v>
      </c>
      <c r="J135" s="27">
        <v>0.33739999999999998</v>
      </c>
      <c r="K135" s="27">
        <v>2.3380999999999998</v>
      </c>
      <c r="L135" s="27">
        <v>3.9908000000000001</v>
      </c>
      <c r="M135" s="26" t="s">
        <v>135</v>
      </c>
      <c r="N135" s="26" t="s">
        <v>190</v>
      </c>
      <c r="O135" s="26" t="s">
        <v>190</v>
      </c>
      <c r="P135" s="26" t="s">
        <v>137</v>
      </c>
      <c r="Q135" s="26" t="s">
        <v>138</v>
      </c>
      <c r="R135" s="26" t="s">
        <v>460</v>
      </c>
      <c r="S135" s="26" t="s">
        <v>461</v>
      </c>
    </row>
    <row r="136" spans="1:19" ht="13" x14ac:dyDescent="0.15">
      <c r="A136" s="26" t="s">
        <v>462</v>
      </c>
      <c r="B136" s="27">
        <v>26</v>
      </c>
      <c r="C136" s="27">
        <v>28</v>
      </c>
      <c r="D136" s="27">
        <v>0.34150000000000003</v>
      </c>
      <c r="E136" s="27">
        <v>0.40679999999999999</v>
      </c>
      <c r="F136" s="27">
        <v>3.5962999999999998</v>
      </c>
      <c r="G136" s="27">
        <v>2.0979999999999999</v>
      </c>
      <c r="H136" s="27">
        <v>0.58340000000000003</v>
      </c>
      <c r="I136" s="27">
        <v>3.3191999999999999</v>
      </c>
      <c r="J136" s="27">
        <v>2.6335000000000002</v>
      </c>
      <c r="K136" s="27">
        <v>1.5821000000000001</v>
      </c>
      <c r="L136" s="27">
        <v>4.5145</v>
      </c>
      <c r="M136" s="26" t="s">
        <v>135</v>
      </c>
      <c r="N136" s="26" t="s">
        <v>190</v>
      </c>
      <c r="O136" s="26" t="s">
        <v>190</v>
      </c>
      <c r="P136" s="26" t="s">
        <v>137</v>
      </c>
      <c r="Q136" s="26" t="s">
        <v>138</v>
      </c>
      <c r="R136" s="26" t="s">
        <v>463</v>
      </c>
      <c r="S136" s="26" t="s">
        <v>464</v>
      </c>
    </row>
    <row r="137" spans="1:19" ht="13" x14ac:dyDescent="0.15">
      <c r="A137" s="26" t="s">
        <v>465</v>
      </c>
      <c r="B137" s="27">
        <v>25</v>
      </c>
      <c r="C137" s="27">
        <v>29</v>
      </c>
      <c r="D137" s="27">
        <v>0.38300000000000001</v>
      </c>
      <c r="E137" s="27">
        <v>0.67130000000000001</v>
      </c>
      <c r="F137" s="27">
        <v>5.6619000000000002</v>
      </c>
      <c r="G137" s="27">
        <v>2.5548000000000002</v>
      </c>
      <c r="H137" s="27">
        <v>0.45119999999999999</v>
      </c>
      <c r="I137" s="27">
        <v>5.7565999999999997</v>
      </c>
      <c r="J137" s="27">
        <v>2.4735</v>
      </c>
      <c r="K137" s="27">
        <v>2.2532000000000001</v>
      </c>
      <c r="L137" s="27">
        <v>5.4817</v>
      </c>
      <c r="M137" s="26" t="s">
        <v>135</v>
      </c>
      <c r="N137" s="26" t="s">
        <v>143</v>
      </c>
      <c r="O137" s="26" t="s">
        <v>143</v>
      </c>
      <c r="P137" s="26" t="s">
        <v>137</v>
      </c>
      <c r="Q137" s="26" t="s">
        <v>138</v>
      </c>
      <c r="R137" s="26" t="s">
        <v>466</v>
      </c>
      <c r="S137" s="26" t="s">
        <v>467</v>
      </c>
    </row>
    <row r="138" spans="1:19" ht="13" x14ac:dyDescent="0.15">
      <c r="A138" s="26" t="s">
        <v>468</v>
      </c>
      <c r="B138" s="27">
        <v>32</v>
      </c>
      <c r="C138" s="27">
        <v>43</v>
      </c>
      <c r="D138" s="27">
        <v>0.38590000000000002</v>
      </c>
      <c r="E138" s="27">
        <v>0.91669999999999996</v>
      </c>
      <c r="F138" s="27">
        <v>4.5292000000000003</v>
      </c>
      <c r="G138" s="27">
        <v>8.9765999999999995</v>
      </c>
      <c r="H138" s="27">
        <v>1.982</v>
      </c>
      <c r="I138" s="27">
        <v>4.0442999999999998</v>
      </c>
      <c r="J138" s="27">
        <v>2.3771</v>
      </c>
      <c r="K138" s="27">
        <v>0.45050000000000001</v>
      </c>
      <c r="L138" s="27">
        <v>2.3031000000000001</v>
      </c>
      <c r="M138" s="26" t="s">
        <v>135</v>
      </c>
      <c r="N138" s="26" t="s">
        <v>155</v>
      </c>
      <c r="O138" s="26" t="s">
        <v>155</v>
      </c>
      <c r="P138" s="26" t="s">
        <v>137</v>
      </c>
      <c r="Q138" s="26" t="s">
        <v>138</v>
      </c>
      <c r="R138" s="26" t="s">
        <v>469</v>
      </c>
      <c r="S138" s="26" t="s">
        <v>470</v>
      </c>
    </row>
    <row r="139" spans="1:19" ht="13" x14ac:dyDescent="0.15">
      <c r="A139" s="26" t="s">
        <v>471</v>
      </c>
      <c r="B139" s="27">
        <v>27</v>
      </c>
      <c r="C139" s="27">
        <v>41</v>
      </c>
      <c r="D139" s="27">
        <v>1.095</v>
      </c>
      <c r="E139" s="27">
        <v>0.37369999999999998</v>
      </c>
      <c r="F139" s="27">
        <v>6.0885999999999996</v>
      </c>
      <c r="G139" s="27">
        <v>1.8847</v>
      </c>
      <c r="H139" s="27">
        <v>0.3095</v>
      </c>
      <c r="I139" s="27">
        <v>3.5638999999999998</v>
      </c>
      <c r="J139" s="27">
        <v>0.14449999999999999</v>
      </c>
      <c r="K139" s="27">
        <v>1.891</v>
      </c>
      <c r="L139" s="27">
        <v>1.4241999999999999</v>
      </c>
      <c r="M139" s="26" t="s">
        <v>148</v>
      </c>
      <c r="N139" s="26" t="s">
        <v>155</v>
      </c>
      <c r="O139" s="26" t="s">
        <v>155</v>
      </c>
      <c r="P139" s="26" t="s">
        <v>137</v>
      </c>
      <c r="Q139" s="26" t="s">
        <v>138</v>
      </c>
      <c r="R139" s="26" t="s">
        <v>472</v>
      </c>
      <c r="S139" s="26" t="s">
        <v>473</v>
      </c>
    </row>
    <row r="140" spans="1:19" ht="13" x14ac:dyDescent="0.15">
      <c r="A140" s="26" t="s">
        <v>474</v>
      </c>
      <c r="B140" s="27">
        <v>63</v>
      </c>
      <c r="C140" s="27">
        <v>67</v>
      </c>
      <c r="D140" s="27">
        <v>0.83230000000000004</v>
      </c>
      <c r="E140" s="27">
        <v>0.37109999999999999</v>
      </c>
      <c r="F140" s="27">
        <v>4.2271000000000001</v>
      </c>
      <c r="G140" s="27">
        <v>1.3826000000000001</v>
      </c>
      <c r="H140" s="27">
        <v>0.3271</v>
      </c>
      <c r="I140" s="27">
        <v>3.7989000000000002</v>
      </c>
      <c r="J140" s="27">
        <v>0.53520000000000001</v>
      </c>
      <c r="K140" s="27">
        <v>2.7475999999999998</v>
      </c>
      <c r="L140" s="27">
        <v>2.77</v>
      </c>
      <c r="M140" s="26" t="s">
        <v>148</v>
      </c>
      <c r="N140" s="26" t="s">
        <v>143</v>
      </c>
      <c r="O140" s="26" t="s">
        <v>136</v>
      </c>
      <c r="P140" s="26" t="s">
        <v>137</v>
      </c>
      <c r="Q140" s="26" t="s">
        <v>138</v>
      </c>
      <c r="R140" s="26" t="s">
        <v>475</v>
      </c>
      <c r="S140" s="26" t="s">
        <v>476</v>
      </c>
    </row>
    <row r="141" spans="1:19" ht="13" x14ac:dyDescent="0.15">
      <c r="A141" s="26" t="s">
        <v>477</v>
      </c>
      <c r="B141" s="27">
        <v>36</v>
      </c>
      <c r="C141" s="27">
        <v>43</v>
      </c>
      <c r="D141" s="27">
        <v>0.3493</v>
      </c>
      <c r="E141" s="27">
        <v>90.666499999999999</v>
      </c>
      <c r="F141" s="27">
        <v>21.6417</v>
      </c>
      <c r="G141" s="27">
        <v>14.7219</v>
      </c>
      <c r="H141" s="27">
        <v>0.68030000000000002</v>
      </c>
      <c r="I141" s="27">
        <v>4.6706000000000003</v>
      </c>
      <c r="J141" s="27">
        <v>0.6734</v>
      </c>
      <c r="K141" s="27">
        <v>0.31730000000000003</v>
      </c>
      <c r="L141" s="27">
        <v>0.98980000000000001</v>
      </c>
      <c r="M141" s="26" t="s">
        <v>148</v>
      </c>
      <c r="N141" s="26" t="s">
        <v>143</v>
      </c>
      <c r="O141" s="26" t="s">
        <v>143</v>
      </c>
      <c r="P141" s="26" t="s">
        <v>137</v>
      </c>
      <c r="Q141" s="26" t="s">
        <v>138</v>
      </c>
      <c r="R141" s="26" t="s">
        <v>478</v>
      </c>
      <c r="S141" s="26" t="s">
        <v>479</v>
      </c>
    </row>
    <row r="142" spans="1:19" ht="13" x14ac:dyDescent="0.15">
      <c r="A142" s="26" t="s">
        <v>480</v>
      </c>
      <c r="B142" s="27">
        <v>25</v>
      </c>
      <c r="C142" s="27">
        <v>29</v>
      </c>
      <c r="D142" s="27">
        <v>0.42570000000000002</v>
      </c>
      <c r="E142" s="27">
        <v>0.37930000000000003</v>
      </c>
      <c r="F142" s="27">
        <v>3.9428000000000001</v>
      </c>
      <c r="G142" s="27">
        <v>2.0390999999999999</v>
      </c>
      <c r="H142" s="27">
        <v>0.51719999999999999</v>
      </c>
      <c r="I142" s="27">
        <v>7.7363</v>
      </c>
      <c r="J142" s="27">
        <v>5.7568999999999999</v>
      </c>
      <c r="K142" s="27">
        <v>3.794</v>
      </c>
      <c r="L142" s="27">
        <v>11.1318</v>
      </c>
      <c r="M142" s="26" t="s">
        <v>135</v>
      </c>
      <c r="N142" s="26" t="s">
        <v>143</v>
      </c>
      <c r="O142" s="26" t="s">
        <v>143</v>
      </c>
      <c r="P142" s="26" t="s">
        <v>137</v>
      </c>
      <c r="Q142" s="26" t="s">
        <v>138</v>
      </c>
      <c r="R142" s="26" t="s">
        <v>481</v>
      </c>
      <c r="S142" s="26" t="s">
        <v>482</v>
      </c>
    </row>
    <row r="143" spans="1:19" ht="13" x14ac:dyDescent="0.15">
      <c r="A143" s="26" t="s">
        <v>483</v>
      </c>
      <c r="B143" s="27">
        <v>33</v>
      </c>
      <c r="C143" s="27">
        <v>44</v>
      </c>
      <c r="D143" s="27">
        <v>0.3256</v>
      </c>
      <c r="E143" s="27">
        <v>0.85670000000000002</v>
      </c>
      <c r="F143" s="27">
        <v>6.9131999999999998</v>
      </c>
      <c r="G143" s="27">
        <v>4.9954000000000001</v>
      </c>
      <c r="H143" s="27">
        <v>0.72260000000000002</v>
      </c>
      <c r="I143" s="27">
        <v>3.8988</v>
      </c>
      <c r="J143" s="27">
        <v>2.0495999999999999</v>
      </c>
      <c r="K143" s="27">
        <v>0.78049999999999997</v>
      </c>
      <c r="L143" s="27">
        <v>2.8363999999999998</v>
      </c>
      <c r="M143" s="26" t="s">
        <v>135</v>
      </c>
      <c r="N143" s="26" t="s">
        <v>190</v>
      </c>
      <c r="O143" s="26" t="s">
        <v>190</v>
      </c>
      <c r="P143" s="26" t="s">
        <v>137</v>
      </c>
      <c r="Q143" s="26" t="s">
        <v>138</v>
      </c>
      <c r="R143" s="26" t="s">
        <v>484</v>
      </c>
      <c r="S143" s="26" t="s">
        <v>485</v>
      </c>
    </row>
    <row r="144" spans="1:19" ht="13" x14ac:dyDescent="0.15">
      <c r="A144" s="26" t="s">
        <v>486</v>
      </c>
      <c r="B144" s="27">
        <v>27</v>
      </c>
      <c r="C144" s="27">
        <v>32</v>
      </c>
      <c r="D144" s="27">
        <v>0.5333</v>
      </c>
      <c r="E144" s="27">
        <v>0.4249</v>
      </c>
      <c r="F144" s="27">
        <v>12.635199999999999</v>
      </c>
      <c r="G144" s="27">
        <v>2.1395</v>
      </c>
      <c r="H144" s="27">
        <v>0.16930000000000001</v>
      </c>
      <c r="I144" s="27">
        <v>3.5352000000000001</v>
      </c>
      <c r="J144" s="27">
        <v>0.50939999999999996</v>
      </c>
      <c r="K144" s="27">
        <v>1.6524000000000001</v>
      </c>
      <c r="L144" s="27">
        <v>3.0083000000000002</v>
      </c>
      <c r="M144" s="26" t="s">
        <v>135</v>
      </c>
      <c r="N144" s="26" t="s">
        <v>143</v>
      </c>
      <c r="O144" s="26" t="s">
        <v>143</v>
      </c>
      <c r="P144" s="26" t="s">
        <v>137</v>
      </c>
      <c r="Q144" s="26" t="s">
        <v>138</v>
      </c>
      <c r="R144" s="26" t="s">
        <v>487</v>
      </c>
      <c r="S144" s="26" t="s">
        <v>488</v>
      </c>
    </row>
    <row r="145" spans="1:19" ht="13" x14ac:dyDescent="0.15">
      <c r="A145" s="26" t="s">
        <v>489</v>
      </c>
      <c r="B145" s="27">
        <v>30</v>
      </c>
      <c r="C145" s="27">
        <v>40</v>
      </c>
      <c r="D145" s="27">
        <v>0.26119999999999999</v>
      </c>
      <c r="E145" s="27">
        <v>0.92530000000000001</v>
      </c>
      <c r="F145" s="27">
        <v>3.1907999999999999</v>
      </c>
      <c r="G145" s="27">
        <v>3.0548999999999999</v>
      </c>
      <c r="H145" s="27">
        <v>0.95740000000000003</v>
      </c>
      <c r="I145" s="27">
        <v>3.4144999999999999</v>
      </c>
      <c r="J145" s="27">
        <v>4.0042999999999997</v>
      </c>
      <c r="K145" s="27">
        <v>1.1176999999999999</v>
      </c>
      <c r="L145" s="27">
        <v>4.1824000000000003</v>
      </c>
      <c r="M145" s="26" t="s">
        <v>135</v>
      </c>
      <c r="N145" s="26" t="s">
        <v>186</v>
      </c>
      <c r="O145" s="26" t="s">
        <v>186</v>
      </c>
      <c r="P145" s="26" t="s">
        <v>137</v>
      </c>
      <c r="Q145" s="26" t="s">
        <v>138</v>
      </c>
      <c r="R145" s="26" t="s">
        <v>490</v>
      </c>
      <c r="S145" s="26" t="s">
        <v>491</v>
      </c>
    </row>
    <row r="146" spans="1:19" ht="13" x14ac:dyDescent="0.15">
      <c r="A146" s="26" t="s">
        <v>492</v>
      </c>
      <c r="B146" s="27">
        <v>32</v>
      </c>
      <c r="C146" s="27">
        <v>39</v>
      </c>
      <c r="D146" s="27">
        <v>0.97289999999999999</v>
      </c>
      <c r="E146" s="27">
        <v>0.4199</v>
      </c>
      <c r="F146" s="27">
        <v>7.0057999999999998</v>
      </c>
      <c r="G146" s="27">
        <v>2.4091</v>
      </c>
      <c r="H146" s="27">
        <v>0.34389999999999998</v>
      </c>
      <c r="I146" s="27">
        <v>4.6181999999999999</v>
      </c>
      <c r="J146" s="27">
        <v>0.85070000000000001</v>
      </c>
      <c r="K146" s="27">
        <v>1.917</v>
      </c>
      <c r="L146" s="27">
        <v>2.4739</v>
      </c>
      <c r="M146" s="26" t="s">
        <v>148</v>
      </c>
      <c r="N146" s="26" t="s">
        <v>143</v>
      </c>
      <c r="O146" s="26" t="s">
        <v>143</v>
      </c>
      <c r="P146" s="26" t="s">
        <v>137</v>
      </c>
      <c r="Q146" s="26" t="s">
        <v>138</v>
      </c>
      <c r="R146" s="26" t="s">
        <v>493</v>
      </c>
      <c r="S146" s="26" t="s">
        <v>494</v>
      </c>
    </row>
    <row r="147" spans="1:19" ht="13" x14ac:dyDescent="0.15">
      <c r="A147" s="26" t="s">
        <v>492</v>
      </c>
      <c r="B147" s="27">
        <v>32</v>
      </c>
      <c r="C147" s="27">
        <v>46</v>
      </c>
      <c r="D147" s="27">
        <v>0.88260000000000005</v>
      </c>
      <c r="E147" s="27">
        <v>0.44209999999999999</v>
      </c>
      <c r="F147" s="27">
        <v>13.783099999999999</v>
      </c>
      <c r="G147" s="27">
        <v>2.3914</v>
      </c>
      <c r="H147" s="27">
        <v>0.17349999999999999</v>
      </c>
      <c r="I147" s="27">
        <v>3.0068999999999999</v>
      </c>
      <c r="J147" s="27">
        <v>0.30909999999999999</v>
      </c>
      <c r="K147" s="27">
        <v>1.2574000000000001</v>
      </c>
      <c r="L147" s="27">
        <v>1.7813000000000001</v>
      </c>
      <c r="M147" s="26" t="s">
        <v>148</v>
      </c>
      <c r="N147" s="26" t="s">
        <v>143</v>
      </c>
      <c r="O147" s="26" t="s">
        <v>143</v>
      </c>
      <c r="P147" s="26" t="s">
        <v>137</v>
      </c>
      <c r="Q147" s="26" t="s">
        <v>138</v>
      </c>
      <c r="R147" s="26" t="s">
        <v>493</v>
      </c>
      <c r="S147" s="26" t="s">
        <v>494</v>
      </c>
    </row>
    <row r="148" spans="1:19" ht="13" x14ac:dyDescent="0.15">
      <c r="A148" s="26" t="s">
        <v>495</v>
      </c>
      <c r="B148" s="27">
        <v>36</v>
      </c>
      <c r="C148" s="27">
        <v>42</v>
      </c>
      <c r="D148" s="27">
        <v>0.57389999999999997</v>
      </c>
      <c r="E148" s="27">
        <v>1.1011</v>
      </c>
      <c r="F148" s="27">
        <v>13.4391</v>
      </c>
      <c r="G148" s="27">
        <v>5.5952999999999999</v>
      </c>
      <c r="H148" s="27">
        <v>0.4163</v>
      </c>
      <c r="I148" s="27">
        <v>4.0305999999999997</v>
      </c>
      <c r="J148" s="27">
        <v>1.5998000000000001</v>
      </c>
      <c r="K148" s="27">
        <v>0.72040000000000004</v>
      </c>
      <c r="L148" s="27">
        <v>3.8424999999999998</v>
      </c>
      <c r="M148" s="26" t="s">
        <v>135</v>
      </c>
      <c r="N148" s="26" t="s">
        <v>186</v>
      </c>
      <c r="O148" s="26" t="s">
        <v>186</v>
      </c>
      <c r="P148" s="26" t="s">
        <v>137</v>
      </c>
      <c r="Q148" s="26" t="s">
        <v>138</v>
      </c>
      <c r="R148" s="26" t="s">
        <v>496</v>
      </c>
      <c r="S148" s="26" t="s">
        <v>497</v>
      </c>
    </row>
    <row r="149" spans="1:19" ht="13" x14ac:dyDescent="0.15">
      <c r="A149" s="26" t="s">
        <v>498</v>
      </c>
      <c r="B149" s="27">
        <v>25</v>
      </c>
      <c r="C149" s="27">
        <v>34</v>
      </c>
      <c r="D149" s="27">
        <v>0.51880000000000004</v>
      </c>
      <c r="E149" s="27">
        <v>0.40789999999999998</v>
      </c>
      <c r="F149" s="27">
        <v>3.3054000000000001</v>
      </c>
      <c r="G149" s="27">
        <v>1.4917</v>
      </c>
      <c r="H149" s="27">
        <v>0.45129999999999998</v>
      </c>
      <c r="I149" s="27">
        <v>9.2097999999999995</v>
      </c>
      <c r="J149" s="27">
        <v>4.2430000000000003</v>
      </c>
      <c r="K149" s="27">
        <v>6.1738999999999997</v>
      </c>
      <c r="L149" s="27">
        <v>9.4016000000000002</v>
      </c>
      <c r="M149" s="26" t="s">
        <v>135</v>
      </c>
      <c r="N149" s="26" t="s">
        <v>190</v>
      </c>
      <c r="O149" s="26" t="s">
        <v>190</v>
      </c>
      <c r="P149" s="26" t="s">
        <v>137</v>
      </c>
      <c r="Q149" s="26" t="s">
        <v>138</v>
      </c>
      <c r="R149" s="26" t="s">
        <v>499</v>
      </c>
      <c r="S149" s="26" t="s">
        <v>500</v>
      </c>
    </row>
    <row r="150" spans="1:19" ht="13" x14ac:dyDescent="0.15">
      <c r="A150" s="26" t="s">
        <v>501</v>
      </c>
      <c r="B150" s="27">
        <v>24</v>
      </c>
      <c r="C150" s="27">
        <v>30</v>
      </c>
      <c r="D150" s="27">
        <v>1.1560999999999999</v>
      </c>
      <c r="E150" s="27">
        <v>1.1775</v>
      </c>
      <c r="F150" s="27">
        <v>3.0642</v>
      </c>
      <c r="G150" s="27">
        <v>3.0326</v>
      </c>
      <c r="H150" s="27">
        <v>0.98970000000000002</v>
      </c>
      <c r="I150" s="27">
        <v>3.4910000000000001</v>
      </c>
      <c r="J150" s="27">
        <v>2.5390999999999999</v>
      </c>
      <c r="K150" s="27">
        <v>1.1512</v>
      </c>
      <c r="L150" s="27">
        <v>2.7709000000000001</v>
      </c>
      <c r="M150" s="26" t="s">
        <v>135</v>
      </c>
      <c r="N150" s="26" t="s">
        <v>143</v>
      </c>
      <c r="O150" s="26" t="s">
        <v>136</v>
      </c>
      <c r="P150" s="26" t="s">
        <v>137</v>
      </c>
      <c r="Q150" s="26" t="s">
        <v>138</v>
      </c>
      <c r="R150" s="26"/>
      <c r="S150" s="28"/>
    </row>
    <row r="151" spans="1:19" ht="13" x14ac:dyDescent="0.15">
      <c r="A151" s="26" t="s">
        <v>502</v>
      </c>
      <c r="B151" s="27">
        <v>16</v>
      </c>
      <c r="C151" s="27">
        <v>18</v>
      </c>
      <c r="D151" s="27">
        <v>0.37130000000000002</v>
      </c>
      <c r="E151" s="27">
        <v>0.19620000000000001</v>
      </c>
      <c r="F151" s="27">
        <v>3.0087000000000002</v>
      </c>
      <c r="G151" s="27">
        <v>0.4345</v>
      </c>
      <c r="H151" s="27">
        <v>0.1444</v>
      </c>
      <c r="I151" s="27">
        <v>3.7113999999999998</v>
      </c>
      <c r="J151" s="27">
        <v>1.7591000000000001</v>
      </c>
      <c r="K151" s="27">
        <v>8.5413999999999994</v>
      </c>
      <c r="L151" s="27">
        <v>12.180099999999999</v>
      </c>
      <c r="M151" s="26" t="s">
        <v>135</v>
      </c>
      <c r="N151" s="26" t="s">
        <v>190</v>
      </c>
      <c r="O151" s="26" t="s">
        <v>190</v>
      </c>
      <c r="P151" s="26" t="s">
        <v>137</v>
      </c>
      <c r="Q151" s="26" t="s">
        <v>138</v>
      </c>
      <c r="R151" s="26" t="s">
        <v>503</v>
      </c>
      <c r="S151" s="26" t="s">
        <v>504</v>
      </c>
    </row>
    <row r="152" spans="1:19" ht="13" x14ac:dyDescent="0.15">
      <c r="A152" s="26" t="s">
        <v>505</v>
      </c>
      <c r="B152" s="27">
        <v>32</v>
      </c>
      <c r="C152" s="27">
        <v>38</v>
      </c>
      <c r="D152" s="27">
        <v>0.46160000000000001</v>
      </c>
      <c r="E152" s="27">
        <v>1.3608</v>
      </c>
      <c r="F152" s="27">
        <v>4.5922999999999998</v>
      </c>
      <c r="G152" s="27">
        <v>4.1148999999999996</v>
      </c>
      <c r="H152" s="27">
        <v>0.89610000000000001</v>
      </c>
      <c r="I152" s="27">
        <v>4.0918000000000001</v>
      </c>
      <c r="J152" s="27">
        <v>4.0044000000000004</v>
      </c>
      <c r="K152" s="27">
        <v>0.99439999999999995</v>
      </c>
      <c r="L152" s="27">
        <v>4.4690000000000003</v>
      </c>
      <c r="M152" s="26" t="s">
        <v>135</v>
      </c>
      <c r="N152" s="26" t="s">
        <v>186</v>
      </c>
      <c r="O152" s="26" t="s">
        <v>186</v>
      </c>
      <c r="P152" s="26" t="s">
        <v>137</v>
      </c>
      <c r="Q152" s="26" t="s">
        <v>138</v>
      </c>
      <c r="R152" s="26" t="s">
        <v>506</v>
      </c>
      <c r="S152" s="26" t="s">
        <v>507</v>
      </c>
    </row>
    <row r="153" spans="1:19" ht="13" x14ac:dyDescent="0.15">
      <c r="A153" s="26" t="s">
        <v>508</v>
      </c>
      <c r="B153" s="27">
        <v>31</v>
      </c>
      <c r="C153" s="27">
        <v>37</v>
      </c>
      <c r="D153" s="27">
        <v>0.13800000000000001</v>
      </c>
      <c r="E153" s="27">
        <v>5.8406000000000002</v>
      </c>
      <c r="F153" s="27">
        <v>49.744</v>
      </c>
      <c r="G153" s="27">
        <v>26.611699999999999</v>
      </c>
      <c r="H153" s="27">
        <v>0.53500000000000003</v>
      </c>
      <c r="I153" s="27">
        <v>3.9527999999999999</v>
      </c>
      <c r="J153" s="27">
        <v>0.71430000000000005</v>
      </c>
      <c r="K153" s="27">
        <v>0.14849999999999999</v>
      </c>
      <c r="L153" s="27">
        <v>1.3351999999999999</v>
      </c>
      <c r="M153" s="26" t="s">
        <v>135</v>
      </c>
      <c r="N153" s="26" t="s">
        <v>136</v>
      </c>
      <c r="O153" s="26" t="s">
        <v>136</v>
      </c>
      <c r="P153" s="26" t="s">
        <v>137</v>
      </c>
      <c r="Q153" s="26" t="s">
        <v>138</v>
      </c>
      <c r="R153" s="26" t="s">
        <v>509</v>
      </c>
      <c r="S153" s="26" t="s">
        <v>510</v>
      </c>
    </row>
    <row r="154" spans="1:19" ht="13" x14ac:dyDescent="0.15">
      <c r="A154" s="26" t="s">
        <v>511</v>
      </c>
      <c r="B154" s="27">
        <v>30</v>
      </c>
      <c r="C154" s="27">
        <v>39</v>
      </c>
      <c r="D154" s="27">
        <v>0.24759999999999999</v>
      </c>
      <c r="E154" s="27">
        <v>3.0331000000000001</v>
      </c>
      <c r="F154" s="27">
        <v>565.08879999999999</v>
      </c>
      <c r="G154" s="27">
        <v>4.1619000000000002</v>
      </c>
      <c r="H154" s="27">
        <v>7.4000000000000003E-3</v>
      </c>
      <c r="I154" s="27">
        <v>3.3048999999999999</v>
      </c>
      <c r="J154" s="27">
        <v>1.6500000000000001E-2</v>
      </c>
      <c r="K154" s="27">
        <v>0.79410000000000003</v>
      </c>
      <c r="L154" s="27">
        <v>2.2376999999999998</v>
      </c>
      <c r="M154" s="26" t="s">
        <v>135</v>
      </c>
      <c r="N154" s="26" t="s">
        <v>155</v>
      </c>
      <c r="O154" s="26" t="s">
        <v>155</v>
      </c>
      <c r="P154" s="26" t="s">
        <v>137</v>
      </c>
      <c r="Q154" s="26" t="s">
        <v>138</v>
      </c>
      <c r="R154" s="26" t="s">
        <v>512</v>
      </c>
      <c r="S154" s="26" t="s">
        <v>513</v>
      </c>
    </row>
    <row r="155" spans="1:19" ht="13" x14ac:dyDescent="0.15">
      <c r="A155" s="26" t="s">
        <v>514</v>
      </c>
      <c r="B155" s="27">
        <v>27</v>
      </c>
      <c r="C155" s="27">
        <v>34</v>
      </c>
      <c r="D155" s="27">
        <v>0.38950000000000001</v>
      </c>
      <c r="E155" s="27">
        <v>0.56610000000000005</v>
      </c>
      <c r="F155" s="27">
        <v>3.919</v>
      </c>
      <c r="G155" s="27">
        <v>1.6821999999999999</v>
      </c>
      <c r="H155" s="27">
        <v>0.42920000000000003</v>
      </c>
      <c r="I155" s="27">
        <v>3.6537000000000002</v>
      </c>
      <c r="J155" s="27">
        <v>2.6457000000000002</v>
      </c>
      <c r="K155" s="27">
        <v>2.1720000000000002</v>
      </c>
      <c r="L155" s="27">
        <v>6.1638000000000002</v>
      </c>
      <c r="M155" s="26" t="s">
        <v>135</v>
      </c>
      <c r="N155" s="26" t="s">
        <v>143</v>
      </c>
      <c r="O155" s="26" t="s">
        <v>143</v>
      </c>
      <c r="P155" s="26" t="s">
        <v>137</v>
      </c>
      <c r="Q155" s="26" t="s">
        <v>138</v>
      </c>
      <c r="R155" s="26" t="s">
        <v>515</v>
      </c>
      <c r="S155" s="26" t="s">
        <v>516</v>
      </c>
    </row>
    <row r="156" spans="1:19" ht="13" x14ac:dyDescent="0.15">
      <c r="A156" s="26" t="s">
        <v>517</v>
      </c>
      <c r="B156" s="27">
        <v>25</v>
      </c>
      <c r="C156" s="27">
        <v>31</v>
      </c>
      <c r="D156" s="27">
        <v>0.47410000000000002</v>
      </c>
      <c r="E156" s="27">
        <v>0.97599999999999998</v>
      </c>
      <c r="F156" s="27">
        <v>4.6647999999999996</v>
      </c>
      <c r="G156" s="27">
        <v>3.7926000000000002</v>
      </c>
      <c r="H156" s="27">
        <v>0.81299999999999994</v>
      </c>
      <c r="I156" s="27">
        <v>4.9645999999999999</v>
      </c>
      <c r="J156" s="27">
        <v>2.9483999999999999</v>
      </c>
      <c r="K156" s="27">
        <v>1.3089999999999999</v>
      </c>
      <c r="L156" s="27">
        <v>3.6265000000000001</v>
      </c>
      <c r="M156" s="26" t="s">
        <v>135</v>
      </c>
      <c r="N156" s="26" t="s">
        <v>186</v>
      </c>
      <c r="O156" s="26" t="s">
        <v>186</v>
      </c>
      <c r="P156" s="26" t="s">
        <v>137</v>
      </c>
      <c r="Q156" s="26" t="s">
        <v>138</v>
      </c>
      <c r="R156" s="26" t="s">
        <v>518</v>
      </c>
      <c r="S156" s="26" t="s">
        <v>519</v>
      </c>
    </row>
    <row r="157" spans="1:19" ht="13" x14ac:dyDescent="0.15">
      <c r="A157" s="26" t="s">
        <v>520</v>
      </c>
      <c r="B157" s="27">
        <v>35</v>
      </c>
      <c r="C157" s="27">
        <v>47</v>
      </c>
      <c r="D157" s="27">
        <v>0.37619999999999998</v>
      </c>
      <c r="E157" s="27">
        <v>0.4199</v>
      </c>
      <c r="F157" s="27">
        <v>9.2722999999999995</v>
      </c>
      <c r="G157" s="27">
        <v>4.8090000000000002</v>
      </c>
      <c r="H157" s="27">
        <v>0.51859999999999995</v>
      </c>
      <c r="I157" s="27">
        <v>6.2781000000000002</v>
      </c>
      <c r="J157" s="27">
        <v>6.1791</v>
      </c>
      <c r="K157" s="27">
        <v>1.3055000000000001</v>
      </c>
      <c r="L157" s="27">
        <v>11.914099999999999</v>
      </c>
      <c r="M157" s="26" t="s">
        <v>135</v>
      </c>
      <c r="N157" s="26" t="s">
        <v>143</v>
      </c>
      <c r="O157" s="26" t="s">
        <v>143</v>
      </c>
      <c r="P157" s="26" t="s">
        <v>137</v>
      </c>
      <c r="Q157" s="26" t="s">
        <v>138</v>
      </c>
      <c r="R157" s="26" t="s">
        <v>521</v>
      </c>
      <c r="S157" s="26" t="s">
        <v>522</v>
      </c>
    </row>
    <row r="158" spans="1:19" ht="13" x14ac:dyDescent="0.15">
      <c r="A158" s="26" t="s">
        <v>523</v>
      </c>
      <c r="B158" s="27">
        <v>24</v>
      </c>
      <c r="C158" s="27">
        <v>35</v>
      </c>
      <c r="D158" s="27">
        <v>1.0247999999999999</v>
      </c>
      <c r="E158" s="27">
        <v>0.85950000000000004</v>
      </c>
      <c r="F158" s="27">
        <v>6.9785000000000004</v>
      </c>
      <c r="G158" s="27">
        <v>4.2201000000000004</v>
      </c>
      <c r="H158" s="27">
        <v>0.60470000000000002</v>
      </c>
      <c r="I158" s="27">
        <v>4.2191000000000001</v>
      </c>
      <c r="J158" s="27">
        <v>0.95320000000000005</v>
      </c>
      <c r="K158" s="27">
        <v>0.99980000000000002</v>
      </c>
      <c r="L158" s="27">
        <v>1.8035000000000001</v>
      </c>
      <c r="M158" s="26" t="s">
        <v>148</v>
      </c>
      <c r="N158" s="26" t="s">
        <v>182</v>
      </c>
      <c r="O158" s="26" t="s">
        <v>182</v>
      </c>
      <c r="P158" s="26" t="s">
        <v>137</v>
      </c>
      <c r="Q158" s="26" t="s">
        <v>138</v>
      </c>
      <c r="R158" s="26" t="s">
        <v>524</v>
      </c>
      <c r="S158" s="26" t="s">
        <v>525</v>
      </c>
    </row>
    <row r="159" spans="1:19" ht="13" x14ac:dyDescent="0.15">
      <c r="A159" s="26" t="s">
        <v>526</v>
      </c>
      <c r="B159" s="27">
        <v>31</v>
      </c>
      <c r="C159" s="27">
        <v>42</v>
      </c>
      <c r="D159" s="27">
        <v>0.25380000000000003</v>
      </c>
      <c r="E159" s="27">
        <v>0.8175</v>
      </c>
      <c r="F159" s="27">
        <v>3.0895000000000001</v>
      </c>
      <c r="G159" s="27">
        <v>4.0655999999999999</v>
      </c>
      <c r="H159" s="27">
        <v>1.3159000000000001</v>
      </c>
      <c r="I159" s="27">
        <v>3.347</v>
      </c>
      <c r="J159" s="27">
        <v>3.3567999999999998</v>
      </c>
      <c r="K159" s="27">
        <v>0.82330000000000003</v>
      </c>
      <c r="L159" s="27">
        <v>2.9157999999999999</v>
      </c>
      <c r="M159" s="26" t="s">
        <v>135</v>
      </c>
      <c r="N159" s="26" t="s">
        <v>136</v>
      </c>
      <c r="O159" s="26" t="s">
        <v>136</v>
      </c>
      <c r="P159" s="26" t="s">
        <v>137</v>
      </c>
      <c r="Q159" s="26" t="s">
        <v>138</v>
      </c>
      <c r="R159" s="26" t="s">
        <v>527</v>
      </c>
      <c r="S159" s="26" t="s">
        <v>528</v>
      </c>
    </row>
    <row r="160" spans="1:19" ht="13" x14ac:dyDescent="0.15">
      <c r="A160" s="26" t="s">
        <v>529</v>
      </c>
      <c r="B160" s="27">
        <v>35</v>
      </c>
      <c r="C160" s="27">
        <v>37</v>
      </c>
      <c r="D160" s="27">
        <v>1.4962</v>
      </c>
      <c r="E160" s="27">
        <v>0.21510000000000001</v>
      </c>
      <c r="F160" s="27">
        <v>5.7576999999999998</v>
      </c>
      <c r="G160" s="27">
        <v>0.89549999999999996</v>
      </c>
      <c r="H160" s="27">
        <v>0.1555</v>
      </c>
      <c r="I160" s="27">
        <v>3.8450000000000002</v>
      </c>
      <c r="J160" s="27">
        <v>0.19769999999999999</v>
      </c>
      <c r="K160" s="27">
        <v>4.2935999999999996</v>
      </c>
      <c r="L160" s="27">
        <v>3.0034000000000001</v>
      </c>
      <c r="M160" s="26" t="s">
        <v>135</v>
      </c>
      <c r="N160" s="26" t="s">
        <v>190</v>
      </c>
      <c r="O160" s="26" t="s">
        <v>182</v>
      </c>
      <c r="P160" s="26" t="s">
        <v>137</v>
      </c>
      <c r="Q160" s="26" t="s">
        <v>138</v>
      </c>
      <c r="R160" s="26" t="s">
        <v>530</v>
      </c>
      <c r="S160" s="26" t="s">
        <v>531</v>
      </c>
    </row>
    <row r="161" spans="1:19" ht="13" x14ac:dyDescent="0.15">
      <c r="A161" s="26" t="s">
        <v>532</v>
      </c>
      <c r="B161" s="27">
        <v>25</v>
      </c>
      <c r="C161" s="27">
        <v>36</v>
      </c>
      <c r="D161" s="27">
        <v>0.51359999999999995</v>
      </c>
      <c r="E161" s="27">
        <v>1.5302</v>
      </c>
      <c r="F161" s="27">
        <v>4.0129000000000001</v>
      </c>
      <c r="G161" s="27">
        <v>3.9232999999999998</v>
      </c>
      <c r="H161" s="27">
        <v>0.97770000000000001</v>
      </c>
      <c r="I161" s="27">
        <v>4.4214000000000002</v>
      </c>
      <c r="J161" s="27">
        <v>2.9603999999999999</v>
      </c>
      <c r="K161" s="27">
        <v>1.127</v>
      </c>
      <c r="L161" s="27">
        <v>3.0280999999999998</v>
      </c>
      <c r="M161" s="26" t="s">
        <v>135</v>
      </c>
      <c r="N161" s="26" t="s">
        <v>143</v>
      </c>
      <c r="O161" s="26" t="s">
        <v>143</v>
      </c>
      <c r="P161" s="26" t="s">
        <v>137</v>
      </c>
      <c r="Q161" s="26" t="s">
        <v>138</v>
      </c>
      <c r="R161" s="26" t="s">
        <v>533</v>
      </c>
      <c r="S161" s="26" t="s">
        <v>534</v>
      </c>
    </row>
    <row r="162" spans="1:19" ht="13" x14ac:dyDescent="0.15">
      <c r="A162" s="26" t="s">
        <v>535</v>
      </c>
      <c r="B162" s="27">
        <v>20</v>
      </c>
      <c r="C162" s="27">
        <v>23</v>
      </c>
      <c r="D162" s="27">
        <v>0.63139999999999996</v>
      </c>
      <c r="E162" s="27">
        <v>0.2293</v>
      </c>
      <c r="F162" s="27">
        <v>6.8460999999999999</v>
      </c>
      <c r="G162" s="27">
        <v>1.484</v>
      </c>
      <c r="H162" s="27">
        <v>0.21679999999999999</v>
      </c>
      <c r="I162" s="27">
        <v>8.9408999999999992</v>
      </c>
      <c r="J162" s="27">
        <v>1.4995000000000001</v>
      </c>
      <c r="K162" s="27">
        <v>6.0250000000000004</v>
      </c>
      <c r="L162" s="27">
        <v>6.9177</v>
      </c>
      <c r="M162" s="26" t="s">
        <v>135</v>
      </c>
      <c r="N162" s="26" t="s">
        <v>143</v>
      </c>
      <c r="O162" s="26" t="s">
        <v>143</v>
      </c>
      <c r="P162" s="26" t="s">
        <v>137</v>
      </c>
      <c r="Q162" s="26" t="s">
        <v>138</v>
      </c>
      <c r="R162" s="26" t="s">
        <v>536</v>
      </c>
      <c r="S162" s="26" t="s">
        <v>537</v>
      </c>
    </row>
    <row r="163" spans="1:19" ht="13" x14ac:dyDescent="0.15">
      <c r="A163" s="26" t="s">
        <v>535</v>
      </c>
      <c r="B163" s="27">
        <v>21</v>
      </c>
      <c r="C163" s="27">
        <v>25</v>
      </c>
      <c r="D163" s="27">
        <v>0.21190000000000001</v>
      </c>
      <c r="E163" s="27">
        <v>0.36309999999999998</v>
      </c>
      <c r="F163" s="27">
        <v>4.7591000000000001</v>
      </c>
      <c r="G163" s="27">
        <v>2.7081</v>
      </c>
      <c r="H163" s="27">
        <v>0.56899999999999995</v>
      </c>
      <c r="I163" s="27">
        <v>3.0472999999999999</v>
      </c>
      <c r="J163" s="27">
        <v>1.7629999999999999</v>
      </c>
      <c r="K163" s="27">
        <v>1.1253</v>
      </c>
      <c r="L163" s="27">
        <v>3.0981999999999998</v>
      </c>
      <c r="M163" s="26" t="s">
        <v>135</v>
      </c>
      <c r="N163" s="26" t="s">
        <v>190</v>
      </c>
      <c r="O163" s="26" t="s">
        <v>190</v>
      </c>
      <c r="P163" s="26" t="s">
        <v>137</v>
      </c>
      <c r="Q163" s="26" t="s">
        <v>138</v>
      </c>
      <c r="R163" s="26" t="s">
        <v>538</v>
      </c>
      <c r="S163" s="26" t="s">
        <v>539</v>
      </c>
    </row>
    <row r="164" spans="1:19" ht="13" x14ac:dyDescent="0.15">
      <c r="A164" s="26" t="s">
        <v>540</v>
      </c>
      <c r="B164" s="27">
        <v>29</v>
      </c>
      <c r="C164" s="27">
        <v>33</v>
      </c>
      <c r="D164" s="27">
        <v>0.7208</v>
      </c>
      <c r="E164" s="27">
        <v>0.23749999999999999</v>
      </c>
      <c r="F164" s="27">
        <v>4.2530000000000001</v>
      </c>
      <c r="G164" s="27">
        <v>1.2319</v>
      </c>
      <c r="H164" s="27">
        <v>0.28970000000000001</v>
      </c>
      <c r="I164" s="27">
        <v>6.6070000000000002</v>
      </c>
      <c r="J164" s="27">
        <v>0.64610000000000001</v>
      </c>
      <c r="K164" s="27">
        <v>5.3632</v>
      </c>
      <c r="L164" s="27">
        <v>4.4036</v>
      </c>
      <c r="M164" s="26" t="s">
        <v>142</v>
      </c>
      <c r="N164" s="26" t="s">
        <v>143</v>
      </c>
      <c r="O164" s="26" t="s">
        <v>143</v>
      </c>
      <c r="P164" s="26" t="s">
        <v>137</v>
      </c>
      <c r="Q164" s="26" t="s">
        <v>138</v>
      </c>
      <c r="R164" s="26" t="s">
        <v>541</v>
      </c>
      <c r="S164" s="26" t="s">
        <v>542</v>
      </c>
    </row>
    <row r="165" spans="1:19" ht="13" x14ac:dyDescent="0.15">
      <c r="A165" s="26" t="s">
        <v>543</v>
      </c>
      <c r="B165" s="27">
        <v>29</v>
      </c>
      <c r="C165" s="27">
        <v>33</v>
      </c>
      <c r="D165" s="27">
        <v>2.1358000000000001</v>
      </c>
      <c r="E165" s="27">
        <v>0.14130000000000001</v>
      </c>
      <c r="F165" s="27">
        <v>5.7058</v>
      </c>
      <c r="G165" s="27">
        <v>0.88729999999999998</v>
      </c>
      <c r="H165" s="27">
        <v>0.1555</v>
      </c>
      <c r="I165" s="27">
        <v>3.2012999999999998</v>
      </c>
      <c r="J165" s="27">
        <v>0.3024</v>
      </c>
      <c r="K165" s="27">
        <v>3.6080000000000001</v>
      </c>
      <c r="L165" s="27">
        <v>2.8654000000000002</v>
      </c>
      <c r="M165" s="26" t="s">
        <v>135</v>
      </c>
      <c r="N165" s="26" t="s">
        <v>155</v>
      </c>
      <c r="O165" s="26" t="s">
        <v>190</v>
      </c>
      <c r="P165" s="26" t="s">
        <v>137</v>
      </c>
      <c r="Q165" s="26" t="s">
        <v>138</v>
      </c>
      <c r="R165" s="26" t="s">
        <v>544</v>
      </c>
      <c r="S165" s="26" t="s">
        <v>545</v>
      </c>
    </row>
    <row r="166" spans="1:19" ht="13" x14ac:dyDescent="0.15">
      <c r="A166" s="26" t="s">
        <v>546</v>
      </c>
      <c r="B166" s="27">
        <v>18</v>
      </c>
      <c r="C166" s="27">
        <v>24</v>
      </c>
      <c r="D166" s="27">
        <v>0.5887</v>
      </c>
      <c r="E166" s="27">
        <v>0.96819999999999995</v>
      </c>
      <c r="F166" s="27">
        <v>3.0392000000000001</v>
      </c>
      <c r="G166" s="27">
        <v>2.0575999999999999</v>
      </c>
      <c r="H166" s="27">
        <v>0.67700000000000005</v>
      </c>
      <c r="I166" s="27">
        <v>4.2625999999999999</v>
      </c>
      <c r="J166" s="27">
        <v>2.6865000000000001</v>
      </c>
      <c r="K166" s="27">
        <v>2.0716000000000001</v>
      </c>
      <c r="L166" s="27">
        <v>3.9681000000000002</v>
      </c>
      <c r="M166" s="26" t="s">
        <v>142</v>
      </c>
      <c r="N166" s="26" t="s">
        <v>143</v>
      </c>
      <c r="O166" s="26" t="s">
        <v>155</v>
      </c>
      <c r="P166" s="26" t="s">
        <v>137</v>
      </c>
      <c r="Q166" s="26" t="s">
        <v>138</v>
      </c>
      <c r="R166" s="26" t="s">
        <v>547</v>
      </c>
      <c r="S166" s="26" t="s">
        <v>548</v>
      </c>
    </row>
    <row r="167" spans="1:19" ht="13" x14ac:dyDescent="0.15">
      <c r="A167" s="26" t="s">
        <v>549</v>
      </c>
      <c r="B167" s="27">
        <v>29</v>
      </c>
      <c r="C167" s="27">
        <v>32</v>
      </c>
      <c r="D167" s="27">
        <v>0.62760000000000005</v>
      </c>
      <c r="E167" s="27">
        <v>0.70279999999999998</v>
      </c>
      <c r="F167" s="27">
        <v>4.3177000000000003</v>
      </c>
      <c r="G167" s="27">
        <v>2.3311999999999999</v>
      </c>
      <c r="H167" s="27">
        <v>0.53990000000000005</v>
      </c>
      <c r="I167" s="27">
        <v>3.1118000000000001</v>
      </c>
      <c r="J167" s="27">
        <v>1.1284000000000001</v>
      </c>
      <c r="K167" s="27">
        <v>1.3349</v>
      </c>
      <c r="L167" s="27">
        <v>2.0899000000000001</v>
      </c>
      <c r="M167" s="26" t="s">
        <v>135</v>
      </c>
      <c r="N167" s="26" t="s">
        <v>186</v>
      </c>
      <c r="O167" s="26" t="s">
        <v>186</v>
      </c>
      <c r="P167" s="26" t="s">
        <v>137</v>
      </c>
      <c r="Q167" s="26" t="s">
        <v>138</v>
      </c>
      <c r="R167" s="26" t="s">
        <v>550</v>
      </c>
      <c r="S167" s="26" t="s">
        <v>551</v>
      </c>
    </row>
    <row r="168" spans="1:19" ht="13" x14ac:dyDescent="0.15">
      <c r="A168" s="26" t="s">
        <v>552</v>
      </c>
      <c r="B168" s="27">
        <v>28</v>
      </c>
      <c r="C168" s="27">
        <v>35</v>
      </c>
      <c r="D168" s="27">
        <v>0.26879999999999998</v>
      </c>
      <c r="E168" s="27">
        <v>0.28689999999999999</v>
      </c>
      <c r="F168" s="27">
        <v>3.7686999999999999</v>
      </c>
      <c r="G168" s="27">
        <v>1.8857999999999999</v>
      </c>
      <c r="H168" s="27">
        <v>0.50039999999999996</v>
      </c>
      <c r="I168" s="27">
        <v>3.5358000000000001</v>
      </c>
      <c r="J168" s="27">
        <v>3.8681000000000001</v>
      </c>
      <c r="K168" s="27">
        <v>1.875</v>
      </c>
      <c r="L168" s="27">
        <v>7.7302</v>
      </c>
      <c r="M168" s="26" t="s">
        <v>135</v>
      </c>
      <c r="N168" s="26" t="s">
        <v>136</v>
      </c>
      <c r="O168" s="26" t="s">
        <v>136</v>
      </c>
      <c r="P168" s="26" t="s">
        <v>137</v>
      </c>
      <c r="Q168" s="26" t="s">
        <v>138</v>
      </c>
      <c r="R168" s="26" t="s">
        <v>553</v>
      </c>
      <c r="S168" s="26" t="s">
        <v>554</v>
      </c>
    </row>
    <row r="169" spans="1:19" ht="13" x14ac:dyDescent="0.15">
      <c r="A169" s="26" t="s">
        <v>555</v>
      </c>
      <c r="B169" s="27">
        <v>16</v>
      </c>
      <c r="C169" s="27">
        <v>18</v>
      </c>
      <c r="D169" s="27">
        <v>4.1481000000000003</v>
      </c>
      <c r="E169" s="27">
        <v>0.1356</v>
      </c>
      <c r="F169" s="27">
        <v>11.243</v>
      </c>
      <c r="G169" s="27">
        <v>0.70340000000000003</v>
      </c>
      <c r="H169" s="27">
        <v>6.2600000000000003E-2</v>
      </c>
      <c r="I169" s="27">
        <v>3.8003999999999998</v>
      </c>
      <c r="J169" s="27">
        <v>0.14360000000000001</v>
      </c>
      <c r="K169" s="27">
        <v>5.4032</v>
      </c>
      <c r="L169" s="27">
        <v>2.2957999999999998</v>
      </c>
      <c r="M169" s="26" t="s">
        <v>135</v>
      </c>
      <c r="N169" s="26" t="s">
        <v>143</v>
      </c>
      <c r="O169" s="26" t="s">
        <v>143</v>
      </c>
      <c r="P169" s="26" t="s">
        <v>137</v>
      </c>
      <c r="Q169" s="26" t="s">
        <v>138</v>
      </c>
      <c r="R169" s="26" t="s">
        <v>556</v>
      </c>
      <c r="S169" s="26" t="s">
        <v>557</v>
      </c>
    </row>
    <row r="170" spans="1:19" ht="13" x14ac:dyDescent="0.15">
      <c r="A170" s="26" t="s">
        <v>558</v>
      </c>
      <c r="B170" s="27">
        <v>19</v>
      </c>
      <c r="C170" s="27">
        <v>25</v>
      </c>
      <c r="D170" s="27">
        <v>0.32850000000000001</v>
      </c>
      <c r="E170" s="27">
        <v>2.4214000000000002</v>
      </c>
      <c r="F170" s="27">
        <v>3.6236000000000002</v>
      </c>
      <c r="G170" s="27">
        <v>2.8757999999999999</v>
      </c>
      <c r="H170" s="27">
        <v>0.79369999999999996</v>
      </c>
      <c r="I170" s="27">
        <v>3.3039000000000001</v>
      </c>
      <c r="J170" s="27">
        <v>2.4409000000000001</v>
      </c>
      <c r="K170" s="27">
        <v>1.1488</v>
      </c>
      <c r="L170" s="27">
        <v>3.5337000000000001</v>
      </c>
      <c r="M170" s="26" t="s">
        <v>135</v>
      </c>
      <c r="N170" s="26" t="s">
        <v>143</v>
      </c>
      <c r="O170" s="26" t="s">
        <v>143</v>
      </c>
      <c r="P170" s="26" t="s">
        <v>137</v>
      </c>
      <c r="Q170" s="26" t="s">
        <v>138</v>
      </c>
      <c r="R170" s="26" t="s">
        <v>559</v>
      </c>
      <c r="S170" s="26" t="s">
        <v>560</v>
      </c>
    </row>
    <row r="171" spans="1:19" ht="13" x14ac:dyDescent="0.15">
      <c r="A171" s="26" t="s">
        <v>561</v>
      </c>
      <c r="B171" s="27">
        <v>20</v>
      </c>
      <c r="C171" s="27">
        <v>30</v>
      </c>
      <c r="D171" s="27">
        <v>0.26500000000000001</v>
      </c>
      <c r="E171" s="27">
        <v>0.48830000000000001</v>
      </c>
      <c r="F171" s="27">
        <v>4.4610000000000003</v>
      </c>
      <c r="G171" s="27">
        <v>1.8005</v>
      </c>
      <c r="H171" s="27">
        <v>0.40360000000000001</v>
      </c>
      <c r="I171" s="27">
        <v>3.7345000000000002</v>
      </c>
      <c r="J171" s="27">
        <v>1.0861000000000001</v>
      </c>
      <c r="K171" s="27">
        <v>2.0741000000000001</v>
      </c>
      <c r="L171" s="27">
        <v>2.6911</v>
      </c>
      <c r="M171" s="26" t="s">
        <v>135</v>
      </c>
      <c r="N171" s="26" t="s">
        <v>155</v>
      </c>
      <c r="O171" s="26" t="s">
        <v>155</v>
      </c>
      <c r="P171" s="26" t="s">
        <v>137</v>
      </c>
      <c r="Q171" s="26" t="s">
        <v>138</v>
      </c>
      <c r="R171" s="26" t="s">
        <v>562</v>
      </c>
      <c r="S171" s="26" t="s">
        <v>563</v>
      </c>
    </row>
    <row r="172" spans="1:19" ht="13" x14ac:dyDescent="0.15">
      <c r="A172" s="26" t="s">
        <v>564</v>
      </c>
      <c r="B172" s="27">
        <v>19</v>
      </c>
      <c r="C172" s="27">
        <v>27</v>
      </c>
      <c r="D172" s="27">
        <v>0.3659</v>
      </c>
      <c r="E172" s="27">
        <v>2.3567</v>
      </c>
      <c r="F172" s="27">
        <v>5.6291000000000002</v>
      </c>
      <c r="G172" s="27">
        <v>7.4596</v>
      </c>
      <c r="H172" s="27">
        <v>1.3251999999999999</v>
      </c>
      <c r="I172" s="27">
        <v>3.5926999999999998</v>
      </c>
      <c r="J172" s="27">
        <v>1.4279999999999999</v>
      </c>
      <c r="K172" s="27">
        <v>0.48159999999999997</v>
      </c>
      <c r="L172" s="27">
        <v>1.2982</v>
      </c>
      <c r="M172" s="26" t="s">
        <v>135</v>
      </c>
      <c r="N172" s="26" t="s">
        <v>136</v>
      </c>
      <c r="O172" s="26" t="s">
        <v>136</v>
      </c>
      <c r="P172" s="26" t="s">
        <v>137</v>
      </c>
      <c r="Q172" s="26" t="s">
        <v>138</v>
      </c>
      <c r="R172" s="26" t="s">
        <v>565</v>
      </c>
      <c r="S172" s="26" t="s">
        <v>566</v>
      </c>
    </row>
    <row r="173" spans="1:19" ht="13" x14ac:dyDescent="0.15">
      <c r="A173" s="26" t="s">
        <v>567</v>
      </c>
      <c r="B173" s="27">
        <v>18</v>
      </c>
      <c r="C173" s="27">
        <v>21</v>
      </c>
      <c r="D173" s="27">
        <v>1.0898000000000001</v>
      </c>
      <c r="E173" s="27">
        <v>7.7899999999999997E-2</v>
      </c>
      <c r="F173" s="27">
        <v>3.5794999999999999</v>
      </c>
      <c r="G173" s="27">
        <v>0.41310000000000002</v>
      </c>
      <c r="H173" s="27">
        <v>0.1154</v>
      </c>
      <c r="I173" s="27">
        <v>4.0648999999999997</v>
      </c>
      <c r="J173" s="27">
        <v>1.2304999999999999</v>
      </c>
      <c r="K173" s="27">
        <v>9.8392999999999997</v>
      </c>
      <c r="L173" s="27">
        <v>10.6616</v>
      </c>
      <c r="M173" s="26" t="s">
        <v>135</v>
      </c>
      <c r="N173" s="26" t="s">
        <v>143</v>
      </c>
      <c r="O173" s="26" t="s">
        <v>143</v>
      </c>
      <c r="P173" s="26" t="s">
        <v>137</v>
      </c>
      <c r="Q173" s="26" t="s">
        <v>138</v>
      </c>
      <c r="R173" s="26" t="s">
        <v>568</v>
      </c>
      <c r="S173" s="26" t="s">
        <v>569</v>
      </c>
    </row>
    <row r="174" spans="1:19" ht="13" x14ac:dyDescent="0.15">
      <c r="A174" s="26" t="s">
        <v>570</v>
      </c>
      <c r="B174" s="27">
        <v>17</v>
      </c>
      <c r="C174" s="27">
        <v>19</v>
      </c>
      <c r="D174" s="27">
        <v>0.56189999999999996</v>
      </c>
      <c r="E174" s="27">
        <v>0.95309999999999995</v>
      </c>
      <c r="F174" s="27">
        <v>6.8478000000000003</v>
      </c>
      <c r="G174" s="27">
        <v>3.6311</v>
      </c>
      <c r="H174" s="27">
        <v>0.53029999999999999</v>
      </c>
      <c r="I174" s="27">
        <v>5.4530000000000003</v>
      </c>
      <c r="J174" s="27">
        <v>1.3634999999999999</v>
      </c>
      <c r="K174" s="27">
        <v>1.5017</v>
      </c>
      <c r="L174" s="27">
        <v>2.5869</v>
      </c>
      <c r="M174" s="26" t="s">
        <v>135</v>
      </c>
      <c r="N174" s="26" t="s">
        <v>190</v>
      </c>
      <c r="O174" s="26" t="s">
        <v>190</v>
      </c>
      <c r="P174" s="26" t="s">
        <v>137</v>
      </c>
      <c r="Q174" s="26" t="s">
        <v>138</v>
      </c>
      <c r="R174" s="26" t="s">
        <v>571</v>
      </c>
      <c r="S174" s="26" t="s">
        <v>572</v>
      </c>
    </row>
    <row r="175" spans="1:19" ht="13" x14ac:dyDescent="0.15">
      <c r="A175" s="26" t="s">
        <v>573</v>
      </c>
      <c r="B175" s="27">
        <v>16</v>
      </c>
      <c r="C175" s="27">
        <v>18</v>
      </c>
      <c r="D175" s="27">
        <v>0.33040000000000003</v>
      </c>
      <c r="E175" s="27">
        <v>0.88539999999999996</v>
      </c>
      <c r="F175" s="27">
        <v>4.5054999999999996</v>
      </c>
      <c r="G175" s="27">
        <v>4.2965999999999998</v>
      </c>
      <c r="H175" s="27">
        <v>0.9536</v>
      </c>
      <c r="I175" s="27">
        <v>3.4918999999999998</v>
      </c>
      <c r="J175" s="27">
        <v>3.3801000000000001</v>
      </c>
      <c r="K175" s="27">
        <v>0.81269999999999998</v>
      </c>
      <c r="L175" s="27">
        <v>3.5444</v>
      </c>
      <c r="M175" s="26" t="s">
        <v>135</v>
      </c>
      <c r="N175" s="26" t="s">
        <v>190</v>
      </c>
      <c r="O175" s="26" t="s">
        <v>190</v>
      </c>
      <c r="P175" s="26" t="s">
        <v>137</v>
      </c>
      <c r="Q175" s="26" t="s">
        <v>138</v>
      </c>
      <c r="R175" s="26" t="s">
        <v>574</v>
      </c>
      <c r="S175" s="26" t="s">
        <v>575</v>
      </c>
    </row>
    <row r="176" spans="1:19" ht="13" x14ac:dyDescent="0.15">
      <c r="A176" s="26" t="s">
        <v>576</v>
      </c>
      <c r="B176" s="27">
        <v>18</v>
      </c>
      <c r="C176" s="27">
        <v>27</v>
      </c>
      <c r="D176" s="27">
        <v>0.3211</v>
      </c>
      <c r="E176" s="27">
        <v>3.0259</v>
      </c>
      <c r="F176" s="27">
        <v>5.2332999999999998</v>
      </c>
      <c r="G176" s="27">
        <v>6.7084000000000001</v>
      </c>
      <c r="H176" s="27">
        <v>1.2819</v>
      </c>
      <c r="I176" s="27">
        <v>4.4817999999999998</v>
      </c>
      <c r="J176" s="27">
        <v>3.8069999999999999</v>
      </c>
      <c r="K176" s="27">
        <v>0.66810000000000003</v>
      </c>
      <c r="L176" s="27">
        <v>3.1497000000000002</v>
      </c>
      <c r="M176" s="26" t="s">
        <v>135</v>
      </c>
      <c r="N176" s="26" t="s">
        <v>182</v>
      </c>
      <c r="O176" s="26" t="s">
        <v>155</v>
      </c>
      <c r="P176" s="26" t="s">
        <v>137</v>
      </c>
      <c r="Q176" s="26" t="s">
        <v>138</v>
      </c>
      <c r="R176" s="26" t="s">
        <v>577</v>
      </c>
      <c r="S176" s="26" t="s">
        <v>578</v>
      </c>
    </row>
    <row r="177" spans="1:19" ht="13" x14ac:dyDescent="0.15">
      <c r="A177" s="26" t="s">
        <v>579</v>
      </c>
      <c r="B177" s="27">
        <v>20</v>
      </c>
      <c r="C177" s="27">
        <v>29</v>
      </c>
      <c r="D177" s="27">
        <v>0.35020000000000001</v>
      </c>
      <c r="E177" s="27">
        <v>0.3589</v>
      </c>
      <c r="F177" s="27">
        <v>3.0019</v>
      </c>
      <c r="G177" s="27">
        <v>1.5538000000000001</v>
      </c>
      <c r="H177" s="27">
        <v>0.51759999999999995</v>
      </c>
      <c r="I177" s="27">
        <v>4.8083</v>
      </c>
      <c r="J177" s="27">
        <v>2.7801999999999998</v>
      </c>
      <c r="K177" s="27">
        <v>3.0945999999999998</v>
      </c>
      <c r="L177" s="27">
        <v>5.3712999999999997</v>
      </c>
      <c r="M177" s="26" t="s">
        <v>135</v>
      </c>
      <c r="N177" s="26" t="s">
        <v>136</v>
      </c>
      <c r="O177" s="26" t="s">
        <v>186</v>
      </c>
      <c r="P177" s="26" t="s">
        <v>137</v>
      </c>
      <c r="Q177" s="26" t="s">
        <v>138</v>
      </c>
      <c r="R177" s="26" t="s">
        <v>580</v>
      </c>
      <c r="S177" s="26" t="s">
        <v>581</v>
      </c>
    </row>
    <row r="178" spans="1:19" ht="13" x14ac:dyDescent="0.15">
      <c r="A178" s="26" t="s">
        <v>582</v>
      </c>
      <c r="B178" s="27">
        <v>31</v>
      </c>
      <c r="C178" s="27">
        <v>40</v>
      </c>
      <c r="D178" s="27">
        <v>0.2727</v>
      </c>
      <c r="E178" s="27">
        <v>1.0982000000000001</v>
      </c>
      <c r="F178" s="27">
        <v>8.7359000000000009</v>
      </c>
      <c r="G178" s="27">
        <v>6.9118000000000004</v>
      </c>
      <c r="H178" s="27">
        <v>0.79120000000000001</v>
      </c>
      <c r="I178" s="27">
        <v>4.3505000000000003</v>
      </c>
      <c r="J178" s="27">
        <v>1.7616000000000001</v>
      </c>
      <c r="K178" s="27">
        <v>0.62939999999999996</v>
      </c>
      <c r="L178" s="27">
        <v>2.4622999999999999</v>
      </c>
      <c r="M178" s="26" t="s">
        <v>135</v>
      </c>
      <c r="N178" s="26" t="s">
        <v>155</v>
      </c>
      <c r="O178" s="26" t="s">
        <v>155</v>
      </c>
      <c r="P178" s="26" t="s">
        <v>137</v>
      </c>
      <c r="Q178" s="26" t="s">
        <v>138</v>
      </c>
      <c r="R178" s="26" t="s">
        <v>583</v>
      </c>
      <c r="S178" s="26" t="s">
        <v>584</v>
      </c>
    </row>
    <row r="179" spans="1:19" ht="13" x14ac:dyDescent="0.15">
      <c r="A179" s="26" t="s">
        <v>585</v>
      </c>
      <c r="B179" s="27">
        <v>19</v>
      </c>
      <c r="C179" s="27">
        <v>29</v>
      </c>
      <c r="D179" s="27">
        <v>0.2263</v>
      </c>
      <c r="E179" s="27">
        <v>1.8877999999999999</v>
      </c>
      <c r="F179" s="27">
        <v>3.7673999999999999</v>
      </c>
      <c r="G179" s="27">
        <v>4.2632000000000003</v>
      </c>
      <c r="H179" s="27">
        <v>1.1315999999999999</v>
      </c>
      <c r="I179" s="27">
        <v>3.1619999999999999</v>
      </c>
      <c r="J179" s="27">
        <v>10.9739</v>
      </c>
      <c r="K179" s="27">
        <v>0.74170000000000003</v>
      </c>
      <c r="L179" s="27">
        <v>11.093500000000001</v>
      </c>
      <c r="M179" s="26" t="s">
        <v>135</v>
      </c>
      <c r="N179" s="26" t="s">
        <v>155</v>
      </c>
      <c r="O179" s="26" t="s">
        <v>155</v>
      </c>
      <c r="P179" s="26" t="s">
        <v>137</v>
      </c>
      <c r="Q179" s="26" t="s">
        <v>138</v>
      </c>
      <c r="R179" s="26" t="s">
        <v>586</v>
      </c>
      <c r="S179" s="26" t="s">
        <v>587</v>
      </c>
    </row>
    <row r="180" spans="1:19" ht="13" x14ac:dyDescent="0.15">
      <c r="A180" s="26" t="s">
        <v>588</v>
      </c>
      <c r="B180" s="27">
        <v>26</v>
      </c>
      <c r="C180" s="27">
        <v>32</v>
      </c>
      <c r="D180" s="27">
        <v>0.32790000000000002</v>
      </c>
      <c r="E180" s="27">
        <v>1.5310999999999999</v>
      </c>
      <c r="F180" s="27">
        <v>3.4462999999999999</v>
      </c>
      <c r="G180" s="27">
        <v>3.4064999999999999</v>
      </c>
      <c r="H180" s="27">
        <v>0.98839999999999995</v>
      </c>
      <c r="I180" s="27">
        <v>4.7460000000000004</v>
      </c>
      <c r="J180" s="27">
        <v>3.6267</v>
      </c>
      <c r="K180" s="27">
        <v>1.3932</v>
      </c>
      <c r="L180" s="27">
        <v>3.8256999999999999</v>
      </c>
      <c r="M180" s="26" t="s">
        <v>135</v>
      </c>
      <c r="N180" s="26" t="s">
        <v>143</v>
      </c>
      <c r="O180" s="26" t="s">
        <v>143</v>
      </c>
      <c r="P180" s="26" t="s">
        <v>137</v>
      </c>
      <c r="Q180" s="26" t="s">
        <v>138</v>
      </c>
      <c r="R180" s="26" t="s">
        <v>589</v>
      </c>
      <c r="S180" s="26" t="s">
        <v>590</v>
      </c>
    </row>
    <row r="181" spans="1:19" ht="13" x14ac:dyDescent="0.15">
      <c r="A181" s="26" t="s">
        <v>591</v>
      </c>
      <c r="B181" s="27">
        <v>24</v>
      </c>
      <c r="C181" s="27">
        <v>31</v>
      </c>
      <c r="D181" s="27">
        <v>0.28139999999999998</v>
      </c>
      <c r="E181" s="27">
        <v>2.3268</v>
      </c>
      <c r="F181" s="27">
        <v>7.2676999999999996</v>
      </c>
      <c r="G181" s="27">
        <v>4.9478999999999997</v>
      </c>
      <c r="H181" s="27">
        <v>0.68079999999999996</v>
      </c>
      <c r="I181" s="27">
        <v>3.2435999999999998</v>
      </c>
      <c r="J181" s="27">
        <v>1.5196000000000001</v>
      </c>
      <c r="K181" s="27">
        <v>0.65559999999999996</v>
      </c>
      <c r="L181" s="27">
        <v>2.2321</v>
      </c>
      <c r="M181" s="26" t="s">
        <v>135</v>
      </c>
      <c r="N181" s="26" t="s">
        <v>136</v>
      </c>
      <c r="O181" s="26" t="s">
        <v>136</v>
      </c>
      <c r="P181" s="26" t="s">
        <v>137</v>
      </c>
      <c r="Q181" s="26" t="s">
        <v>138</v>
      </c>
      <c r="R181" s="26" t="s">
        <v>592</v>
      </c>
      <c r="S181" s="26" t="s">
        <v>593</v>
      </c>
    </row>
    <row r="182" spans="1:19" ht="13" x14ac:dyDescent="0.15">
      <c r="A182" s="26" t="s">
        <v>594</v>
      </c>
      <c r="B182" s="27">
        <v>16</v>
      </c>
      <c r="C182" s="27">
        <v>23</v>
      </c>
      <c r="D182" s="27">
        <v>0.39150000000000001</v>
      </c>
      <c r="E182" s="27">
        <v>1.3980999999999999</v>
      </c>
      <c r="F182" s="27">
        <v>7.6565000000000003</v>
      </c>
      <c r="G182" s="27">
        <v>7.5490000000000004</v>
      </c>
      <c r="H182" s="27">
        <v>0.98599999999999999</v>
      </c>
      <c r="I182" s="27">
        <v>3.3138000000000001</v>
      </c>
      <c r="J182" s="27">
        <v>1.9078999999999999</v>
      </c>
      <c r="K182" s="27">
        <v>0.439</v>
      </c>
      <c r="L182" s="27">
        <v>1.9351</v>
      </c>
      <c r="M182" s="26" t="s">
        <v>148</v>
      </c>
      <c r="N182" s="26" t="s">
        <v>190</v>
      </c>
      <c r="O182" s="26" t="s">
        <v>190</v>
      </c>
      <c r="P182" s="26" t="s">
        <v>137</v>
      </c>
      <c r="Q182" s="26" t="s">
        <v>138</v>
      </c>
      <c r="R182" s="26"/>
      <c r="S182" s="28"/>
    </row>
    <row r="183" spans="1:19" ht="13" x14ac:dyDescent="0.15">
      <c r="A183" s="26" t="s">
        <v>595</v>
      </c>
      <c r="B183" s="27">
        <v>20</v>
      </c>
      <c r="C183" s="27">
        <v>26</v>
      </c>
      <c r="D183" s="27">
        <v>0.35560000000000003</v>
      </c>
      <c r="E183" s="27">
        <v>0.62580000000000002</v>
      </c>
      <c r="F183" s="27">
        <v>3.8134000000000001</v>
      </c>
      <c r="G183" s="27">
        <v>2.3319000000000001</v>
      </c>
      <c r="H183" s="27">
        <v>0.61150000000000004</v>
      </c>
      <c r="I183" s="27">
        <v>3.7530000000000001</v>
      </c>
      <c r="J183" s="27">
        <v>3.5371999999999999</v>
      </c>
      <c r="K183" s="27">
        <v>1.6093999999999999</v>
      </c>
      <c r="L183" s="27">
        <v>5.7843999999999998</v>
      </c>
      <c r="M183" s="26" t="s">
        <v>135</v>
      </c>
      <c r="N183" s="26" t="s">
        <v>186</v>
      </c>
      <c r="O183" s="26" t="s">
        <v>186</v>
      </c>
      <c r="P183" s="26" t="s">
        <v>137</v>
      </c>
      <c r="Q183" s="26" t="s">
        <v>138</v>
      </c>
      <c r="R183" s="26" t="s">
        <v>596</v>
      </c>
      <c r="S183" s="26" t="s">
        <v>597</v>
      </c>
    </row>
    <row r="184" spans="1:19" ht="13" x14ac:dyDescent="0.15">
      <c r="A184" s="26" t="s">
        <v>598</v>
      </c>
      <c r="B184" s="27">
        <v>13</v>
      </c>
      <c r="C184" s="27">
        <v>15</v>
      </c>
      <c r="D184" s="27">
        <v>0.31059999999999999</v>
      </c>
      <c r="E184" s="27">
        <v>1.0436000000000001</v>
      </c>
      <c r="F184" s="27">
        <v>4.6563999999999997</v>
      </c>
      <c r="G184" s="27">
        <v>3.1829000000000001</v>
      </c>
      <c r="H184" s="27">
        <v>0.68359999999999999</v>
      </c>
      <c r="I184" s="27">
        <v>5.0492999999999997</v>
      </c>
      <c r="J184" s="27">
        <v>2.4068999999999998</v>
      </c>
      <c r="K184" s="27">
        <v>1.5864</v>
      </c>
      <c r="L184" s="27">
        <v>5.1215999999999999</v>
      </c>
      <c r="M184" s="26" t="s">
        <v>135</v>
      </c>
      <c r="N184" s="26" t="s">
        <v>155</v>
      </c>
      <c r="O184" s="26" t="s">
        <v>155</v>
      </c>
      <c r="P184" s="26" t="s">
        <v>137</v>
      </c>
      <c r="Q184" s="26" t="s">
        <v>138</v>
      </c>
      <c r="R184" s="26" t="s">
        <v>599</v>
      </c>
      <c r="S184" s="26" t="s">
        <v>600</v>
      </c>
    </row>
    <row r="185" spans="1:19" ht="13" x14ac:dyDescent="0.15">
      <c r="A185" s="26" t="s">
        <v>601</v>
      </c>
      <c r="B185" s="27">
        <v>17</v>
      </c>
      <c r="C185" s="27">
        <v>19</v>
      </c>
      <c r="D185" s="27">
        <v>0.1371</v>
      </c>
      <c r="E185" s="27">
        <v>1.3068</v>
      </c>
      <c r="F185" s="27">
        <v>6.0004999999999997</v>
      </c>
      <c r="G185" s="27">
        <v>3.6568999999999998</v>
      </c>
      <c r="H185" s="27">
        <v>0.60940000000000005</v>
      </c>
      <c r="I185" s="27">
        <v>6.3597000000000001</v>
      </c>
      <c r="J185" s="27">
        <v>2.6015000000000001</v>
      </c>
      <c r="K185" s="27">
        <v>1.7391000000000001</v>
      </c>
      <c r="L185" s="27">
        <v>4.2687999999999997</v>
      </c>
      <c r="M185" s="26" t="s">
        <v>135</v>
      </c>
      <c r="N185" s="26" t="s">
        <v>143</v>
      </c>
      <c r="O185" s="26" t="s">
        <v>143</v>
      </c>
      <c r="P185" s="26" t="s">
        <v>137</v>
      </c>
      <c r="Q185" s="26" t="s">
        <v>138</v>
      </c>
      <c r="R185" s="26" t="s">
        <v>602</v>
      </c>
      <c r="S185" s="26" t="s">
        <v>603</v>
      </c>
    </row>
    <row r="186" spans="1:19" ht="13" x14ac:dyDescent="0.15">
      <c r="A186" s="26" t="s">
        <v>604</v>
      </c>
      <c r="B186" s="27">
        <v>17</v>
      </c>
      <c r="C186" s="27">
        <v>22</v>
      </c>
      <c r="D186" s="27">
        <v>0.25040000000000001</v>
      </c>
      <c r="E186" s="27">
        <v>7.0519999999999996</v>
      </c>
      <c r="F186" s="27">
        <v>4.9484000000000004</v>
      </c>
      <c r="G186" s="27">
        <v>11.224600000000001</v>
      </c>
      <c r="H186" s="27">
        <v>2.2683</v>
      </c>
      <c r="I186" s="27">
        <v>4.0602999999999998</v>
      </c>
      <c r="J186" s="27">
        <v>5.3579999999999997</v>
      </c>
      <c r="K186" s="27">
        <v>0.36170000000000002</v>
      </c>
      <c r="L186" s="27">
        <v>4.8045</v>
      </c>
      <c r="M186" s="26" t="s">
        <v>135</v>
      </c>
      <c r="N186" s="26" t="s">
        <v>136</v>
      </c>
      <c r="O186" s="26" t="s">
        <v>136</v>
      </c>
      <c r="P186" s="26" t="s">
        <v>137</v>
      </c>
      <c r="Q186" s="26" t="s">
        <v>138</v>
      </c>
      <c r="R186" s="26" t="s">
        <v>605</v>
      </c>
      <c r="S186" s="26" t="s">
        <v>606</v>
      </c>
    </row>
    <row r="187" spans="1:19" ht="13" x14ac:dyDescent="0.15">
      <c r="A187" s="26" t="s">
        <v>607</v>
      </c>
      <c r="B187" s="27">
        <v>16</v>
      </c>
      <c r="C187" s="27">
        <v>22</v>
      </c>
      <c r="D187" s="27">
        <v>0.25130000000000002</v>
      </c>
      <c r="E187" s="27">
        <v>1.6992</v>
      </c>
      <c r="F187" s="27">
        <v>5.2619999999999996</v>
      </c>
      <c r="G187" s="27">
        <v>4.1166</v>
      </c>
      <c r="H187" s="27">
        <v>0.7823</v>
      </c>
      <c r="I187" s="27">
        <v>3.2747999999999999</v>
      </c>
      <c r="J187" s="27">
        <v>1.2302999999999999</v>
      </c>
      <c r="K187" s="27">
        <v>0.79549999999999998</v>
      </c>
      <c r="L187" s="27">
        <v>1.5726</v>
      </c>
      <c r="M187" s="26" t="s">
        <v>135</v>
      </c>
      <c r="N187" s="26" t="s">
        <v>186</v>
      </c>
      <c r="O187" s="26" t="s">
        <v>186</v>
      </c>
      <c r="P187" s="26" t="s">
        <v>137</v>
      </c>
      <c r="Q187" s="26" t="s">
        <v>138</v>
      </c>
      <c r="R187" s="26" t="s">
        <v>608</v>
      </c>
      <c r="S187" s="26" t="s">
        <v>609</v>
      </c>
    </row>
    <row r="188" spans="1:19" ht="13" x14ac:dyDescent="0.15">
      <c r="A188" s="26" t="s">
        <v>610</v>
      </c>
      <c r="B188" s="27">
        <v>18</v>
      </c>
      <c r="C188" s="27">
        <v>27</v>
      </c>
      <c r="D188" s="27">
        <v>0.4269</v>
      </c>
      <c r="E188" s="27">
        <v>0.33710000000000001</v>
      </c>
      <c r="F188" s="27">
        <v>5.3619000000000003</v>
      </c>
      <c r="G188" s="27">
        <v>1.4702</v>
      </c>
      <c r="H188" s="27">
        <v>0.2742</v>
      </c>
      <c r="I188" s="27">
        <v>3.1185</v>
      </c>
      <c r="J188" s="27">
        <v>1.2155</v>
      </c>
      <c r="K188" s="27">
        <v>2.1211000000000002</v>
      </c>
      <c r="L188" s="27">
        <v>4.4329999999999998</v>
      </c>
      <c r="M188" s="26" t="s">
        <v>135</v>
      </c>
      <c r="N188" s="26" t="s">
        <v>155</v>
      </c>
      <c r="O188" s="26" t="s">
        <v>155</v>
      </c>
      <c r="P188" s="26" t="s">
        <v>137</v>
      </c>
      <c r="Q188" s="26" t="s">
        <v>138</v>
      </c>
      <c r="R188" s="26" t="s">
        <v>611</v>
      </c>
      <c r="S188" s="26" t="s">
        <v>612</v>
      </c>
    </row>
    <row r="189" spans="1:19" ht="13" x14ac:dyDescent="0.15">
      <c r="A189" s="26" t="s">
        <v>613</v>
      </c>
      <c r="B189" s="27">
        <v>17</v>
      </c>
      <c r="C189" s="27">
        <v>24</v>
      </c>
      <c r="D189" s="27">
        <v>0.41849999999999998</v>
      </c>
      <c r="E189" s="27">
        <v>0.39929999999999999</v>
      </c>
      <c r="F189" s="27">
        <v>3.9453</v>
      </c>
      <c r="G189" s="27">
        <v>1.3601000000000001</v>
      </c>
      <c r="H189" s="27">
        <v>0.34470000000000001</v>
      </c>
      <c r="I189" s="27">
        <v>5.6154000000000002</v>
      </c>
      <c r="J189" s="27">
        <v>1.6902999999999999</v>
      </c>
      <c r="K189" s="27">
        <v>4.1288</v>
      </c>
      <c r="L189" s="27">
        <v>4.9443999999999999</v>
      </c>
      <c r="M189" s="26" t="s">
        <v>135</v>
      </c>
      <c r="N189" s="26" t="s">
        <v>190</v>
      </c>
      <c r="O189" s="26" t="s">
        <v>143</v>
      </c>
      <c r="P189" s="26" t="s">
        <v>137</v>
      </c>
      <c r="Q189" s="26" t="s">
        <v>138</v>
      </c>
      <c r="R189" s="26" t="s">
        <v>614</v>
      </c>
      <c r="S189" s="26" t="s">
        <v>615</v>
      </c>
    </row>
    <row r="190" spans="1:19" ht="13" x14ac:dyDescent="0.15">
      <c r="A190" s="26" t="s">
        <v>616</v>
      </c>
      <c r="B190" s="27">
        <v>14</v>
      </c>
      <c r="C190" s="27">
        <v>16</v>
      </c>
      <c r="D190" s="27">
        <v>0.3775</v>
      </c>
      <c r="E190" s="27">
        <v>0.29089999999999999</v>
      </c>
      <c r="F190" s="27">
        <v>3.9980000000000002</v>
      </c>
      <c r="G190" s="27">
        <v>1.4507000000000001</v>
      </c>
      <c r="H190" s="27">
        <v>0.3629</v>
      </c>
      <c r="I190" s="27">
        <v>4.9066000000000001</v>
      </c>
      <c r="J190" s="27">
        <v>3.0036</v>
      </c>
      <c r="K190" s="27">
        <v>3.3822999999999999</v>
      </c>
      <c r="L190" s="27">
        <v>8.2775999999999996</v>
      </c>
      <c r="M190" s="26" t="s">
        <v>135</v>
      </c>
      <c r="N190" s="26" t="s">
        <v>182</v>
      </c>
      <c r="O190" s="26" t="s">
        <v>182</v>
      </c>
      <c r="P190" s="26" t="s">
        <v>137</v>
      </c>
      <c r="Q190" s="26" t="s">
        <v>138</v>
      </c>
      <c r="R190" s="26" t="s">
        <v>617</v>
      </c>
      <c r="S190" s="26" t="s">
        <v>618</v>
      </c>
    </row>
    <row r="191" spans="1:19" ht="13" x14ac:dyDescent="0.15">
      <c r="A191" s="26" t="s">
        <v>619</v>
      </c>
      <c r="B191" s="27">
        <v>23</v>
      </c>
      <c r="C191" s="27">
        <v>29</v>
      </c>
      <c r="D191" s="27">
        <v>0.4335</v>
      </c>
      <c r="E191" s="27">
        <v>0.87229999999999996</v>
      </c>
      <c r="F191" s="27">
        <v>3.8372000000000002</v>
      </c>
      <c r="G191" s="27">
        <v>5.4843000000000002</v>
      </c>
      <c r="H191" s="27">
        <v>1.4293</v>
      </c>
      <c r="I191" s="27">
        <v>4.4476000000000004</v>
      </c>
      <c r="J191" s="27">
        <v>2.6486999999999998</v>
      </c>
      <c r="K191" s="27">
        <v>0.81100000000000005</v>
      </c>
      <c r="L191" s="27">
        <v>2.5859999999999999</v>
      </c>
      <c r="M191" s="26" t="s">
        <v>135</v>
      </c>
      <c r="N191" s="26" t="s">
        <v>182</v>
      </c>
      <c r="O191" s="26" t="s">
        <v>182</v>
      </c>
      <c r="P191" s="26" t="s">
        <v>137</v>
      </c>
      <c r="Q191" s="26" t="s">
        <v>138</v>
      </c>
      <c r="R191" s="26" t="s">
        <v>620</v>
      </c>
      <c r="S191" s="26" t="s">
        <v>621</v>
      </c>
    </row>
    <row r="192" spans="1:19" ht="13" x14ac:dyDescent="0.15">
      <c r="A192" s="26" t="s">
        <v>622</v>
      </c>
      <c r="B192" s="27">
        <v>20</v>
      </c>
      <c r="C192" s="27">
        <v>26</v>
      </c>
      <c r="D192" s="27">
        <v>0.2792</v>
      </c>
      <c r="E192" s="27">
        <v>1.5979000000000001</v>
      </c>
      <c r="F192" s="27">
        <v>14.2675</v>
      </c>
      <c r="G192" s="27">
        <v>10.6166</v>
      </c>
      <c r="H192" s="27">
        <v>0.74409999999999998</v>
      </c>
      <c r="I192" s="27">
        <v>4.7954999999999997</v>
      </c>
      <c r="J192" s="27">
        <v>1.0767</v>
      </c>
      <c r="K192" s="27">
        <v>0.45169999999999999</v>
      </c>
      <c r="L192" s="27">
        <v>1.4469000000000001</v>
      </c>
      <c r="M192" s="26" t="s">
        <v>135</v>
      </c>
      <c r="N192" s="26" t="s">
        <v>155</v>
      </c>
      <c r="O192" s="26" t="s">
        <v>155</v>
      </c>
      <c r="P192" s="26" t="s">
        <v>137</v>
      </c>
      <c r="Q192" s="26" t="s">
        <v>138</v>
      </c>
      <c r="R192" s="26" t="s">
        <v>623</v>
      </c>
      <c r="S192" s="26" t="s">
        <v>624</v>
      </c>
    </row>
    <row r="193" spans="1:19" ht="13" x14ac:dyDescent="0.15">
      <c r="A193" s="26" t="s">
        <v>625</v>
      </c>
      <c r="B193" s="27">
        <v>13</v>
      </c>
      <c r="C193" s="27">
        <v>19</v>
      </c>
      <c r="D193" s="27">
        <v>0.25740000000000002</v>
      </c>
      <c r="E193" s="27">
        <v>2.1543999999999999</v>
      </c>
      <c r="F193" s="27">
        <v>3.7332999999999998</v>
      </c>
      <c r="G193" s="27">
        <v>4.6741999999999999</v>
      </c>
      <c r="H193" s="27">
        <v>1.252</v>
      </c>
      <c r="I193" s="27">
        <v>4.0984999999999996</v>
      </c>
      <c r="J193" s="27">
        <v>5.5286999999999997</v>
      </c>
      <c r="K193" s="27">
        <v>0.87680000000000002</v>
      </c>
      <c r="L193" s="27">
        <v>5.3685999999999998</v>
      </c>
      <c r="M193" s="26" t="s">
        <v>135</v>
      </c>
      <c r="N193" s="26" t="s">
        <v>155</v>
      </c>
      <c r="O193" s="26" t="s">
        <v>155</v>
      </c>
      <c r="P193" s="26" t="s">
        <v>137</v>
      </c>
      <c r="Q193" s="26" t="s">
        <v>138</v>
      </c>
      <c r="R193" s="26" t="s">
        <v>626</v>
      </c>
      <c r="S193" s="26" t="s">
        <v>627</v>
      </c>
    </row>
    <row r="194" spans="1:19" ht="13" x14ac:dyDescent="0.15">
      <c r="A194" s="26" t="s">
        <v>628</v>
      </c>
      <c r="B194" s="27">
        <v>16</v>
      </c>
      <c r="C194" s="27">
        <v>31</v>
      </c>
      <c r="D194" s="27">
        <v>2.0381</v>
      </c>
      <c r="E194" s="27">
        <v>0.4199</v>
      </c>
      <c r="F194" s="27">
        <v>7.6702000000000004</v>
      </c>
      <c r="G194" s="27">
        <v>1.7905</v>
      </c>
      <c r="H194" s="27">
        <v>0.2334</v>
      </c>
      <c r="I194" s="27">
        <v>3.8083</v>
      </c>
      <c r="J194" s="27">
        <v>0.44109999999999999</v>
      </c>
      <c r="K194" s="27">
        <v>2.1269</v>
      </c>
      <c r="L194" s="27">
        <v>2.2988</v>
      </c>
      <c r="M194" s="26" t="s">
        <v>142</v>
      </c>
      <c r="N194" s="26" t="s">
        <v>143</v>
      </c>
      <c r="O194" s="26" t="s">
        <v>143</v>
      </c>
      <c r="P194" s="26" t="s">
        <v>137</v>
      </c>
      <c r="Q194" s="26" t="s">
        <v>138</v>
      </c>
      <c r="R194" s="26" t="s">
        <v>629</v>
      </c>
      <c r="S194" s="26" t="s">
        <v>630</v>
      </c>
    </row>
    <row r="195" spans="1:19" ht="13" x14ac:dyDescent="0.15">
      <c r="A195" s="26" t="s">
        <v>631</v>
      </c>
      <c r="B195" s="27">
        <v>14</v>
      </c>
      <c r="C195" s="27">
        <v>18</v>
      </c>
      <c r="D195" s="27">
        <v>0.1986</v>
      </c>
      <c r="E195" s="27">
        <v>47.801000000000002</v>
      </c>
      <c r="F195" s="27">
        <v>6.5603999999999996</v>
      </c>
      <c r="G195" s="27">
        <v>9.9582999999999995</v>
      </c>
      <c r="H195" s="27">
        <v>1.5179</v>
      </c>
      <c r="I195" s="27">
        <v>4.5031999999999996</v>
      </c>
      <c r="J195" s="27">
        <v>4.2450999999999999</v>
      </c>
      <c r="K195" s="27">
        <v>0.45219999999999999</v>
      </c>
      <c r="L195" s="27">
        <v>3.0064000000000002</v>
      </c>
      <c r="M195" s="26" t="s">
        <v>135</v>
      </c>
      <c r="N195" s="26" t="s">
        <v>143</v>
      </c>
      <c r="O195" s="26" t="s">
        <v>143</v>
      </c>
      <c r="P195" s="26" t="s">
        <v>137</v>
      </c>
      <c r="Q195" s="26" t="s">
        <v>138</v>
      </c>
      <c r="R195" s="26" t="s">
        <v>632</v>
      </c>
      <c r="S195" s="26" t="s">
        <v>633</v>
      </c>
    </row>
    <row r="196" spans="1:19" ht="13" x14ac:dyDescent="0.15">
      <c r="A196" s="26" t="s">
        <v>634</v>
      </c>
      <c r="B196" s="27">
        <v>12</v>
      </c>
      <c r="C196" s="27">
        <v>20</v>
      </c>
      <c r="D196" s="27">
        <v>0.45219999999999999</v>
      </c>
      <c r="E196" s="27">
        <v>1.1516999999999999</v>
      </c>
      <c r="F196" s="27">
        <v>4.2953999999999999</v>
      </c>
      <c r="G196" s="27">
        <v>3.1284000000000001</v>
      </c>
      <c r="H196" s="27">
        <v>0.72829999999999995</v>
      </c>
      <c r="I196" s="27">
        <v>5.9292999999999996</v>
      </c>
      <c r="J196" s="27">
        <v>4.2961999999999998</v>
      </c>
      <c r="K196" s="27">
        <v>1.8953</v>
      </c>
      <c r="L196" s="27">
        <v>5.8989000000000003</v>
      </c>
      <c r="M196" s="26" t="s">
        <v>135</v>
      </c>
      <c r="N196" s="26" t="s">
        <v>143</v>
      </c>
      <c r="O196" s="26" t="s">
        <v>143</v>
      </c>
      <c r="P196" s="26" t="s">
        <v>137</v>
      </c>
      <c r="Q196" s="26" t="s">
        <v>138</v>
      </c>
      <c r="R196" s="26" t="s">
        <v>635</v>
      </c>
      <c r="S196" s="26" t="s">
        <v>636</v>
      </c>
    </row>
    <row r="197" spans="1:19" ht="13" x14ac:dyDescent="0.15">
      <c r="A197" s="26" t="s">
        <v>637</v>
      </c>
      <c r="B197" s="27">
        <v>18</v>
      </c>
      <c r="C197" s="27">
        <v>24</v>
      </c>
      <c r="D197" s="27">
        <v>0.22750000000000001</v>
      </c>
      <c r="E197" s="27">
        <v>2.2761</v>
      </c>
      <c r="F197" s="27">
        <v>3.4344000000000001</v>
      </c>
      <c r="G197" s="27">
        <v>4.9755000000000003</v>
      </c>
      <c r="H197" s="27">
        <v>1.4487000000000001</v>
      </c>
      <c r="I197" s="27">
        <v>3.9796999999999998</v>
      </c>
      <c r="J197" s="27">
        <v>9.5228000000000002</v>
      </c>
      <c r="K197" s="27">
        <v>0.79990000000000006</v>
      </c>
      <c r="L197" s="27">
        <v>6.7171000000000003</v>
      </c>
      <c r="M197" s="26" t="s">
        <v>135</v>
      </c>
      <c r="N197" s="26" t="s">
        <v>136</v>
      </c>
      <c r="O197" s="26" t="s">
        <v>136</v>
      </c>
      <c r="P197" s="26" t="s">
        <v>137</v>
      </c>
      <c r="Q197" s="26" t="s">
        <v>138</v>
      </c>
      <c r="R197" s="26" t="s">
        <v>638</v>
      </c>
      <c r="S197" s="26" t="s">
        <v>639</v>
      </c>
    </row>
    <row r="198" spans="1:19" ht="13" x14ac:dyDescent="0.15">
      <c r="A198" s="26" t="s">
        <v>640</v>
      </c>
      <c r="B198" s="27">
        <v>20</v>
      </c>
      <c r="C198" s="27">
        <v>22</v>
      </c>
      <c r="D198" s="27">
        <v>0.31619999999999998</v>
      </c>
      <c r="E198" s="27">
        <v>1.1509</v>
      </c>
      <c r="F198" s="27">
        <v>3.0373000000000001</v>
      </c>
      <c r="G198" s="27">
        <v>5.2058999999999997</v>
      </c>
      <c r="H198" s="27">
        <v>1.714</v>
      </c>
      <c r="I198" s="27">
        <v>6.4099000000000004</v>
      </c>
      <c r="J198" s="27">
        <v>5.9436999999999998</v>
      </c>
      <c r="K198" s="27">
        <v>1.2313000000000001</v>
      </c>
      <c r="L198" s="27">
        <v>5.3387000000000002</v>
      </c>
      <c r="M198" s="26" t="s">
        <v>135</v>
      </c>
      <c r="N198" s="26" t="s">
        <v>186</v>
      </c>
      <c r="O198" s="26" t="s">
        <v>186</v>
      </c>
      <c r="P198" s="26" t="s">
        <v>137</v>
      </c>
      <c r="Q198" s="26" t="s">
        <v>138</v>
      </c>
      <c r="R198" s="26" t="s">
        <v>641</v>
      </c>
      <c r="S198" s="26" t="s">
        <v>642</v>
      </c>
    </row>
    <row r="199" spans="1:19" ht="13" x14ac:dyDescent="0.15">
      <c r="A199" s="26" t="s">
        <v>643</v>
      </c>
      <c r="B199" s="27">
        <v>25</v>
      </c>
      <c r="C199" s="27">
        <v>27</v>
      </c>
      <c r="D199" s="27">
        <v>0.42370000000000002</v>
      </c>
      <c r="E199" s="27">
        <v>1.1797</v>
      </c>
      <c r="F199" s="27">
        <v>3.6656</v>
      </c>
      <c r="G199" s="27">
        <v>2.2162999999999999</v>
      </c>
      <c r="H199" s="27">
        <v>0.60460000000000003</v>
      </c>
      <c r="I199" s="27">
        <v>3.9001000000000001</v>
      </c>
      <c r="J199" s="27">
        <v>2.5943000000000001</v>
      </c>
      <c r="K199" s="27">
        <v>1.7597</v>
      </c>
      <c r="L199" s="27">
        <v>4.2907000000000002</v>
      </c>
      <c r="M199" s="26" t="s">
        <v>135</v>
      </c>
      <c r="N199" s="26" t="s">
        <v>186</v>
      </c>
      <c r="O199" s="26" t="s">
        <v>186</v>
      </c>
      <c r="P199" s="26" t="s">
        <v>137</v>
      </c>
      <c r="Q199" s="26" t="s">
        <v>138</v>
      </c>
      <c r="R199" s="26"/>
      <c r="S199" s="28"/>
    </row>
    <row r="200" spans="1:19" ht="13" x14ac:dyDescent="0.15">
      <c r="A200" s="26" t="s">
        <v>644</v>
      </c>
      <c r="B200" s="27">
        <v>14</v>
      </c>
      <c r="C200" s="27">
        <v>20</v>
      </c>
      <c r="D200" s="27">
        <v>0.21840000000000001</v>
      </c>
      <c r="E200" s="27">
        <v>0.92659999999999998</v>
      </c>
      <c r="F200" s="27">
        <v>7.2477999999999998</v>
      </c>
      <c r="G200" s="27">
        <v>3.9386999999999999</v>
      </c>
      <c r="H200" s="27">
        <v>0.54339999999999999</v>
      </c>
      <c r="I200" s="27">
        <v>3.4641999999999999</v>
      </c>
      <c r="J200" s="27">
        <v>1.9765999999999999</v>
      </c>
      <c r="K200" s="27">
        <v>0.87949999999999995</v>
      </c>
      <c r="L200" s="27">
        <v>3.6372</v>
      </c>
      <c r="M200" s="26" t="s">
        <v>135</v>
      </c>
      <c r="N200" s="26" t="s">
        <v>186</v>
      </c>
      <c r="O200" s="26" t="s">
        <v>186</v>
      </c>
      <c r="P200" s="26" t="s">
        <v>137</v>
      </c>
      <c r="Q200" s="26" t="s">
        <v>138</v>
      </c>
      <c r="R200" s="26" t="s">
        <v>645</v>
      </c>
      <c r="S200" s="26" t="s">
        <v>646</v>
      </c>
    </row>
    <row r="201" spans="1:19" ht="13" x14ac:dyDescent="0.15">
      <c r="A201" s="26" t="s">
        <v>647</v>
      </c>
      <c r="B201" s="27">
        <v>11</v>
      </c>
      <c r="C201" s="27">
        <v>16</v>
      </c>
      <c r="D201" s="27">
        <v>0.59930000000000005</v>
      </c>
      <c r="E201" s="27">
        <v>0.4032</v>
      </c>
      <c r="F201" s="27">
        <v>3.0493000000000001</v>
      </c>
      <c r="G201" s="27">
        <v>1.4862</v>
      </c>
      <c r="H201" s="27">
        <v>0.4874</v>
      </c>
      <c r="I201" s="27">
        <v>5.0735000000000001</v>
      </c>
      <c r="J201" s="27">
        <v>3.3948999999999998</v>
      </c>
      <c r="K201" s="27">
        <v>3.4137</v>
      </c>
      <c r="L201" s="27">
        <v>6.9650999999999996</v>
      </c>
      <c r="M201" s="26" t="s">
        <v>135</v>
      </c>
      <c r="N201" s="26" t="s">
        <v>143</v>
      </c>
      <c r="O201" s="26" t="s">
        <v>143</v>
      </c>
      <c r="P201" s="26" t="s">
        <v>137</v>
      </c>
      <c r="Q201" s="26" t="s">
        <v>138</v>
      </c>
      <c r="R201" s="26" t="s">
        <v>648</v>
      </c>
      <c r="S201" s="26" t="s">
        <v>649</v>
      </c>
    </row>
    <row r="202" spans="1:19" ht="13" x14ac:dyDescent="0.15">
      <c r="A202" s="26" t="s">
        <v>650</v>
      </c>
      <c r="B202" s="27">
        <v>16</v>
      </c>
      <c r="C202" s="27">
        <v>26</v>
      </c>
      <c r="D202" s="27">
        <v>0.3125</v>
      </c>
      <c r="E202" s="27">
        <v>1.3743000000000001</v>
      </c>
      <c r="F202" s="27">
        <v>7.2248000000000001</v>
      </c>
      <c r="G202" s="27">
        <v>5.6788999999999996</v>
      </c>
      <c r="H202" s="27">
        <v>0.78600000000000003</v>
      </c>
      <c r="I202" s="27">
        <v>3.3</v>
      </c>
      <c r="J202" s="27">
        <v>1.1449</v>
      </c>
      <c r="K202" s="27">
        <v>0.58109999999999995</v>
      </c>
      <c r="L202" s="27">
        <v>1.4565999999999999</v>
      </c>
      <c r="M202" s="26" t="s">
        <v>135</v>
      </c>
      <c r="N202" s="26" t="s">
        <v>143</v>
      </c>
      <c r="O202" s="26" t="s">
        <v>143</v>
      </c>
      <c r="P202" s="26" t="s">
        <v>137</v>
      </c>
      <c r="Q202" s="26" t="s">
        <v>138</v>
      </c>
      <c r="R202" s="26" t="s">
        <v>651</v>
      </c>
      <c r="S202" s="26" t="s">
        <v>652</v>
      </c>
    </row>
    <row r="203" spans="1:19" ht="13" x14ac:dyDescent="0.15">
      <c r="A203" s="26" t="s">
        <v>653</v>
      </c>
      <c r="B203" s="27">
        <v>27</v>
      </c>
      <c r="C203" s="27">
        <v>29</v>
      </c>
      <c r="D203" s="27">
        <v>0.27400000000000002</v>
      </c>
      <c r="E203" s="27">
        <v>0.55279999999999996</v>
      </c>
      <c r="F203" s="27">
        <v>15.6464</v>
      </c>
      <c r="G203" s="27">
        <v>3.7582</v>
      </c>
      <c r="H203" s="27">
        <v>0.2402</v>
      </c>
      <c r="I203" s="27">
        <v>3.0467</v>
      </c>
      <c r="J203" s="27">
        <v>0.95430000000000004</v>
      </c>
      <c r="K203" s="27">
        <v>0.81069999999999998</v>
      </c>
      <c r="L203" s="27">
        <v>3.9731000000000001</v>
      </c>
      <c r="M203" s="26" t="s">
        <v>135</v>
      </c>
      <c r="N203" s="26" t="s">
        <v>186</v>
      </c>
      <c r="O203" s="26" t="s">
        <v>186</v>
      </c>
      <c r="P203" s="26" t="s">
        <v>137</v>
      </c>
      <c r="Q203" s="26" t="s">
        <v>138</v>
      </c>
      <c r="R203" s="26" t="s">
        <v>654</v>
      </c>
      <c r="S203" s="26" t="s">
        <v>655</v>
      </c>
    </row>
    <row r="204" spans="1:19" ht="13" x14ac:dyDescent="0.15">
      <c r="A204" s="26" t="s">
        <v>656</v>
      </c>
      <c r="B204" s="27">
        <v>11</v>
      </c>
      <c r="C204" s="27">
        <v>13</v>
      </c>
      <c r="D204" s="27">
        <v>0.31019999999999998</v>
      </c>
      <c r="E204" s="27">
        <v>0.5444</v>
      </c>
      <c r="F204" s="27">
        <v>4.8289999999999997</v>
      </c>
      <c r="G204" s="27">
        <v>2.992</v>
      </c>
      <c r="H204" s="27">
        <v>0.61960000000000004</v>
      </c>
      <c r="I204" s="27">
        <v>6.5259</v>
      </c>
      <c r="J204" s="27">
        <v>4.5597000000000003</v>
      </c>
      <c r="K204" s="27">
        <v>2.1810999999999998</v>
      </c>
      <c r="L204" s="27">
        <v>8.0424000000000007</v>
      </c>
      <c r="M204" s="26" t="s">
        <v>135</v>
      </c>
      <c r="N204" s="26" t="s">
        <v>190</v>
      </c>
      <c r="O204" s="26" t="s">
        <v>190</v>
      </c>
      <c r="P204" s="26" t="s">
        <v>137</v>
      </c>
      <c r="Q204" s="26" t="s">
        <v>138</v>
      </c>
      <c r="R204" s="26" t="s">
        <v>657</v>
      </c>
      <c r="S204" s="26" t="s">
        <v>658</v>
      </c>
    </row>
    <row r="205" spans="1:19" ht="13" x14ac:dyDescent="0.15">
      <c r="A205" s="26" t="s">
        <v>659</v>
      </c>
      <c r="B205" s="27">
        <v>18</v>
      </c>
      <c r="C205" s="27">
        <v>28</v>
      </c>
      <c r="D205" s="27">
        <v>0.2949</v>
      </c>
      <c r="E205" s="27">
        <v>0.76939999999999997</v>
      </c>
      <c r="F205" s="27">
        <v>5.2858000000000001</v>
      </c>
      <c r="G205" s="27">
        <v>3.3283</v>
      </c>
      <c r="H205" s="27">
        <v>0.62970000000000004</v>
      </c>
      <c r="I205" s="27">
        <v>4.9179000000000004</v>
      </c>
      <c r="J205" s="27">
        <v>2.8290999999999999</v>
      </c>
      <c r="K205" s="27">
        <v>1.4776</v>
      </c>
      <c r="L205" s="27">
        <v>4.4930000000000003</v>
      </c>
      <c r="M205" s="26" t="s">
        <v>135</v>
      </c>
      <c r="N205" s="26" t="s">
        <v>155</v>
      </c>
      <c r="O205" s="26" t="s">
        <v>155</v>
      </c>
      <c r="P205" s="26" t="s">
        <v>137</v>
      </c>
      <c r="Q205" s="26" t="s">
        <v>138</v>
      </c>
      <c r="R205" s="26" t="s">
        <v>660</v>
      </c>
      <c r="S205" s="26" t="s">
        <v>661</v>
      </c>
    </row>
    <row r="206" spans="1:19" ht="13" x14ac:dyDescent="0.15">
      <c r="A206" s="26" t="s">
        <v>662</v>
      </c>
      <c r="B206" s="27">
        <v>22</v>
      </c>
      <c r="C206" s="27">
        <v>29</v>
      </c>
      <c r="D206" s="27">
        <v>0.5454</v>
      </c>
      <c r="E206" s="27">
        <v>1.4993000000000001</v>
      </c>
      <c r="F206" s="27">
        <v>3.8812000000000002</v>
      </c>
      <c r="G206" s="27">
        <v>6.7938000000000001</v>
      </c>
      <c r="H206" s="27">
        <v>1.7504999999999999</v>
      </c>
      <c r="I206" s="27">
        <v>3.2425000000000002</v>
      </c>
      <c r="J206" s="27">
        <v>3.9104000000000001</v>
      </c>
      <c r="K206" s="27">
        <v>0.4773</v>
      </c>
      <c r="L206" s="27">
        <v>3.3016999999999999</v>
      </c>
      <c r="M206" s="26" t="s">
        <v>135</v>
      </c>
      <c r="N206" s="26" t="s">
        <v>136</v>
      </c>
      <c r="O206" s="26" t="s">
        <v>136</v>
      </c>
      <c r="P206" s="26" t="s">
        <v>137</v>
      </c>
      <c r="Q206" s="26" t="s">
        <v>138</v>
      </c>
      <c r="R206" s="26" t="s">
        <v>663</v>
      </c>
      <c r="S206" s="26" t="s">
        <v>664</v>
      </c>
    </row>
    <row r="207" spans="1:19" ht="13" x14ac:dyDescent="0.15">
      <c r="A207" s="26" t="s">
        <v>665</v>
      </c>
      <c r="B207" s="27">
        <v>19</v>
      </c>
      <c r="C207" s="27">
        <v>27</v>
      </c>
      <c r="D207" s="27">
        <v>0.26910000000000001</v>
      </c>
      <c r="E207" s="27">
        <v>0.88790000000000002</v>
      </c>
      <c r="F207" s="27">
        <v>8.8865999999999996</v>
      </c>
      <c r="G207" s="27">
        <v>3.2464</v>
      </c>
      <c r="H207" s="27">
        <v>0.36530000000000001</v>
      </c>
      <c r="I207" s="27">
        <v>3.5200999999999998</v>
      </c>
      <c r="J207" s="27">
        <v>1.2941</v>
      </c>
      <c r="K207" s="27">
        <v>1.0843</v>
      </c>
      <c r="L207" s="27">
        <v>3.5424000000000002</v>
      </c>
      <c r="M207" s="26" t="s">
        <v>135</v>
      </c>
      <c r="N207" s="26" t="s">
        <v>155</v>
      </c>
      <c r="O207" s="26" t="s">
        <v>155</v>
      </c>
      <c r="P207" s="26" t="s">
        <v>137</v>
      </c>
      <c r="Q207" s="26" t="s">
        <v>138</v>
      </c>
      <c r="R207" s="26" t="s">
        <v>666</v>
      </c>
      <c r="S207" s="26" t="s">
        <v>667</v>
      </c>
    </row>
    <row r="208" spans="1:19" ht="13" x14ac:dyDescent="0.15">
      <c r="A208" s="26" t="s">
        <v>668</v>
      </c>
      <c r="B208" s="27">
        <v>13</v>
      </c>
      <c r="C208" s="27">
        <v>15</v>
      </c>
      <c r="D208" s="27">
        <v>0.2021</v>
      </c>
      <c r="E208" s="27">
        <v>15.056800000000001</v>
      </c>
      <c r="F208" s="27">
        <v>8.5515000000000008</v>
      </c>
      <c r="G208" s="27">
        <v>10.8362</v>
      </c>
      <c r="H208" s="27">
        <v>1.2672000000000001</v>
      </c>
      <c r="I208" s="27">
        <v>4.0008999999999997</v>
      </c>
      <c r="J208" s="27">
        <v>1.8443000000000001</v>
      </c>
      <c r="K208" s="27">
        <v>0.36919999999999997</v>
      </c>
      <c r="L208" s="27">
        <v>1.6500999999999999</v>
      </c>
      <c r="M208" s="26" t="s">
        <v>135</v>
      </c>
      <c r="N208" s="26" t="s">
        <v>143</v>
      </c>
      <c r="O208" s="26" t="s">
        <v>143</v>
      </c>
      <c r="P208" s="26" t="s">
        <v>137</v>
      </c>
      <c r="Q208" s="26" t="s">
        <v>138</v>
      </c>
      <c r="R208" s="26" t="s">
        <v>669</v>
      </c>
      <c r="S208" s="26" t="s">
        <v>670</v>
      </c>
    </row>
    <row r="209" spans="1:19" ht="13" x14ac:dyDescent="0.15">
      <c r="A209" s="26" t="s">
        <v>671</v>
      </c>
      <c r="B209" s="27">
        <v>17</v>
      </c>
      <c r="C209" s="27">
        <v>23</v>
      </c>
      <c r="D209" s="27">
        <v>0.33310000000000001</v>
      </c>
      <c r="E209" s="27">
        <v>1.0541</v>
      </c>
      <c r="F209" s="27">
        <v>4.3212000000000002</v>
      </c>
      <c r="G209" s="27">
        <v>3.1444000000000001</v>
      </c>
      <c r="H209" s="27">
        <v>0.72770000000000001</v>
      </c>
      <c r="I209" s="27">
        <v>3.8912</v>
      </c>
      <c r="J209" s="27">
        <v>4.3662999999999998</v>
      </c>
      <c r="K209" s="27">
        <v>1.2375</v>
      </c>
      <c r="L209" s="27">
        <v>6.0004</v>
      </c>
      <c r="M209" s="26" t="s">
        <v>135</v>
      </c>
      <c r="N209" s="26" t="s">
        <v>182</v>
      </c>
      <c r="O209" s="26" t="s">
        <v>182</v>
      </c>
      <c r="P209" s="26" t="s">
        <v>137</v>
      </c>
      <c r="Q209" s="26" t="s">
        <v>138</v>
      </c>
      <c r="R209" s="26" t="s">
        <v>672</v>
      </c>
      <c r="S209" s="26" t="s">
        <v>673</v>
      </c>
    </row>
    <row r="210" spans="1:19" ht="13" x14ac:dyDescent="0.15">
      <c r="A210" s="26" t="s">
        <v>674</v>
      </c>
      <c r="B210" s="27">
        <v>19</v>
      </c>
      <c r="C210" s="27">
        <v>25</v>
      </c>
      <c r="D210" s="27">
        <v>0.53680000000000005</v>
      </c>
      <c r="E210" s="27">
        <v>0.3296</v>
      </c>
      <c r="F210" s="27">
        <v>4.2390999999999996</v>
      </c>
      <c r="G210" s="27">
        <v>1.9824999999999999</v>
      </c>
      <c r="H210" s="27">
        <v>0.4677</v>
      </c>
      <c r="I210" s="27">
        <v>5.3297999999999996</v>
      </c>
      <c r="J210" s="27">
        <v>3.1642999999999999</v>
      </c>
      <c r="K210" s="27">
        <v>2.6884999999999999</v>
      </c>
      <c r="L210" s="27">
        <v>6.766</v>
      </c>
      <c r="M210" s="26" t="s">
        <v>135</v>
      </c>
      <c r="N210" s="26" t="s">
        <v>182</v>
      </c>
      <c r="O210" s="26" t="s">
        <v>182</v>
      </c>
      <c r="P210" s="26" t="s">
        <v>137</v>
      </c>
      <c r="Q210" s="26" t="s">
        <v>138</v>
      </c>
      <c r="R210" s="26" t="s">
        <v>675</v>
      </c>
      <c r="S210" s="26" t="s">
        <v>676</v>
      </c>
    </row>
    <row r="211" spans="1:19" ht="13" x14ac:dyDescent="0.15">
      <c r="A211" s="26" t="s">
        <v>677</v>
      </c>
      <c r="B211" s="27">
        <v>14</v>
      </c>
      <c r="C211" s="27">
        <v>19</v>
      </c>
      <c r="D211" s="27">
        <v>0.38900000000000001</v>
      </c>
      <c r="E211" s="27">
        <v>1.3617999999999999</v>
      </c>
      <c r="F211" s="27">
        <v>38.724299999999999</v>
      </c>
      <c r="G211" s="27">
        <v>1.3894</v>
      </c>
      <c r="H211" s="27">
        <v>3.5900000000000001E-2</v>
      </c>
      <c r="I211" s="27">
        <v>3.6677</v>
      </c>
      <c r="J211" s="27">
        <v>0.18909999999999999</v>
      </c>
      <c r="K211" s="27">
        <v>2.6398000000000001</v>
      </c>
      <c r="L211" s="27">
        <v>5.27</v>
      </c>
      <c r="M211" s="26" t="s">
        <v>135</v>
      </c>
      <c r="N211" s="26" t="s">
        <v>182</v>
      </c>
      <c r="O211" s="26" t="s">
        <v>182</v>
      </c>
      <c r="P211" s="26" t="s">
        <v>137</v>
      </c>
      <c r="Q211" s="26" t="s">
        <v>138</v>
      </c>
      <c r="R211" s="26" t="s">
        <v>678</v>
      </c>
      <c r="S211" s="26" t="s">
        <v>679</v>
      </c>
    </row>
    <row r="212" spans="1:19" ht="13" x14ac:dyDescent="0.15">
      <c r="A212" s="26" t="s">
        <v>680</v>
      </c>
      <c r="B212" s="27">
        <v>9</v>
      </c>
      <c r="C212" s="27">
        <v>11</v>
      </c>
      <c r="D212" s="27">
        <v>0.23499999999999999</v>
      </c>
      <c r="E212" s="27">
        <v>0.44059999999999999</v>
      </c>
      <c r="F212" s="27">
        <v>5.6609999999999996</v>
      </c>
      <c r="G212" s="27">
        <v>1.4107000000000001</v>
      </c>
      <c r="H212" s="27">
        <v>0.2492</v>
      </c>
      <c r="I212" s="27">
        <v>5.0612000000000004</v>
      </c>
      <c r="J212" s="27">
        <v>0.90210000000000001</v>
      </c>
      <c r="K212" s="27">
        <v>3.5876000000000001</v>
      </c>
      <c r="L212" s="27">
        <v>5.6905000000000001</v>
      </c>
      <c r="M212" s="26" t="s">
        <v>135</v>
      </c>
      <c r="N212" s="26" t="s">
        <v>190</v>
      </c>
      <c r="O212" s="26" t="s">
        <v>190</v>
      </c>
      <c r="P212" s="26" t="s">
        <v>137</v>
      </c>
      <c r="Q212" s="26" t="s">
        <v>138</v>
      </c>
      <c r="R212" s="26" t="s">
        <v>681</v>
      </c>
      <c r="S212" s="26" t="s">
        <v>682</v>
      </c>
    </row>
    <row r="213" spans="1:19" ht="13" x14ac:dyDescent="0.15">
      <c r="A213" s="26" t="s">
        <v>683</v>
      </c>
      <c r="B213" s="27">
        <v>11</v>
      </c>
      <c r="C213" s="27">
        <v>13</v>
      </c>
      <c r="D213" s="27">
        <v>0.3206</v>
      </c>
      <c r="E213" s="27">
        <v>0.43480000000000002</v>
      </c>
      <c r="F213" s="27">
        <v>3.1585000000000001</v>
      </c>
      <c r="G213" s="27">
        <v>2.0243000000000002</v>
      </c>
      <c r="H213" s="27">
        <v>0.64090000000000003</v>
      </c>
      <c r="I213" s="27">
        <v>4.3201000000000001</v>
      </c>
      <c r="J213" s="27">
        <v>3.6242999999999999</v>
      </c>
      <c r="K213" s="27">
        <v>2.1341999999999999</v>
      </c>
      <c r="L213" s="27">
        <v>5.6550000000000002</v>
      </c>
      <c r="M213" s="26" t="s">
        <v>135</v>
      </c>
      <c r="N213" s="26" t="s">
        <v>143</v>
      </c>
      <c r="O213" s="26" t="s">
        <v>143</v>
      </c>
      <c r="P213" s="26" t="s">
        <v>137</v>
      </c>
      <c r="Q213" s="26" t="s">
        <v>138</v>
      </c>
      <c r="R213" s="26" t="s">
        <v>684</v>
      </c>
      <c r="S213" s="26" t="s">
        <v>685</v>
      </c>
    </row>
    <row r="214" spans="1:19" ht="13" x14ac:dyDescent="0.15">
      <c r="A214" s="26" t="s">
        <v>686</v>
      </c>
      <c r="B214" s="27">
        <v>16</v>
      </c>
      <c r="C214" s="27">
        <v>18</v>
      </c>
      <c r="D214" s="27">
        <v>0.2984</v>
      </c>
      <c r="E214" s="27">
        <v>0.77829999999999999</v>
      </c>
      <c r="F214" s="27">
        <v>3.1011000000000002</v>
      </c>
      <c r="G214" s="27">
        <v>3.3685999999999998</v>
      </c>
      <c r="H214" s="27">
        <v>1.0863</v>
      </c>
      <c r="I214" s="27">
        <v>6.2601000000000004</v>
      </c>
      <c r="J214" s="27">
        <v>6.3537999999999997</v>
      </c>
      <c r="K214" s="27">
        <v>1.8584000000000001</v>
      </c>
      <c r="L214" s="27">
        <v>7.5125000000000002</v>
      </c>
      <c r="M214" s="26" t="s">
        <v>135</v>
      </c>
      <c r="N214" s="26" t="s">
        <v>143</v>
      </c>
      <c r="O214" s="26" t="s">
        <v>143</v>
      </c>
      <c r="P214" s="26" t="s">
        <v>137</v>
      </c>
      <c r="Q214" s="26" t="s">
        <v>138</v>
      </c>
      <c r="R214" s="26" t="s">
        <v>687</v>
      </c>
      <c r="S214" s="26" t="s">
        <v>688</v>
      </c>
    </row>
    <row r="215" spans="1:19" ht="13" x14ac:dyDescent="0.15">
      <c r="A215" s="26" t="s">
        <v>689</v>
      </c>
      <c r="B215" s="27">
        <v>15</v>
      </c>
      <c r="C215" s="27">
        <v>20</v>
      </c>
      <c r="D215" s="27">
        <v>0.60150000000000003</v>
      </c>
      <c r="E215" s="27">
        <v>1.0572999999999999</v>
      </c>
      <c r="F215" s="27">
        <v>6.3681999999999999</v>
      </c>
      <c r="G215" s="27">
        <v>2.8513000000000002</v>
      </c>
      <c r="H215" s="27">
        <v>0.44769999999999999</v>
      </c>
      <c r="I215" s="27">
        <v>4.7042000000000002</v>
      </c>
      <c r="J215" s="27">
        <v>3.2488000000000001</v>
      </c>
      <c r="K215" s="27">
        <v>1.6498999999999999</v>
      </c>
      <c r="L215" s="27">
        <v>7.2561</v>
      </c>
      <c r="M215" s="26" t="s">
        <v>135</v>
      </c>
      <c r="N215" s="26" t="s">
        <v>155</v>
      </c>
      <c r="O215" s="26" t="s">
        <v>155</v>
      </c>
      <c r="P215" s="26" t="s">
        <v>137</v>
      </c>
      <c r="Q215" s="26" t="s">
        <v>138</v>
      </c>
      <c r="R215" s="26" t="s">
        <v>690</v>
      </c>
      <c r="S215" s="26" t="s">
        <v>691</v>
      </c>
    </row>
    <row r="216" spans="1:19" ht="13" x14ac:dyDescent="0.15">
      <c r="A216" s="26" t="s">
        <v>692</v>
      </c>
      <c r="B216" s="27">
        <v>15</v>
      </c>
      <c r="C216" s="27">
        <v>17</v>
      </c>
      <c r="D216" s="27">
        <v>0.44850000000000001</v>
      </c>
      <c r="E216" s="27">
        <v>0.50090000000000001</v>
      </c>
      <c r="F216" s="27">
        <v>6.4621000000000004</v>
      </c>
      <c r="G216" s="27">
        <v>1.9317</v>
      </c>
      <c r="H216" s="27">
        <v>0.2989</v>
      </c>
      <c r="I216" s="27">
        <v>4.1169000000000002</v>
      </c>
      <c r="J216" s="27">
        <v>1.7925</v>
      </c>
      <c r="K216" s="27">
        <v>2.1312000000000002</v>
      </c>
      <c r="L216" s="27">
        <v>5.9962</v>
      </c>
      <c r="M216" s="26" t="s">
        <v>135</v>
      </c>
      <c r="N216" s="26" t="s">
        <v>143</v>
      </c>
      <c r="O216" s="26" t="s">
        <v>143</v>
      </c>
      <c r="P216" s="26" t="s">
        <v>137</v>
      </c>
      <c r="Q216" s="26" t="s">
        <v>138</v>
      </c>
      <c r="R216" s="26" t="s">
        <v>693</v>
      </c>
      <c r="S216" s="26" t="s">
        <v>694</v>
      </c>
    </row>
    <row r="217" spans="1:19" ht="13" x14ac:dyDescent="0.15">
      <c r="A217" s="26" t="s">
        <v>695</v>
      </c>
      <c r="B217" s="27">
        <v>23</v>
      </c>
      <c r="C217" s="27">
        <v>31</v>
      </c>
      <c r="D217" s="27">
        <v>0.1845</v>
      </c>
      <c r="E217" s="27">
        <v>2.4236</v>
      </c>
      <c r="F217" s="27">
        <v>4.0282999999999998</v>
      </c>
      <c r="G217" s="27">
        <v>7.6840000000000002</v>
      </c>
      <c r="H217" s="27">
        <v>1.9075</v>
      </c>
      <c r="I217" s="27">
        <v>3.3531</v>
      </c>
      <c r="J217" s="27">
        <v>7.4631999999999996</v>
      </c>
      <c r="K217" s="27">
        <v>0.43640000000000001</v>
      </c>
      <c r="L217" s="27">
        <v>3.9125999999999999</v>
      </c>
      <c r="M217" s="26" t="s">
        <v>135</v>
      </c>
      <c r="N217" s="26" t="s">
        <v>190</v>
      </c>
      <c r="O217" s="26" t="s">
        <v>190</v>
      </c>
      <c r="P217" s="26" t="s">
        <v>137</v>
      </c>
      <c r="Q217" s="26" t="s">
        <v>138</v>
      </c>
      <c r="R217" s="26" t="s">
        <v>696</v>
      </c>
      <c r="S217" s="26" t="s">
        <v>697</v>
      </c>
    </row>
    <row r="218" spans="1:19" ht="13" x14ac:dyDescent="0.15">
      <c r="A218" s="26" t="s">
        <v>698</v>
      </c>
      <c r="B218" s="27">
        <v>16</v>
      </c>
      <c r="C218" s="27">
        <v>18</v>
      </c>
      <c r="D218" s="27">
        <v>0.2772</v>
      </c>
      <c r="E218" s="27">
        <v>0.91859999999999997</v>
      </c>
      <c r="F218" s="27">
        <v>5.1269999999999998</v>
      </c>
      <c r="G218" s="27">
        <v>2.2252000000000001</v>
      </c>
      <c r="H218" s="27">
        <v>0.434</v>
      </c>
      <c r="I218" s="27">
        <v>5.0957999999999997</v>
      </c>
      <c r="J218" s="27">
        <v>2.6204000000000001</v>
      </c>
      <c r="K218" s="27">
        <v>2.2900999999999998</v>
      </c>
      <c r="L218" s="27">
        <v>6.0377999999999998</v>
      </c>
      <c r="M218" s="26" t="s">
        <v>135</v>
      </c>
      <c r="N218" s="26" t="s">
        <v>143</v>
      </c>
      <c r="O218" s="26" t="s">
        <v>143</v>
      </c>
      <c r="P218" s="26" t="s">
        <v>137</v>
      </c>
      <c r="Q218" s="26" t="s">
        <v>138</v>
      </c>
      <c r="R218" s="26" t="s">
        <v>699</v>
      </c>
      <c r="S218" s="26" t="s">
        <v>700</v>
      </c>
    </row>
    <row r="219" spans="1:19" ht="13" x14ac:dyDescent="0.15">
      <c r="A219" s="26" t="s">
        <v>701</v>
      </c>
      <c r="B219" s="27">
        <v>14</v>
      </c>
      <c r="C219" s="27">
        <v>16</v>
      </c>
      <c r="D219" s="27">
        <v>0.31159999999999999</v>
      </c>
      <c r="E219" s="27">
        <v>0.51619999999999999</v>
      </c>
      <c r="F219" s="27">
        <v>3.0461</v>
      </c>
      <c r="G219" s="27">
        <v>1.8825000000000001</v>
      </c>
      <c r="H219" s="27">
        <v>0.61799999999999999</v>
      </c>
      <c r="I219" s="27">
        <v>3.9249999999999998</v>
      </c>
      <c r="J219" s="27">
        <v>2.1067</v>
      </c>
      <c r="K219" s="27">
        <v>2.085</v>
      </c>
      <c r="L219" s="27">
        <v>3.8087</v>
      </c>
      <c r="M219" s="26" t="s">
        <v>135</v>
      </c>
      <c r="N219" s="26" t="s">
        <v>143</v>
      </c>
      <c r="O219" s="26" t="s">
        <v>143</v>
      </c>
      <c r="P219" s="26" t="s">
        <v>137</v>
      </c>
      <c r="Q219" s="26" t="s">
        <v>138</v>
      </c>
      <c r="R219" s="26" t="s">
        <v>702</v>
      </c>
      <c r="S219" s="26" t="s">
        <v>703</v>
      </c>
    </row>
    <row r="220" spans="1:19" ht="13" x14ac:dyDescent="0.15">
      <c r="A220" s="26" t="s">
        <v>704</v>
      </c>
      <c r="B220" s="27">
        <v>18</v>
      </c>
      <c r="C220" s="27">
        <v>20</v>
      </c>
      <c r="D220" s="27">
        <v>0.2384</v>
      </c>
      <c r="E220" s="27">
        <v>0.46129999999999999</v>
      </c>
      <c r="F220" s="27">
        <v>3.2662</v>
      </c>
      <c r="G220" s="27">
        <v>2.0827</v>
      </c>
      <c r="H220" s="27">
        <v>0.63759999999999994</v>
      </c>
      <c r="I220" s="27">
        <v>8.2408999999999999</v>
      </c>
      <c r="J220" s="27">
        <v>5.6660000000000004</v>
      </c>
      <c r="K220" s="27">
        <v>3.9569000000000001</v>
      </c>
      <c r="L220" s="27">
        <v>8.8857999999999997</v>
      </c>
      <c r="M220" s="26" t="s">
        <v>135</v>
      </c>
      <c r="N220" s="26" t="s">
        <v>143</v>
      </c>
      <c r="O220" s="26" t="s">
        <v>143</v>
      </c>
      <c r="P220" s="26" t="s">
        <v>137</v>
      </c>
      <c r="Q220" s="26" t="s">
        <v>138</v>
      </c>
      <c r="R220" s="26" t="s">
        <v>705</v>
      </c>
      <c r="S220" s="26" t="s">
        <v>706</v>
      </c>
    </row>
    <row r="221" spans="1:19" ht="13" x14ac:dyDescent="0.15">
      <c r="A221" s="26" t="s">
        <v>707</v>
      </c>
      <c r="B221" s="27">
        <v>15</v>
      </c>
      <c r="C221" s="27">
        <v>20</v>
      </c>
      <c r="D221" s="27">
        <v>0.30769999999999997</v>
      </c>
      <c r="E221" s="27">
        <v>0.76570000000000005</v>
      </c>
      <c r="F221" s="27">
        <v>5.3689</v>
      </c>
      <c r="G221" s="27">
        <v>2.4449000000000001</v>
      </c>
      <c r="H221" s="27">
        <v>0.45540000000000003</v>
      </c>
      <c r="I221" s="27">
        <v>3.2841999999999998</v>
      </c>
      <c r="J221" s="27">
        <v>2.2065999999999999</v>
      </c>
      <c r="K221" s="27">
        <v>1.3432999999999999</v>
      </c>
      <c r="L221" s="27">
        <v>4.8456000000000001</v>
      </c>
      <c r="M221" s="26" t="s">
        <v>135</v>
      </c>
      <c r="N221" s="26" t="s">
        <v>182</v>
      </c>
      <c r="O221" s="26" t="s">
        <v>182</v>
      </c>
      <c r="P221" s="26" t="s">
        <v>137</v>
      </c>
      <c r="Q221" s="26" t="s">
        <v>138</v>
      </c>
      <c r="R221" s="26" t="s">
        <v>708</v>
      </c>
      <c r="S221" s="26" t="s">
        <v>709</v>
      </c>
    </row>
    <row r="222" spans="1:19" ht="13" x14ac:dyDescent="0.15">
      <c r="A222" s="26" t="s">
        <v>710</v>
      </c>
      <c r="B222" s="27">
        <v>18</v>
      </c>
      <c r="C222" s="27">
        <v>25</v>
      </c>
      <c r="D222" s="27">
        <v>0.441</v>
      </c>
      <c r="E222" s="27">
        <v>1.7233000000000001</v>
      </c>
      <c r="F222" s="27">
        <v>3.2063000000000001</v>
      </c>
      <c r="G222" s="27">
        <v>3.8382000000000001</v>
      </c>
      <c r="H222" s="27">
        <v>1.1971000000000001</v>
      </c>
      <c r="I222" s="27">
        <v>3.7812999999999999</v>
      </c>
      <c r="J222" s="27">
        <v>3.2126999999999999</v>
      </c>
      <c r="K222" s="27">
        <v>0.98519999999999996</v>
      </c>
      <c r="L222" s="27">
        <v>3.12</v>
      </c>
      <c r="M222" s="26" t="s">
        <v>135</v>
      </c>
      <c r="N222" s="26" t="s">
        <v>155</v>
      </c>
      <c r="O222" s="26" t="s">
        <v>155</v>
      </c>
      <c r="P222" s="26" t="s">
        <v>137</v>
      </c>
      <c r="Q222" s="26" t="s">
        <v>138</v>
      </c>
      <c r="R222" s="26" t="s">
        <v>711</v>
      </c>
      <c r="S222" s="26" t="s">
        <v>712</v>
      </c>
    </row>
    <row r="223" spans="1:19" ht="13" x14ac:dyDescent="0.15">
      <c r="A223" s="26" t="s">
        <v>713</v>
      </c>
      <c r="B223" s="27">
        <v>19</v>
      </c>
      <c r="C223" s="27">
        <v>21</v>
      </c>
      <c r="D223" s="27">
        <v>0.1487</v>
      </c>
      <c r="E223" s="27">
        <v>1.5721000000000001</v>
      </c>
      <c r="F223" s="27">
        <v>7.8475999999999999</v>
      </c>
      <c r="G223" s="27">
        <v>23.7058</v>
      </c>
      <c r="H223" s="27">
        <v>3.0207999999999999</v>
      </c>
      <c r="I223" s="27">
        <v>4.5746000000000002</v>
      </c>
      <c r="J223" s="27">
        <v>4.1322999999999999</v>
      </c>
      <c r="K223" s="27">
        <v>0.193</v>
      </c>
      <c r="L223" s="27">
        <v>1.5643</v>
      </c>
      <c r="M223" s="26" t="s">
        <v>135</v>
      </c>
      <c r="N223" s="26" t="s">
        <v>143</v>
      </c>
      <c r="O223" s="26" t="s">
        <v>143</v>
      </c>
      <c r="P223" s="26" t="s">
        <v>137</v>
      </c>
      <c r="Q223" s="26" t="s">
        <v>138</v>
      </c>
      <c r="R223" s="26" t="s">
        <v>714</v>
      </c>
      <c r="S223" s="26" t="s">
        <v>715</v>
      </c>
    </row>
    <row r="224" spans="1:19" ht="13" x14ac:dyDescent="0.15">
      <c r="A224" s="26" t="s">
        <v>716</v>
      </c>
      <c r="B224" s="27">
        <v>19</v>
      </c>
      <c r="C224" s="27">
        <v>21</v>
      </c>
      <c r="D224" s="27">
        <v>0.16370000000000001</v>
      </c>
      <c r="E224" s="27">
        <v>0.89019999999999999</v>
      </c>
      <c r="F224" s="27">
        <v>5.7420999999999998</v>
      </c>
      <c r="G224" s="27">
        <v>5.4989999999999997</v>
      </c>
      <c r="H224" s="27">
        <v>0.9577</v>
      </c>
      <c r="I224" s="27">
        <v>3.6343999999999999</v>
      </c>
      <c r="J224" s="27">
        <v>4.68</v>
      </c>
      <c r="K224" s="27">
        <v>0.66090000000000004</v>
      </c>
      <c r="L224" s="27">
        <v>5.0031999999999996</v>
      </c>
      <c r="M224" s="26" t="s">
        <v>135</v>
      </c>
      <c r="N224" s="26" t="s">
        <v>136</v>
      </c>
      <c r="O224" s="26" t="s">
        <v>136</v>
      </c>
      <c r="P224" s="26" t="s">
        <v>137</v>
      </c>
      <c r="Q224" s="26" t="s">
        <v>138</v>
      </c>
      <c r="R224" s="26" t="s">
        <v>717</v>
      </c>
      <c r="S224" s="26" t="s">
        <v>718</v>
      </c>
    </row>
    <row r="225" spans="1:19" ht="13" x14ac:dyDescent="0.15">
      <c r="A225" s="26" t="s">
        <v>719</v>
      </c>
      <c r="B225" s="27">
        <v>19</v>
      </c>
      <c r="C225" s="27">
        <v>25</v>
      </c>
      <c r="D225" s="27">
        <v>2.3515000000000001</v>
      </c>
      <c r="E225" s="27">
        <v>0.31869999999999998</v>
      </c>
      <c r="F225" s="27">
        <v>22.279499999999999</v>
      </c>
      <c r="G225" s="27">
        <v>1.8245</v>
      </c>
      <c r="H225" s="27">
        <v>8.1900000000000001E-2</v>
      </c>
      <c r="I225" s="27">
        <v>3.3618999999999999</v>
      </c>
      <c r="J225" s="27">
        <v>4.2700000000000002E-2</v>
      </c>
      <c r="K225" s="27">
        <v>1.8426</v>
      </c>
      <c r="L225" s="27">
        <v>1.0358000000000001</v>
      </c>
      <c r="M225" s="26" t="s">
        <v>135</v>
      </c>
      <c r="N225" s="26" t="s">
        <v>155</v>
      </c>
      <c r="O225" s="26" t="s">
        <v>155</v>
      </c>
      <c r="P225" s="26" t="s">
        <v>137</v>
      </c>
      <c r="Q225" s="26" t="s">
        <v>138</v>
      </c>
      <c r="R225" s="26" t="s">
        <v>720</v>
      </c>
      <c r="S225" s="26" t="s">
        <v>721</v>
      </c>
    </row>
    <row r="226" spans="1:19" ht="13" x14ac:dyDescent="0.15">
      <c r="A226" s="26" t="s">
        <v>722</v>
      </c>
      <c r="B226" s="27">
        <v>13</v>
      </c>
      <c r="C226" s="27">
        <v>17</v>
      </c>
      <c r="D226" s="27">
        <v>0.37669999999999998</v>
      </c>
      <c r="E226" s="27">
        <v>0.81159999999999999</v>
      </c>
      <c r="F226" s="27">
        <v>6.5606999999999998</v>
      </c>
      <c r="G226" s="27">
        <v>2.8010999999999999</v>
      </c>
      <c r="H226" s="27">
        <v>0.42699999999999999</v>
      </c>
      <c r="I226" s="27">
        <v>4.8211000000000004</v>
      </c>
      <c r="J226" s="27">
        <v>2.6429999999999998</v>
      </c>
      <c r="K226" s="27">
        <v>1.7211000000000001</v>
      </c>
      <c r="L226" s="27">
        <v>6.1904000000000003</v>
      </c>
      <c r="M226" s="26" t="s">
        <v>135</v>
      </c>
      <c r="N226" s="26" t="s">
        <v>143</v>
      </c>
      <c r="O226" s="26" t="s">
        <v>143</v>
      </c>
      <c r="P226" s="26" t="s">
        <v>137</v>
      </c>
      <c r="Q226" s="26" t="s">
        <v>138</v>
      </c>
      <c r="R226" s="26" t="s">
        <v>723</v>
      </c>
      <c r="S226" s="26" t="s">
        <v>724</v>
      </c>
    </row>
    <row r="227" spans="1:19" ht="13" x14ac:dyDescent="0.15">
      <c r="A227" s="26" t="s">
        <v>725</v>
      </c>
      <c r="B227" s="27">
        <v>15</v>
      </c>
      <c r="C227" s="27">
        <v>21</v>
      </c>
      <c r="D227" s="27">
        <v>0.37469999999999998</v>
      </c>
      <c r="E227" s="27">
        <v>0.51890000000000003</v>
      </c>
      <c r="F227" s="27">
        <v>5.1135999999999999</v>
      </c>
      <c r="G227" s="27">
        <v>3.4157000000000002</v>
      </c>
      <c r="H227" s="27">
        <v>0.66800000000000004</v>
      </c>
      <c r="I227" s="27">
        <v>3.3252000000000002</v>
      </c>
      <c r="J227" s="27">
        <v>2.6356999999999999</v>
      </c>
      <c r="K227" s="27">
        <v>0.97350000000000003</v>
      </c>
      <c r="L227" s="27">
        <v>3.9460000000000002</v>
      </c>
      <c r="M227" s="26" t="s">
        <v>135</v>
      </c>
      <c r="N227" s="26" t="s">
        <v>155</v>
      </c>
      <c r="O227" s="26" t="s">
        <v>155</v>
      </c>
      <c r="P227" s="26" t="s">
        <v>137</v>
      </c>
      <c r="Q227" s="26" t="s">
        <v>138</v>
      </c>
      <c r="R227" s="26" t="s">
        <v>726</v>
      </c>
      <c r="S227" s="26" t="s">
        <v>727</v>
      </c>
    </row>
    <row r="228" spans="1:19" ht="13" x14ac:dyDescent="0.15">
      <c r="A228" s="26" t="s">
        <v>728</v>
      </c>
      <c r="B228" s="27">
        <v>16</v>
      </c>
      <c r="C228" s="27">
        <v>19</v>
      </c>
      <c r="D228" s="27">
        <v>0.3473</v>
      </c>
      <c r="E228" s="27">
        <v>1.9965999999999999</v>
      </c>
      <c r="F228" s="27">
        <v>3.6162999999999998</v>
      </c>
      <c r="G228" s="27">
        <v>4.4287000000000001</v>
      </c>
      <c r="H228" s="27">
        <v>1.2246999999999999</v>
      </c>
      <c r="I228" s="27">
        <v>6.92</v>
      </c>
      <c r="J228" s="27">
        <v>12.6678</v>
      </c>
      <c r="K228" s="27">
        <v>1.5625</v>
      </c>
      <c r="L228" s="27">
        <v>10.979699999999999</v>
      </c>
      <c r="M228" s="26" t="s">
        <v>135</v>
      </c>
      <c r="N228" s="26" t="s">
        <v>136</v>
      </c>
      <c r="O228" s="26" t="s">
        <v>136</v>
      </c>
      <c r="P228" s="26" t="s">
        <v>137</v>
      </c>
      <c r="Q228" s="26" t="s">
        <v>138</v>
      </c>
      <c r="R228" s="26" t="s">
        <v>729</v>
      </c>
      <c r="S228" s="26" t="s">
        <v>730</v>
      </c>
    </row>
    <row r="229" spans="1:19" ht="13" x14ac:dyDescent="0.15">
      <c r="A229" s="26" t="s">
        <v>731</v>
      </c>
      <c r="B229" s="27">
        <v>15</v>
      </c>
      <c r="C229" s="27">
        <v>17</v>
      </c>
      <c r="D229" s="27">
        <v>0.25690000000000002</v>
      </c>
      <c r="E229" s="27">
        <v>0.76619999999999999</v>
      </c>
      <c r="F229" s="27">
        <v>4.1501000000000001</v>
      </c>
      <c r="G229" s="27">
        <v>3.0398999999999998</v>
      </c>
      <c r="H229" s="27">
        <v>0.73250000000000004</v>
      </c>
      <c r="I229" s="27">
        <v>4.1298000000000004</v>
      </c>
      <c r="J229" s="27">
        <v>6.7812000000000001</v>
      </c>
      <c r="K229" s="27">
        <v>1.3585</v>
      </c>
      <c r="L229" s="27">
        <v>9.3681000000000001</v>
      </c>
      <c r="M229" s="26" t="s">
        <v>135</v>
      </c>
      <c r="N229" s="26" t="s">
        <v>182</v>
      </c>
      <c r="O229" s="26" t="s">
        <v>182</v>
      </c>
      <c r="P229" s="26" t="s">
        <v>137</v>
      </c>
      <c r="Q229" s="26" t="s">
        <v>138</v>
      </c>
      <c r="R229" s="26" t="s">
        <v>732</v>
      </c>
      <c r="S229" s="26" t="s">
        <v>733</v>
      </c>
    </row>
    <row r="230" spans="1:19" ht="13" x14ac:dyDescent="0.15">
      <c r="A230" s="26" t="s">
        <v>734</v>
      </c>
      <c r="B230" s="27">
        <v>17</v>
      </c>
      <c r="C230" s="27">
        <v>22</v>
      </c>
      <c r="D230" s="27">
        <v>0.31340000000000001</v>
      </c>
      <c r="E230" s="27">
        <v>1.1915</v>
      </c>
      <c r="F230" s="27">
        <v>3.552</v>
      </c>
      <c r="G230" s="27">
        <v>3.097</v>
      </c>
      <c r="H230" s="27">
        <v>0.87190000000000001</v>
      </c>
      <c r="I230" s="27">
        <v>4.3528000000000002</v>
      </c>
      <c r="J230" s="27">
        <v>3.5453999999999999</v>
      </c>
      <c r="K230" s="27">
        <v>1.4055</v>
      </c>
      <c r="L230" s="27">
        <v>4.0663</v>
      </c>
      <c r="M230" s="26" t="s">
        <v>135</v>
      </c>
      <c r="N230" s="26" t="s">
        <v>186</v>
      </c>
      <c r="O230" s="26" t="s">
        <v>186</v>
      </c>
      <c r="P230" s="26" t="s">
        <v>137</v>
      </c>
      <c r="Q230" s="26" t="s">
        <v>138</v>
      </c>
      <c r="R230" s="26" t="s">
        <v>735</v>
      </c>
      <c r="S230" s="26" t="s">
        <v>736</v>
      </c>
    </row>
    <row r="231" spans="1:19" ht="13" x14ac:dyDescent="0.15">
      <c r="A231" s="26" t="s">
        <v>737</v>
      </c>
      <c r="B231" s="27">
        <v>16</v>
      </c>
      <c r="C231" s="27">
        <v>21</v>
      </c>
      <c r="D231" s="27">
        <v>0.28910000000000002</v>
      </c>
      <c r="E231" s="27">
        <v>102.43680000000001</v>
      </c>
      <c r="F231" s="27">
        <v>3.8108</v>
      </c>
      <c r="G231" s="27">
        <v>8.7662999999999993</v>
      </c>
      <c r="H231" s="27">
        <v>2.3003999999999998</v>
      </c>
      <c r="I231" s="27">
        <v>3.1972999999999998</v>
      </c>
      <c r="J231" s="27">
        <v>3.9592000000000001</v>
      </c>
      <c r="K231" s="27">
        <v>0.36470000000000002</v>
      </c>
      <c r="L231" s="27">
        <v>2.0043000000000002</v>
      </c>
      <c r="M231" s="26" t="s">
        <v>135</v>
      </c>
      <c r="N231" s="26" t="s">
        <v>136</v>
      </c>
      <c r="O231" s="26" t="s">
        <v>136</v>
      </c>
      <c r="P231" s="26" t="s">
        <v>137</v>
      </c>
      <c r="Q231" s="26" t="s">
        <v>138</v>
      </c>
      <c r="R231" s="26" t="s">
        <v>738</v>
      </c>
      <c r="S231" s="26" t="s">
        <v>739</v>
      </c>
    </row>
    <row r="232" spans="1:19" ht="13" x14ac:dyDescent="0.15">
      <c r="A232" s="26" t="s">
        <v>740</v>
      </c>
      <c r="B232" s="27">
        <v>20</v>
      </c>
      <c r="C232" s="27">
        <v>26</v>
      </c>
      <c r="D232" s="27">
        <v>0.3634</v>
      </c>
      <c r="E232" s="27">
        <v>3.1915</v>
      </c>
      <c r="F232" s="27">
        <v>3.7368000000000001</v>
      </c>
      <c r="G232" s="27">
        <v>17.111499999999999</v>
      </c>
      <c r="H232" s="27">
        <v>4.5792000000000002</v>
      </c>
      <c r="I232" s="27">
        <v>3.7732999999999999</v>
      </c>
      <c r="J232" s="27">
        <v>10.842599999999999</v>
      </c>
      <c r="K232" s="27">
        <v>0.2205</v>
      </c>
      <c r="L232" s="27">
        <v>7.8189000000000002</v>
      </c>
      <c r="M232" s="26" t="s">
        <v>135</v>
      </c>
      <c r="N232" s="26" t="s">
        <v>182</v>
      </c>
      <c r="O232" s="26" t="s">
        <v>182</v>
      </c>
      <c r="P232" s="26" t="s">
        <v>137</v>
      </c>
      <c r="Q232" s="26" t="s">
        <v>138</v>
      </c>
      <c r="R232" s="26" t="s">
        <v>741</v>
      </c>
      <c r="S232" s="26" t="s">
        <v>742</v>
      </c>
    </row>
    <row r="233" spans="1:19" ht="13" x14ac:dyDescent="0.15">
      <c r="A233" s="26" t="s">
        <v>743</v>
      </c>
      <c r="B233" s="27">
        <v>12</v>
      </c>
      <c r="C233" s="27">
        <v>17</v>
      </c>
      <c r="D233" s="27">
        <v>0.30869999999999997</v>
      </c>
      <c r="E233" s="27">
        <v>0.97960000000000003</v>
      </c>
      <c r="F233" s="27">
        <v>5.7808000000000002</v>
      </c>
      <c r="G233" s="27">
        <v>4.5030000000000001</v>
      </c>
      <c r="H233" s="27">
        <v>0.77900000000000003</v>
      </c>
      <c r="I233" s="27">
        <v>3.7425999999999999</v>
      </c>
      <c r="J233" s="27">
        <v>3.8500999999999999</v>
      </c>
      <c r="K233" s="27">
        <v>0.83109999999999995</v>
      </c>
      <c r="L233" s="27">
        <v>4.9425999999999997</v>
      </c>
      <c r="M233" s="26" t="s">
        <v>135</v>
      </c>
      <c r="N233" s="26" t="s">
        <v>190</v>
      </c>
      <c r="O233" s="26" t="s">
        <v>190</v>
      </c>
      <c r="P233" s="26" t="s">
        <v>137</v>
      </c>
      <c r="Q233" s="26" t="s">
        <v>138</v>
      </c>
      <c r="R233" s="26" t="s">
        <v>744</v>
      </c>
      <c r="S233" s="26" t="s">
        <v>745</v>
      </c>
    </row>
    <row r="234" spans="1:19" ht="13" x14ac:dyDescent="0.15">
      <c r="A234" s="26" t="s">
        <v>746</v>
      </c>
      <c r="B234" s="27">
        <v>20</v>
      </c>
      <c r="C234" s="27">
        <v>22</v>
      </c>
      <c r="D234" s="27">
        <v>0.29039999999999999</v>
      </c>
      <c r="E234" s="27">
        <v>0.40250000000000002</v>
      </c>
      <c r="F234" s="27">
        <v>7.8996000000000004</v>
      </c>
      <c r="G234" s="27">
        <v>1.8367</v>
      </c>
      <c r="H234" s="27">
        <v>0.23250000000000001</v>
      </c>
      <c r="I234" s="27">
        <v>4.5343</v>
      </c>
      <c r="J234" s="27">
        <v>0.87090000000000001</v>
      </c>
      <c r="K234" s="27">
        <v>2.4687000000000001</v>
      </c>
      <c r="L234" s="27">
        <v>3.7456999999999998</v>
      </c>
      <c r="M234" s="26" t="s">
        <v>135</v>
      </c>
      <c r="N234" s="26" t="s">
        <v>143</v>
      </c>
      <c r="O234" s="26" t="s">
        <v>143</v>
      </c>
      <c r="P234" s="26" t="s">
        <v>137</v>
      </c>
      <c r="Q234" s="26" t="s">
        <v>138</v>
      </c>
      <c r="R234" s="26" t="s">
        <v>747</v>
      </c>
      <c r="S234" s="26" t="s">
        <v>748</v>
      </c>
    </row>
    <row r="235" spans="1:19" ht="13" x14ac:dyDescent="0.15">
      <c r="A235" s="26" t="s">
        <v>749</v>
      </c>
      <c r="B235" s="27">
        <v>16</v>
      </c>
      <c r="C235" s="27">
        <v>21</v>
      </c>
      <c r="D235" s="27">
        <v>0.17069999999999999</v>
      </c>
      <c r="E235" s="27">
        <v>0.26769999999999999</v>
      </c>
      <c r="F235" s="27">
        <v>3.2406999999999999</v>
      </c>
      <c r="G235" s="27">
        <v>1.9021999999999999</v>
      </c>
      <c r="H235" s="27">
        <v>0.58699999999999997</v>
      </c>
      <c r="I235" s="27">
        <v>3.2168000000000001</v>
      </c>
      <c r="J235" s="27">
        <v>3.4971999999999999</v>
      </c>
      <c r="K235" s="27">
        <v>1.6911</v>
      </c>
      <c r="L235" s="27">
        <v>5.9580000000000002</v>
      </c>
      <c r="M235" s="26" t="s">
        <v>135</v>
      </c>
      <c r="N235" s="26" t="s">
        <v>143</v>
      </c>
      <c r="O235" s="26" t="s">
        <v>143</v>
      </c>
      <c r="P235" s="26" t="s">
        <v>137</v>
      </c>
      <c r="Q235" s="26" t="s">
        <v>138</v>
      </c>
      <c r="R235" s="26" t="s">
        <v>750</v>
      </c>
      <c r="S235" s="26" t="s">
        <v>751</v>
      </c>
    </row>
    <row r="236" spans="1:19" ht="13" x14ac:dyDescent="0.15">
      <c r="A236" s="26" t="s">
        <v>752</v>
      </c>
      <c r="B236" s="27">
        <v>18</v>
      </c>
      <c r="C236" s="27">
        <v>20</v>
      </c>
      <c r="D236" s="27">
        <v>0.26150000000000001</v>
      </c>
      <c r="E236" s="27">
        <v>0.64319999999999999</v>
      </c>
      <c r="F236" s="27">
        <v>76.2423</v>
      </c>
      <c r="G236" s="27">
        <v>2.4041999999999999</v>
      </c>
      <c r="H236" s="27">
        <v>3.15E-2</v>
      </c>
      <c r="I236" s="27">
        <v>4.7366999999999999</v>
      </c>
      <c r="J236" s="27">
        <v>0.14510000000000001</v>
      </c>
      <c r="K236" s="27">
        <v>1.9702</v>
      </c>
      <c r="L236" s="27">
        <v>4.601</v>
      </c>
      <c r="M236" s="26" t="s">
        <v>135</v>
      </c>
      <c r="N236" s="26" t="s">
        <v>155</v>
      </c>
      <c r="O236" s="26" t="s">
        <v>155</v>
      </c>
      <c r="P236" s="26" t="s">
        <v>137</v>
      </c>
      <c r="Q236" s="26" t="s">
        <v>138</v>
      </c>
      <c r="R236" s="26" t="s">
        <v>753</v>
      </c>
      <c r="S236" s="26" t="s">
        <v>754</v>
      </c>
    </row>
    <row r="237" spans="1:19" ht="13" x14ac:dyDescent="0.15">
      <c r="A237" s="26" t="s">
        <v>755</v>
      </c>
      <c r="B237" s="27">
        <v>16</v>
      </c>
      <c r="C237" s="27">
        <v>18</v>
      </c>
      <c r="D237" s="27">
        <v>0.34300000000000003</v>
      </c>
      <c r="E237" s="27">
        <v>1.0885</v>
      </c>
      <c r="F237" s="27">
        <v>3.9681999999999999</v>
      </c>
      <c r="G237" s="27">
        <v>2.2105000000000001</v>
      </c>
      <c r="H237" s="27">
        <v>0.55710000000000004</v>
      </c>
      <c r="I237" s="27">
        <v>3.7181999999999999</v>
      </c>
      <c r="J237" s="27">
        <v>1.8154999999999999</v>
      </c>
      <c r="K237" s="27">
        <v>1.6820999999999999</v>
      </c>
      <c r="L237" s="27">
        <v>3.2589999999999999</v>
      </c>
      <c r="M237" s="26" t="s">
        <v>135</v>
      </c>
      <c r="N237" s="26" t="s">
        <v>143</v>
      </c>
      <c r="O237" s="26" t="s">
        <v>143</v>
      </c>
      <c r="P237" s="26" t="s">
        <v>137</v>
      </c>
      <c r="Q237" s="26" t="s">
        <v>138</v>
      </c>
      <c r="R237" s="26" t="s">
        <v>756</v>
      </c>
      <c r="S237" s="26" t="s">
        <v>757</v>
      </c>
    </row>
    <row r="238" spans="1:19" ht="13" x14ac:dyDescent="0.15">
      <c r="A238" s="26" t="s">
        <v>758</v>
      </c>
      <c r="B238" s="27">
        <v>17</v>
      </c>
      <c r="C238" s="27">
        <v>23</v>
      </c>
      <c r="D238" s="27">
        <v>0.25800000000000001</v>
      </c>
      <c r="E238" s="27">
        <v>0.42920000000000003</v>
      </c>
      <c r="F238" s="27">
        <v>4.9965000000000002</v>
      </c>
      <c r="G238" s="27">
        <v>1.8743000000000001</v>
      </c>
      <c r="H238" s="27">
        <v>0.37509999999999999</v>
      </c>
      <c r="I238" s="27">
        <v>3.2075</v>
      </c>
      <c r="J238" s="27">
        <v>1.7034</v>
      </c>
      <c r="K238" s="27">
        <v>1.7113</v>
      </c>
      <c r="L238" s="27">
        <v>4.5408999999999997</v>
      </c>
      <c r="M238" s="26" t="s">
        <v>135</v>
      </c>
      <c r="N238" s="26" t="s">
        <v>190</v>
      </c>
      <c r="O238" s="26" t="s">
        <v>190</v>
      </c>
      <c r="P238" s="26" t="s">
        <v>137</v>
      </c>
      <c r="Q238" s="26" t="s">
        <v>138</v>
      </c>
      <c r="R238" s="26" t="s">
        <v>759</v>
      </c>
      <c r="S238" s="26" t="s">
        <v>760</v>
      </c>
    </row>
    <row r="239" spans="1:19" ht="13" x14ac:dyDescent="0.15">
      <c r="A239" s="26" t="s">
        <v>761</v>
      </c>
      <c r="B239" s="27">
        <v>20</v>
      </c>
      <c r="C239" s="27">
        <v>23</v>
      </c>
      <c r="D239" s="27">
        <v>0.22819999999999999</v>
      </c>
      <c r="E239" s="27">
        <v>0.97570000000000001</v>
      </c>
      <c r="F239" s="27">
        <v>3.7328999999999999</v>
      </c>
      <c r="G239" s="27">
        <v>4.2057000000000002</v>
      </c>
      <c r="H239" s="27">
        <v>1.1267</v>
      </c>
      <c r="I239" s="27">
        <v>3.2757999999999998</v>
      </c>
      <c r="J239" s="27">
        <v>1.4632000000000001</v>
      </c>
      <c r="K239" s="27">
        <v>0.77890000000000004</v>
      </c>
      <c r="L239" s="27">
        <v>1.5804</v>
      </c>
      <c r="M239" s="26" t="s">
        <v>135</v>
      </c>
      <c r="N239" s="26" t="s">
        <v>182</v>
      </c>
      <c r="O239" s="26" t="s">
        <v>182</v>
      </c>
      <c r="P239" s="26" t="s">
        <v>137</v>
      </c>
      <c r="Q239" s="26" t="s">
        <v>138</v>
      </c>
      <c r="R239" s="26" t="s">
        <v>762</v>
      </c>
      <c r="S239" s="26" t="s">
        <v>763</v>
      </c>
    </row>
    <row r="240" spans="1:19" ht="13" x14ac:dyDescent="0.15">
      <c r="A240" s="26" t="s">
        <v>764</v>
      </c>
      <c r="B240" s="27">
        <v>19</v>
      </c>
      <c r="C240" s="27">
        <v>25</v>
      </c>
      <c r="D240" s="27">
        <v>0.2591</v>
      </c>
      <c r="E240" s="27">
        <v>0.51459999999999995</v>
      </c>
      <c r="F240" s="27">
        <v>6.4325999999999999</v>
      </c>
      <c r="G240" s="27">
        <v>2.3096000000000001</v>
      </c>
      <c r="H240" s="27">
        <v>0.35909999999999997</v>
      </c>
      <c r="I240" s="27">
        <v>5.8903999999999996</v>
      </c>
      <c r="J240" s="27">
        <v>1.2438</v>
      </c>
      <c r="K240" s="27">
        <v>2.5503999999999998</v>
      </c>
      <c r="L240" s="27">
        <v>3.4641000000000002</v>
      </c>
      <c r="M240" s="26" t="s">
        <v>135</v>
      </c>
      <c r="N240" s="26" t="s">
        <v>143</v>
      </c>
      <c r="O240" s="26" t="s">
        <v>143</v>
      </c>
      <c r="P240" s="26" t="s">
        <v>137</v>
      </c>
      <c r="Q240" s="26" t="s">
        <v>138</v>
      </c>
      <c r="R240" s="26" t="s">
        <v>765</v>
      </c>
      <c r="S240" s="26" t="s">
        <v>766</v>
      </c>
    </row>
    <row r="241" spans="1:19" ht="13" x14ac:dyDescent="0.15">
      <c r="A241" s="26" t="s">
        <v>767</v>
      </c>
      <c r="B241" s="27">
        <v>20</v>
      </c>
      <c r="C241" s="27">
        <v>31</v>
      </c>
      <c r="D241" s="27">
        <v>0.1835</v>
      </c>
      <c r="E241" s="27">
        <v>1.3859999999999999</v>
      </c>
      <c r="F241" s="27">
        <v>18.8232</v>
      </c>
      <c r="G241" s="27">
        <v>4.7027000000000001</v>
      </c>
      <c r="H241" s="27">
        <v>0.24979999999999999</v>
      </c>
      <c r="I241" s="27">
        <v>3.8515999999999999</v>
      </c>
      <c r="J241" s="27">
        <v>0.80179999999999996</v>
      </c>
      <c r="K241" s="27">
        <v>0.81899999999999995</v>
      </c>
      <c r="L241" s="27">
        <v>3.2092999999999998</v>
      </c>
      <c r="M241" s="26" t="s">
        <v>135</v>
      </c>
      <c r="N241" s="26" t="s">
        <v>136</v>
      </c>
      <c r="O241" s="26" t="s">
        <v>136</v>
      </c>
      <c r="P241" s="26" t="s">
        <v>137</v>
      </c>
      <c r="Q241" s="26" t="s">
        <v>138</v>
      </c>
      <c r="R241" s="26" t="s">
        <v>768</v>
      </c>
      <c r="S241" s="26" t="s">
        <v>769</v>
      </c>
    </row>
    <row r="242" spans="1:19" ht="13" x14ac:dyDescent="0.15">
      <c r="A242" s="26" t="s">
        <v>770</v>
      </c>
      <c r="B242" s="27">
        <v>14</v>
      </c>
      <c r="C242" s="27">
        <v>23</v>
      </c>
      <c r="D242" s="27">
        <v>0.43490000000000001</v>
      </c>
      <c r="E242" s="27">
        <v>1.7361</v>
      </c>
      <c r="F242" s="27">
        <v>3.1141999999999999</v>
      </c>
      <c r="G242" s="27">
        <v>6.0088999999999997</v>
      </c>
      <c r="H242" s="27">
        <v>1.9295</v>
      </c>
      <c r="I242" s="27">
        <v>3.8744000000000001</v>
      </c>
      <c r="J242" s="27">
        <v>5.5026999999999999</v>
      </c>
      <c r="K242" s="27">
        <v>0.64480000000000004</v>
      </c>
      <c r="L242" s="27">
        <v>3.6978</v>
      </c>
      <c r="M242" s="26" t="s">
        <v>135</v>
      </c>
      <c r="N242" s="26" t="s">
        <v>136</v>
      </c>
      <c r="O242" s="26" t="s">
        <v>136</v>
      </c>
      <c r="P242" s="26" t="s">
        <v>137</v>
      </c>
      <c r="Q242" s="26" t="s">
        <v>138</v>
      </c>
      <c r="R242" s="26" t="s">
        <v>771</v>
      </c>
      <c r="S242" s="26" t="s">
        <v>772</v>
      </c>
    </row>
    <row r="243" spans="1:19" ht="13" x14ac:dyDescent="0.15">
      <c r="A243" s="26" t="s">
        <v>773</v>
      </c>
      <c r="B243" s="27">
        <v>19</v>
      </c>
      <c r="C243" s="27">
        <v>24</v>
      </c>
      <c r="D243" s="27">
        <v>0.2702</v>
      </c>
      <c r="E243" s="27">
        <v>1.0573999999999999</v>
      </c>
      <c r="F243" s="27">
        <v>5.1349999999999998</v>
      </c>
      <c r="G243" s="27">
        <v>2.4432</v>
      </c>
      <c r="H243" s="27">
        <v>0.4758</v>
      </c>
      <c r="I243" s="27">
        <v>3.0291000000000001</v>
      </c>
      <c r="J243" s="27">
        <v>2.6764000000000001</v>
      </c>
      <c r="K243" s="27">
        <v>1.2398</v>
      </c>
      <c r="L243" s="27">
        <v>5.6253000000000002</v>
      </c>
      <c r="M243" s="26" t="s">
        <v>135</v>
      </c>
      <c r="N243" s="26" t="s">
        <v>136</v>
      </c>
      <c r="O243" s="26" t="s">
        <v>136</v>
      </c>
      <c r="P243" s="26" t="s">
        <v>137</v>
      </c>
      <c r="Q243" s="26" t="s">
        <v>138</v>
      </c>
      <c r="R243" s="26" t="s">
        <v>774</v>
      </c>
      <c r="S243" s="26" t="s">
        <v>775</v>
      </c>
    </row>
    <row r="244" spans="1:19" ht="13" x14ac:dyDescent="0.15">
      <c r="A244" s="26" t="s">
        <v>776</v>
      </c>
      <c r="B244" s="27">
        <v>18</v>
      </c>
      <c r="C244" s="27">
        <v>23</v>
      </c>
      <c r="D244" s="27">
        <v>0.33550000000000002</v>
      </c>
      <c r="E244" s="27">
        <v>0.72450000000000003</v>
      </c>
      <c r="F244" s="27">
        <v>3.6762999999999999</v>
      </c>
      <c r="G244" s="27">
        <v>3.6122999999999998</v>
      </c>
      <c r="H244" s="27">
        <v>0.98260000000000003</v>
      </c>
      <c r="I244" s="27">
        <v>3.9356</v>
      </c>
      <c r="J244" s="27">
        <v>2.9762</v>
      </c>
      <c r="K244" s="27">
        <v>1.0894999999999999</v>
      </c>
      <c r="L244" s="27">
        <v>3.2301000000000002</v>
      </c>
      <c r="M244" s="26" t="s">
        <v>135</v>
      </c>
      <c r="N244" s="26" t="s">
        <v>182</v>
      </c>
      <c r="O244" s="26" t="s">
        <v>182</v>
      </c>
      <c r="P244" s="26" t="s">
        <v>137</v>
      </c>
      <c r="Q244" s="26" t="s">
        <v>138</v>
      </c>
      <c r="R244" s="26" t="s">
        <v>777</v>
      </c>
      <c r="S244" s="26" t="s">
        <v>778</v>
      </c>
    </row>
    <row r="245" spans="1:19" ht="13" x14ac:dyDescent="0.15">
      <c r="A245" s="26" t="s">
        <v>779</v>
      </c>
      <c r="B245" s="27">
        <v>15</v>
      </c>
      <c r="C245" s="27">
        <v>17</v>
      </c>
      <c r="D245" s="27">
        <v>0.41439999999999999</v>
      </c>
      <c r="E245" s="27">
        <v>0.88770000000000004</v>
      </c>
      <c r="F245" s="27">
        <v>3.3866999999999998</v>
      </c>
      <c r="G245" s="27">
        <v>2.9251999999999998</v>
      </c>
      <c r="H245" s="27">
        <v>0.86370000000000002</v>
      </c>
      <c r="I245" s="27">
        <v>9.7948000000000004</v>
      </c>
      <c r="J245" s="27">
        <v>4.1482000000000001</v>
      </c>
      <c r="K245" s="27">
        <v>3.3483999999999998</v>
      </c>
      <c r="L245" s="27">
        <v>4.8026</v>
      </c>
      <c r="M245" s="26" t="s">
        <v>135</v>
      </c>
      <c r="N245" s="26" t="s">
        <v>143</v>
      </c>
      <c r="O245" s="26" t="s">
        <v>143</v>
      </c>
      <c r="P245" s="26" t="s">
        <v>137</v>
      </c>
      <c r="Q245" s="26" t="s">
        <v>138</v>
      </c>
      <c r="R245" s="26" t="s">
        <v>780</v>
      </c>
      <c r="S245" s="26" t="s">
        <v>781</v>
      </c>
    </row>
    <row r="246" spans="1:19" ht="13" x14ac:dyDescent="0.15">
      <c r="A246" s="26" t="s">
        <v>782</v>
      </c>
      <c r="B246" s="27">
        <v>19</v>
      </c>
      <c r="C246" s="27">
        <v>25</v>
      </c>
      <c r="D246" s="27">
        <v>0.12609999999999999</v>
      </c>
      <c r="E246" s="27">
        <v>237.86199999999999</v>
      </c>
      <c r="F246" s="27">
        <v>16.866099999999999</v>
      </c>
      <c r="G246" s="27">
        <v>19.598400000000002</v>
      </c>
      <c r="H246" s="27">
        <v>1.1619999999999999</v>
      </c>
      <c r="I246" s="27">
        <v>3.8443999999999998</v>
      </c>
      <c r="J246" s="27">
        <v>1.0764</v>
      </c>
      <c r="K246" s="27">
        <v>0.19620000000000001</v>
      </c>
      <c r="L246" s="27">
        <v>0.92630000000000001</v>
      </c>
      <c r="M246" s="26" t="s">
        <v>135</v>
      </c>
      <c r="N246" s="26" t="s">
        <v>186</v>
      </c>
      <c r="O246" s="26" t="s">
        <v>186</v>
      </c>
      <c r="P246" s="26" t="s">
        <v>137</v>
      </c>
      <c r="Q246" s="26" t="s">
        <v>138</v>
      </c>
      <c r="R246" s="26" t="s">
        <v>783</v>
      </c>
      <c r="S246" s="26" t="s">
        <v>784</v>
      </c>
    </row>
    <row r="247" spans="1:19" ht="13" x14ac:dyDescent="0.15">
      <c r="A247" s="26" t="s">
        <v>785</v>
      </c>
      <c r="B247" s="27">
        <v>16</v>
      </c>
      <c r="C247" s="27">
        <v>18</v>
      </c>
      <c r="D247" s="27">
        <v>0.25580000000000003</v>
      </c>
      <c r="E247" s="27">
        <v>0.66520000000000001</v>
      </c>
      <c r="F247" s="27">
        <v>3.9140999999999999</v>
      </c>
      <c r="G247" s="27">
        <v>2.7507000000000001</v>
      </c>
      <c r="H247" s="27">
        <v>0.70279999999999998</v>
      </c>
      <c r="I247" s="27">
        <v>8.6645000000000003</v>
      </c>
      <c r="J247" s="27">
        <v>10.604100000000001</v>
      </c>
      <c r="K247" s="27">
        <v>3.15</v>
      </c>
      <c r="L247" s="27">
        <v>15.2342</v>
      </c>
      <c r="M247" s="26" t="s">
        <v>135</v>
      </c>
      <c r="N247" s="26" t="s">
        <v>143</v>
      </c>
      <c r="O247" s="26" t="s">
        <v>143</v>
      </c>
      <c r="P247" s="26" t="s">
        <v>137</v>
      </c>
      <c r="Q247" s="26" t="s">
        <v>138</v>
      </c>
      <c r="R247" s="26" t="s">
        <v>786</v>
      </c>
      <c r="S247" s="26" t="s">
        <v>787</v>
      </c>
    </row>
    <row r="248" spans="1:19" ht="13" x14ac:dyDescent="0.15">
      <c r="A248" s="26" t="s">
        <v>788</v>
      </c>
      <c r="B248" s="27">
        <v>13</v>
      </c>
      <c r="C248" s="27">
        <v>19</v>
      </c>
      <c r="D248" s="27">
        <v>0.42399999999999999</v>
      </c>
      <c r="E248" s="27">
        <v>0.48949999999999999</v>
      </c>
      <c r="F248" s="27">
        <v>4.4156000000000004</v>
      </c>
      <c r="G248" s="27">
        <v>1.9116</v>
      </c>
      <c r="H248" s="27">
        <v>0.43290000000000001</v>
      </c>
      <c r="I248" s="27">
        <v>3.0821000000000001</v>
      </c>
      <c r="J248" s="27">
        <v>1.1689000000000001</v>
      </c>
      <c r="K248" s="27">
        <v>1.6123000000000001</v>
      </c>
      <c r="L248" s="27">
        <v>2.7000999999999999</v>
      </c>
      <c r="M248" s="26" t="s">
        <v>135</v>
      </c>
      <c r="N248" s="26" t="s">
        <v>190</v>
      </c>
      <c r="O248" s="26" t="s">
        <v>190</v>
      </c>
      <c r="P248" s="26" t="s">
        <v>137</v>
      </c>
      <c r="Q248" s="26" t="s">
        <v>138</v>
      </c>
      <c r="R248" s="26" t="s">
        <v>789</v>
      </c>
      <c r="S248" s="26" t="s">
        <v>790</v>
      </c>
    </row>
    <row r="249" spans="1:19" ht="13" x14ac:dyDescent="0.15">
      <c r="A249" s="26" t="s">
        <v>791</v>
      </c>
      <c r="B249" s="27">
        <v>14</v>
      </c>
      <c r="C249" s="27">
        <v>20</v>
      </c>
      <c r="D249" s="27">
        <v>0.3458</v>
      </c>
      <c r="E249" s="27">
        <v>0.40510000000000002</v>
      </c>
      <c r="F249" s="27">
        <v>4.0266999999999999</v>
      </c>
      <c r="G249" s="27">
        <v>2.7090999999999998</v>
      </c>
      <c r="H249" s="27">
        <v>0.67279999999999995</v>
      </c>
      <c r="I249" s="27">
        <v>3.7486999999999999</v>
      </c>
      <c r="J249" s="27">
        <v>2.1295000000000002</v>
      </c>
      <c r="K249" s="27">
        <v>1.3836999999999999</v>
      </c>
      <c r="L249" s="27">
        <v>3.1652</v>
      </c>
      <c r="M249" s="26" t="s">
        <v>135</v>
      </c>
      <c r="N249" s="26" t="s">
        <v>182</v>
      </c>
      <c r="O249" s="26" t="s">
        <v>182</v>
      </c>
      <c r="P249" s="26" t="s">
        <v>137</v>
      </c>
      <c r="Q249" s="26" t="s">
        <v>138</v>
      </c>
      <c r="R249" s="26" t="s">
        <v>792</v>
      </c>
      <c r="S249" s="26" t="s">
        <v>793</v>
      </c>
    </row>
    <row r="250" spans="1:19" ht="13" x14ac:dyDescent="0.15">
      <c r="A250" s="26" t="s">
        <v>794</v>
      </c>
      <c r="B250" s="27">
        <v>17</v>
      </c>
      <c r="C250" s="27">
        <v>22</v>
      </c>
      <c r="D250" s="27">
        <v>0.61509999999999998</v>
      </c>
      <c r="E250" s="27">
        <v>0.37690000000000001</v>
      </c>
      <c r="F250" s="27">
        <v>3.1855000000000002</v>
      </c>
      <c r="G250" s="27">
        <v>1.9123000000000001</v>
      </c>
      <c r="H250" s="27">
        <v>0.60029999999999994</v>
      </c>
      <c r="I250" s="27">
        <v>3.6583000000000001</v>
      </c>
      <c r="J250" s="27">
        <v>2.0026000000000002</v>
      </c>
      <c r="K250" s="27">
        <v>1.913</v>
      </c>
      <c r="L250" s="27">
        <v>3.3359000000000001</v>
      </c>
      <c r="M250" s="26" t="s">
        <v>135</v>
      </c>
      <c r="N250" s="26" t="s">
        <v>155</v>
      </c>
      <c r="O250" s="26" t="s">
        <v>155</v>
      </c>
      <c r="P250" s="26" t="s">
        <v>137</v>
      </c>
      <c r="Q250" s="26" t="s">
        <v>138</v>
      </c>
      <c r="R250" s="26" t="s">
        <v>795</v>
      </c>
      <c r="S250" s="26" t="s">
        <v>796</v>
      </c>
    </row>
    <row r="251" spans="1:19" ht="13" x14ac:dyDescent="0.15">
      <c r="A251" s="26" t="s">
        <v>797</v>
      </c>
      <c r="B251" s="27">
        <v>16</v>
      </c>
      <c r="C251" s="27">
        <v>21</v>
      </c>
      <c r="D251" s="27">
        <v>0.5252</v>
      </c>
      <c r="E251" s="27">
        <v>1.0133000000000001</v>
      </c>
      <c r="F251" s="27">
        <v>4.0270999999999999</v>
      </c>
      <c r="G251" s="27">
        <v>2.4022999999999999</v>
      </c>
      <c r="H251" s="27">
        <v>0.59650000000000003</v>
      </c>
      <c r="I251" s="27">
        <v>5.5235000000000003</v>
      </c>
      <c r="J251" s="27">
        <v>3.1061000000000001</v>
      </c>
      <c r="K251" s="27">
        <v>2.2991999999999999</v>
      </c>
      <c r="L251" s="27">
        <v>5.2069999999999999</v>
      </c>
      <c r="M251" s="26" t="s">
        <v>135</v>
      </c>
      <c r="N251" s="26" t="s">
        <v>143</v>
      </c>
      <c r="O251" s="26" t="s">
        <v>143</v>
      </c>
      <c r="P251" s="26" t="s">
        <v>137</v>
      </c>
      <c r="Q251" s="26" t="s">
        <v>138</v>
      </c>
      <c r="R251" s="26" t="s">
        <v>798</v>
      </c>
      <c r="S251" s="26" t="s">
        <v>799</v>
      </c>
    </row>
    <row r="252" spans="1:19" ht="13" x14ac:dyDescent="0.15">
      <c r="A252" s="26" t="s">
        <v>800</v>
      </c>
      <c r="B252" s="27">
        <v>14</v>
      </c>
      <c r="C252" s="27">
        <v>19</v>
      </c>
      <c r="D252" s="27">
        <v>0.41689999999999999</v>
      </c>
      <c r="E252" s="27">
        <v>0.98270000000000002</v>
      </c>
      <c r="F252" s="27">
        <v>3.3765999999999998</v>
      </c>
      <c r="G252" s="27">
        <v>2.7330999999999999</v>
      </c>
      <c r="H252" s="27">
        <v>0.80940000000000001</v>
      </c>
      <c r="I252" s="27">
        <v>3.0104000000000002</v>
      </c>
      <c r="J252" s="27">
        <v>3.9380999999999999</v>
      </c>
      <c r="K252" s="27">
        <v>1.1014999999999999</v>
      </c>
      <c r="L252" s="27">
        <v>4.8653000000000004</v>
      </c>
      <c r="M252" s="26" t="s">
        <v>135</v>
      </c>
      <c r="N252" s="26" t="s">
        <v>182</v>
      </c>
      <c r="O252" s="26" t="s">
        <v>182</v>
      </c>
      <c r="P252" s="26" t="s">
        <v>137</v>
      </c>
      <c r="Q252" s="26" t="s">
        <v>138</v>
      </c>
      <c r="R252" s="26" t="s">
        <v>801</v>
      </c>
      <c r="S252" s="26" t="s">
        <v>802</v>
      </c>
    </row>
    <row r="253" spans="1:19" ht="13" x14ac:dyDescent="0.15">
      <c r="A253" s="26" t="s">
        <v>803</v>
      </c>
      <c r="B253" s="27">
        <v>16</v>
      </c>
      <c r="C253" s="27">
        <v>22</v>
      </c>
      <c r="D253" s="27">
        <v>0.23069999999999999</v>
      </c>
      <c r="E253" s="27">
        <v>0.65290000000000004</v>
      </c>
      <c r="F253" s="27">
        <v>3.7629999999999999</v>
      </c>
      <c r="G253" s="27">
        <v>2.3873000000000002</v>
      </c>
      <c r="H253" s="27">
        <v>0.63439999999999996</v>
      </c>
      <c r="I253" s="27">
        <v>3.0855000000000001</v>
      </c>
      <c r="J253" s="27">
        <v>2.5977999999999999</v>
      </c>
      <c r="K253" s="27">
        <v>1.2925</v>
      </c>
      <c r="L253" s="27">
        <v>4.0946999999999996</v>
      </c>
      <c r="M253" s="26" t="s">
        <v>135</v>
      </c>
      <c r="N253" s="26" t="s">
        <v>182</v>
      </c>
      <c r="O253" s="26" t="s">
        <v>182</v>
      </c>
      <c r="P253" s="26" t="s">
        <v>137</v>
      </c>
      <c r="Q253" s="26" t="s">
        <v>138</v>
      </c>
      <c r="R253" s="26" t="s">
        <v>804</v>
      </c>
      <c r="S253" s="26" t="s">
        <v>805</v>
      </c>
    </row>
    <row r="254" spans="1:19" ht="13" x14ac:dyDescent="0.15">
      <c r="A254" s="26" t="s">
        <v>806</v>
      </c>
      <c r="B254" s="27">
        <v>14</v>
      </c>
      <c r="C254" s="27">
        <v>20</v>
      </c>
      <c r="D254" s="27">
        <v>0.32150000000000001</v>
      </c>
      <c r="E254" s="27">
        <v>0.81079999999999997</v>
      </c>
      <c r="F254" s="27">
        <v>13.2066</v>
      </c>
      <c r="G254" s="27">
        <v>3.6395</v>
      </c>
      <c r="H254" s="27">
        <v>0.27560000000000001</v>
      </c>
      <c r="I254" s="27">
        <v>4.6759000000000004</v>
      </c>
      <c r="J254" s="27">
        <v>0.84509999999999996</v>
      </c>
      <c r="K254" s="27">
        <v>1.2847999999999999</v>
      </c>
      <c r="L254" s="27">
        <v>3.0666000000000002</v>
      </c>
      <c r="M254" s="26" t="s">
        <v>135</v>
      </c>
      <c r="N254" s="26" t="s">
        <v>136</v>
      </c>
      <c r="O254" s="26" t="s">
        <v>136</v>
      </c>
      <c r="P254" s="26" t="s">
        <v>137</v>
      </c>
      <c r="Q254" s="26" t="s">
        <v>138</v>
      </c>
      <c r="R254" s="26" t="s">
        <v>807</v>
      </c>
      <c r="S254" s="26" t="s">
        <v>808</v>
      </c>
    </row>
    <row r="255" spans="1:19" ht="13" x14ac:dyDescent="0.15">
      <c r="A255" s="26" t="s">
        <v>809</v>
      </c>
      <c r="B255" s="27">
        <v>18</v>
      </c>
      <c r="C255" s="27">
        <v>24</v>
      </c>
      <c r="D255" s="27">
        <v>0.25869999999999999</v>
      </c>
      <c r="E255" s="27">
        <v>0.53029999999999999</v>
      </c>
      <c r="F255" s="27">
        <v>3.1825999999999999</v>
      </c>
      <c r="G255" s="27">
        <v>2.0948000000000002</v>
      </c>
      <c r="H255" s="27">
        <v>0.65820000000000001</v>
      </c>
      <c r="I255" s="27">
        <v>5.9029999999999996</v>
      </c>
      <c r="J255" s="27">
        <v>3.3071000000000002</v>
      </c>
      <c r="K255" s="27">
        <v>2.8178999999999998</v>
      </c>
      <c r="L255" s="27">
        <v>5.8227000000000002</v>
      </c>
      <c r="M255" s="26" t="s">
        <v>135</v>
      </c>
      <c r="N255" s="26" t="s">
        <v>182</v>
      </c>
      <c r="O255" s="26" t="s">
        <v>182</v>
      </c>
      <c r="P255" s="26" t="s">
        <v>137</v>
      </c>
      <c r="Q255" s="26" t="s">
        <v>138</v>
      </c>
      <c r="R255" s="26" t="s">
        <v>810</v>
      </c>
      <c r="S255" s="26" t="s">
        <v>811</v>
      </c>
    </row>
    <row r="256" spans="1:19" ht="13" x14ac:dyDescent="0.15">
      <c r="A256" s="26" t="s">
        <v>812</v>
      </c>
      <c r="B256" s="27">
        <v>19</v>
      </c>
      <c r="C256" s="27">
        <v>25</v>
      </c>
      <c r="D256" s="27">
        <v>0.2127</v>
      </c>
      <c r="E256" s="27">
        <v>2.2711000000000001</v>
      </c>
      <c r="F256" s="27">
        <v>59.103499999999997</v>
      </c>
      <c r="G256" s="27">
        <v>4.6489000000000003</v>
      </c>
      <c r="H256" s="27">
        <v>7.8700000000000006E-2</v>
      </c>
      <c r="I256" s="27">
        <v>3.5114000000000001</v>
      </c>
      <c r="J256" s="27">
        <v>0.14710000000000001</v>
      </c>
      <c r="K256" s="27">
        <v>0.75529999999999997</v>
      </c>
      <c r="L256" s="27">
        <v>1.8703000000000001</v>
      </c>
      <c r="M256" s="26" t="s">
        <v>135</v>
      </c>
      <c r="N256" s="26" t="s">
        <v>182</v>
      </c>
      <c r="O256" s="26" t="s">
        <v>182</v>
      </c>
      <c r="P256" s="26" t="s">
        <v>137</v>
      </c>
      <c r="Q256" s="26" t="s">
        <v>138</v>
      </c>
      <c r="R256" s="26" t="s">
        <v>813</v>
      </c>
      <c r="S256" s="26" t="s">
        <v>814</v>
      </c>
    </row>
    <row r="257" spans="1:19" ht="13" x14ac:dyDescent="0.15">
      <c r="A257" s="26" t="s">
        <v>815</v>
      </c>
      <c r="B257" s="27">
        <v>11</v>
      </c>
      <c r="C257" s="27">
        <v>15</v>
      </c>
      <c r="D257" s="27">
        <v>0.14660000000000001</v>
      </c>
      <c r="E257" s="27">
        <v>1.5666</v>
      </c>
      <c r="F257" s="27">
        <v>3.1930000000000001</v>
      </c>
      <c r="G257" s="27">
        <v>3.5836999999999999</v>
      </c>
      <c r="H257" s="27">
        <v>1.1224000000000001</v>
      </c>
      <c r="I257" s="27">
        <v>25.1569</v>
      </c>
      <c r="J257" s="27">
        <v>45.574199999999998</v>
      </c>
      <c r="K257" s="27">
        <v>7.0197000000000003</v>
      </c>
      <c r="L257" s="27">
        <v>50.077500000000001</v>
      </c>
      <c r="M257" s="26" t="s">
        <v>135</v>
      </c>
      <c r="N257" s="26" t="s">
        <v>143</v>
      </c>
      <c r="O257" s="26" t="s">
        <v>143</v>
      </c>
      <c r="P257" s="26" t="s">
        <v>137</v>
      </c>
      <c r="Q257" s="26" t="s">
        <v>138</v>
      </c>
      <c r="R257" s="26" t="s">
        <v>816</v>
      </c>
      <c r="S257" s="26" t="s">
        <v>817</v>
      </c>
    </row>
    <row r="258" spans="1:19" ht="13" x14ac:dyDescent="0.15">
      <c r="A258" s="26" t="s">
        <v>818</v>
      </c>
      <c r="B258" s="27">
        <v>18</v>
      </c>
      <c r="C258" s="27">
        <v>23</v>
      </c>
      <c r="D258" s="27">
        <v>0.51629999999999998</v>
      </c>
      <c r="E258" s="27">
        <v>0.33579999999999999</v>
      </c>
      <c r="F258" s="27">
        <v>9.0008999999999997</v>
      </c>
      <c r="G258" s="27">
        <v>1.4557</v>
      </c>
      <c r="H258" s="27">
        <v>0.16170000000000001</v>
      </c>
      <c r="I258" s="27">
        <v>5.0011999999999999</v>
      </c>
      <c r="J258" s="27">
        <v>0.59489999999999998</v>
      </c>
      <c r="K258" s="27">
        <v>3.4355000000000002</v>
      </c>
      <c r="L258" s="27">
        <v>3.6783000000000001</v>
      </c>
      <c r="M258" s="26" t="s">
        <v>135</v>
      </c>
      <c r="N258" s="26" t="s">
        <v>155</v>
      </c>
      <c r="O258" s="26" t="s">
        <v>155</v>
      </c>
      <c r="P258" s="26" t="s">
        <v>137</v>
      </c>
      <c r="Q258" s="26" t="s">
        <v>138</v>
      </c>
      <c r="R258" s="26" t="s">
        <v>819</v>
      </c>
      <c r="S258" s="26" t="s">
        <v>820</v>
      </c>
    </row>
    <row r="259" spans="1:19" ht="13" x14ac:dyDescent="0.15">
      <c r="A259" s="26" t="s">
        <v>821</v>
      </c>
      <c r="B259" s="27">
        <v>16</v>
      </c>
      <c r="C259" s="27">
        <v>21</v>
      </c>
      <c r="D259" s="27">
        <v>0.25359999999999999</v>
      </c>
      <c r="E259" s="27">
        <v>0.60140000000000005</v>
      </c>
      <c r="F259" s="27">
        <v>4.2683</v>
      </c>
      <c r="G259" s="27">
        <v>2.6392000000000002</v>
      </c>
      <c r="H259" s="27">
        <v>0.61829999999999996</v>
      </c>
      <c r="I259" s="27">
        <v>3.3365999999999998</v>
      </c>
      <c r="J259" s="27">
        <v>1.0323</v>
      </c>
      <c r="K259" s="27">
        <v>1.2642</v>
      </c>
      <c r="L259" s="27">
        <v>1.6694</v>
      </c>
      <c r="M259" s="26" t="s">
        <v>135</v>
      </c>
      <c r="N259" s="26" t="s">
        <v>155</v>
      </c>
      <c r="O259" s="26" t="s">
        <v>155</v>
      </c>
      <c r="P259" s="26" t="s">
        <v>137</v>
      </c>
      <c r="Q259" s="26" t="s">
        <v>138</v>
      </c>
      <c r="R259" s="26" t="s">
        <v>822</v>
      </c>
      <c r="S259" s="26" t="s">
        <v>823</v>
      </c>
    </row>
    <row r="260" spans="1:19" ht="13" x14ac:dyDescent="0.15">
      <c r="A260" s="26" t="s">
        <v>824</v>
      </c>
      <c r="B260" s="27">
        <v>17</v>
      </c>
      <c r="C260" s="27">
        <v>22</v>
      </c>
      <c r="D260" s="27">
        <v>0.2077</v>
      </c>
      <c r="E260" s="27">
        <v>0.46289999999999998</v>
      </c>
      <c r="F260" s="27">
        <v>3.5756999999999999</v>
      </c>
      <c r="G260" s="27">
        <v>2.4097</v>
      </c>
      <c r="H260" s="27">
        <v>0.67390000000000005</v>
      </c>
      <c r="I260" s="27">
        <v>4.1497000000000002</v>
      </c>
      <c r="J260" s="27">
        <v>2.8946999999999998</v>
      </c>
      <c r="K260" s="27">
        <v>1.7221</v>
      </c>
      <c r="L260" s="27">
        <v>4.3422000000000001</v>
      </c>
      <c r="M260" s="26" t="s">
        <v>135</v>
      </c>
      <c r="N260" s="26" t="s">
        <v>155</v>
      </c>
      <c r="O260" s="26" t="s">
        <v>155</v>
      </c>
      <c r="P260" s="26" t="s">
        <v>137</v>
      </c>
      <c r="Q260" s="26" t="s">
        <v>138</v>
      </c>
      <c r="R260" s="26" t="s">
        <v>825</v>
      </c>
      <c r="S260" s="26" t="s">
        <v>826</v>
      </c>
    </row>
    <row r="261" spans="1:19" ht="13" x14ac:dyDescent="0.15">
      <c r="A261" s="26" t="s">
        <v>827</v>
      </c>
      <c r="B261" s="27">
        <v>18</v>
      </c>
      <c r="C261" s="27">
        <v>20</v>
      </c>
      <c r="D261" s="27">
        <v>0.40600000000000003</v>
      </c>
      <c r="E261" s="27">
        <v>0.15429999999999999</v>
      </c>
      <c r="F261" s="27">
        <v>4.5641999999999996</v>
      </c>
      <c r="G261" s="27">
        <v>0.98419999999999996</v>
      </c>
      <c r="H261" s="27">
        <v>0.21560000000000001</v>
      </c>
      <c r="I261" s="27">
        <v>3.3993000000000002</v>
      </c>
      <c r="J261" s="27">
        <v>0.9446</v>
      </c>
      <c r="K261" s="27">
        <v>3.4537</v>
      </c>
      <c r="L261" s="27">
        <v>4.8699000000000003</v>
      </c>
      <c r="M261" s="26" t="s">
        <v>135</v>
      </c>
      <c r="N261" s="26" t="s">
        <v>143</v>
      </c>
      <c r="O261" s="26" t="s">
        <v>143</v>
      </c>
      <c r="P261" s="26" t="s">
        <v>137</v>
      </c>
      <c r="Q261" s="26" t="s">
        <v>138</v>
      </c>
      <c r="R261" s="26" t="s">
        <v>828</v>
      </c>
      <c r="S261" s="26" t="s">
        <v>829</v>
      </c>
    </row>
    <row r="262" spans="1:19" ht="13" x14ac:dyDescent="0.15">
      <c r="A262" s="26" t="s">
        <v>830</v>
      </c>
      <c r="B262" s="27">
        <v>14</v>
      </c>
      <c r="C262" s="27">
        <v>19</v>
      </c>
      <c r="D262" s="27">
        <v>0.2535</v>
      </c>
      <c r="E262" s="27">
        <v>0.42199999999999999</v>
      </c>
      <c r="F262" s="27">
        <v>9.5385000000000009</v>
      </c>
      <c r="G262" s="27">
        <v>5.5190999999999999</v>
      </c>
      <c r="H262" s="27">
        <v>0.5786</v>
      </c>
      <c r="I262" s="27">
        <v>3.766</v>
      </c>
      <c r="J262" s="27">
        <v>1.7928999999999999</v>
      </c>
      <c r="K262" s="27">
        <v>0.68240000000000001</v>
      </c>
      <c r="L262" s="27">
        <v>3.0985</v>
      </c>
      <c r="M262" s="26" t="s">
        <v>135</v>
      </c>
      <c r="N262" s="26" t="s">
        <v>182</v>
      </c>
      <c r="O262" s="26" t="s">
        <v>182</v>
      </c>
      <c r="P262" s="26" t="s">
        <v>137</v>
      </c>
      <c r="Q262" s="26" t="s">
        <v>138</v>
      </c>
      <c r="R262" s="26" t="s">
        <v>831</v>
      </c>
      <c r="S262" s="26" t="s">
        <v>832</v>
      </c>
    </row>
    <row r="263" spans="1:19" ht="13" x14ac:dyDescent="0.15">
      <c r="A263" s="26" t="s">
        <v>833</v>
      </c>
      <c r="B263" s="27">
        <v>21</v>
      </c>
      <c r="C263" s="27">
        <v>23</v>
      </c>
      <c r="D263" s="27">
        <v>0.37919999999999998</v>
      </c>
      <c r="E263" s="27">
        <v>2.9863</v>
      </c>
      <c r="F263" s="27">
        <v>3.3317999999999999</v>
      </c>
      <c r="G263" s="27">
        <v>5.1517999999999997</v>
      </c>
      <c r="H263" s="27">
        <v>1.5463</v>
      </c>
      <c r="I263" s="27">
        <v>7.851</v>
      </c>
      <c r="J263" s="27">
        <v>5.2470999999999997</v>
      </c>
      <c r="K263" s="27">
        <v>1.5239</v>
      </c>
      <c r="L263" s="27">
        <v>5.1675000000000004</v>
      </c>
      <c r="M263" s="26" t="s">
        <v>135</v>
      </c>
      <c r="N263" s="26" t="s">
        <v>155</v>
      </c>
      <c r="O263" s="26" t="s">
        <v>155</v>
      </c>
      <c r="P263" s="26" t="s">
        <v>137</v>
      </c>
      <c r="Q263" s="26" t="s">
        <v>138</v>
      </c>
      <c r="R263" s="26" t="s">
        <v>834</v>
      </c>
      <c r="S263" s="26" t="s">
        <v>835</v>
      </c>
    </row>
    <row r="264" spans="1:19" ht="13" x14ac:dyDescent="0.15">
      <c r="A264" s="26" t="s">
        <v>836</v>
      </c>
      <c r="B264" s="27">
        <v>18</v>
      </c>
      <c r="C264" s="27">
        <v>24</v>
      </c>
      <c r="D264" s="27">
        <v>0.43120000000000003</v>
      </c>
      <c r="E264" s="27">
        <v>0.27089999999999997</v>
      </c>
      <c r="F264" s="27">
        <v>7.7660999999999998</v>
      </c>
      <c r="G264" s="27">
        <v>1.0667</v>
      </c>
      <c r="H264" s="27">
        <v>0.13739999999999999</v>
      </c>
      <c r="I264" s="27">
        <v>3.2050999999999998</v>
      </c>
      <c r="J264" s="27">
        <v>0.95489999999999997</v>
      </c>
      <c r="K264" s="27">
        <v>3.0047000000000001</v>
      </c>
      <c r="L264" s="27">
        <v>6.9523999999999999</v>
      </c>
      <c r="M264" s="26" t="s">
        <v>135</v>
      </c>
      <c r="N264" s="26" t="s">
        <v>190</v>
      </c>
      <c r="O264" s="26" t="s">
        <v>190</v>
      </c>
      <c r="P264" s="26" t="s">
        <v>137</v>
      </c>
      <c r="Q264" s="26" t="s">
        <v>138</v>
      </c>
      <c r="R264" s="26" t="s">
        <v>837</v>
      </c>
      <c r="S264" s="26" t="s">
        <v>838</v>
      </c>
    </row>
    <row r="265" spans="1:19" ht="13" x14ac:dyDescent="0.15">
      <c r="A265" s="26" t="s">
        <v>839</v>
      </c>
      <c r="B265" s="27">
        <v>19</v>
      </c>
      <c r="C265" s="27">
        <v>26</v>
      </c>
      <c r="D265" s="27">
        <v>0.3876</v>
      </c>
      <c r="E265" s="27">
        <v>1.1988000000000001</v>
      </c>
      <c r="F265" s="27">
        <v>3.0539999999999998</v>
      </c>
      <c r="G265" s="27">
        <v>2.8328000000000002</v>
      </c>
      <c r="H265" s="27">
        <v>0.92759999999999998</v>
      </c>
      <c r="I265" s="27">
        <v>5.2918000000000003</v>
      </c>
      <c r="J265" s="27">
        <v>6.3696000000000002</v>
      </c>
      <c r="K265" s="27">
        <v>1.8681000000000001</v>
      </c>
      <c r="L265" s="27">
        <v>7.1109999999999998</v>
      </c>
      <c r="M265" s="26" t="s">
        <v>135</v>
      </c>
      <c r="N265" s="26" t="s">
        <v>190</v>
      </c>
      <c r="O265" s="26" t="s">
        <v>190</v>
      </c>
      <c r="P265" s="26" t="s">
        <v>137</v>
      </c>
      <c r="Q265" s="26" t="s">
        <v>138</v>
      </c>
      <c r="R265" s="26" t="s">
        <v>840</v>
      </c>
      <c r="S265" s="26" t="s">
        <v>841</v>
      </c>
    </row>
    <row r="266" spans="1:19" ht="13" x14ac:dyDescent="0.15">
      <c r="A266" s="26" t="s">
        <v>842</v>
      </c>
      <c r="B266" s="27">
        <v>17</v>
      </c>
      <c r="C266" s="27">
        <v>22</v>
      </c>
      <c r="D266" s="27">
        <v>0.2135</v>
      </c>
      <c r="E266" s="27">
        <v>4.6985999999999999</v>
      </c>
      <c r="F266" s="27">
        <v>39.124400000000001</v>
      </c>
      <c r="G266" s="27">
        <v>12.200100000000001</v>
      </c>
      <c r="H266" s="27">
        <v>0.31180000000000002</v>
      </c>
      <c r="I266" s="27">
        <v>4.6872999999999996</v>
      </c>
      <c r="J266" s="27">
        <v>0.83069999999999999</v>
      </c>
      <c r="K266" s="27">
        <v>0.38419999999999999</v>
      </c>
      <c r="L266" s="27">
        <v>2.6640999999999999</v>
      </c>
      <c r="M266" s="26" t="s">
        <v>135</v>
      </c>
      <c r="N266" s="26" t="s">
        <v>155</v>
      </c>
      <c r="O266" s="26" t="s">
        <v>155</v>
      </c>
      <c r="P266" s="26" t="s">
        <v>137</v>
      </c>
      <c r="Q266" s="26" t="s">
        <v>138</v>
      </c>
      <c r="R266" s="26" t="s">
        <v>843</v>
      </c>
      <c r="S266" s="26" t="s">
        <v>844</v>
      </c>
    </row>
    <row r="267" spans="1:19" ht="13" x14ac:dyDescent="0.15">
      <c r="A267" s="26" t="s">
        <v>845</v>
      </c>
      <c r="B267" s="27">
        <v>11</v>
      </c>
      <c r="C267" s="27">
        <v>13</v>
      </c>
      <c r="D267" s="27">
        <v>0.73129999999999995</v>
      </c>
      <c r="E267" s="27">
        <v>0.34770000000000001</v>
      </c>
      <c r="F267" s="27">
        <v>3.4710000000000001</v>
      </c>
      <c r="G267" s="27">
        <v>1.5686</v>
      </c>
      <c r="H267" s="27">
        <v>0.45190000000000002</v>
      </c>
      <c r="I267" s="27">
        <v>6.3250000000000002</v>
      </c>
      <c r="J267" s="27">
        <v>3.3128000000000002</v>
      </c>
      <c r="K267" s="27">
        <v>4.0324</v>
      </c>
      <c r="L267" s="27">
        <v>8.7405000000000008</v>
      </c>
      <c r="M267" s="26" t="s">
        <v>135</v>
      </c>
      <c r="N267" s="26" t="s">
        <v>136</v>
      </c>
      <c r="O267" s="26" t="s">
        <v>136</v>
      </c>
      <c r="P267" s="26" t="s">
        <v>137</v>
      </c>
      <c r="Q267" s="26" t="s">
        <v>138</v>
      </c>
      <c r="R267" s="26" t="s">
        <v>846</v>
      </c>
      <c r="S267" s="26" t="s">
        <v>847</v>
      </c>
    </row>
    <row r="268" spans="1:19" ht="13" x14ac:dyDescent="0.15">
      <c r="A268" s="26" t="s">
        <v>848</v>
      </c>
      <c r="B268" s="27">
        <v>13</v>
      </c>
      <c r="C268" s="27">
        <v>15</v>
      </c>
      <c r="D268" s="27">
        <v>0.43930000000000002</v>
      </c>
      <c r="E268" s="27">
        <v>0.71709999999999996</v>
      </c>
      <c r="F268" s="27">
        <v>3.0648</v>
      </c>
      <c r="G268" s="27">
        <v>2.8578999999999999</v>
      </c>
      <c r="H268" s="27">
        <v>0.9325</v>
      </c>
      <c r="I268" s="27">
        <v>4.3028000000000004</v>
      </c>
      <c r="J268" s="27">
        <v>2.9079999999999999</v>
      </c>
      <c r="K268" s="27">
        <v>1.5056</v>
      </c>
      <c r="L268" s="27">
        <v>4.0053000000000001</v>
      </c>
      <c r="M268" s="26" t="s">
        <v>135</v>
      </c>
      <c r="N268" s="26" t="s">
        <v>143</v>
      </c>
      <c r="O268" s="26" t="s">
        <v>143</v>
      </c>
      <c r="P268" s="26" t="s">
        <v>137</v>
      </c>
      <c r="Q268" s="26" t="s">
        <v>138</v>
      </c>
      <c r="R268" s="26" t="s">
        <v>849</v>
      </c>
      <c r="S268" s="26" t="s">
        <v>850</v>
      </c>
    </row>
    <row r="269" spans="1:19" ht="13" x14ac:dyDescent="0.15">
      <c r="A269" s="26" t="s">
        <v>851</v>
      </c>
      <c r="B269" s="27">
        <v>19</v>
      </c>
      <c r="C269" s="27">
        <v>25</v>
      </c>
      <c r="D269" s="27">
        <v>0.3538</v>
      </c>
      <c r="E269" s="27">
        <v>1.6566000000000001</v>
      </c>
      <c r="F269" s="27">
        <v>3.2524999999999999</v>
      </c>
      <c r="G269" s="27">
        <v>4.1619000000000002</v>
      </c>
      <c r="H269" s="27">
        <v>1.2796000000000001</v>
      </c>
      <c r="I269" s="27">
        <v>4.5914000000000001</v>
      </c>
      <c r="J269" s="27">
        <v>8.5337999999999994</v>
      </c>
      <c r="K269" s="27">
        <v>1.1032</v>
      </c>
      <c r="L269" s="27">
        <v>7.9294000000000002</v>
      </c>
      <c r="M269" s="26" t="s">
        <v>135</v>
      </c>
      <c r="N269" s="26" t="s">
        <v>136</v>
      </c>
      <c r="O269" s="26" t="s">
        <v>136</v>
      </c>
      <c r="P269" s="26" t="s">
        <v>137</v>
      </c>
      <c r="Q269" s="26" t="s">
        <v>138</v>
      </c>
      <c r="R269" s="26" t="s">
        <v>852</v>
      </c>
      <c r="S269" s="26" t="s">
        <v>853</v>
      </c>
    </row>
    <row r="270" spans="1:19" ht="13" x14ac:dyDescent="0.15">
      <c r="A270" s="26" t="s">
        <v>854</v>
      </c>
      <c r="B270" s="27">
        <v>18</v>
      </c>
      <c r="C270" s="27">
        <v>24</v>
      </c>
      <c r="D270" s="27">
        <v>0.34079999999999999</v>
      </c>
      <c r="E270" s="27">
        <v>2.7867999999999999</v>
      </c>
      <c r="F270" s="27">
        <v>3.1831</v>
      </c>
      <c r="G270" s="27">
        <v>3.677</v>
      </c>
      <c r="H270" s="27">
        <v>1.1551</v>
      </c>
      <c r="I270" s="27">
        <v>5.4451000000000001</v>
      </c>
      <c r="J270" s="27">
        <v>4.8845000000000001</v>
      </c>
      <c r="K270" s="27">
        <v>1.4809000000000001</v>
      </c>
      <c r="L270" s="27">
        <v>5.3327</v>
      </c>
      <c r="M270" s="26" t="s">
        <v>135</v>
      </c>
      <c r="N270" s="26" t="s">
        <v>186</v>
      </c>
      <c r="O270" s="26" t="s">
        <v>186</v>
      </c>
      <c r="P270" s="26" t="s">
        <v>137</v>
      </c>
      <c r="Q270" s="26" t="s">
        <v>138</v>
      </c>
      <c r="R270" s="26" t="s">
        <v>855</v>
      </c>
      <c r="S270" s="26" t="s">
        <v>856</v>
      </c>
    </row>
    <row r="271" spans="1:19" ht="13" x14ac:dyDescent="0.15">
      <c r="A271" s="26" t="s">
        <v>857</v>
      </c>
      <c r="B271" s="27">
        <v>20</v>
      </c>
      <c r="C271" s="27">
        <v>22</v>
      </c>
      <c r="D271" s="27">
        <v>0.26469999999999999</v>
      </c>
      <c r="E271" s="27">
        <v>2.0154999999999998</v>
      </c>
      <c r="F271" s="27">
        <v>3.0647000000000002</v>
      </c>
      <c r="G271" s="27">
        <v>9.7414000000000005</v>
      </c>
      <c r="H271" s="27">
        <v>3.1785999999999999</v>
      </c>
      <c r="I271" s="27">
        <v>4.4371</v>
      </c>
      <c r="J271" s="27">
        <v>4.6406999999999998</v>
      </c>
      <c r="K271" s="27">
        <v>0.45550000000000002</v>
      </c>
      <c r="L271" s="27">
        <v>3.6389</v>
      </c>
      <c r="M271" s="26" t="s">
        <v>135</v>
      </c>
      <c r="N271" s="26" t="s">
        <v>155</v>
      </c>
      <c r="O271" s="26" t="s">
        <v>155</v>
      </c>
      <c r="P271" s="26" t="s">
        <v>137</v>
      </c>
      <c r="Q271" s="26" t="s">
        <v>138</v>
      </c>
      <c r="R271" s="26" t="s">
        <v>858</v>
      </c>
      <c r="S271" s="26" t="s">
        <v>859</v>
      </c>
    </row>
    <row r="272" spans="1:19" ht="13" x14ac:dyDescent="0.15">
      <c r="A272" s="26" t="s">
        <v>860</v>
      </c>
      <c r="B272" s="27">
        <v>21</v>
      </c>
      <c r="C272" s="27">
        <v>23</v>
      </c>
      <c r="D272" s="27">
        <v>0.27400000000000002</v>
      </c>
      <c r="E272" s="27">
        <v>0.75560000000000005</v>
      </c>
      <c r="F272" s="27">
        <v>3.3159000000000001</v>
      </c>
      <c r="G272" s="27">
        <v>8.1938999999999993</v>
      </c>
      <c r="H272" s="27">
        <v>2.4710999999999999</v>
      </c>
      <c r="I272" s="27">
        <v>3.9489000000000001</v>
      </c>
      <c r="J272" s="27">
        <v>8.9170999999999996</v>
      </c>
      <c r="K272" s="27">
        <v>0.4819</v>
      </c>
      <c r="L272" s="27">
        <v>5.9683000000000002</v>
      </c>
      <c r="M272" s="26" t="s">
        <v>135</v>
      </c>
      <c r="N272" s="26" t="s">
        <v>143</v>
      </c>
      <c r="O272" s="26" t="s">
        <v>143</v>
      </c>
      <c r="P272" s="26" t="s">
        <v>137</v>
      </c>
      <c r="Q272" s="26" t="s">
        <v>138</v>
      </c>
      <c r="R272" s="26" t="s">
        <v>861</v>
      </c>
      <c r="S272" s="26" t="s">
        <v>862</v>
      </c>
    </row>
    <row r="273" spans="1:19" ht="13" x14ac:dyDescent="0.15">
      <c r="A273" s="26" t="s">
        <v>863</v>
      </c>
      <c r="B273" s="27">
        <v>15</v>
      </c>
      <c r="C273" s="27">
        <v>20</v>
      </c>
      <c r="D273" s="27">
        <v>0.25590000000000002</v>
      </c>
      <c r="E273" s="27">
        <v>0.72940000000000005</v>
      </c>
      <c r="F273" s="27">
        <v>5.0456000000000003</v>
      </c>
      <c r="G273" s="27">
        <v>2.3292000000000002</v>
      </c>
      <c r="H273" s="27">
        <v>0.46160000000000001</v>
      </c>
      <c r="I273" s="27">
        <v>5.1074000000000002</v>
      </c>
      <c r="J273" s="27">
        <v>1.8594999999999999</v>
      </c>
      <c r="K273" s="27">
        <v>2.1926999999999999</v>
      </c>
      <c r="L273" s="27">
        <v>4.0282</v>
      </c>
      <c r="M273" s="26" t="s">
        <v>135</v>
      </c>
      <c r="N273" s="26" t="s">
        <v>143</v>
      </c>
      <c r="O273" s="26" t="s">
        <v>143</v>
      </c>
      <c r="P273" s="26" t="s">
        <v>137</v>
      </c>
      <c r="Q273" s="26" t="s">
        <v>138</v>
      </c>
      <c r="R273" s="26" t="s">
        <v>864</v>
      </c>
      <c r="S273" s="26" t="s">
        <v>865</v>
      </c>
    </row>
    <row r="274" spans="1:19" ht="13" x14ac:dyDescent="0.15">
      <c r="A274" s="26" t="s">
        <v>866</v>
      </c>
      <c r="B274" s="27">
        <v>19</v>
      </c>
      <c r="C274" s="27">
        <v>21</v>
      </c>
      <c r="D274" s="27">
        <v>0.4249</v>
      </c>
      <c r="E274" s="27">
        <v>0.2908</v>
      </c>
      <c r="F274" s="27">
        <v>7.0669000000000004</v>
      </c>
      <c r="G274" s="27">
        <v>1.2122999999999999</v>
      </c>
      <c r="H274" s="27">
        <v>0.17150000000000001</v>
      </c>
      <c r="I274" s="27">
        <v>5.4321999999999999</v>
      </c>
      <c r="J274" s="27">
        <v>0.81040000000000001</v>
      </c>
      <c r="K274" s="27">
        <v>4.4809000000000001</v>
      </c>
      <c r="L274" s="27">
        <v>4.8555000000000001</v>
      </c>
      <c r="M274" s="26" t="s">
        <v>135</v>
      </c>
      <c r="N274" s="26" t="s">
        <v>143</v>
      </c>
      <c r="O274" s="26" t="s">
        <v>143</v>
      </c>
      <c r="P274" s="26" t="s">
        <v>137</v>
      </c>
      <c r="Q274" s="26" t="s">
        <v>138</v>
      </c>
      <c r="R274" s="26" t="s">
        <v>867</v>
      </c>
      <c r="S274" s="26" t="s">
        <v>868</v>
      </c>
    </row>
    <row r="275" spans="1:19" ht="13" x14ac:dyDescent="0.15">
      <c r="A275" s="26" t="s">
        <v>869</v>
      </c>
      <c r="B275" s="27">
        <v>15</v>
      </c>
      <c r="C275" s="27">
        <v>17</v>
      </c>
      <c r="D275" s="27">
        <v>1.2064999999999999</v>
      </c>
      <c r="E275" s="27">
        <v>0.66579999999999995</v>
      </c>
      <c r="F275" s="27">
        <v>3.1027999999999998</v>
      </c>
      <c r="G275" s="27">
        <v>1.6955</v>
      </c>
      <c r="H275" s="27">
        <v>0.5464</v>
      </c>
      <c r="I275" s="27">
        <v>6.6755000000000004</v>
      </c>
      <c r="J275" s="27">
        <v>3.3883999999999999</v>
      </c>
      <c r="K275" s="27">
        <v>3.9371999999999998</v>
      </c>
      <c r="L275" s="27">
        <v>6.2008999999999999</v>
      </c>
      <c r="M275" s="26" t="s">
        <v>135</v>
      </c>
      <c r="N275" s="26" t="s">
        <v>190</v>
      </c>
      <c r="O275" s="26" t="s">
        <v>190</v>
      </c>
      <c r="P275" s="26" t="s">
        <v>137</v>
      </c>
      <c r="Q275" s="26" t="s">
        <v>138</v>
      </c>
      <c r="R275" s="26" t="s">
        <v>870</v>
      </c>
      <c r="S275" s="26" t="s">
        <v>871</v>
      </c>
    </row>
    <row r="276" spans="1:19" ht="13" x14ac:dyDescent="0.15">
      <c r="A276" s="26" t="s">
        <v>872</v>
      </c>
      <c r="B276" s="27">
        <v>17</v>
      </c>
      <c r="C276" s="27">
        <v>19</v>
      </c>
      <c r="D276" s="27">
        <v>0.3463</v>
      </c>
      <c r="E276" s="27">
        <v>1.7201</v>
      </c>
      <c r="F276" s="27">
        <v>4.9696999999999996</v>
      </c>
      <c r="G276" s="27">
        <v>3.5209000000000001</v>
      </c>
      <c r="H276" s="27">
        <v>0.70850000000000002</v>
      </c>
      <c r="I276" s="27">
        <v>7.0004999999999997</v>
      </c>
      <c r="J276" s="27">
        <v>5.3341000000000003</v>
      </c>
      <c r="K276" s="27">
        <v>1.9883</v>
      </c>
      <c r="L276" s="27">
        <v>7.5289000000000001</v>
      </c>
      <c r="M276" s="26" t="s">
        <v>135</v>
      </c>
      <c r="N276" s="26" t="s">
        <v>143</v>
      </c>
      <c r="O276" s="26" t="s">
        <v>143</v>
      </c>
      <c r="P276" s="26" t="s">
        <v>137</v>
      </c>
      <c r="Q276" s="26" t="s">
        <v>138</v>
      </c>
      <c r="R276" s="26" t="s">
        <v>873</v>
      </c>
      <c r="S276" s="26" t="s">
        <v>874</v>
      </c>
    </row>
    <row r="277" spans="1:19" ht="13" x14ac:dyDescent="0.15">
      <c r="A277" s="26" t="s">
        <v>875</v>
      </c>
      <c r="B277" s="27">
        <v>12</v>
      </c>
      <c r="C277" s="27">
        <v>14</v>
      </c>
      <c r="D277" s="27">
        <v>0.46010000000000001</v>
      </c>
      <c r="E277" s="27">
        <v>0.91349999999999998</v>
      </c>
      <c r="F277" s="27">
        <v>3.1627000000000001</v>
      </c>
      <c r="G277" s="27">
        <v>2.2919</v>
      </c>
      <c r="H277" s="27">
        <v>0.72470000000000001</v>
      </c>
      <c r="I277" s="27">
        <v>4.8716999999999997</v>
      </c>
      <c r="J277" s="27">
        <v>3.1299000000000001</v>
      </c>
      <c r="K277" s="27">
        <v>2.1255999999999999</v>
      </c>
      <c r="L277" s="27">
        <v>4.3190999999999997</v>
      </c>
      <c r="M277" s="26" t="s">
        <v>135</v>
      </c>
      <c r="N277" s="26" t="s">
        <v>190</v>
      </c>
      <c r="O277" s="26" t="s">
        <v>190</v>
      </c>
      <c r="P277" s="26" t="s">
        <v>137</v>
      </c>
      <c r="Q277" s="26" t="s">
        <v>138</v>
      </c>
      <c r="R277" s="26" t="s">
        <v>876</v>
      </c>
      <c r="S277" s="26" t="s">
        <v>877</v>
      </c>
    </row>
    <row r="278" spans="1:19" ht="13" x14ac:dyDescent="0.15">
      <c r="A278" s="26" t="s">
        <v>878</v>
      </c>
      <c r="B278" s="27">
        <v>15</v>
      </c>
      <c r="C278" s="27">
        <v>19</v>
      </c>
      <c r="D278" s="27">
        <v>0.38440000000000002</v>
      </c>
      <c r="E278" s="27">
        <v>0.46529999999999999</v>
      </c>
      <c r="F278" s="27">
        <v>3.8641999999999999</v>
      </c>
      <c r="G278" s="27">
        <v>2.0908000000000002</v>
      </c>
      <c r="H278" s="27">
        <v>0.54110000000000003</v>
      </c>
      <c r="I278" s="27">
        <v>5.8903999999999996</v>
      </c>
      <c r="J278" s="27">
        <v>3.3073999999999999</v>
      </c>
      <c r="K278" s="27">
        <v>2.8172999999999999</v>
      </c>
      <c r="L278" s="27">
        <v>6.1127000000000002</v>
      </c>
      <c r="M278" s="26" t="s">
        <v>135</v>
      </c>
      <c r="N278" s="26" t="s">
        <v>182</v>
      </c>
      <c r="O278" s="26" t="s">
        <v>182</v>
      </c>
      <c r="P278" s="26" t="s">
        <v>137</v>
      </c>
      <c r="Q278" s="26" t="s">
        <v>138</v>
      </c>
      <c r="R278" s="26" t="s">
        <v>879</v>
      </c>
      <c r="S278" s="26" t="s">
        <v>880</v>
      </c>
    </row>
    <row r="279" spans="1:19" ht="13" x14ac:dyDescent="0.15">
      <c r="A279" s="26" t="s">
        <v>881</v>
      </c>
      <c r="B279" s="27">
        <v>18</v>
      </c>
      <c r="C279" s="27">
        <v>23</v>
      </c>
      <c r="D279" s="27">
        <v>0.30309999999999998</v>
      </c>
      <c r="E279" s="27">
        <v>1.0847</v>
      </c>
      <c r="F279" s="27">
        <v>5.9256000000000002</v>
      </c>
      <c r="G279" s="27">
        <v>3.6837</v>
      </c>
      <c r="H279" s="27">
        <v>0.62170000000000003</v>
      </c>
      <c r="I279" s="27">
        <v>3.9676999999999998</v>
      </c>
      <c r="J279" s="27">
        <v>2.1903999999999999</v>
      </c>
      <c r="K279" s="27">
        <v>1.0770999999999999</v>
      </c>
      <c r="L279" s="27">
        <v>3.5234999999999999</v>
      </c>
      <c r="M279" s="26" t="s">
        <v>135</v>
      </c>
      <c r="N279" s="26" t="s">
        <v>143</v>
      </c>
      <c r="O279" s="26" t="s">
        <v>186</v>
      </c>
      <c r="P279" s="26" t="s">
        <v>137</v>
      </c>
      <c r="Q279" s="26" t="s">
        <v>138</v>
      </c>
      <c r="R279" s="26" t="s">
        <v>882</v>
      </c>
      <c r="S279" s="26" t="s">
        <v>883</v>
      </c>
    </row>
    <row r="280" spans="1:19" ht="13" x14ac:dyDescent="0.15">
      <c r="A280" s="26" t="s">
        <v>884</v>
      </c>
      <c r="B280" s="27">
        <v>20</v>
      </c>
      <c r="C280" s="27">
        <v>26</v>
      </c>
      <c r="D280" s="27">
        <v>0.4914</v>
      </c>
      <c r="E280" s="27">
        <v>0.55789999999999995</v>
      </c>
      <c r="F280" s="27">
        <v>20.037700000000001</v>
      </c>
      <c r="G280" s="27">
        <v>3.5062000000000002</v>
      </c>
      <c r="H280" s="27">
        <v>0.17499999999999999</v>
      </c>
      <c r="I280" s="27">
        <v>3.0047000000000001</v>
      </c>
      <c r="J280" s="27">
        <v>0.35620000000000002</v>
      </c>
      <c r="K280" s="27">
        <v>0.85699999999999998</v>
      </c>
      <c r="L280" s="27">
        <v>2.0358999999999998</v>
      </c>
      <c r="M280" s="26" t="s">
        <v>135</v>
      </c>
      <c r="N280" s="26" t="s">
        <v>155</v>
      </c>
      <c r="O280" s="26" t="s">
        <v>155</v>
      </c>
      <c r="P280" s="26" t="s">
        <v>137</v>
      </c>
      <c r="Q280" s="26" t="s">
        <v>138</v>
      </c>
      <c r="R280" s="26" t="s">
        <v>885</v>
      </c>
      <c r="S280" s="26" t="s">
        <v>886</v>
      </c>
    </row>
    <row r="281" spans="1:19" ht="13" x14ac:dyDescent="0.15">
      <c r="A281" s="26" t="s">
        <v>887</v>
      </c>
      <c r="B281" s="27">
        <v>19</v>
      </c>
      <c r="C281" s="27">
        <v>25</v>
      </c>
      <c r="D281" s="27">
        <v>0.22270000000000001</v>
      </c>
      <c r="E281" s="27">
        <v>127.1498</v>
      </c>
      <c r="F281" s="27">
        <v>23.600899999999999</v>
      </c>
      <c r="G281" s="27">
        <v>20.439499999999999</v>
      </c>
      <c r="H281" s="27">
        <v>0.86599999999999999</v>
      </c>
      <c r="I281" s="27">
        <v>3.7961</v>
      </c>
      <c r="J281" s="27">
        <v>1.4954000000000001</v>
      </c>
      <c r="K281" s="27">
        <v>0.1857</v>
      </c>
      <c r="L281" s="27">
        <v>1.7266999999999999</v>
      </c>
      <c r="M281" s="26" t="s">
        <v>135</v>
      </c>
      <c r="N281" s="26" t="s">
        <v>186</v>
      </c>
      <c r="O281" s="26" t="s">
        <v>186</v>
      </c>
      <c r="P281" s="26" t="s">
        <v>137</v>
      </c>
      <c r="Q281" s="26" t="s">
        <v>138</v>
      </c>
      <c r="R281" s="26" t="s">
        <v>888</v>
      </c>
      <c r="S281" s="26" t="s">
        <v>889</v>
      </c>
    </row>
    <row r="282" spans="1:19" ht="13" x14ac:dyDescent="0.15">
      <c r="A282" s="26" t="s">
        <v>890</v>
      </c>
      <c r="B282" s="27">
        <v>16</v>
      </c>
      <c r="C282" s="27">
        <v>22</v>
      </c>
      <c r="D282" s="27">
        <v>0.23630000000000001</v>
      </c>
      <c r="E282" s="27">
        <v>86.645300000000006</v>
      </c>
      <c r="F282" s="27">
        <v>10.168699999999999</v>
      </c>
      <c r="G282" s="27">
        <v>26.2897</v>
      </c>
      <c r="H282" s="27">
        <v>2.5853000000000002</v>
      </c>
      <c r="I282" s="27">
        <v>3.9377</v>
      </c>
      <c r="J282" s="27">
        <v>3.2016</v>
      </c>
      <c r="K282" s="27">
        <v>0.14979999999999999</v>
      </c>
      <c r="L282" s="27">
        <v>2.0819999999999999</v>
      </c>
      <c r="M282" s="26" t="s">
        <v>135</v>
      </c>
      <c r="N282" s="26" t="s">
        <v>136</v>
      </c>
      <c r="O282" s="26" t="s">
        <v>136</v>
      </c>
      <c r="P282" s="26" t="s">
        <v>137</v>
      </c>
      <c r="Q282" s="26" t="s">
        <v>138</v>
      </c>
      <c r="R282" s="26" t="s">
        <v>891</v>
      </c>
      <c r="S282" s="26" t="s">
        <v>892</v>
      </c>
    </row>
    <row r="283" spans="1:19" ht="13" x14ac:dyDescent="0.15">
      <c r="A283" s="26" t="s">
        <v>893</v>
      </c>
      <c r="B283" s="27">
        <v>14</v>
      </c>
      <c r="C283" s="27">
        <v>19</v>
      </c>
      <c r="D283" s="27">
        <v>0.23130000000000001</v>
      </c>
      <c r="E283" s="27">
        <v>2.0019</v>
      </c>
      <c r="F283" s="27">
        <v>3.6057999999999999</v>
      </c>
      <c r="G283" s="27">
        <v>6.3993000000000002</v>
      </c>
      <c r="H283" s="27">
        <v>1.7746999999999999</v>
      </c>
      <c r="I283" s="27">
        <v>3.9123999999999999</v>
      </c>
      <c r="J283" s="27">
        <v>3.1878000000000002</v>
      </c>
      <c r="K283" s="27">
        <v>0.61140000000000005</v>
      </c>
      <c r="L283" s="27">
        <v>2.4386000000000001</v>
      </c>
      <c r="M283" s="26" t="s">
        <v>135</v>
      </c>
      <c r="N283" s="26" t="s">
        <v>190</v>
      </c>
      <c r="O283" s="26" t="s">
        <v>190</v>
      </c>
      <c r="P283" s="26" t="s">
        <v>137</v>
      </c>
      <c r="Q283" s="26" t="s">
        <v>138</v>
      </c>
      <c r="R283" s="26" t="s">
        <v>894</v>
      </c>
      <c r="S283" s="26" t="s">
        <v>895</v>
      </c>
    </row>
    <row r="284" spans="1:19" ht="13" x14ac:dyDescent="0.15">
      <c r="A284" s="26" t="s">
        <v>896</v>
      </c>
      <c r="B284" s="27">
        <v>20</v>
      </c>
      <c r="C284" s="27">
        <v>25</v>
      </c>
      <c r="D284" s="27">
        <v>0.58240000000000003</v>
      </c>
      <c r="E284" s="27">
        <v>0.93759999999999999</v>
      </c>
      <c r="F284" s="27">
        <v>3.3706</v>
      </c>
      <c r="G284" s="27">
        <v>2.7746</v>
      </c>
      <c r="H284" s="27">
        <v>0.82320000000000004</v>
      </c>
      <c r="I284" s="27">
        <v>3.0388000000000002</v>
      </c>
      <c r="J284" s="27">
        <v>2.2618</v>
      </c>
      <c r="K284" s="27">
        <v>1.0952</v>
      </c>
      <c r="L284" s="27">
        <v>2.7477</v>
      </c>
      <c r="M284" s="26" t="s">
        <v>135</v>
      </c>
      <c r="N284" s="26" t="s">
        <v>136</v>
      </c>
      <c r="O284" s="26" t="s">
        <v>136</v>
      </c>
      <c r="P284" s="26" t="s">
        <v>137</v>
      </c>
      <c r="Q284" s="26" t="s">
        <v>138</v>
      </c>
      <c r="R284" s="26" t="s">
        <v>897</v>
      </c>
      <c r="S284" s="26" t="s">
        <v>898</v>
      </c>
    </row>
    <row r="285" spans="1:19" ht="13" x14ac:dyDescent="0.15">
      <c r="A285" s="26" t="s">
        <v>899</v>
      </c>
      <c r="B285" s="27">
        <v>16</v>
      </c>
      <c r="C285" s="27">
        <v>22</v>
      </c>
      <c r="D285" s="27">
        <v>0.38640000000000002</v>
      </c>
      <c r="E285" s="27">
        <v>1.9038999999999999</v>
      </c>
      <c r="F285" s="27">
        <v>4.7511000000000001</v>
      </c>
      <c r="G285" s="27">
        <v>3.8174999999999999</v>
      </c>
      <c r="H285" s="27">
        <v>0.80349999999999999</v>
      </c>
      <c r="I285" s="27">
        <v>4.0518999999999998</v>
      </c>
      <c r="J285" s="27">
        <v>2.9470999999999998</v>
      </c>
      <c r="K285" s="27">
        <v>1.0613999999999999</v>
      </c>
      <c r="L285" s="27">
        <v>3.6678999999999999</v>
      </c>
      <c r="M285" s="26" t="s">
        <v>135</v>
      </c>
      <c r="N285" s="26" t="s">
        <v>155</v>
      </c>
      <c r="O285" s="26" t="s">
        <v>155</v>
      </c>
      <c r="P285" s="26" t="s">
        <v>137</v>
      </c>
      <c r="Q285" s="26" t="s">
        <v>138</v>
      </c>
      <c r="R285" s="26" t="s">
        <v>900</v>
      </c>
      <c r="S285" s="26" t="s">
        <v>901</v>
      </c>
    </row>
    <row r="286" spans="1:19" ht="13" x14ac:dyDescent="0.15">
      <c r="A286" s="26" t="s">
        <v>902</v>
      </c>
      <c r="B286" s="27">
        <v>16</v>
      </c>
      <c r="C286" s="27">
        <v>22</v>
      </c>
      <c r="D286" s="27">
        <v>0.15390000000000001</v>
      </c>
      <c r="E286" s="27">
        <v>0.61760000000000004</v>
      </c>
      <c r="F286" s="27">
        <v>5.0007000000000001</v>
      </c>
      <c r="G286" s="27">
        <v>5.4055</v>
      </c>
      <c r="H286" s="27">
        <v>1.081</v>
      </c>
      <c r="I286" s="27">
        <v>3.0356999999999998</v>
      </c>
      <c r="J286" s="27">
        <v>2.3199000000000001</v>
      </c>
      <c r="K286" s="27">
        <v>0.56159999999999999</v>
      </c>
      <c r="L286" s="27">
        <v>2.1461000000000001</v>
      </c>
      <c r="M286" s="26" t="s">
        <v>135</v>
      </c>
      <c r="N286" s="26" t="s">
        <v>182</v>
      </c>
      <c r="O286" s="26" t="s">
        <v>182</v>
      </c>
      <c r="P286" s="26" t="s">
        <v>137</v>
      </c>
      <c r="Q286" s="26" t="s">
        <v>138</v>
      </c>
      <c r="R286" s="26" t="s">
        <v>903</v>
      </c>
      <c r="S286" s="26" t="s">
        <v>904</v>
      </c>
    </row>
    <row r="287" spans="1:19" ht="13" x14ac:dyDescent="0.15">
      <c r="A287" s="26" t="s">
        <v>905</v>
      </c>
      <c r="B287" s="27">
        <v>16</v>
      </c>
      <c r="C287" s="27">
        <v>22</v>
      </c>
      <c r="D287" s="27">
        <v>0.38240000000000002</v>
      </c>
      <c r="E287" s="27">
        <v>0.21340000000000001</v>
      </c>
      <c r="F287" s="27">
        <v>5.2001999999999997</v>
      </c>
      <c r="G287" s="27">
        <v>0.93910000000000005</v>
      </c>
      <c r="H287" s="27">
        <v>0.18060000000000001</v>
      </c>
      <c r="I287" s="27">
        <v>3.0384000000000002</v>
      </c>
      <c r="J287" s="27">
        <v>0.77780000000000005</v>
      </c>
      <c r="K287" s="27">
        <v>3.2355999999999998</v>
      </c>
      <c r="L287" s="27">
        <v>4.3512000000000004</v>
      </c>
      <c r="M287" s="26" t="s">
        <v>135</v>
      </c>
      <c r="N287" s="26" t="s">
        <v>143</v>
      </c>
      <c r="O287" s="26" t="s">
        <v>143</v>
      </c>
      <c r="P287" s="26" t="s">
        <v>137</v>
      </c>
      <c r="Q287" s="26" t="s">
        <v>138</v>
      </c>
      <c r="R287" s="26"/>
      <c r="S287" s="28"/>
    </row>
    <row r="288" spans="1:19" ht="13" x14ac:dyDescent="0.15">
      <c r="A288" s="26" t="s">
        <v>906</v>
      </c>
      <c r="B288" s="27">
        <v>16</v>
      </c>
      <c r="C288" s="27">
        <v>21</v>
      </c>
      <c r="D288" s="27">
        <v>0.53049999999999997</v>
      </c>
      <c r="E288" s="27">
        <v>0.64659999999999995</v>
      </c>
      <c r="F288" s="27">
        <v>3.2277</v>
      </c>
      <c r="G288" s="27">
        <v>1.5325</v>
      </c>
      <c r="H288" s="27">
        <v>0.4748</v>
      </c>
      <c r="I288" s="27">
        <v>3.3277000000000001</v>
      </c>
      <c r="J288" s="27">
        <v>1.6074999999999999</v>
      </c>
      <c r="K288" s="27">
        <v>2.1715</v>
      </c>
      <c r="L288" s="27">
        <v>3.3858000000000001</v>
      </c>
      <c r="M288" s="26" t="s">
        <v>135</v>
      </c>
      <c r="N288" s="26" t="s">
        <v>182</v>
      </c>
      <c r="O288" s="26" t="s">
        <v>155</v>
      </c>
      <c r="P288" s="26" t="s">
        <v>137</v>
      </c>
      <c r="Q288" s="26" t="s">
        <v>138</v>
      </c>
      <c r="R288" s="26" t="s">
        <v>907</v>
      </c>
      <c r="S288" s="26" t="s">
        <v>908</v>
      </c>
    </row>
    <row r="289" spans="1:19" ht="13" x14ac:dyDescent="0.15">
      <c r="A289" s="26" t="s">
        <v>909</v>
      </c>
      <c r="B289" s="27">
        <v>12</v>
      </c>
      <c r="C289" s="27">
        <v>17</v>
      </c>
      <c r="D289" s="27">
        <v>0.40799999999999997</v>
      </c>
      <c r="E289" s="27">
        <v>0.56030000000000002</v>
      </c>
      <c r="F289" s="27">
        <v>4.2961</v>
      </c>
      <c r="G289" s="27">
        <v>2.8673000000000002</v>
      </c>
      <c r="H289" s="27">
        <v>0.66739999999999999</v>
      </c>
      <c r="I289" s="27">
        <v>3.7126000000000001</v>
      </c>
      <c r="J289" s="27">
        <v>3.4821</v>
      </c>
      <c r="K289" s="27">
        <v>1.2948</v>
      </c>
      <c r="L289" s="27">
        <v>5.2171000000000003</v>
      </c>
      <c r="M289" s="26" t="s">
        <v>135</v>
      </c>
      <c r="N289" s="26" t="s">
        <v>155</v>
      </c>
      <c r="O289" s="26" t="s">
        <v>155</v>
      </c>
      <c r="P289" s="26" t="s">
        <v>137</v>
      </c>
      <c r="Q289" s="26" t="s">
        <v>138</v>
      </c>
      <c r="R289" s="26" t="s">
        <v>910</v>
      </c>
      <c r="S289" s="26" t="s">
        <v>911</v>
      </c>
    </row>
    <row r="290" spans="1:19" ht="13" x14ac:dyDescent="0.15">
      <c r="A290" s="26" t="s">
        <v>912</v>
      </c>
      <c r="B290" s="27">
        <v>17</v>
      </c>
      <c r="C290" s="27">
        <v>19</v>
      </c>
      <c r="D290" s="27">
        <v>0.32700000000000001</v>
      </c>
      <c r="E290" s="27">
        <v>3.5735000000000001</v>
      </c>
      <c r="F290" s="27">
        <v>3.7696999999999998</v>
      </c>
      <c r="G290" s="27">
        <v>4.1304999999999996</v>
      </c>
      <c r="H290" s="27">
        <v>1.0956999999999999</v>
      </c>
      <c r="I290" s="27">
        <v>3.6737000000000002</v>
      </c>
      <c r="J290" s="27">
        <v>2.5215999999999998</v>
      </c>
      <c r="K290" s="27">
        <v>0.88939999999999997</v>
      </c>
      <c r="L290" s="27">
        <v>3.0615000000000001</v>
      </c>
      <c r="M290" s="26" t="s">
        <v>135</v>
      </c>
      <c r="N290" s="26" t="s">
        <v>182</v>
      </c>
      <c r="O290" s="26" t="s">
        <v>182</v>
      </c>
      <c r="P290" s="26" t="s">
        <v>137</v>
      </c>
      <c r="Q290" s="26" t="s">
        <v>138</v>
      </c>
      <c r="R290" s="26" t="s">
        <v>913</v>
      </c>
      <c r="S290" s="26" t="s">
        <v>914</v>
      </c>
    </row>
    <row r="291" spans="1:19" ht="13" x14ac:dyDescent="0.15">
      <c r="A291" s="26" t="s">
        <v>915</v>
      </c>
      <c r="B291" s="27">
        <v>13</v>
      </c>
      <c r="C291" s="27">
        <v>19</v>
      </c>
      <c r="D291" s="27">
        <v>1.1122000000000001</v>
      </c>
      <c r="E291" s="27">
        <v>0.57650000000000001</v>
      </c>
      <c r="F291" s="27">
        <v>4.6252000000000004</v>
      </c>
      <c r="G291" s="27">
        <v>2.1032999999999999</v>
      </c>
      <c r="H291" s="27">
        <v>0.45469999999999999</v>
      </c>
      <c r="I291" s="27">
        <v>3.8906999999999998</v>
      </c>
      <c r="J291" s="27">
        <v>2.9346999999999999</v>
      </c>
      <c r="K291" s="27">
        <v>1.8498000000000001</v>
      </c>
      <c r="L291" s="27">
        <v>6.4535</v>
      </c>
      <c r="M291" s="26" t="s">
        <v>135</v>
      </c>
      <c r="N291" s="26" t="s">
        <v>136</v>
      </c>
      <c r="O291" s="26" t="s">
        <v>136</v>
      </c>
      <c r="P291" s="26" t="s">
        <v>137</v>
      </c>
      <c r="Q291" s="26" t="s">
        <v>138</v>
      </c>
      <c r="R291" s="26" t="s">
        <v>916</v>
      </c>
      <c r="S291" s="26" t="s">
        <v>917</v>
      </c>
    </row>
    <row r="292" spans="1:19" ht="13" x14ac:dyDescent="0.15">
      <c r="A292" s="26" t="s">
        <v>918</v>
      </c>
      <c r="B292" s="27">
        <v>17</v>
      </c>
      <c r="C292" s="27">
        <v>19</v>
      </c>
      <c r="D292" s="27">
        <v>0.3604</v>
      </c>
      <c r="E292" s="27">
        <v>0.40510000000000002</v>
      </c>
      <c r="F292" s="27">
        <v>3.5808</v>
      </c>
      <c r="G292" s="27">
        <v>2.1688999999999998</v>
      </c>
      <c r="H292" s="27">
        <v>0.60570000000000002</v>
      </c>
      <c r="I292" s="27">
        <v>10.1858</v>
      </c>
      <c r="J292" s="27">
        <v>5.9279000000000002</v>
      </c>
      <c r="K292" s="27">
        <v>4.6962999999999999</v>
      </c>
      <c r="L292" s="27">
        <v>10.8409</v>
      </c>
      <c r="M292" s="26" t="s">
        <v>135</v>
      </c>
      <c r="N292" s="26" t="s">
        <v>143</v>
      </c>
      <c r="O292" s="26" t="s">
        <v>143</v>
      </c>
      <c r="P292" s="26" t="s">
        <v>137</v>
      </c>
      <c r="Q292" s="26" t="s">
        <v>138</v>
      </c>
      <c r="R292" s="26" t="s">
        <v>919</v>
      </c>
      <c r="S292" s="26" t="s">
        <v>920</v>
      </c>
    </row>
    <row r="293" spans="1:19" ht="13" x14ac:dyDescent="0.15">
      <c r="A293" s="26" t="s">
        <v>921</v>
      </c>
      <c r="B293" s="27">
        <v>13</v>
      </c>
      <c r="C293" s="27">
        <v>18</v>
      </c>
      <c r="D293" s="27">
        <v>0.32529999999999998</v>
      </c>
      <c r="E293" s="27">
        <v>1.1248</v>
      </c>
      <c r="F293" s="27">
        <v>6.4478999999999997</v>
      </c>
      <c r="G293" s="27">
        <v>2.5794000000000001</v>
      </c>
      <c r="H293" s="27">
        <v>0.4</v>
      </c>
      <c r="I293" s="27">
        <v>3.0440999999999998</v>
      </c>
      <c r="J293" s="27">
        <v>1.0732999999999999</v>
      </c>
      <c r="K293" s="27">
        <v>1.1801999999999999</v>
      </c>
      <c r="L293" s="27">
        <v>2.6831</v>
      </c>
      <c r="M293" s="26" t="s">
        <v>135</v>
      </c>
      <c r="N293" s="26" t="s">
        <v>186</v>
      </c>
      <c r="O293" s="26" t="s">
        <v>186</v>
      </c>
      <c r="P293" s="26" t="s">
        <v>137</v>
      </c>
      <c r="Q293" s="26" t="s">
        <v>138</v>
      </c>
      <c r="R293" s="26" t="s">
        <v>922</v>
      </c>
      <c r="S293" s="26" t="s">
        <v>923</v>
      </c>
    </row>
    <row r="294" spans="1:19" ht="13" x14ac:dyDescent="0.15">
      <c r="A294" s="26" t="s">
        <v>924</v>
      </c>
      <c r="B294" s="27">
        <v>16</v>
      </c>
      <c r="C294" s="27">
        <v>24</v>
      </c>
      <c r="D294" s="27">
        <v>0.20280000000000001</v>
      </c>
      <c r="E294" s="27">
        <v>4.0856000000000003</v>
      </c>
      <c r="F294" s="27">
        <v>18.193899999999999</v>
      </c>
      <c r="G294" s="27">
        <v>10.7819</v>
      </c>
      <c r="H294" s="27">
        <v>0.59260000000000002</v>
      </c>
      <c r="I294" s="27">
        <v>4.0107999999999997</v>
      </c>
      <c r="J294" s="27">
        <v>1.2181999999999999</v>
      </c>
      <c r="K294" s="27">
        <v>0.372</v>
      </c>
      <c r="L294" s="27">
        <v>2.0556000000000001</v>
      </c>
      <c r="M294" s="26" t="s">
        <v>135</v>
      </c>
      <c r="N294" s="26" t="s">
        <v>143</v>
      </c>
      <c r="O294" s="26" t="s">
        <v>143</v>
      </c>
      <c r="P294" s="26" t="s">
        <v>137</v>
      </c>
      <c r="Q294" s="26" t="s">
        <v>138</v>
      </c>
      <c r="R294" s="26" t="s">
        <v>925</v>
      </c>
      <c r="S294" s="26" t="s">
        <v>926</v>
      </c>
    </row>
    <row r="295" spans="1:19" ht="13" x14ac:dyDescent="0.15">
      <c r="A295" s="26" t="s">
        <v>927</v>
      </c>
      <c r="B295" s="27">
        <v>14</v>
      </c>
      <c r="C295" s="27">
        <v>16</v>
      </c>
      <c r="D295" s="27">
        <v>0.66269999999999996</v>
      </c>
      <c r="E295" s="27">
        <v>0.3251</v>
      </c>
      <c r="F295" s="27">
        <v>3.0996999999999999</v>
      </c>
      <c r="G295" s="27">
        <v>1.2445999999999999</v>
      </c>
      <c r="H295" s="27">
        <v>0.40150000000000002</v>
      </c>
      <c r="I295" s="27">
        <v>3.6999</v>
      </c>
      <c r="J295" s="27">
        <v>1.6529</v>
      </c>
      <c r="K295" s="27">
        <v>2.9727000000000001</v>
      </c>
      <c r="L295" s="27">
        <v>4.1516999999999999</v>
      </c>
      <c r="M295" s="26" t="s">
        <v>135</v>
      </c>
      <c r="N295" s="26" t="s">
        <v>136</v>
      </c>
      <c r="O295" s="26" t="s">
        <v>136</v>
      </c>
      <c r="P295" s="26" t="s">
        <v>137</v>
      </c>
      <c r="Q295" s="26" t="s">
        <v>138</v>
      </c>
      <c r="R295" s="26" t="s">
        <v>928</v>
      </c>
      <c r="S295" s="26" t="s">
        <v>929</v>
      </c>
    </row>
    <row r="296" spans="1:19" ht="13" x14ac:dyDescent="0.15">
      <c r="A296" s="26" t="s">
        <v>930</v>
      </c>
      <c r="B296" s="27">
        <v>15</v>
      </c>
      <c r="C296" s="27">
        <v>23</v>
      </c>
      <c r="D296" s="27">
        <v>0.17949999999999999</v>
      </c>
      <c r="E296" s="27">
        <v>2.4239999999999999</v>
      </c>
      <c r="F296" s="27">
        <v>10.2378</v>
      </c>
      <c r="G296" s="27">
        <v>14.665100000000001</v>
      </c>
      <c r="H296" s="27">
        <v>1.4325000000000001</v>
      </c>
      <c r="I296" s="27">
        <v>3.7869999999999999</v>
      </c>
      <c r="J296" s="27">
        <v>5.2731000000000003</v>
      </c>
      <c r="K296" s="27">
        <v>0.25819999999999999</v>
      </c>
      <c r="L296" s="27">
        <v>3.9041000000000001</v>
      </c>
      <c r="M296" s="26" t="s">
        <v>135</v>
      </c>
      <c r="N296" s="26" t="s">
        <v>136</v>
      </c>
      <c r="O296" s="26" t="s">
        <v>136</v>
      </c>
      <c r="P296" s="26" t="s">
        <v>137</v>
      </c>
      <c r="Q296" s="26" t="s">
        <v>138</v>
      </c>
      <c r="R296" s="26" t="s">
        <v>931</v>
      </c>
      <c r="S296" s="26" t="s">
        <v>932</v>
      </c>
    </row>
    <row r="297" spans="1:19" ht="13" x14ac:dyDescent="0.15">
      <c r="A297" s="26" t="s">
        <v>933</v>
      </c>
      <c r="B297" s="27">
        <v>17</v>
      </c>
      <c r="C297" s="27">
        <v>19</v>
      </c>
      <c r="D297" s="27">
        <v>0.28760000000000002</v>
      </c>
      <c r="E297" s="27">
        <v>0.37130000000000002</v>
      </c>
      <c r="F297" s="27">
        <v>6.8882000000000003</v>
      </c>
      <c r="G297" s="27">
        <v>4.8246000000000002</v>
      </c>
      <c r="H297" s="27">
        <v>0.70040000000000002</v>
      </c>
      <c r="I297" s="27">
        <v>3.2372000000000001</v>
      </c>
      <c r="J297" s="27">
        <v>3.8416999999999999</v>
      </c>
      <c r="K297" s="27">
        <v>0.67100000000000004</v>
      </c>
      <c r="L297" s="27">
        <v>5.4848999999999997</v>
      </c>
      <c r="M297" s="26" t="s">
        <v>135</v>
      </c>
      <c r="N297" s="26" t="s">
        <v>190</v>
      </c>
      <c r="O297" s="26" t="s">
        <v>190</v>
      </c>
      <c r="P297" s="26" t="s">
        <v>137</v>
      </c>
      <c r="Q297" s="26" t="s">
        <v>138</v>
      </c>
      <c r="R297" s="26" t="s">
        <v>934</v>
      </c>
      <c r="S297" s="26" t="s">
        <v>935</v>
      </c>
    </row>
    <row r="298" spans="1:19" ht="13" x14ac:dyDescent="0.15">
      <c r="A298" s="26" t="s">
        <v>936</v>
      </c>
      <c r="B298" s="27">
        <v>11</v>
      </c>
      <c r="C298" s="27">
        <v>15</v>
      </c>
      <c r="D298" s="27">
        <v>0.68289999999999995</v>
      </c>
      <c r="E298" s="27">
        <v>1.0136000000000001</v>
      </c>
      <c r="F298" s="27">
        <v>3.4973999999999998</v>
      </c>
      <c r="G298" s="27">
        <v>3.4866000000000001</v>
      </c>
      <c r="H298" s="27">
        <v>0.99690000000000001</v>
      </c>
      <c r="I298" s="27">
        <v>6.5099</v>
      </c>
      <c r="J298" s="27">
        <v>5.5625999999999998</v>
      </c>
      <c r="K298" s="27">
        <v>1.8671</v>
      </c>
      <c r="L298" s="27">
        <v>6.3491999999999997</v>
      </c>
      <c r="M298" s="26" t="s">
        <v>135</v>
      </c>
      <c r="N298" s="26" t="s">
        <v>186</v>
      </c>
      <c r="O298" s="26" t="s">
        <v>186</v>
      </c>
      <c r="P298" s="26" t="s">
        <v>137</v>
      </c>
      <c r="Q298" s="26" t="s">
        <v>138</v>
      </c>
      <c r="R298" s="26" t="s">
        <v>937</v>
      </c>
      <c r="S298" s="26" t="s">
        <v>938</v>
      </c>
    </row>
    <row r="299" spans="1:19" ht="13" x14ac:dyDescent="0.15">
      <c r="A299" s="26" t="s">
        <v>939</v>
      </c>
      <c r="B299" s="27">
        <v>14</v>
      </c>
      <c r="C299" s="27">
        <v>16</v>
      </c>
      <c r="D299" s="27">
        <v>0.43209999999999998</v>
      </c>
      <c r="E299" s="27">
        <v>1.1974</v>
      </c>
      <c r="F299" s="27">
        <v>6.6680999999999999</v>
      </c>
      <c r="G299" s="27">
        <v>4.0823</v>
      </c>
      <c r="H299" s="27">
        <v>0.61219999999999997</v>
      </c>
      <c r="I299" s="27">
        <v>5.2225000000000001</v>
      </c>
      <c r="J299" s="27">
        <v>1.371</v>
      </c>
      <c r="K299" s="27">
        <v>1.2793000000000001</v>
      </c>
      <c r="L299" s="27">
        <v>2.2818999999999998</v>
      </c>
      <c r="M299" s="26" t="s">
        <v>135</v>
      </c>
      <c r="N299" s="26" t="s">
        <v>143</v>
      </c>
      <c r="O299" s="26" t="s">
        <v>143</v>
      </c>
      <c r="P299" s="26" t="s">
        <v>137</v>
      </c>
      <c r="Q299" s="26" t="s">
        <v>138</v>
      </c>
      <c r="R299" s="26" t="s">
        <v>940</v>
      </c>
      <c r="S299" s="26" t="s">
        <v>941</v>
      </c>
    </row>
    <row r="300" spans="1:19" ht="13" x14ac:dyDescent="0.15">
      <c r="A300" s="26" t="s">
        <v>942</v>
      </c>
      <c r="B300" s="27">
        <v>11</v>
      </c>
      <c r="C300" s="27">
        <v>17</v>
      </c>
      <c r="D300" s="27">
        <v>0.32379999999999998</v>
      </c>
      <c r="E300" s="27">
        <v>1.0652999999999999</v>
      </c>
      <c r="F300" s="27">
        <v>3.8325999999999998</v>
      </c>
      <c r="G300" s="27">
        <v>2.1577999999999999</v>
      </c>
      <c r="H300" s="27">
        <v>0.56299999999999994</v>
      </c>
      <c r="I300" s="27">
        <v>3.1288999999999998</v>
      </c>
      <c r="J300" s="27">
        <v>1.8126</v>
      </c>
      <c r="K300" s="27">
        <v>1.45</v>
      </c>
      <c r="L300" s="27">
        <v>3.2193999999999998</v>
      </c>
      <c r="M300" s="26" t="s">
        <v>135</v>
      </c>
      <c r="N300" s="26" t="s">
        <v>155</v>
      </c>
      <c r="O300" s="26" t="s">
        <v>143</v>
      </c>
      <c r="P300" s="26" t="s">
        <v>137</v>
      </c>
      <c r="Q300" s="26" t="s">
        <v>138</v>
      </c>
      <c r="R300" s="26" t="s">
        <v>943</v>
      </c>
      <c r="S300" s="26" t="s">
        <v>944</v>
      </c>
    </row>
    <row r="301" spans="1:19" ht="13" x14ac:dyDescent="0.15">
      <c r="A301" s="26" t="s">
        <v>945</v>
      </c>
      <c r="B301" s="27">
        <v>15</v>
      </c>
      <c r="C301" s="27">
        <v>20</v>
      </c>
      <c r="D301" s="27">
        <v>0.31640000000000001</v>
      </c>
      <c r="E301" s="27">
        <v>0.30730000000000002</v>
      </c>
      <c r="F301" s="27">
        <v>6.9711999999999996</v>
      </c>
      <c r="G301" s="27">
        <v>1.1578999999999999</v>
      </c>
      <c r="H301" s="27">
        <v>0.1661</v>
      </c>
      <c r="I301" s="27">
        <v>3.6791999999999998</v>
      </c>
      <c r="J301" s="27">
        <v>1.0483</v>
      </c>
      <c r="K301" s="27">
        <v>3.1775000000000002</v>
      </c>
      <c r="L301" s="27">
        <v>6.3112000000000004</v>
      </c>
      <c r="M301" s="26" t="s">
        <v>135</v>
      </c>
      <c r="N301" s="26" t="s">
        <v>190</v>
      </c>
      <c r="O301" s="26" t="s">
        <v>190</v>
      </c>
      <c r="P301" s="26" t="s">
        <v>137</v>
      </c>
      <c r="Q301" s="26" t="s">
        <v>138</v>
      </c>
      <c r="R301" s="26" t="s">
        <v>946</v>
      </c>
      <c r="S301" s="26" t="s">
        <v>947</v>
      </c>
    </row>
    <row r="302" spans="1:19" ht="13" x14ac:dyDescent="0.15">
      <c r="A302" s="26" t="s">
        <v>948</v>
      </c>
      <c r="B302" s="27">
        <v>17</v>
      </c>
      <c r="C302" s="27">
        <v>23</v>
      </c>
      <c r="D302" s="27">
        <v>0.2374</v>
      </c>
      <c r="E302" s="27">
        <v>1.4051</v>
      </c>
      <c r="F302" s="27">
        <v>3.4950999999999999</v>
      </c>
      <c r="G302" s="27">
        <v>8.31</v>
      </c>
      <c r="H302" s="27">
        <v>2.3776000000000002</v>
      </c>
      <c r="I302" s="27">
        <v>5.8113999999999999</v>
      </c>
      <c r="J302" s="27">
        <v>4.976</v>
      </c>
      <c r="K302" s="27">
        <v>0.69930000000000003</v>
      </c>
      <c r="L302" s="27">
        <v>3.1110000000000002</v>
      </c>
      <c r="M302" s="26" t="s">
        <v>135</v>
      </c>
      <c r="N302" s="26" t="s">
        <v>155</v>
      </c>
      <c r="O302" s="26" t="s">
        <v>155</v>
      </c>
      <c r="P302" s="26" t="s">
        <v>137</v>
      </c>
      <c r="Q302" s="26" t="s">
        <v>138</v>
      </c>
      <c r="R302" s="26" t="s">
        <v>949</v>
      </c>
      <c r="S302" s="26" t="s">
        <v>950</v>
      </c>
    </row>
    <row r="303" spans="1:19" ht="13" x14ac:dyDescent="0.15">
      <c r="A303" s="26" t="s">
        <v>951</v>
      </c>
      <c r="B303" s="27">
        <v>17</v>
      </c>
      <c r="C303" s="27">
        <v>23</v>
      </c>
      <c r="D303" s="27">
        <v>0.25419999999999998</v>
      </c>
      <c r="E303" s="27">
        <v>0.77490000000000003</v>
      </c>
      <c r="F303" s="27">
        <v>3.6974</v>
      </c>
      <c r="G303" s="27">
        <v>2.5737000000000001</v>
      </c>
      <c r="H303" s="27">
        <v>0.69610000000000005</v>
      </c>
      <c r="I303" s="27">
        <v>3.2393999999999998</v>
      </c>
      <c r="J303" s="27">
        <v>3.2921999999999998</v>
      </c>
      <c r="K303" s="27">
        <v>1.2586999999999999</v>
      </c>
      <c r="L303" s="27">
        <v>4.7295999999999996</v>
      </c>
      <c r="M303" s="26" t="s">
        <v>135</v>
      </c>
      <c r="N303" s="26" t="s">
        <v>143</v>
      </c>
      <c r="O303" s="26" t="s">
        <v>143</v>
      </c>
      <c r="P303" s="26" t="s">
        <v>137</v>
      </c>
      <c r="Q303" s="26" t="s">
        <v>138</v>
      </c>
      <c r="R303" s="26" t="s">
        <v>952</v>
      </c>
      <c r="S303" s="26" t="s">
        <v>953</v>
      </c>
    </row>
    <row r="304" spans="1:19" ht="13" x14ac:dyDescent="0.15">
      <c r="A304" s="26" t="s">
        <v>954</v>
      </c>
      <c r="B304" s="27">
        <v>16</v>
      </c>
      <c r="C304" s="27">
        <v>21</v>
      </c>
      <c r="D304" s="27">
        <v>0.38950000000000001</v>
      </c>
      <c r="E304" s="27">
        <v>0.43769999999999998</v>
      </c>
      <c r="F304" s="27">
        <v>3.4756999999999998</v>
      </c>
      <c r="G304" s="27">
        <v>1.5654999999999999</v>
      </c>
      <c r="H304" s="27">
        <v>0.45040000000000002</v>
      </c>
      <c r="I304" s="27">
        <v>3.8388</v>
      </c>
      <c r="J304" s="27">
        <v>1.8023</v>
      </c>
      <c r="K304" s="27">
        <v>2.4521000000000002</v>
      </c>
      <c r="L304" s="27">
        <v>4.0014000000000003</v>
      </c>
      <c r="M304" s="26" t="s">
        <v>135</v>
      </c>
      <c r="N304" s="26" t="s">
        <v>155</v>
      </c>
      <c r="O304" s="26" t="s">
        <v>155</v>
      </c>
      <c r="P304" s="26" t="s">
        <v>137</v>
      </c>
      <c r="Q304" s="26" t="s">
        <v>138</v>
      </c>
      <c r="R304" s="26" t="s">
        <v>955</v>
      </c>
      <c r="S304" s="26" t="s">
        <v>956</v>
      </c>
    </row>
    <row r="305" spans="1:19" ht="13" x14ac:dyDescent="0.15">
      <c r="A305" s="26" t="s">
        <v>957</v>
      </c>
      <c r="B305" s="27">
        <v>16</v>
      </c>
      <c r="C305" s="27">
        <v>18</v>
      </c>
      <c r="D305" s="27">
        <v>0.35239999999999999</v>
      </c>
      <c r="E305" s="27">
        <v>0.55649999999999999</v>
      </c>
      <c r="F305" s="27">
        <v>9.1105999999999998</v>
      </c>
      <c r="G305" s="27">
        <v>2.2214</v>
      </c>
      <c r="H305" s="27">
        <v>0.24379999999999999</v>
      </c>
      <c r="I305" s="27">
        <v>3.1046999999999998</v>
      </c>
      <c r="J305" s="27">
        <v>0.5171</v>
      </c>
      <c r="K305" s="27">
        <v>1.3976</v>
      </c>
      <c r="L305" s="27">
        <v>2.1206</v>
      </c>
      <c r="M305" s="26" t="s">
        <v>135</v>
      </c>
      <c r="N305" s="26" t="s">
        <v>155</v>
      </c>
      <c r="O305" s="26" t="s">
        <v>155</v>
      </c>
      <c r="P305" s="26" t="s">
        <v>137</v>
      </c>
      <c r="Q305" s="26" t="s">
        <v>138</v>
      </c>
      <c r="R305" s="26" t="s">
        <v>958</v>
      </c>
      <c r="S305" s="26" t="s">
        <v>959</v>
      </c>
    </row>
    <row r="306" spans="1:19" ht="13" x14ac:dyDescent="0.15">
      <c r="A306" s="26" t="s">
        <v>960</v>
      </c>
      <c r="B306" s="27">
        <v>15</v>
      </c>
      <c r="C306" s="27">
        <v>21</v>
      </c>
      <c r="D306" s="27">
        <v>0.36380000000000001</v>
      </c>
      <c r="E306" s="27">
        <v>0.47770000000000001</v>
      </c>
      <c r="F306" s="27">
        <v>3.2343000000000002</v>
      </c>
      <c r="G306" s="27">
        <v>2.4409000000000001</v>
      </c>
      <c r="H306" s="27">
        <v>0.75470000000000004</v>
      </c>
      <c r="I306" s="27">
        <v>7.5484</v>
      </c>
      <c r="J306" s="27">
        <v>4.1691000000000003</v>
      </c>
      <c r="K306" s="27">
        <v>3.0924</v>
      </c>
      <c r="L306" s="27">
        <v>5.5240999999999998</v>
      </c>
      <c r="M306" s="26" t="s">
        <v>135</v>
      </c>
      <c r="N306" s="26" t="s">
        <v>143</v>
      </c>
      <c r="O306" s="26" t="s">
        <v>143</v>
      </c>
      <c r="P306" s="26" t="s">
        <v>137</v>
      </c>
      <c r="Q306" s="26" t="s">
        <v>138</v>
      </c>
      <c r="R306" s="26" t="s">
        <v>961</v>
      </c>
      <c r="S306" s="26" t="s">
        <v>962</v>
      </c>
    </row>
    <row r="307" spans="1:19" ht="13" x14ac:dyDescent="0.15">
      <c r="A307" s="26" t="s">
        <v>963</v>
      </c>
      <c r="B307" s="27">
        <v>19</v>
      </c>
      <c r="C307" s="27">
        <v>21</v>
      </c>
      <c r="D307" s="27">
        <v>1.2978000000000001</v>
      </c>
      <c r="E307" s="27">
        <v>0.95640000000000003</v>
      </c>
      <c r="F307" s="27">
        <v>4.3996000000000004</v>
      </c>
      <c r="G307" s="27">
        <v>2.9803999999999999</v>
      </c>
      <c r="H307" s="27">
        <v>0.6774</v>
      </c>
      <c r="I307" s="27">
        <v>5.3352000000000004</v>
      </c>
      <c r="J307" s="27">
        <v>2.73</v>
      </c>
      <c r="K307" s="27">
        <v>1.7901</v>
      </c>
      <c r="L307" s="27">
        <v>4.47</v>
      </c>
      <c r="M307" s="26" t="s">
        <v>135</v>
      </c>
      <c r="N307" s="26" t="s">
        <v>143</v>
      </c>
      <c r="O307" s="26" t="s">
        <v>143</v>
      </c>
      <c r="P307" s="26" t="s">
        <v>137</v>
      </c>
      <c r="Q307" s="26" t="s">
        <v>138</v>
      </c>
      <c r="R307" s="26" t="s">
        <v>964</v>
      </c>
      <c r="S307" s="26" t="s">
        <v>965</v>
      </c>
    </row>
    <row r="308" spans="1:19" ht="13" x14ac:dyDescent="0.15">
      <c r="A308" s="26" t="s">
        <v>966</v>
      </c>
      <c r="B308" s="27">
        <v>9</v>
      </c>
      <c r="C308" s="27">
        <v>11</v>
      </c>
      <c r="D308" s="27">
        <v>0.40139999999999998</v>
      </c>
      <c r="E308" s="27">
        <v>2.5964</v>
      </c>
      <c r="F308" s="27">
        <v>17.2681</v>
      </c>
      <c r="G308" s="27">
        <v>5.1635</v>
      </c>
      <c r="H308" s="27">
        <v>0.29899999999999999</v>
      </c>
      <c r="I308" s="27">
        <v>4.2214999999999998</v>
      </c>
      <c r="J308" s="27">
        <v>1.0356000000000001</v>
      </c>
      <c r="K308" s="27">
        <v>0.81759999999999999</v>
      </c>
      <c r="L308" s="27">
        <v>3.4632000000000001</v>
      </c>
      <c r="M308" s="26" t="s">
        <v>135</v>
      </c>
      <c r="N308" s="26" t="s">
        <v>155</v>
      </c>
      <c r="O308" s="26" t="s">
        <v>155</v>
      </c>
      <c r="P308" s="26" t="s">
        <v>137</v>
      </c>
      <c r="Q308" s="26" t="s">
        <v>138</v>
      </c>
      <c r="R308" s="26" t="s">
        <v>967</v>
      </c>
      <c r="S308" s="26" t="s">
        <v>968</v>
      </c>
    </row>
    <row r="309" spans="1:19" ht="13" x14ac:dyDescent="0.15">
      <c r="A309" s="26" t="s">
        <v>969</v>
      </c>
      <c r="B309" s="27">
        <v>12</v>
      </c>
      <c r="C309" s="27">
        <v>14</v>
      </c>
      <c r="D309" s="27">
        <v>0.69079999999999997</v>
      </c>
      <c r="E309" s="27">
        <v>0.31459999999999999</v>
      </c>
      <c r="F309" s="27">
        <v>3.1528</v>
      </c>
      <c r="G309" s="27">
        <v>1.3708</v>
      </c>
      <c r="H309" s="27">
        <v>0.43480000000000002</v>
      </c>
      <c r="I309" s="27">
        <v>4.4744000000000002</v>
      </c>
      <c r="J309" s="27">
        <v>1.5227999999999999</v>
      </c>
      <c r="K309" s="27">
        <v>3.2642000000000002</v>
      </c>
      <c r="L309" s="27">
        <v>4.4236000000000004</v>
      </c>
      <c r="M309" s="26" t="s">
        <v>135</v>
      </c>
      <c r="N309" s="26" t="s">
        <v>155</v>
      </c>
      <c r="O309" s="26" t="s">
        <v>155</v>
      </c>
      <c r="P309" s="26" t="s">
        <v>137</v>
      </c>
      <c r="Q309" s="26" t="s">
        <v>138</v>
      </c>
      <c r="R309" s="26" t="s">
        <v>970</v>
      </c>
      <c r="S309" s="26" t="s">
        <v>971</v>
      </c>
    </row>
    <row r="310" spans="1:19" ht="13" x14ac:dyDescent="0.15">
      <c r="A310" s="26" t="s">
        <v>972</v>
      </c>
      <c r="B310" s="27">
        <v>20</v>
      </c>
      <c r="C310" s="27">
        <v>23</v>
      </c>
      <c r="D310" s="27">
        <v>0.28039999999999998</v>
      </c>
      <c r="E310" s="27">
        <v>1.5969</v>
      </c>
      <c r="F310" s="27">
        <v>4.1345999999999998</v>
      </c>
      <c r="G310" s="27">
        <v>4.5563000000000002</v>
      </c>
      <c r="H310" s="27">
        <v>1.1020000000000001</v>
      </c>
      <c r="I310" s="27">
        <v>5.6524000000000001</v>
      </c>
      <c r="J310" s="27">
        <v>4.0667999999999997</v>
      </c>
      <c r="K310" s="27">
        <v>1.2405999999999999</v>
      </c>
      <c r="L310" s="27">
        <v>4.3257000000000003</v>
      </c>
      <c r="M310" s="26" t="s">
        <v>135</v>
      </c>
      <c r="N310" s="26" t="s">
        <v>186</v>
      </c>
      <c r="O310" s="26" t="s">
        <v>186</v>
      </c>
      <c r="P310" s="26" t="s">
        <v>137</v>
      </c>
      <c r="Q310" s="26" t="s">
        <v>138</v>
      </c>
      <c r="R310" s="26" t="s">
        <v>973</v>
      </c>
      <c r="S310" s="26" t="s">
        <v>974</v>
      </c>
    </row>
    <row r="311" spans="1:19" ht="13" x14ac:dyDescent="0.15">
      <c r="A311" s="26" t="s">
        <v>975</v>
      </c>
      <c r="B311" s="27">
        <v>18</v>
      </c>
      <c r="C311" s="27">
        <v>23</v>
      </c>
      <c r="D311" s="27">
        <v>0.28129999999999999</v>
      </c>
      <c r="E311" s="27">
        <v>8.2736999999999998</v>
      </c>
      <c r="F311" s="27">
        <v>4.4017999999999997</v>
      </c>
      <c r="G311" s="27">
        <v>9.6145999999999994</v>
      </c>
      <c r="H311" s="27">
        <v>2.1842000000000001</v>
      </c>
      <c r="I311" s="27">
        <v>3.9380999999999999</v>
      </c>
      <c r="J311" s="27">
        <v>2.7974000000000001</v>
      </c>
      <c r="K311" s="27">
        <v>0.40960000000000002</v>
      </c>
      <c r="L311" s="27">
        <v>1.7704</v>
      </c>
      <c r="M311" s="26" t="s">
        <v>135</v>
      </c>
      <c r="N311" s="26" t="s">
        <v>186</v>
      </c>
      <c r="O311" s="26" t="s">
        <v>186</v>
      </c>
      <c r="P311" s="26" t="s">
        <v>137</v>
      </c>
      <c r="Q311" s="26" t="s">
        <v>138</v>
      </c>
      <c r="R311" s="26" t="s">
        <v>976</v>
      </c>
      <c r="S311" s="26" t="s">
        <v>977</v>
      </c>
    </row>
    <row r="312" spans="1:19" ht="13" x14ac:dyDescent="0.15">
      <c r="A312" s="26" t="s">
        <v>978</v>
      </c>
      <c r="B312" s="27">
        <v>20</v>
      </c>
      <c r="C312" s="27">
        <v>22</v>
      </c>
      <c r="D312" s="27">
        <v>0.47839999999999999</v>
      </c>
      <c r="E312" s="27">
        <v>0.7571</v>
      </c>
      <c r="F312" s="27">
        <v>7.0426000000000002</v>
      </c>
      <c r="G312" s="27">
        <v>4.2672999999999996</v>
      </c>
      <c r="H312" s="27">
        <v>0.60589999999999999</v>
      </c>
      <c r="I312" s="27">
        <v>5.0449999999999999</v>
      </c>
      <c r="J312" s="27">
        <v>2.4361999999999999</v>
      </c>
      <c r="K312" s="27">
        <v>1.1821999999999999</v>
      </c>
      <c r="L312" s="27">
        <v>4.0206</v>
      </c>
      <c r="M312" s="26" t="s">
        <v>135</v>
      </c>
      <c r="N312" s="26" t="s">
        <v>190</v>
      </c>
      <c r="O312" s="26" t="s">
        <v>190</v>
      </c>
      <c r="P312" s="26" t="s">
        <v>137</v>
      </c>
      <c r="Q312" s="26" t="s">
        <v>138</v>
      </c>
      <c r="R312" s="26" t="s">
        <v>979</v>
      </c>
      <c r="S312" s="26" t="s">
        <v>980</v>
      </c>
    </row>
    <row r="313" spans="1:19" ht="13" x14ac:dyDescent="0.15">
      <c r="A313" s="26" t="s">
        <v>981</v>
      </c>
      <c r="B313" s="27">
        <v>11</v>
      </c>
      <c r="C313" s="27">
        <v>13</v>
      </c>
      <c r="D313" s="27">
        <v>0.47449999999999998</v>
      </c>
      <c r="E313" s="27">
        <v>0.33079999999999998</v>
      </c>
      <c r="F313" s="27">
        <v>3.8117000000000001</v>
      </c>
      <c r="G313" s="27">
        <v>1.3358000000000001</v>
      </c>
      <c r="H313" s="27">
        <v>0.35039999999999999</v>
      </c>
      <c r="I313" s="27">
        <v>6.16</v>
      </c>
      <c r="J313" s="27">
        <v>1.2498</v>
      </c>
      <c r="K313" s="27">
        <v>4.6115000000000004</v>
      </c>
      <c r="L313" s="27">
        <v>5.32</v>
      </c>
      <c r="M313" s="26" t="s">
        <v>135</v>
      </c>
      <c r="N313" s="26" t="s">
        <v>143</v>
      </c>
      <c r="O313" s="26" t="s">
        <v>143</v>
      </c>
      <c r="P313" s="26" t="s">
        <v>137</v>
      </c>
      <c r="Q313" s="26" t="s">
        <v>138</v>
      </c>
      <c r="R313" s="26" t="s">
        <v>982</v>
      </c>
      <c r="S313" s="26" t="s">
        <v>983</v>
      </c>
    </row>
    <row r="314" spans="1:19" ht="13" x14ac:dyDescent="0.15">
      <c r="A314" s="26" t="s">
        <v>984</v>
      </c>
      <c r="B314" s="27">
        <v>15</v>
      </c>
      <c r="C314" s="27">
        <v>17</v>
      </c>
      <c r="D314" s="27">
        <v>0.22140000000000001</v>
      </c>
      <c r="E314" s="27">
        <v>1.3234999999999999</v>
      </c>
      <c r="F314" s="27">
        <v>14.629899999999999</v>
      </c>
      <c r="G314" s="27">
        <v>7.1989999999999998</v>
      </c>
      <c r="H314" s="27">
        <v>0.49209999999999998</v>
      </c>
      <c r="I314" s="27">
        <v>3.9740000000000002</v>
      </c>
      <c r="J314" s="27">
        <v>0.85119999999999996</v>
      </c>
      <c r="K314" s="27">
        <v>0.55200000000000005</v>
      </c>
      <c r="L314" s="27">
        <v>1.7299</v>
      </c>
      <c r="M314" s="26" t="s">
        <v>135</v>
      </c>
      <c r="N314" s="26" t="s">
        <v>136</v>
      </c>
      <c r="O314" s="26" t="s">
        <v>136</v>
      </c>
      <c r="P314" s="26" t="s">
        <v>137</v>
      </c>
      <c r="Q314" s="26" t="s">
        <v>138</v>
      </c>
      <c r="R314" s="26" t="s">
        <v>985</v>
      </c>
      <c r="S314" s="26" t="s">
        <v>986</v>
      </c>
    </row>
    <row r="315" spans="1:19" ht="13" x14ac:dyDescent="0.15">
      <c r="A315" s="26" t="s">
        <v>987</v>
      </c>
      <c r="B315" s="27">
        <v>11</v>
      </c>
      <c r="C315" s="27">
        <v>13</v>
      </c>
      <c r="D315" s="27">
        <v>0.56420000000000003</v>
      </c>
      <c r="E315" s="27">
        <v>0.23250000000000001</v>
      </c>
      <c r="F315" s="27">
        <v>3.1621000000000001</v>
      </c>
      <c r="G315" s="27">
        <v>0.97</v>
      </c>
      <c r="H315" s="27">
        <v>0.30680000000000002</v>
      </c>
      <c r="I315" s="27">
        <v>5.7149999999999999</v>
      </c>
      <c r="J315" s="27">
        <v>0.996</v>
      </c>
      <c r="K315" s="27">
        <v>5.8917000000000002</v>
      </c>
      <c r="L315" s="27">
        <v>8.1826000000000008</v>
      </c>
      <c r="M315" s="26" t="s">
        <v>135</v>
      </c>
      <c r="N315" s="26" t="s">
        <v>143</v>
      </c>
      <c r="O315" s="26" t="s">
        <v>143</v>
      </c>
      <c r="P315" s="26" t="s">
        <v>137</v>
      </c>
      <c r="Q315" s="26" t="s">
        <v>138</v>
      </c>
      <c r="R315" s="26" t="s">
        <v>988</v>
      </c>
      <c r="S315" s="26" t="s">
        <v>989</v>
      </c>
    </row>
    <row r="316" spans="1:19" ht="13" x14ac:dyDescent="0.15">
      <c r="A316" s="26" t="s">
        <v>990</v>
      </c>
      <c r="B316" s="27">
        <v>11</v>
      </c>
      <c r="C316" s="27">
        <v>13</v>
      </c>
      <c r="D316" s="27">
        <v>0.24629999999999999</v>
      </c>
      <c r="E316" s="27">
        <v>1.1017999999999999</v>
      </c>
      <c r="F316" s="27">
        <v>3.5971000000000002</v>
      </c>
      <c r="G316" s="27">
        <v>1.8576999999999999</v>
      </c>
      <c r="H316" s="27">
        <v>0.51639999999999997</v>
      </c>
      <c r="I316" s="27">
        <v>3.7435999999999998</v>
      </c>
      <c r="J316" s="27">
        <v>3.0977000000000001</v>
      </c>
      <c r="K316" s="27">
        <v>2.0152000000000001</v>
      </c>
      <c r="L316" s="27">
        <v>5.9981</v>
      </c>
      <c r="M316" s="26" t="s">
        <v>135</v>
      </c>
      <c r="N316" s="26" t="s">
        <v>143</v>
      </c>
      <c r="O316" s="26" t="s">
        <v>143</v>
      </c>
      <c r="P316" s="26" t="s">
        <v>137</v>
      </c>
      <c r="Q316" s="26" t="s">
        <v>138</v>
      </c>
      <c r="R316" s="26" t="s">
        <v>991</v>
      </c>
      <c r="S316" s="26" t="s">
        <v>992</v>
      </c>
    </row>
    <row r="317" spans="1:19" ht="13" x14ac:dyDescent="0.15">
      <c r="A317" s="26" t="s">
        <v>993</v>
      </c>
      <c r="B317" s="27">
        <v>15</v>
      </c>
      <c r="C317" s="27">
        <v>17</v>
      </c>
      <c r="D317" s="27">
        <v>0.50529999999999997</v>
      </c>
      <c r="E317" s="27">
        <v>0.51880000000000004</v>
      </c>
      <c r="F317" s="27">
        <v>6.2638999999999996</v>
      </c>
      <c r="G317" s="27">
        <v>2.0911</v>
      </c>
      <c r="H317" s="27">
        <v>0.33379999999999999</v>
      </c>
      <c r="I317" s="27">
        <v>5.5542999999999996</v>
      </c>
      <c r="J317" s="27">
        <v>1.7329000000000001</v>
      </c>
      <c r="K317" s="27">
        <v>2.6562000000000001</v>
      </c>
      <c r="L317" s="27">
        <v>5.1909999999999998</v>
      </c>
      <c r="M317" s="26" t="s">
        <v>135</v>
      </c>
      <c r="N317" s="26" t="s">
        <v>155</v>
      </c>
      <c r="O317" s="26" t="s">
        <v>155</v>
      </c>
      <c r="P317" s="26" t="s">
        <v>137</v>
      </c>
      <c r="Q317" s="26" t="s">
        <v>138</v>
      </c>
      <c r="R317" s="26" t="s">
        <v>994</v>
      </c>
      <c r="S317" s="26" t="s">
        <v>995</v>
      </c>
    </row>
    <row r="318" spans="1:19" ht="13" x14ac:dyDescent="0.15">
      <c r="A318" s="26" t="s">
        <v>996</v>
      </c>
      <c r="B318" s="27">
        <v>11</v>
      </c>
      <c r="C318" s="27">
        <v>13</v>
      </c>
      <c r="D318" s="27">
        <v>0.7339</v>
      </c>
      <c r="E318" s="27">
        <v>0.23549999999999999</v>
      </c>
      <c r="F318" s="27">
        <v>3.3572000000000002</v>
      </c>
      <c r="G318" s="27">
        <v>0.76329999999999998</v>
      </c>
      <c r="H318" s="27">
        <v>0.22739999999999999</v>
      </c>
      <c r="I318" s="27">
        <v>9.2260000000000009</v>
      </c>
      <c r="J318" s="27">
        <v>2.3142999999999998</v>
      </c>
      <c r="K318" s="27">
        <v>12.0868</v>
      </c>
      <c r="L318" s="27">
        <v>10.1785</v>
      </c>
      <c r="M318" s="26" t="s">
        <v>135</v>
      </c>
      <c r="N318" s="26" t="s">
        <v>143</v>
      </c>
      <c r="O318" s="26" t="s">
        <v>143</v>
      </c>
      <c r="P318" s="26" t="s">
        <v>137</v>
      </c>
      <c r="Q318" s="26" t="s">
        <v>138</v>
      </c>
      <c r="R318" s="26" t="s">
        <v>997</v>
      </c>
      <c r="S318" s="26" t="s">
        <v>998</v>
      </c>
    </row>
    <row r="319" spans="1:19" ht="13" x14ac:dyDescent="0.15">
      <c r="A319" s="26" t="s">
        <v>999</v>
      </c>
      <c r="B319" s="27">
        <v>13</v>
      </c>
      <c r="C319" s="27">
        <v>17</v>
      </c>
      <c r="D319" s="27">
        <v>1.3309</v>
      </c>
      <c r="E319" s="27">
        <v>0.23269999999999999</v>
      </c>
      <c r="F319" s="27">
        <v>4.3983999999999996</v>
      </c>
      <c r="G319" s="27">
        <v>1.3061</v>
      </c>
      <c r="H319" s="27">
        <v>0.2969</v>
      </c>
      <c r="I319" s="27">
        <v>4.2648000000000001</v>
      </c>
      <c r="J319" s="27">
        <v>0.4985</v>
      </c>
      <c r="K319" s="27">
        <v>3.2654000000000001</v>
      </c>
      <c r="L319" s="27">
        <v>2.3395000000000001</v>
      </c>
      <c r="M319" s="26" t="s">
        <v>142</v>
      </c>
      <c r="N319" s="26" t="s">
        <v>190</v>
      </c>
      <c r="O319" s="26" t="s">
        <v>190</v>
      </c>
      <c r="P319" s="26" t="s">
        <v>137</v>
      </c>
      <c r="Q319" s="26" t="s">
        <v>138</v>
      </c>
      <c r="R319" s="26" t="s">
        <v>1000</v>
      </c>
      <c r="S319" s="26" t="s">
        <v>1001</v>
      </c>
    </row>
    <row r="320" spans="1:19" ht="13" x14ac:dyDescent="0.15">
      <c r="A320" s="26" t="s">
        <v>1002</v>
      </c>
      <c r="B320" s="27">
        <v>13</v>
      </c>
      <c r="C320" s="27">
        <v>15</v>
      </c>
      <c r="D320" s="27">
        <v>0.2525</v>
      </c>
      <c r="E320" s="27">
        <v>195.28989999999999</v>
      </c>
      <c r="F320" s="27">
        <v>8.6938999999999993</v>
      </c>
      <c r="G320" s="27">
        <v>32.128300000000003</v>
      </c>
      <c r="H320" s="27">
        <v>3.6955</v>
      </c>
      <c r="I320" s="27">
        <v>3.7732000000000001</v>
      </c>
      <c r="J320" s="27">
        <v>5.5624000000000002</v>
      </c>
      <c r="K320" s="27">
        <v>0.1174</v>
      </c>
      <c r="L320" s="27">
        <v>2.5255999999999998</v>
      </c>
      <c r="M320" s="26" t="s">
        <v>135</v>
      </c>
      <c r="N320" s="26" t="s">
        <v>136</v>
      </c>
      <c r="O320" s="26" t="s">
        <v>136</v>
      </c>
      <c r="P320" s="26" t="s">
        <v>137</v>
      </c>
      <c r="Q320" s="26" t="s">
        <v>138</v>
      </c>
      <c r="R320" s="26" t="s">
        <v>1003</v>
      </c>
      <c r="S320" s="26" t="s">
        <v>1004</v>
      </c>
    </row>
    <row r="321" spans="1:19" ht="13" x14ac:dyDescent="0.15">
      <c r="A321" s="26" t="s">
        <v>1005</v>
      </c>
      <c r="B321" s="27">
        <v>15</v>
      </c>
      <c r="C321" s="27">
        <v>17</v>
      </c>
      <c r="D321" s="27">
        <v>0.42359999999999998</v>
      </c>
      <c r="E321" s="27">
        <v>0.73909999999999998</v>
      </c>
      <c r="F321" s="27">
        <v>19.349699999999999</v>
      </c>
      <c r="G321" s="27">
        <v>2.8281000000000001</v>
      </c>
      <c r="H321" s="27">
        <v>0.1462</v>
      </c>
      <c r="I321" s="27">
        <v>3.8540000000000001</v>
      </c>
      <c r="J321" s="27">
        <v>0.52229999999999999</v>
      </c>
      <c r="K321" s="27">
        <v>1.3627</v>
      </c>
      <c r="L321" s="27">
        <v>3.5733000000000001</v>
      </c>
      <c r="M321" s="26" t="s">
        <v>135</v>
      </c>
      <c r="N321" s="26" t="s">
        <v>143</v>
      </c>
      <c r="O321" s="26" t="s">
        <v>155</v>
      </c>
      <c r="P321" s="26" t="s">
        <v>137</v>
      </c>
      <c r="Q321" s="26" t="s">
        <v>138</v>
      </c>
      <c r="R321" s="26" t="s">
        <v>1006</v>
      </c>
      <c r="S321" s="26" t="s">
        <v>1007</v>
      </c>
    </row>
    <row r="322" spans="1:19" ht="13" x14ac:dyDescent="0.15">
      <c r="A322" s="26" t="s">
        <v>1008</v>
      </c>
      <c r="B322" s="27">
        <v>14</v>
      </c>
      <c r="C322" s="27">
        <v>16</v>
      </c>
      <c r="D322" s="27">
        <v>0.49080000000000001</v>
      </c>
      <c r="E322" s="27">
        <v>0.76559999999999995</v>
      </c>
      <c r="F322" s="27">
        <v>59.408099999999997</v>
      </c>
      <c r="G322" s="27">
        <v>3.5945</v>
      </c>
      <c r="H322" s="27">
        <v>6.0499999999999998E-2</v>
      </c>
      <c r="I322" s="27">
        <v>3.9620000000000002</v>
      </c>
      <c r="J322" s="27">
        <v>0.14610000000000001</v>
      </c>
      <c r="K322" s="27">
        <v>1.1022000000000001</v>
      </c>
      <c r="L322" s="27">
        <v>2.4148000000000001</v>
      </c>
      <c r="M322" s="26" t="s">
        <v>135</v>
      </c>
      <c r="N322" s="26" t="s">
        <v>136</v>
      </c>
      <c r="O322" s="26" t="s">
        <v>136</v>
      </c>
      <c r="P322" s="26" t="s">
        <v>137</v>
      </c>
      <c r="Q322" s="26" t="s">
        <v>138</v>
      </c>
      <c r="R322" s="26" t="s">
        <v>1009</v>
      </c>
      <c r="S322" s="26" t="s">
        <v>1010</v>
      </c>
    </row>
    <row r="323" spans="1:19" ht="13" x14ac:dyDescent="0.15">
      <c r="A323" s="26" t="s">
        <v>1011</v>
      </c>
      <c r="B323" s="27">
        <v>13</v>
      </c>
      <c r="C323" s="27">
        <v>15</v>
      </c>
      <c r="D323" s="27">
        <v>0.64770000000000005</v>
      </c>
      <c r="E323" s="27">
        <v>0.91369999999999996</v>
      </c>
      <c r="F323" s="27">
        <v>17.527699999999999</v>
      </c>
      <c r="G323" s="27">
        <v>3.0895999999999999</v>
      </c>
      <c r="H323" s="27">
        <v>0.17630000000000001</v>
      </c>
      <c r="I323" s="27">
        <v>4.4710999999999999</v>
      </c>
      <c r="J323" s="27">
        <v>0.49969999999999998</v>
      </c>
      <c r="K323" s="27">
        <v>1.4472</v>
      </c>
      <c r="L323" s="27">
        <v>2.8351000000000002</v>
      </c>
      <c r="M323" s="26" t="s">
        <v>135</v>
      </c>
      <c r="N323" s="26" t="s">
        <v>143</v>
      </c>
      <c r="O323" s="26" t="s">
        <v>143</v>
      </c>
      <c r="P323" s="26" t="s">
        <v>137</v>
      </c>
      <c r="Q323" s="26" t="s">
        <v>138</v>
      </c>
      <c r="R323" s="26" t="s">
        <v>1012</v>
      </c>
      <c r="S323" s="26" t="s">
        <v>1013</v>
      </c>
    </row>
    <row r="324" spans="1:19" ht="13" x14ac:dyDescent="0.15">
      <c r="A324" s="26" t="s">
        <v>1014</v>
      </c>
      <c r="B324" s="27">
        <v>20</v>
      </c>
      <c r="C324" s="27">
        <v>24</v>
      </c>
      <c r="D324" s="27">
        <v>0.69440000000000002</v>
      </c>
      <c r="E324" s="27">
        <v>1.7751999999999999</v>
      </c>
      <c r="F324" s="27">
        <v>3.0779000000000001</v>
      </c>
      <c r="G324" s="27">
        <v>4.0046999999999997</v>
      </c>
      <c r="H324" s="27">
        <v>1.3010999999999999</v>
      </c>
      <c r="I324" s="27">
        <v>5.8102</v>
      </c>
      <c r="J324" s="27">
        <v>4.7331000000000003</v>
      </c>
      <c r="K324" s="27">
        <v>1.4508000000000001</v>
      </c>
      <c r="L324" s="27">
        <v>7.6193999999999997</v>
      </c>
      <c r="M324" s="26" t="s">
        <v>135</v>
      </c>
      <c r="N324" s="26" t="s">
        <v>190</v>
      </c>
      <c r="O324" s="26" t="s">
        <v>143</v>
      </c>
      <c r="P324" s="26" t="s">
        <v>137</v>
      </c>
      <c r="Q324" s="26" t="s">
        <v>138</v>
      </c>
      <c r="R324" s="26" t="s">
        <v>1015</v>
      </c>
      <c r="S324" s="26" t="s">
        <v>1016</v>
      </c>
    </row>
    <row r="325" spans="1:19" ht="13" x14ac:dyDescent="0.15">
      <c r="A325" s="26" t="s">
        <v>1017</v>
      </c>
      <c r="B325" s="27">
        <v>11</v>
      </c>
      <c r="C325" s="27">
        <v>13</v>
      </c>
      <c r="D325" s="27">
        <v>0.53</v>
      </c>
      <c r="E325" s="27">
        <v>0.49109999999999998</v>
      </c>
      <c r="F325" s="27">
        <v>8.5579999999999998</v>
      </c>
      <c r="G325" s="27">
        <v>2.2612000000000001</v>
      </c>
      <c r="H325" s="27">
        <v>0.26419999999999999</v>
      </c>
      <c r="I325" s="27">
        <v>5.569</v>
      </c>
      <c r="J325" s="27">
        <v>1.2784</v>
      </c>
      <c r="K325" s="27">
        <v>2.4628000000000001</v>
      </c>
      <c r="L325" s="27">
        <v>4.8381999999999996</v>
      </c>
      <c r="M325" s="26" t="s">
        <v>135</v>
      </c>
      <c r="N325" s="26" t="s">
        <v>143</v>
      </c>
      <c r="O325" s="26" t="s">
        <v>143</v>
      </c>
      <c r="P325" s="26" t="s">
        <v>137</v>
      </c>
      <c r="Q325" s="26" t="s">
        <v>138</v>
      </c>
      <c r="R325" s="26" t="s">
        <v>1018</v>
      </c>
      <c r="S325" s="26" t="s">
        <v>1019</v>
      </c>
    </row>
    <row r="326" spans="1:19" ht="13" x14ac:dyDescent="0.15">
      <c r="A326" s="26" t="s">
        <v>1020</v>
      </c>
      <c r="B326" s="27">
        <v>11</v>
      </c>
      <c r="C326" s="27">
        <v>13</v>
      </c>
      <c r="D326" s="27">
        <v>0.75690000000000002</v>
      </c>
      <c r="E326" s="27">
        <v>0.28660000000000002</v>
      </c>
      <c r="F326" s="27">
        <v>3.3344</v>
      </c>
      <c r="G326" s="27">
        <v>1.6079000000000001</v>
      </c>
      <c r="H326" s="27">
        <v>0.48220000000000002</v>
      </c>
      <c r="I326" s="27">
        <v>8.4932999999999996</v>
      </c>
      <c r="J326" s="27">
        <v>2.6484000000000001</v>
      </c>
      <c r="K326" s="27">
        <v>5.2821999999999996</v>
      </c>
      <c r="L326" s="27">
        <v>6.8327</v>
      </c>
      <c r="M326" s="26" t="s">
        <v>135</v>
      </c>
      <c r="N326" s="26" t="s">
        <v>143</v>
      </c>
      <c r="O326" s="26" t="s">
        <v>143</v>
      </c>
      <c r="P326" s="26" t="s">
        <v>137</v>
      </c>
      <c r="Q326" s="26" t="s">
        <v>138</v>
      </c>
      <c r="R326" s="26" t="s">
        <v>1021</v>
      </c>
      <c r="S326" s="26" t="s">
        <v>1022</v>
      </c>
    </row>
    <row r="327" spans="1:19" ht="13" x14ac:dyDescent="0.15">
      <c r="A327" s="26" t="s">
        <v>1023</v>
      </c>
      <c r="B327" s="27">
        <v>8</v>
      </c>
      <c r="C327" s="27">
        <v>10</v>
      </c>
      <c r="D327" s="27">
        <v>0.79339999999999999</v>
      </c>
      <c r="E327" s="27">
        <v>0.3841</v>
      </c>
      <c r="F327" s="27">
        <v>3.1391</v>
      </c>
      <c r="G327" s="27">
        <v>1.3522000000000001</v>
      </c>
      <c r="H327" s="27">
        <v>0.43080000000000002</v>
      </c>
      <c r="I327" s="27">
        <v>6.0948000000000002</v>
      </c>
      <c r="J327" s="27">
        <v>3.5099</v>
      </c>
      <c r="K327" s="27">
        <v>4.5072000000000001</v>
      </c>
      <c r="L327" s="27">
        <v>11.47</v>
      </c>
      <c r="M327" s="26" t="s">
        <v>135</v>
      </c>
      <c r="N327" s="26" t="s">
        <v>155</v>
      </c>
      <c r="O327" s="26" t="s">
        <v>155</v>
      </c>
      <c r="P327" s="26" t="s">
        <v>137</v>
      </c>
      <c r="Q327" s="26" t="s">
        <v>138</v>
      </c>
      <c r="R327" s="26" t="s">
        <v>1024</v>
      </c>
      <c r="S327" s="26" t="s">
        <v>1025</v>
      </c>
    </row>
    <row r="328" spans="1:19" ht="13" x14ac:dyDescent="0.15">
      <c r="A328" s="26" t="s">
        <v>1026</v>
      </c>
      <c r="B328" s="27">
        <v>14</v>
      </c>
      <c r="C328" s="27">
        <v>16</v>
      </c>
      <c r="D328" s="27">
        <v>0.51229999999999998</v>
      </c>
      <c r="E328" s="27">
        <v>0.37559999999999999</v>
      </c>
      <c r="F328" s="27">
        <v>3.8845999999999998</v>
      </c>
      <c r="G328" s="27">
        <v>2.3481000000000001</v>
      </c>
      <c r="H328" s="27">
        <v>0.60450000000000004</v>
      </c>
      <c r="I328" s="27">
        <v>3.4140999999999999</v>
      </c>
      <c r="J328" s="27">
        <v>1.5265</v>
      </c>
      <c r="K328" s="27">
        <v>1.454</v>
      </c>
      <c r="L328" s="27">
        <v>2.7313999999999998</v>
      </c>
      <c r="M328" s="26" t="s">
        <v>135</v>
      </c>
      <c r="N328" s="26" t="s">
        <v>143</v>
      </c>
      <c r="O328" s="26" t="s">
        <v>143</v>
      </c>
      <c r="P328" s="26" t="s">
        <v>137</v>
      </c>
      <c r="Q328" s="26" t="s">
        <v>138</v>
      </c>
      <c r="R328" s="26" t="s">
        <v>1027</v>
      </c>
      <c r="S328" s="26" t="s">
        <v>1028</v>
      </c>
    </row>
    <row r="329" spans="1:19" ht="13" x14ac:dyDescent="0.15">
      <c r="A329" s="26" t="s">
        <v>1029</v>
      </c>
      <c r="B329" s="27">
        <v>10</v>
      </c>
      <c r="C329" s="27">
        <v>14</v>
      </c>
      <c r="D329" s="27">
        <v>1.0285</v>
      </c>
      <c r="E329" s="27">
        <v>0.20780000000000001</v>
      </c>
      <c r="F329" s="27">
        <v>3.9918</v>
      </c>
      <c r="G329" s="27">
        <v>1.0873999999999999</v>
      </c>
      <c r="H329" s="27">
        <v>0.27239999999999998</v>
      </c>
      <c r="I329" s="27">
        <v>3.6383999999999999</v>
      </c>
      <c r="J329" s="27">
        <v>1.6005</v>
      </c>
      <c r="K329" s="27">
        <v>3.3460999999999999</v>
      </c>
      <c r="L329" s="27">
        <v>5.8757000000000001</v>
      </c>
      <c r="M329" s="26" t="s">
        <v>135</v>
      </c>
      <c r="N329" s="26" t="s">
        <v>186</v>
      </c>
      <c r="O329" s="26" t="s">
        <v>186</v>
      </c>
      <c r="P329" s="26" t="s">
        <v>137</v>
      </c>
      <c r="Q329" s="26" t="s">
        <v>138</v>
      </c>
      <c r="R329" s="26" t="s">
        <v>1030</v>
      </c>
      <c r="S329" s="26" t="s">
        <v>1031</v>
      </c>
    </row>
    <row r="330" spans="1:19" ht="13" x14ac:dyDescent="0.15">
      <c r="A330" s="26" t="s">
        <v>1032</v>
      </c>
      <c r="B330" s="27">
        <v>14</v>
      </c>
      <c r="C330" s="27">
        <v>16</v>
      </c>
      <c r="D330" s="27">
        <v>1.0886</v>
      </c>
      <c r="E330" s="27">
        <v>0.57450000000000001</v>
      </c>
      <c r="F330" s="27">
        <v>3.1402000000000001</v>
      </c>
      <c r="G330" s="27">
        <v>1.9971000000000001</v>
      </c>
      <c r="H330" s="27">
        <v>0.63600000000000001</v>
      </c>
      <c r="I330" s="27">
        <v>6.1824000000000003</v>
      </c>
      <c r="J330" s="27">
        <v>1.7209000000000001</v>
      </c>
      <c r="K330" s="27">
        <v>3.0956999999999999</v>
      </c>
      <c r="L330" s="27">
        <v>3.8873000000000002</v>
      </c>
      <c r="M330" s="26" t="s">
        <v>135</v>
      </c>
      <c r="N330" s="26" t="s">
        <v>136</v>
      </c>
      <c r="O330" s="26" t="s">
        <v>136</v>
      </c>
      <c r="P330" s="26" t="s">
        <v>137</v>
      </c>
      <c r="Q330" s="26" t="s">
        <v>138</v>
      </c>
      <c r="R330" s="26" t="s">
        <v>1033</v>
      </c>
      <c r="S330" s="26" t="s">
        <v>1034</v>
      </c>
    </row>
    <row r="331" spans="1:19" ht="13" x14ac:dyDescent="0.15">
      <c r="A331" s="26" t="s">
        <v>1035</v>
      </c>
      <c r="B331" s="27">
        <v>12</v>
      </c>
      <c r="C331" s="27">
        <v>14</v>
      </c>
      <c r="D331" s="27">
        <v>0.63500000000000001</v>
      </c>
      <c r="E331" s="27">
        <v>0.23330000000000001</v>
      </c>
      <c r="F331" s="27">
        <v>3.4214000000000002</v>
      </c>
      <c r="G331" s="27">
        <v>0.95330000000000004</v>
      </c>
      <c r="H331" s="27">
        <v>0.27860000000000001</v>
      </c>
      <c r="I331" s="27">
        <v>3.0455999999999999</v>
      </c>
      <c r="J331" s="27">
        <v>1.1126</v>
      </c>
      <c r="K331" s="27">
        <v>3.1947999999999999</v>
      </c>
      <c r="L331" s="27">
        <v>3.9931000000000001</v>
      </c>
      <c r="M331" s="26" t="s">
        <v>135</v>
      </c>
      <c r="N331" s="26" t="s">
        <v>155</v>
      </c>
      <c r="O331" s="26" t="s">
        <v>155</v>
      </c>
      <c r="P331" s="26" t="s">
        <v>137</v>
      </c>
      <c r="Q331" s="26" t="s">
        <v>138</v>
      </c>
      <c r="R331" s="26" t="s">
        <v>1036</v>
      </c>
      <c r="S331" s="26" t="s">
        <v>1037</v>
      </c>
    </row>
    <row r="332" spans="1:19" ht="13" x14ac:dyDescent="0.15">
      <c r="A332" s="26" t="s">
        <v>1038</v>
      </c>
      <c r="B332" s="27">
        <v>12</v>
      </c>
      <c r="C332" s="27">
        <v>14</v>
      </c>
      <c r="D332" s="27">
        <v>0.70269999999999999</v>
      </c>
      <c r="E332" s="27">
        <v>0.61470000000000002</v>
      </c>
      <c r="F332" s="27">
        <v>5.2953999999999999</v>
      </c>
      <c r="G332" s="27">
        <v>1.8131999999999999</v>
      </c>
      <c r="H332" s="27">
        <v>0.34239999999999998</v>
      </c>
      <c r="I332" s="27">
        <v>4.9223999999999997</v>
      </c>
      <c r="J332" s="27">
        <v>0.64339999999999997</v>
      </c>
      <c r="K332" s="27">
        <v>2.7147999999999999</v>
      </c>
      <c r="L332" s="27">
        <v>2.8879999999999999</v>
      </c>
      <c r="M332" s="26" t="s">
        <v>135</v>
      </c>
      <c r="N332" s="26" t="s">
        <v>155</v>
      </c>
      <c r="O332" s="26" t="s">
        <v>155</v>
      </c>
      <c r="P332" s="26" t="s">
        <v>137</v>
      </c>
      <c r="Q332" s="26" t="s">
        <v>138</v>
      </c>
      <c r="R332" s="26" t="s">
        <v>1039</v>
      </c>
      <c r="S332" s="26" t="s">
        <v>1040</v>
      </c>
    </row>
    <row r="333" spans="1:19" ht="13" x14ac:dyDescent="0.15">
      <c r="A333" s="26" t="s">
        <v>1041</v>
      </c>
      <c r="B333" s="27">
        <v>13</v>
      </c>
      <c r="C333" s="27">
        <v>15</v>
      </c>
      <c r="D333" s="27">
        <v>0.67920000000000003</v>
      </c>
      <c r="E333" s="27">
        <v>0.33279999999999998</v>
      </c>
      <c r="F333" s="27">
        <v>3.1957</v>
      </c>
      <c r="G333" s="27">
        <v>2.0022000000000002</v>
      </c>
      <c r="H333" s="27">
        <v>0.62649999999999995</v>
      </c>
      <c r="I333" s="27">
        <v>3.4077999999999999</v>
      </c>
      <c r="J333" s="27">
        <v>1.9928999999999999</v>
      </c>
      <c r="K333" s="27">
        <v>1.7020999999999999</v>
      </c>
      <c r="L333" s="27">
        <v>3.1808999999999998</v>
      </c>
      <c r="M333" s="26" t="s">
        <v>135</v>
      </c>
      <c r="N333" s="26" t="s">
        <v>136</v>
      </c>
      <c r="O333" s="26" t="s">
        <v>155</v>
      </c>
      <c r="P333" s="26" t="s">
        <v>137</v>
      </c>
      <c r="Q333" s="26" t="s">
        <v>138</v>
      </c>
      <c r="R333" s="26" t="s">
        <v>1042</v>
      </c>
      <c r="S333" s="26" t="s">
        <v>1043</v>
      </c>
    </row>
    <row r="334" spans="1:19" ht="13" x14ac:dyDescent="0.15">
      <c r="A334" s="26" t="s">
        <v>1044</v>
      </c>
      <c r="B334" s="27">
        <v>10</v>
      </c>
      <c r="C334" s="27">
        <v>13</v>
      </c>
      <c r="D334" s="27">
        <v>0.58169999999999999</v>
      </c>
      <c r="E334" s="27">
        <v>1.044</v>
      </c>
      <c r="F334" s="27">
        <v>4.5194999999999999</v>
      </c>
      <c r="G334" s="27">
        <v>2.9218999999999999</v>
      </c>
      <c r="H334" s="27">
        <v>0.64649999999999996</v>
      </c>
      <c r="I334" s="27">
        <v>3.7</v>
      </c>
      <c r="J334" s="27">
        <v>2.5114000000000001</v>
      </c>
      <c r="K334" s="27">
        <v>1.2663</v>
      </c>
      <c r="L334" s="27">
        <v>4.9756</v>
      </c>
      <c r="M334" s="26" t="s">
        <v>135</v>
      </c>
      <c r="N334" s="26" t="s">
        <v>136</v>
      </c>
      <c r="O334" s="26" t="s">
        <v>143</v>
      </c>
      <c r="P334" s="26" t="s">
        <v>137</v>
      </c>
      <c r="Q334" s="26" t="s">
        <v>138</v>
      </c>
      <c r="R334" s="26" t="s">
        <v>1045</v>
      </c>
      <c r="S334" s="26" t="s">
        <v>1046</v>
      </c>
    </row>
    <row r="335" spans="1:19" ht="13" x14ac:dyDescent="0.15">
      <c r="A335" s="26" t="s">
        <v>1047</v>
      </c>
      <c r="B335" s="27">
        <v>11</v>
      </c>
      <c r="C335" s="27">
        <v>13</v>
      </c>
      <c r="D335" s="27">
        <v>0.50160000000000005</v>
      </c>
      <c r="E335" s="27">
        <v>0.55000000000000004</v>
      </c>
      <c r="F335" s="27">
        <v>5.5826000000000002</v>
      </c>
      <c r="G335" s="27">
        <v>1.4906999999999999</v>
      </c>
      <c r="H335" s="27">
        <v>0.26700000000000002</v>
      </c>
      <c r="I335" s="27">
        <v>3.9354</v>
      </c>
      <c r="J335" s="27">
        <v>1.2002999999999999</v>
      </c>
      <c r="K335" s="27">
        <v>2.64</v>
      </c>
      <c r="L335" s="27">
        <v>4.7134</v>
      </c>
      <c r="M335" s="26" t="s">
        <v>135</v>
      </c>
      <c r="N335" s="26" t="s">
        <v>143</v>
      </c>
      <c r="O335" s="26" t="s">
        <v>143</v>
      </c>
      <c r="P335" s="26" t="s">
        <v>137</v>
      </c>
      <c r="Q335" s="26" t="s">
        <v>138</v>
      </c>
      <c r="R335" s="26" t="s">
        <v>1048</v>
      </c>
      <c r="S335" s="26" t="s">
        <v>1049</v>
      </c>
    </row>
    <row r="336" spans="1:19" ht="13" x14ac:dyDescent="0.15">
      <c r="A336" s="26" t="s">
        <v>1050</v>
      </c>
      <c r="B336" s="27">
        <v>9</v>
      </c>
      <c r="C336" s="27">
        <v>11</v>
      </c>
      <c r="D336" s="27">
        <v>0.71660000000000001</v>
      </c>
      <c r="E336" s="27">
        <v>0.26269999999999999</v>
      </c>
      <c r="F336" s="27">
        <v>3.8736999999999999</v>
      </c>
      <c r="G336" s="27">
        <v>1.0512999999999999</v>
      </c>
      <c r="H336" s="27">
        <v>0.27139999999999997</v>
      </c>
      <c r="I336" s="27">
        <v>3.0253000000000001</v>
      </c>
      <c r="J336" s="27">
        <v>1.1841999999999999</v>
      </c>
      <c r="K336" s="27">
        <v>2.8776000000000002</v>
      </c>
      <c r="L336" s="27">
        <v>4.3632999999999997</v>
      </c>
      <c r="M336" s="26" t="s">
        <v>135</v>
      </c>
      <c r="N336" s="26" t="s">
        <v>143</v>
      </c>
      <c r="O336" s="26" t="s">
        <v>143</v>
      </c>
      <c r="P336" s="26" t="s">
        <v>137</v>
      </c>
      <c r="Q336" s="26" t="s">
        <v>138</v>
      </c>
      <c r="R336" s="26" t="s">
        <v>1051</v>
      </c>
      <c r="S336" s="26" t="s">
        <v>1052</v>
      </c>
    </row>
    <row r="337" spans="1:19" ht="13" x14ac:dyDescent="0.15">
      <c r="A337" s="26" t="s">
        <v>1053</v>
      </c>
      <c r="B337" s="27">
        <v>7</v>
      </c>
      <c r="C337" s="27">
        <v>9</v>
      </c>
      <c r="D337" s="27">
        <v>1.06</v>
      </c>
      <c r="E337" s="27">
        <v>0.83130000000000004</v>
      </c>
      <c r="F337" s="27">
        <v>7.1113999999999997</v>
      </c>
      <c r="G337" s="27">
        <v>3.3136999999999999</v>
      </c>
      <c r="H337" s="27">
        <v>0.46600000000000003</v>
      </c>
      <c r="I337" s="27">
        <v>5.1173000000000002</v>
      </c>
      <c r="J337" s="27">
        <v>2.0720000000000001</v>
      </c>
      <c r="K337" s="27">
        <v>1.5443</v>
      </c>
      <c r="L337" s="27">
        <v>4.4466999999999999</v>
      </c>
      <c r="M337" s="26" t="s">
        <v>135</v>
      </c>
      <c r="N337" s="26" t="s">
        <v>190</v>
      </c>
      <c r="O337" s="26" t="s">
        <v>190</v>
      </c>
      <c r="P337" s="26" t="s">
        <v>137</v>
      </c>
      <c r="Q337" s="26" t="s">
        <v>138</v>
      </c>
      <c r="R337" s="26" t="s">
        <v>1054</v>
      </c>
      <c r="S337" s="26" t="s">
        <v>1055</v>
      </c>
    </row>
    <row r="338" spans="1:19" ht="13" x14ac:dyDescent="0.15">
      <c r="A338" s="26" t="s">
        <v>1056</v>
      </c>
      <c r="B338" s="27">
        <v>9</v>
      </c>
      <c r="C338" s="27">
        <v>15</v>
      </c>
      <c r="D338" s="27">
        <v>0.52210000000000001</v>
      </c>
      <c r="E338" s="27">
        <v>0.84330000000000005</v>
      </c>
      <c r="F338" s="27">
        <v>10.642799999999999</v>
      </c>
      <c r="G338" s="27">
        <v>2.9350000000000001</v>
      </c>
      <c r="H338" s="27">
        <v>0.27579999999999999</v>
      </c>
      <c r="I338" s="27">
        <v>3.0196999999999998</v>
      </c>
      <c r="J338" s="27">
        <v>0.75480000000000003</v>
      </c>
      <c r="K338" s="27">
        <v>1.0288999999999999</v>
      </c>
      <c r="L338" s="27">
        <v>2.7368999999999999</v>
      </c>
      <c r="M338" s="26" t="s">
        <v>135</v>
      </c>
      <c r="N338" s="26" t="s">
        <v>182</v>
      </c>
      <c r="O338" s="26" t="s">
        <v>182</v>
      </c>
      <c r="P338" s="26" t="s">
        <v>137</v>
      </c>
      <c r="Q338" s="26" t="s">
        <v>138</v>
      </c>
      <c r="R338" s="26" t="s">
        <v>1057</v>
      </c>
      <c r="S338" s="26" t="s">
        <v>1058</v>
      </c>
    </row>
    <row r="339" spans="1:19" ht="13" x14ac:dyDescent="0.15">
      <c r="A339" s="26" t="s">
        <v>1059</v>
      </c>
      <c r="B339" s="27">
        <v>10</v>
      </c>
      <c r="C339" s="27">
        <v>12</v>
      </c>
      <c r="D339" s="27">
        <v>0.71240000000000003</v>
      </c>
      <c r="E339" s="27">
        <v>0.32619999999999999</v>
      </c>
      <c r="F339" s="27">
        <v>3.9073000000000002</v>
      </c>
      <c r="G339" s="27">
        <v>1.78</v>
      </c>
      <c r="H339" s="27">
        <v>0.45550000000000002</v>
      </c>
      <c r="I339" s="27">
        <v>3.0825999999999998</v>
      </c>
      <c r="J339" s="27">
        <v>1.0068999999999999</v>
      </c>
      <c r="K339" s="27">
        <v>1.7319</v>
      </c>
      <c r="L339" s="27">
        <v>2.4047999999999998</v>
      </c>
      <c r="M339" s="26" t="s">
        <v>135</v>
      </c>
      <c r="N339" s="26" t="s">
        <v>186</v>
      </c>
      <c r="O339" s="26" t="s">
        <v>186</v>
      </c>
      <c r="P339" s="26" t="s">
        <v>137</v>
      </c>
      <c r="Q339" s="26" t="s">
        <v>138</v>
      </c>
      <c r="R339" s="26" t="s">
        <v>1060</v>
      </c>
      <c r="S339" s="26" t="s">
        <v>1061</v>
      </c>
    </row>
    <row r="340" spans="1:19" ht="13" x14ac:dyDescent="0.15">
      <c r="A340" s="26" t="s">
        <v>1062</v>
      </c>
      <c r="B340" s="27">
        <v>10</v>
      </c>
      <c r="C340" s="27">
        <v>12</v>
      </c>
      <c r="D340" s="27">
        <v>0.53639999999999999</v>
      </c>
      <c r="E340" s="27">
        <v>0.35820000000000002</v>
      </c>
      <c r="F340" s="27">
        <v>4.4090999999999996</v>
      </c>
      <c r="G340" s="27">
        <v>1.2357</v>
      </c>
      <c r="H340" s="27">
        <v>0.28029999999999999</v>
      </c>
      <c r="I340" s="27">
        <v>4.8021000000000003</v>
      </c>
      <c r="J340" s="27">
        <v>1.3270999999999999</v>
      </c>
      <c r="K340" s="27">
        <v>3.8860999999999999</v>
      </c>
      <c r="L340" s="27">
        <v>6.5035999999999996</v>
      </c>
      <c r="M340" s="26" t="s">
        <v>135</v>
      </c>
      <c r="N340" s="26" t="s">
        <v>136</v>
      </c>
      <c r="O340" s="26" t="s">
        <v>136</v>
      </c>
      <c r="P340" s="26" t="s">
        <v>137</v>
      </c>
      <c r="Q340" s="26" t="s">
        <v>138</v>
      </c>
      <c r="R340" s="26" t="s">
        <v>1063</v>
      </c>
      <c r="S340" s="26" t="s">
        <v>1064</v>
      </c>
    </row>
    <row r="341" spans="1:19" ht="13" x14ac:dyDescent="0.15">
      <c r="A341" s="26" t="s">
        <v>1065</v>
      </c>
      <c r="B341" s="27">
        <v>16</v>
      </c>
      <c r="C341" s="27">
        <v>19</v>
      </c>
      <c r="D341" s="27">
        <v>0.46229999999999999</v>
      </c>
      <c r="E341" s="27">
        <v>0.34689999999999999</v>
      </c>
      <c r="F341" s="27">
        <v>5.5278</v>
      </c>
      <c r="G341" s="27">
        <v>1.4478</v>
      </c>
      <c r="H341" s="27">
        <v>0.26190000000000002</v>
      </c>
      <c r="I341" s="27">
        <v>3.4661</v>
      </c>
      <c r="J341" s="27">
        <v>1.5371999999999999</v>
      </c>
      <c r="K341" s="27">
        <v>2.3940000000000001</v>
      </c>
      <c r="L341" s="27">
        <v>5.8691000000000004</v>
      </c>
      <c r="M341" s="26" t="s">
        <v>135</v>
      </c>
      <c r="N341" s="26" t="s">
        <v>155</v>
      </c>
      <c r="O341" s="26" t="s">
        <v>155</v>
      </c>
      <c r="P341" s="26" t="s">
        <v>137</v>
      </c>
      <c r="Q341" s="26" t="s">
        <v>138</v>
      </c>
      <c r="R341" s="26" t="s">
        <v>1066</v>
      </c>
      <c r="S341" s="26" t="s">
        <v>1067</v>
      </c>
    </row>
    <row r="342" spans="1:19" ht="13" x14ac:dyDescent="0.15">
      <c r="A342" s="26" t="s">
        <v>1068</v>
      </c>
      <c r="B342" s="27">
        <v>10</v>
      </c>
      <c r="C342" s="27">
        <v>12</v>
      </c>
      <c r="D342" s="27">
        <v>0.3947</v>
      </c>
      <c r="E342" s="27">
        <v>0.23649999999999999</v>
      </c>
      <c r="F342" s="27">
        <v>5.6006</v>
      </c>
      <c r="G342" s="27">
        <v>1.1314</v>
      </c>
      <c r="H342" s="27">
        <v>0.20200000000000001</v>
      </c>
      <c r="I342" s="27">
        <v>3.0114999999999998</v>
      </c>
      <c r="J342" s="27">
        <v>1.1418999999999999</v>
      </c>
      <c r="K342" s="27">
        <v>2.6619000000000002</v>
      </c>
      <c r="L342" s="27">
        <v>5.6527000000000003</v>
      </c>
      <c r="M342" s="26" t="s">
        <v>135</v>
      </c>
      <c r="N342" s="26" t="s">
        <v>143</v>
      </c>
      <c r="O342" s="26" t="s">
        <v>143</v>
      </c>
      <c r="P342" s="26" t="s">
        <v>137</v>
      </c>
      <c r="Q342" s="26" t="s">
        <v>138</v>
      </c>
      <c r="R342" s="26" t="s">
        <v>1069</v>
      </c>
      <c r="S342" s="26" t="s">
        <v>1070</v>
      </c>
    </row>
    <row r="343" spans="1:19" ht="13" x14ac:dyDescent="0.15">
      <c r="A343" s="26" t="s">
        <v>1071</v>
      </c>
      <c r="B343" s="27">
        <v>11</v>
      </c>
      <c r="C343" s="27">
        <v>13</v>
      </c>
      <c r="D343" s="27">
        <v>1.1805000000000001</v>
      </c>
      <c r="E343" s="27">
        <v>0.38669999999999999</v>
      </c>
      <c r="F343" s="27">
        <v>22.4316</v>
      </c>
      <c r="G343" s="27">
        <v>1.6240000000000001</v>
      </c>
      <c r="H343" s="27">
        <v>7.2400000000000006E-2</v>
      </c>
      <c r="I343" s="27">
        <v>5.0681000000000003</v>
      </c>
      <c r="J343" s="27">
        <v>0.16</v>
      </c>
      <c r="K343" s="27">
        <v>3.1208</v>
      </c>
      <c r="L343" s="27">
        <v>2.21</v>
      </c>
      <c r="M343" s="26" t="s">
        <v>135</v>
      </c>
      <c r="N343" s="26" t="s">
        <v>143</v>
      </c>
      <c r="O343" s="26" t="s">
        <v>143</v>
      </c>
      <c r="P343" s="26" t="s">
        <v>137</v>
      </c>
      <c r="Q343" s="26" t="s">
        <v>138</v>
      </c>
      <c r="R343" s="26"/>
      <c r="S343" s="28"/>
    </row>
    <row r="344" spans="1:19" ht="13" x14ac:dyDescent="0.15">
      <c r="A344" s="26" t="s">
        <v>1072</v>
      </c>
      <c r="B344" s="27">
        <v>8</v>
      </c>
      <c r="C344" s="27">
        <v>12</v>
      </c>
      <c r="D344" s="27">
        <v>1.2277</v>
      </c>
      <c r="E344" s="27">
        <v>0.86</v>
      </c>
      <c r="F344" s="27">
        <v>5.2622999999999998</v>
      </c>
      <c r="G344" s="27">
        <v>1.677</v>
      </c>
      <c r="H344" s="27">
        <v>0.31869999999999998</v>
      </c>
      <c r="I344" s="27">
        <v>3.6606000000000001</v>
      </c>
      <c r="J344" s="27">
        <v>2.2332000000000001</v>
      </c>
      <c r="K344" s="27">
        <v>2.1827999999999999</v>
      </c>
      <c r="L344" s="27">
        <v>7.0072999999999999</v>
      </c>
      <c r="M344" s="26" t="s">
        <v>135</v>
      </c>
      <c r="N344" s="26" t="s">
        <v>136</v>
      </c>
      <c r="O344" s="26" t="s">
        <v>136</v>
      </c>
      <c r="P344" s="26" t="s">
        <v>137</v>
      </c>
      <c r="Q344" s="26" t="s">
        <v>138</v>
      </c>
      <c r="R344" s="26" t="s">
        <v>1073</v>
      </c>
      <c r="S344" s="26" t="s">
        <v>1074</v>
      </c>
    </row>
    <row r="345" spans="1:19" ht="13" x14ac:dyDescent="0.15">
      <c r="A345" s="26" t="s">
        <v>1075</v>
      </c>
      <c r="B345" s="27">
        <v>8</v>
      </c>
      <c r="C345" s="27">
        <v>10</v>
      </c>
      <c r="D345" s="27">
        <v>0.78169999999999995</v>
      </c>
      <c r="E345" s="27">
        <v>0.249</v>
      </c>
      <c r="F345" s="27">
        <v>3.1324000000000001</v>
      </c>
      <c r="G345" s="27">
        <v>1.6272</v>
      </c>
      <c r="H345" s="27">
        <v>0.51949999999999996</v>
      </c>
      <c r="I345" s="27">
        <v>4.6131000000000002</v>
      </c>
      <c r="J345" s="27">
        <v>2.0230000000000001</v>
      </c>
      <c r="K345" s="27">
        <v>2.8351000000000002</v>
      </c>
      <c r="L345" s="27">
        <v>6.0388999999999999</v>
      </c>
      <c r="M345" s="26" t="s">
        <v>135</v>
      </c>
      <c r="N345" s="26" t="s">
        <v>186</v>
      </c>
      <c r="O345" s="26" t="s">
        <v>186</v>
      </c>
      <c r="P345" s="26" t="s">
        <v>137</v>
      </c>
      <c r="Q345" s="26" t="s">
        <v>138</v>
      </c>
      <c r="R345" s="26" t="s">
        <v>1076</v>
      </c>
      <c r="S345" s="26" t="s">
        <v>1077</v>
      </c>
    </row>
    <row r="346" spans="1:19" ht="13" x14ac:dyDescent="0.15">
      <c r="A346" s="26" t="s">
        <v>1078</v>
      </c>
      <c r="B346" s="27">
        <v>9</v>
      </c>
      <c r="C346" s="27">
        <v>11</v>
      </c>
      <c r="D346" s="27">
        <v>0.55359999999999998</v>
      </c>
      <c r="E346" s="27">
        <v>1.4598</v>
      </c>
      <c r="F346" s="27">
        <v>4.4383999999999997</v>
      </c>
      <c r="G346" s="27">
        <v>6.1086</v>
      </c>
      <c r="H346" s="27">
        <v>1.3763000000000001</v>
      </c>
      <c r="I346" s="27">
        <v>3.0789</v>
      </c>
      <c r="J346" s="27">
        <v>1.1956</v>
      </c>
      <c r="K346" s="27">
        <v>0.504</v>
      </c>
      <c r="L346" s="27">
        <v>2.0905999999999998</v>
      </c>
      <c r="M346" s="26" t="s">
        <v>135</v>
      </c>
      <c r="N346" s="26" t="s">
        <v>143</v>
      </c>
      <c r="O346" s="26" t="s">
        <v>155</v>
      </c>
      <c r="P346" s="26" t="s">
        <v>137</v>
      </c>
      <c r="Q346" s="26" t="s">
        <v>138</v>
      </c>
      <c r="R346" s="26" t="s">
        <v>1079</v>
      </c>
      <c r="S346" s="26" t="s">
        <v>1080</v>
      </c>
    </row>
    <row r="347" spans="1:19" ht="13" x14ac:dyDescent="0.15">
      <c r="A347" s="26" t="s">
        <v>1081</v>
      </c>
      <c r="B347" s="27">
        <v>9</v>
      </c>
      <c r="C347" s="27">
        <v>11</v>
      </c>
      <c r="D347" s="27">
        <v>0.88429999999999997</v>
      </c>
      <c r="E347" s="27">
        <v>0.30759999999999998</v>
      </c>
      <c r="F347" s="27">
        <v>6.6856</v>
      </c>
      <c r="G347" s="27">
        <v>1.4214</v>
      </c>
      <c r="H347" s="27">
        <v>0.21260000000000001</v>
      </c>
      <c r="I347" s="27">
        <v>9.1120999999999999</v>
      </c>
      <c r="J347" s="27">
        <v>1.2253000000000001</v>
      </c>
      <c r="K347" s="27">
        <v>6.4104999999999999</v>
      </c>
      <c r="L347" s="27">
        <v>5.7629000000000001</v>
      </c>
      <c r="M347" s="26" t="s">
        <v>135</v>
      </c>
      <c r="N347" s="26" t="s">
        <v>143</v>
      </c>
      <c r="O347" s="26" t="s">
        <v>143</v>
      </c>
      <c r="P347" s="26" t="s">
        <v>137</v>
      </c>
      <c r="Q347" s="26" t="s">
        <v>138</v>
      </c>
      <c r="R347" s="26" t="s">
        <v>1082</v>
      </c>
      <c r="S347" s="26" t="s">
        <v>1083</v>
      </c>
    </row>
    <row r="348" spans="1:19" ht="13" x14ac:dyDescent="0.15">
      <c r="A348" s="26" t="s">
        <v>1084</v>
      </c>
      <c r="B348" s="27">
        <v>7</v>
      </c>
      <c r="C348" s="27">
        <v>9</v>
      </c>
      <c r="D348" s="27">
        <v>1.0161</v>
      </c>
      <c r="E348" s="27">
        <v>0.2248</v>
      </c>
      <c r="F348" s="27">
        <v>5.5788000000000002</v>
      </c>
      <c r="G348" s="27">
        <v>0.97619999999999996</v>
      </c>
      <c r="H348" s="27">
        <v>0.17499999999999999</v>
      </c>
      <c r="I348" s="27">
        <v>4.1292999999999997</v>
      </c>
      <c r="J348" s="27">
        <v>0.47870000000000001</v>
      </c>
      <c r="K348" s="27">
        <v>4.2300000000000004</v>
      </c>
      <c r="L348" s="27">
        <v>5.9332000000000003</v>
      </c>
      <c r="M348" s="26" t="s">
        <v>135</v>
      </c>
      <c r="N348" s="26" t="s">
        <v>143</v>
      </c>
      <c r="O348" s="26" t="s">
        <v>143</v>
      </c>
      <c r="P348" s="26" t="s">
        <v>137</v>
      </c>
      <c r="Q348" s="26" t="s">
        <v>138</v>
      </c>
      <c r="R348" s="26" t="s">
        <v>1085</v>
      </c>
      <c r="S348" s="26" t="s">
        <v>1086</v>
      </c>
    </row>
    <row r="349" spans="1:19" ht="13" x14ac:dyDescent="0.15">
      <c r="A349" s="26" t="s">
        <v>1087</v>
      </c>
      <c r="B349" s="27">
        <v>7</v>
      </c>
      <c r="C349" s="27">
        <v>9</v>
      </c>
      <c r="D349" s="27">
        <v>0.81330000000000002</v>
      </c>
      <c r="E349" s="27">
        <v>0.51270000000000004</v>
      </c>
      <c r="F349" s="27">
        <v>3.29</v>
      </c>
      <c r="G349" s="27">
        <v>2.0011999999999999</v>
      </c>
      <c r="H349" s="27">
        <v>0.60829999999999995</v>
      </c>
      <c r="I349" s="27">
        <v>5.9699</v>
      </c>
      <c r="J349" s="27">
        <v>1.7012</v>
      </c>
      <c r="K349" s="27">
        <v>2.9832000000000001</v>
      </c>
      <c r="L349" s="27">
        <v>3.1385000000000001</v>
      </c>
      <c r="M349" s="26" t="s">
        <v>135</v>
      </c>
      <c r="N349" s="26" t="s">
        <v>143</v>
      </c>
      <c r="O349" s="26" t="s">
        <v>143</v>
      </c>
      <c r="P349" s="26" t="s">
        <v>137</v>
      </c>
      <c r="Q349" s="26" t="s">
        <v>138</v>
      </c>
      <c r="R349" s="26" t="s">
        <v>1088</v>
      </c>
      <c r="S349" s="26" t="s">
        <v>1089</v>
      </c>
    </row>
    <row r="350" spans="1:19" ht="13" x14ac:dyDescent="0.15">
      <c r="A350" s="26" t="s">
        <v>1090</v>
      </c>
      <c r="B350" s="27">
        <v>8</v>
      </c>
      <c r="C350" s="27">
        <v>10</v>
      </c>
      <c r="D350" s="27">
        <v>1.2376</v>
      </c>
      <c r="E350" s="27">
        <v>0.59509999999999996</v>
      </c>
      <c r="F350" s="27">
        <v>10.014900000000001</v>
      </c>
      <c r="G350" s="27">
        <v>1.4771000000000001</v>
      </c>
      <c r="H350" s="27">
        <v>0.14749999999999999</v>
      </c>
      <c r="I350" s="27">
        <v>4.5521000000000003</v>
      </c>
      <c r="J350" s="27">
        <v>0.62590000000000001</v>
      </c>
      <c r="K350" s="27">
        <v>3.0819000000000001</v>
      </c>
      <c r="L350" s="27">
        <v>4.2438000000000002</v>
      </c>
      <c r="M350" s="26" t="s">
        <v>135</v>
      </c>
      <c r="N350" s="26" t="s">
        <v>182</v>
      </c>
      <c r="O350" s="26" t="s">
        <v>182</v>
      </c>
      <c r="P350" s="26" t="s">
        <v>137</v>
      </c>
      <c r="Q350" s="26" t="s">
        <v>138</v>
      </c>
      <c r="R350" s="26" t="s">
        <v>1091</v>
      </c>
      <c r="S350" s="26" t="s">
        <v>1092</v>
      </c>
    </row>
    <row r="351" spans="1:19" ht="13" x14ac:dyDescent="0.15">
      <c r="A351" s="26" t="s">
        <v>1093</v>
      </c>
      <c r="B351" s="27">
        <v>7</v>
      </c>
      <c r="C351" s="27">
        <v>10</v>
      </c>
      <c r="D351" s="27">
        <v>0.73109999999999997</v>
      </c>
      <c r="E351" s="27">
        <v>0.22969999999999999</v>
      </c>
      <c r="F351" s="27">
        <v>5.9259000000000004</v>
      </c>
      <c r="G351" s="27">
        <v>1.0053000000000001</v>
      </c>
      <c r="H351" s="27">
        <v>0.1696</v>
      </c>
      <c r="I351" s="27">
        <v>4.1372</v>
      </c>
      <c r="J351" s="27">
        <v>1.1407</v>
      </c>
      <c r="K351" s="27">
        <v>4.1154000000000002</v>
      </c>
      <c r="L351" s="27">
        <v>6.7241999999999997</v>
      </c>
      <c r="M351" s="26" t="s">
        <v>135</v>
      </c>
      <c r="N351" s="26" t="s">
        <v>143</v>
      </c>
      <c r="O351" s="26" t="s">
        <v>143</v>
      </c>
      <c r="P351" s="26" t="s">
        <v>137</v>
      </c>
      <c r="Q351" s="26" t="s">
        <v>138</v>
      </c>
      <c r="R351" s="26" t="s">
        <v>1094</v>
      </c>
      <c r="S351" s="26" t="s">
        <v>1095</v>
      </c>
    </row>
    <row r="352" spans="1:19" ht="13" x14ac:dyDescent="0.15">
      <c r="A352" s="26" t="s">
        <v>1096</v>
      </c>
      <c r="B352" s="27">
        <v>9</v>
      </c>
      <c r="C352" s="27">
        <v>13</v>
      </c>
      <c r="D352" s="27">
        <v>1.2156</v>
      </c>
      <c r="E352" s="27">
        <v>0.3654</v>
      </c>
      <c r="F352" s="27">
        <v>5.8851000000000004</v>
      </c>
      <c r="G352" s="27">
        <v>1.0224</v>
      </c>
      <c r="H352" s="27">
        <v>0.17369999999999999</v>
      </c>
      <c r="I352" s="27">
        <v>3.1619999999999999</v>
      </c>
      <c r="J352" s="27">
        <v>0.52</v>
      </c>
      <c r="K352" s="27">
        <v>3.0926</v>
      </c>
      <c r="L352" s="27">
        <v>4.7889999999999997</v>
      </c>
      <c r="M352" s="26" t="s">
        <v>142</v>
      </c>
      <c r="N352" s="26" t="s">
        <v>143</v>
      </c>
      <c r="O352" s="26" t="s">
        <v>143</v>
      </c>
      <c r="P352" s="26" t="s">
        <v>137</v>
      </c>
      <c r="Q352" s="26" t="s">
        <v>138</v>
      </c>
      <c r="R352" s="26"/>
      <c r="S352" s="28"/>
    </row>
    <row r="353" spans="1:19" ht="13" x14ac:dyDescent="0.15">
      <c r="A353" s="26" t="s">
        <v>1097</v>
      </c>
      <c r="B353" s="27">
        <v>5</v>
      </c>
      <c r="C353" s="27">
        <v>7</v>
      </c>
      <c r="D353" s="27">
        <v>0.41139999999999999</v>
      </c>
      <c r="E353" s="27">
        <v>1.7278</v>
      </c>
      <c r="F353" s="27">
        <v>11.754799999999999</v>
      </c>
      <c r="G353" s="27">
        <v>4.2607999999999997</v>
      </c>
      <c r="H353" s="27">
        <v>0.36249999999999999</v>
      </c>
      <c r="I353" s="27">
        <v>3.4037999999999999</v>
      </c>
      <c r="J353" s="27">
        <v>0.97499999999999998</v>
      </c>
      <c r="K353" s="27">
        <v>0.79890000000000005</v>
      </c>
      <c r="L353" s="27">
        <v>2.6899000000000002</v>
      </c>
      <c r="M353" s="26" t="s">
        <v>135</v>
      </c>
      <c r="N353" s="26" t="s">
        <v>136</v>
      </c>
      <c r="O353" s="26" t="s">
        <v>136</v>
      </c>
      <c r="P353" s="26" t="s">
        <v>137</v>
      </c>
      <c r="Q353" s="26" t="s">
        <v>138</v>
      </c>
      <c r="R353" s="26" t="s">
        <v>1098</v>
      </c>
      <c r="S353" s="26" t="s">
        <v>1099</v>
      </c>
    </row>
    <row r="354" spans="1:19" ht="13" x14ac:dyDescent="0.1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</row>
    <row r="355" spans="1:19" ht="13" x14ac:dyDescent="0.1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</row>
    <row r="356" spans="1:19" ht="13" x14ac:dyDescent="0.1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</row>
    <row r="357" spans="1:19" ht="13" x14ac:dyDescent="0.1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</row>
    <row r="358" spans="1:19" ht="13" x14ac:dyDescent="0.1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</row>
    <row r="359" spans="1:19" ht="13" x14ac:dyDescent="0.1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</row>
    <row r="360" spans="1:19" ht="13" x14ac:dyDescent="0.1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</row>
    <row r="361" spans="1:19" ht="13" x14ac:dyDescent="0.1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</row>
    <row r="362" spans="1:19" ht="13" x14ac:dyDescent="0.1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</row>
    <row r="363" spans="1:19" ht="13" x14ac:dyDescent="0.1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</row>
    <row r="364" spans="1:19" ht="13" x14ac:dyDescent="0.1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</row>
    <row r="365" spans="1:19" ht="13" x14ac:dyDescent="0.1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</row>
    <row r="366" spans="1:19" ht="13" x14ac:dyDescent="0.1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</row>
    <row r="367" spans="1:19" ht="13" x14ac:dyDescent="0.1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</row>
    <row r="368" spans="1:19" ht="13" x14ac:dyDescent="0.1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</row>
    <row r="369" spans="1:19" ht="13" x14ac:dyDescent="0.1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</row>
    <row r="370" spans="1:19" ht="13" x14ac:dyDescent="0.1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</row>
    <row r="371" spans="1:19" ht="13" x14ac:dyDescent="0.1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</row>
    <row r="372" spans="1:19" ht="13" x14ac:dyDescent="0.1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</row>
    <row r="373" spans="1:19" ht="13" x14ac:dyDescent="0.1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</row>
    <row r="374" spans="1:19" ht="13" x14ac:dyDescent="0.1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</row>
    <row r="375" spans="1:19" ht="13" x14ac:dyDescent="0.1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</row>
    <row r="376" spans="1:19" ht="13" x14ac:dyDescent="0.1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</row>
    <row r="377" spans="1:19" ht="13" x14ac:dyDescent="0.1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</row>
    <row r="378" spans="1:19" ht="13" x14ac:dyDescent="0.1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</row>
    <row r="379" spans="1:19" ht="13" x14ac:dyDescent="0.1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</row>
    <row r="380" spans="1:19" ht="13" x14ac:dyDescent="0.1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</row>
    <row r="381" spans="1:19" ht="13" x14ac:dyDescent="0.1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</row>
    <row r="382" spans="1:19" ht="13" x14ac:dyDescent="0.1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</row>
    <row r="383" spans="1:19" ht="13" x14ac:dyDescent="0.1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</row>
    <row r="384" spans="1:19" ht="13" x14ac:dyDescent="0.1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</row>
    <row r="385" spans="1:19" ht="13" x14ac:dyDescent="0.1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</row>
    <row r="386" spans="1:19" ht="13" x14ac:dyDescent="0.1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</row>
    <row r="387" spans="1:19" ht="13" x14ac:dyDescent="0.1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</row>
    <row r="388" spans="1:19" ht="13" x14ac:dyDescent="0.1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</row>
    <row r="389" spans="1:19" ht="13" x14ac:dyDescent="0.1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</row>
    <row r="390" spans="1:19" ht="13" x14ac:dyDescent="0.1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</row>
    <row r="391" spans="1:19" ht="13" x14ac:dyDescent="0.1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</row>
    <row r="392" spans="1:19" ht="13" x14ac:dyDescent="0.1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</row>
    <row r="393" spans="1:19" ht="13" x14ac:dyDescent="0.1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</row>
    <row r="394" spans="1:19" ht="13" x14ac:dyDescent="0.1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</row>
    <row r="395" spans="1:19" ht="13" x14ac:dyDescent="0.1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</row>
    <row r="396" spans="1:19" ht="13" x14ac:dyDescent="0.1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</row>
    <row r="397" spans="1:19" ht="13" x14ac:dyDescent="0.1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</row>
    <row r="398" spans="1:19" ht="13" x14ac:dyDescent="0.1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</row>
    <row r="399" spans="1:19" ht="13" x14ac:dyDescent="0.1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</row>
    <row r="400" spans="1:19" ht="13" x14ac:dyDescent="0.1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</row>
    <row r="401" spans="1:19" ht="13" x14ac:dyDescent="0.1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</row>
    <row r="402" spans="1:19" ht="13" x14ac:dyDescent="0.1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</row>
    <row r="403" spans="1:19" ht="13" x14ac:dyDescent="0.1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</row>
    <row r="404" spans="1:19" ht="13" x14ac:dyDescent="0.1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</row>
    <row r="405" spans="1:19" ht="13" x14ac:dyDescent="0.1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1:19" ht="13" x14ac:dyDescent="0.1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</row>
    <row r="407" spans="1:19" ht="13" x14ac:dyDescent="0.1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</row>
    <row r="408" spans="1:19" ht="13" x14ac:dyDescent="0.1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</row>
    <row r="409" spans="1:19" ht="13" x14ac:dyDescent="0.1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</row>
    <row r="410" spans="1:19" ht="13" x14ac:dyDescent="0.1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</row>
    <row r="411" spans="1:19" ht="13" x14ac:dyDescent="0.1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</row>
    <row r="412" spans="1:19" ht="13" x14ac:dyDescent="0.1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</row>
    <row r="413" spans="1:19" ht="13" x14ac:dyDescent="0.1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</row>
    <row r="414" spans="1:19" ht="13" x14ac:dyDescent="0.1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</row>
    <row r="415" spans="1:19" ht="13" x14ac:dyDescent="0.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</row>
    <row r="416" spans="1:19" ht="13" x14ac:dyDescent="0.1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</row>
    <row r="417" spans="1:19" ht="13" x14ac:dyDescent="0.1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</row>
    <row r="418" spans="1:19" ht="13" x14ac:dyDescent="0.1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</row>
    <row r="419" spans="1:19" ht="13" x14ac:dyDescent="0.1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</row>
    <row r="420" spans="1:19" ht="13" x14ac:dyDescent="0.1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</row>
    <row r="421" spans="1:19" ht="13" x14ac:dyDescent="0.1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</row>
    <row r="422" spans="1:19" ht="13" x14ac:dyDescent="0.1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</row>
    <row r="423" spans="1:19" ht="13" x14ac:dyDescent="0.1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</row>
    <row r="424" spans="1:19" ht="13" x14ac:dyDescent="0.1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</row>
    <row r="425" spans="1:19" ht="13" x14ac:dyDescent="0.1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</row>
    <row r="426" spans="1:19" ht="13" x14ac:dyDescent="0.1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</row>
    <row r="427" spans="1:19" ht="13" x14ac:dyDescent="0.1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</row>
    <row r="428" spans="1:19" ht="13" x14ac:dyDescent="0.1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</row>
    <row r="429" spans="1:19" ht="13" x14ac:dyDescent="0.1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</row>
    <row r="430" spans="1:19" ht="13" x14ac:dyDescent="0.1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</row>
    <row r="431" spans="1:19" ht="13" x14ac:dyDescent="0.1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</row>
    <row r="432" spans="1:19" ht="13" x14ac:dyDescent="0.1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</row>
    <row r="433" spans="1:19" ht="13" x14ac:dyDescent="0.1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</row>
    <row r="434" spans="1:19" ht="13" x14ac:dyDescent="0.1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</row>
    <row r="435" spans="1:19" ht="13" x14ac:dyDescent="0.1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</row>
    <row r="436" spans="1:19" ht="13" x14ac:dyDescent="0.1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</row>
    <row r="437" spans="1:19" ht="13" x14ac:dyDescent="0.1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</row>
    <row r="438" spans="1:19" ht="13" x14ac:dyDescent="0.1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</row>
    <row r="439" spans="1:19" ht="13" x14ac:dyDescent="0.1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</row>
    <row r="440" spans="1:19" ht="13" x14ac:dyDescent="0.1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</row>
    <row r="441" spans="1:19" ht="13" x14ac:dyDescent="0.1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</row>
    <row r="442" spans="1:19" ht="13" x14ac:dyDescent="0.1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</row>
    <row r="443" spans="1:19" ht="13" x14ac:dyDescent="0.1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</row>
    <row r="444" spans="1:19" ht="13" x14ac:dyDescent="0.1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</row>
    <row r="445" spans="1:19" ht="13" x14ac:dyDescent="0.1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</row>
    <row r="446" spans="1:19" ht="13" x14ac:dyDescent="0.1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</row>
    <row r="447" spans="1:19" ht="13" x14ac:dyDescent="0.1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</row>
    <row r="448" spans="1:19" ht="13" x14ac:dyDescent="0.1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</row>
    <row r="449" spans="1:19" ht="13" x14ac:dyDescent="0.1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</row>
    <row r="450" spans="1:19" ht="13" x14ac:dyDescent="0.1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</row>
    <row r="451" spans="1:19" ht="13" x14ac:dyDescent="0.1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</row>
    <row r="452" spans="1:19" ht="13" x14ac:dyDescent="0.1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</row>
    <row r="453" spans="1:19" ht="13" x14ac:dyDescent="0.1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</row>
    <row r="454" spans="1:19" ht="13" x14ac:dyDescent="0.1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</row>
    <row r="455" spans="1:19" ht="13" x14ac:dyDescent="0.1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</row>
    <row r="456" spans="1:19" ht="13" x14ac:dyDescent="0.1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</row>
    <row r="457" spans="1:19" ht="13" x14ac:dyDescent="0.1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</row>
    <row r="458" spans="1:19" ht="13" x14ac:dyDescent="0.1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</row>
    <row r="459" spans="1:19" ht="13" x14ac:dyDescent="0.1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</row>
    <row r="460" spans="1:19" ht="13" x14ac:dyDescent="0.1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</row>
    <row r="461" spans="1:19" ht="13" x14ac:dyDescent="0.1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</row>
    <row r="462" spans="1:19" ht="13" x14ac:dyDescent="0.1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</row>
    <row r="463" spans="1:19" ht="13" x14ac:dyDescent="0.1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</row>
    <row r="464" spans="1:19" ht="13" x14ac:dyDescent="0.1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</row>
    <row r="465" spans="1:19" ht="13" x14ac:dyDescent="0.1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</row>
    <row r="466" spans="1:19" ht="13" x14ac:dyDescent="0.1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</row>
    <row r="467" spans="1:19" ht="13" x14ac:dyDescent="0.1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</row>
    <row r="468" spans="1:19" ht="13" x14ac:dyDescent="0.1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</row>
    <row r="469" spans="1:19" ht="13" x14ac:dyDescent="0.1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</row>
    <row r="470" spans="1:19" ht="13" x14ac:dyDescent="0.1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</row>
    <row r="471" spans="1:19" ht="13" x14ac:dyDescent="0.1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</row>
    <row r="472" spans="1:19" ht="13" x14ac:dyDescent="0.1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</row>
    <row r="473" spans="1:19" ht="13" x14ac:dyDescent="0.1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</row>
    <row r="474" spans="1:19" ht="13" x14ac:dyDescent="0.1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</row>
    <row r="475" spans="1:19" ht="13" x14ac:dyDescent="0.1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</row>
    <row r="476" spans="1:19" ht="13" x14ac:dyDescent="0.1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</row>
    <row r="477" spans="1:19" ht="13" x14ac:dyDescent="0.1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</row>
    <row r="478" spans="1:19" ht="13" x14ac:dyDescent="0.1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</row>
    <row r="479" spans="1:19" ht="13" x14ac:dyDescent="0.1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</row>
    <row r="480" spans="1:19" ht="13" x14ac:dyDescent="0.1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</row>
    <row r="481" spans="1:19" ht="13" x14ac:dyDescent="0.1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</row>
    <row r="482" spans="1:19" ht="13" x14ac:dyDescent="0.1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</row>
    <row r="483" spans="1:19" ht="13" x14ac:dyDescent="0.1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</row>
    <row r="484" spans="1:19" ht="13" x14ac:dyDescent="0.1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</row>
    <row r="485" spans="1:19" ht="13" x14ac:dyDescent="0.1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</row>
    <row r="486" spans="1:19" ht="13" x14ac:dyDescent="0.1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</row>
    <row r="487" spans="1:19" ht="13" x14ac:dyDescent="0.1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</row>
    <row r="488" spans="1:19" ht="13" x14ac:dyDescent="0.1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</row>
    <row r="489" spans="1:19" ht="13" x14ac:dyDescent="0.1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</row>
    <row r="490" spans="1:19" ht="13" x14ac:dyDescent="0.1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</row>
    <row r="491" spans="1:19" ht="13" x14ac:dyDescent="0.1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</row>
    <row r="492" spans="1:19" ht="13" x14ac:dyDescent="0.1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</row>
    <row r="493" spans="1:19" ht="13" x14ac:dyDescent="0.1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</row>
    <row r="494" spans="1:19" ht="13" x14ac:dyDescent="0.1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</row>
    <row r="495" spans="1:19" ht="13" x14ac:dyDescent="0.1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</row>
    <row r="496" spans="1:19" ht="13" x14ac:dyDescent="0.1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</row>
    <row r="497" spans="1:19" ht="13" x14ac:dyDescent="0.1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</row>
    <row r="498" spans="1:19" ht="13" x14ac:dyDescent="0.1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</row>
    <row r="499" spans="1:19" ht="13" x14ac:dyDescent="0.1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</row>
    <row r="500" spans="1:19" ht="13" x14ac:dyDescent="0.1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</row>
    <row r="501" spans="1:19" ht="13" x14ac:dyDescent="0.1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</row>
    <row r="502" spans="1:19" ht="13" x14ac:dyDescent="0.1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</row>
    <row r="503" spans="1:19" ht="13" x14ac:dyDescent="0.1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</row>
    <row r="504" spans="1:19" ht="13" x14ac:dyDescent="0.1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</row>
    <row r="505" spans="1:19" ht="13" x14ac:dyDescent="0.1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</row>
    <row r="506" spans="1:19" ht="13" x14ac:dyDescent="0.1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</row>
    <row r="507" spans="1:19" ht="13" x14ac:dyDescent="0.1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</row>
    <row r="508" spans="1:19" ht="13" x14ac:dyDescent="0.1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</row>
    <row r="509" spans="1:19" ht="13" x14ac:dyDescent="0.1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</row>
    <row r="510" spans="1:19" ht="13" x14ac:dyDescent="0.1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</row>
    <row r="511" spans="1:19" ht="13" x14ac:dyDescent="0.1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</row>
    <row r="512" spans="1:19" ht="13" x14ac:dyDescent="0.1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</row>
    <row r="513" spans="1:19" ht="13" x14ac:dyDescent="0.1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</row>
    <row r="514" spans="1:19" ht="13" x14ac:dyDescent="0.1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</row>
    <row r="515" spans="1:19" ht="13" x14ac:dyDescent="0.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</row>
    <row r="516" spans="1:19" ht="13" x14ac:dyDescent="0.1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</row>
    <row r="517" spans="1:19" ht="13" x14ac:dyDescent="0.1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</row>
    <row r="518" spans="1:19" ht="13" x14ac:dyDescent="0.1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</row>
    <row r="519" spans="1:19" ht="13" x14ac:dyDescent="0.1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</row>
    <row r="520" spans="1:19" ht="13" x14ac:dyDescent="0.1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</row>
    <row r="521" spans="1:19" ht="13" x14ac:dyDescent="0.1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</row>
    <row r="522" spans="1:19" ht="13" x14ac:dyDescent="0.1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</row>
    <row r="523" spans="1:19" ht="13" x14ac:dyDescent="0.1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</row>
    <row r="524" spans="1:19" ht="13" x14ac:dyDescent="0.1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</row>
    <row r="525" spans="1:19" ht="13" x14ac:dyDescent="0.1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</row>
    <row r="526" spans="1:19" ht="13" x14ac:dyDescent="0.1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</row>
    <row r="527" spans="1:19" ht="13" x14ac:dyDescent="0.1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</row>
    <row r="528" spans="1:19" ht="13" x14ac:dyDescent="0.1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</row>
    <row r="529" spans="1:19" ht="13" x14ac:dyDescent="0.1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</row>
    <row r="530" spans="1:19" ht="13" x14ac:dyDescent="0.1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</row>
    <row r="531" spans="1:19" ht="13" x14ac:dyDescent="0.1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</row>
    <row r="532" spans="1:19" ht="13" x14ac:dyDescent="0.1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</row>
    <row r="533" spans="1:19" ht="13" x14ac:dyDescent="0.1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</row>
    <row r="534" spans="1:19" ht="13" x14ac:dyDescent="0.1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</row>
    <row r="535" spans="1:19" ht="13" x14ac:dyDescent="0.1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</row>
    <row r="536" spans="1:19" ht="13" x14ac:dyDescent="0.1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</row>
    <row r="537" spans="1:19" ht="13" x14ac:dyDescent="0.1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</row>
    <row r="538" spans="1:19" ht="13" x14ac:dyDescent="0.1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</row>
    <row r="539" spans="1:19" ht="13" x14ac:dyDescent="0.1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</row>
    <row r="540" spans="1:19" ht="13" x14ac:dyDescent="0.1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</row>
    <row r="541" spans="1:19" ht="13" x14ac:dyDescent="0.1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</row>
    <row r="542" spans="1:19" ht="13" x14ac:dyDescent="0.1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</row>
    <row r="543" spans="1:19" ht="13" x14ac:dyDescent="0.1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</row>
    <row r="544" spans="1:19" ht="13" x14ac:dyDescent="0.1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</row>
    <row r="545" spans="1:19" ht="13" x14ac:dyDescent="0.1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</row>
    <row r="546" spans="1:19" ht="13" x14ac:dyDescent="0.1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</row>
    <row r="547" spans="1:19" ht="13" x14ac:dyDescent="0.1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</row>
    <row r="548" spans="1:19" ht="13" x14ac:dyDescent="0.1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</row>
    <row r="549" spans="1:19" ht="13" x14ac:dyDescent="0.1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</row>
    <row r="550" spans="1:19" ht="13" x14ac:dyDescent="0.1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</row>
    <row r="551" spans="1:19" ht="13" x14ac:dyDescent="0.1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</row>
    <row r="552" spans="1:19" ht="13" x14ac:dyDescent="0.1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</row>
    <row r="553" spans="1:19" ht="13" x14ac:dyDescent="0.1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</row>
    <row r="554" spans="1:19" ht="13" x14ac:dyDescent="0.1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</row>
    <row r="555" spans="1:19" ht="13" x14ac:dyDescent="0.1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</row>
    <row r="556" spans="1:19" ht="13" x14ac:dyDescent="0.1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</row>
    <row r="557" spans="1:19" ht="13" x14ac:dyDescent="0.1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</row>
    <row r="558" spans="1:19" ht="13" x14ac:dyDescent="0.1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</row>
    <row r="559" spans="1:19" ht="13" x14ac:dyDescent="0.1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</row>
    <row r="560" spans="1:19" ht="13" x14ac:dyDescent="0.1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</row>
    <row r="561" spans="1:19" ht="13" x14ac:dyDescent="0.1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</row>
    <row r="562" spans="1:19" ht="13" x14ac:dyDescent="0.1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</row>
    <row r="563" spans="1:19" ht="13" x14ac:dyDescent="0.1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</row>
    <row r="564" spans="1:19" ht="13" x14ac:dyDescent="0.1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</row>
    <row r="565" spans="1:19" ht="13" x14ac:dyDescent="0.1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</row>
    <row r="566" spans="1:19" ht="13" x14ac:dyDescent="0.1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</row>
    <row r="567" spans="1:19" ht="13" x14ac:dyDescent="0.1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</row>
    <row r="568" spans="1:19" ht="13" x14ac:dyDescent="0.1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</row>
    <row r="569" spans="1:19" ht="13" x14ac:dyDescent="0.1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</row>
    <row r="570" spans="1:19" ht="13" x14ac:dyDescent="0.1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</row>
    <row r="571" spans="1:19" ht="13" x14ac:dyDescent="0.1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</row>
    <row r="572" spans="1:19" ht="13" x14ac:dyDescent="0.1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</row>
    <row r="573" spans="1:19" ht="13" x14ac:dyDescent="0.1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</row>
    <row r="574" spans="1:19" ht="13" x14ac:dyDescent="0.1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</row>
    <row r="575" spans="1:19" ht="13" x14ac:dyDescent="0.1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</row>
    <row r="576" spans="1:19" ht="13" x14ac:dyDescent="0.1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</row>
    <row r="577" spans="1:19" ht="13" x14ac:dyDescent="0.1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</row>
    <row r="578" spans="1:19" ht="13" x14ac:dyDescent="0.1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</row>
    <row r="579" spans="1:19" ht="13" x14ac:dyDescent="0.1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</row>
    <row r="580" spans="1:19" ht="13" x14ac:dyDescent="0.1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</row>
    <row r="581" spans="1:19" ht="13" x14ac:dyDescent="0.1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</row>
    <row r="582" spans="1:19" ht="13" x14ac:dyDescent="0.1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</row>
    <row r="583" spans="1:19" ht="13" x14ac:dyDescent="0.1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</row>
    <row r="584" spans="1:19" ht="13" x14ac:dyDescent="0.1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</row>
    <row r="585" spans="1:19" ht="13" x14ac:dyDescent="0.1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</row>
    <row r="586" spans="1:19" ht="13" x14ac:dyDescent="0.1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</row>
    <row r="587" spans="1:19" ht="13" x14ac:dyDescent="0.1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</row>
    <row r="588" spans="1:19" ht="13" x14ac:dyDescent="0.1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</row>
    <row r="589" spans="1:19" ht="13" x14ac:dyDescent="0.1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</row>
    <row r="590" spans="1:19" ht="13" x14ac:dyDescent="0.1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</row>
    <row r="591" spans="1:19" ht="13" x14ac:dyDescent="0.1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</row>
    <row r="592" spans="1:19" ht="13" x14ac:dyDescent="0.1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</row>
    <row r="593" spans="1:19" ht="13" x14ac:dyDescent="0.1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</row>
    <row r="594" spans="1:19" ht="13" x14ac:dyDescent="0.1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</row>
    <row r="595" spans="1:19" ht="13" x14ac:dyDescent="0.1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</row>
    <row r="596" spans="1:19" ht="13" x14ac:dyDescent="0.1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</row>
    <row r="597" spans="1:19" ht="13" x14ac:dyDescent="0.1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</row>
    <row r="598" spans="1:19" ht="13" x14ac:dyDescent="0.1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</row>
    <row r="599" spans="1:19" ht="13" x14ac:dyDescent="0.1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</row>
    <row r="600" spans="1:19" ht="13" x14ac:dyDescent="0.1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</row>
    <row r="601" spans="1:19" ht="13" x14ac:dyDescent="0.1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</row>
    <row r="602" spans="1:19" ht="13" x14ac:dyDescent="0.1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</row>
    <row r="603" spans="1:19" ht="13" x14ac:dyDescent="0.1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</row>
    <row r="604" spans="1:19" ht="13" x14ac:dyDescent="0.1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</row>
    <row r="605" spans="1:19" ht="13" x14ac:dyDescent="0.1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</row>
    <row r="606" spans="1:19" ht="13" x14ac:dyDescent="0.1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</row>
    <row r="607" spans="1:19" ht="13" x14ac:dyDescent="0.1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</row>
    <row r="608" spans="1:19" ht="13" x14ac:dyDescent="0.1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</row>
    <row r="609" spans="1:19" ht="13" x14ac:dyDescent="0.1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</row>
    <row r="610" spans="1:19" ht="13" x14ac:dyDescent="0.1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</row>
    <row r="611" spans="1:19" ht="13" x14ac:dyDescent="0.1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</row>
    <row r="612" spans="1:19" ht="13" x14ac:dyDescent="0.1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</row>
    <row r="613" spans="1:19" ht="13" x14ac:dyDescent="0.1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</row>
    <row r="614" spans="1:19" ht="13" x14ac:dyDescent="0.1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</row>
    <row r="615" spans="1:19" ht="13" x14ac:dyDescent="0.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</row>
    <row r="616" spans="1:19" ht="13" x14ac:dyDescent="0.1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</row>
    <row r="617" spans="1:19" ht="13" x14ac:dyDescent="0.1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</row>
    <row r="618" spans="1:19" ht="13" x14ac:dyDescent="0.1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</row>
    <row r="619" spans="1:19" ht="13" x14ac:dyDescent="0.1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</row>
    <row r="620" spans="1:19" ht="13" x14ac:dyDescent="0.1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</row>
    <row r="621" spans="1:19" ht="13" x14ac:dyDescent="0.1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</row>
    <row r="622" spans="1:19" ht="13" x14ac:dyDescent="0.1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</row>
    <row r="623" spans="1:19" ht="13" x14ac:dyDescent="0.1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</row>
    <row r="624" spans="1:19" ht="13" x14ac:dyDescent="0.1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</row>
    <row r="625" spans="1:19" ht="13" x14ac:dyDescent="0.1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</row>
    <row r="626" spans="1:19" ht="13" x14ac:dyDescent="0.1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</row>
    <row r="627" spans="1:19" ht="13" x14ac:dyDescent="0.1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</row>
    <row r="628" spans="1:19" ht="13" x14ac:dyDescent="0.1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</row>
    <row r="629" spans="1:19" ht="13" x14ac:dyDescent="0.1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</row>
    <row r="630" spans="1:19" ht="13" x14ac:dyDescent="0.1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</row>
    <row r="631" spans="1:19" ht="13" x14ac:dyDescent="0.1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</row>
    <row r="632" spans="1:19" ht="13" x14ac:dyDescent="0.1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</row>
    <row r="633" spans="1:19" ht="13" x14ac:dyDescent="0.1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</row>
    <row r="634" spans="1:19" ht="13" x14ac:dyDescent="0.1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</row>
    <row r="635" spans="1:19" ht="13" x14ac:dyDescent="0.1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</row>
    <row r="636" spans="1:19" ht="13" x14ac:dyDescent="0.1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</row>
    <row r="637" spans="1:19" ht="13" x14ac:dyDescent="0.1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</row>
    <row r="638" spans="1:19" ht="13" x14ac:dyDescent="0.1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</row>
    <row r="639" spans="1:19" ht="13" x14ac:dyDescent="0.1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</row>
    <row r="640" spans="1:19" ht="13" x14ac:dyDescent="0.1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</row>
    <row r="641" spans="1:19" ht="13" x14ac:dyDescent="0.1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</row>
    <row r="642" spans="1:19" ht="13" x14ac:dyDescent="0.1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</row>
    <row r="643" spans="1:19" ht="13" x14ac:dyDescent="0.1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</row>
    <row r="644" spans="1:19" ht="13" x14ac:dyDescent="0.1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</row>
    <row r="645" spans="1:19" ht="13" x14ac:dyDescent="0.1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</row>
    <row r="646" spans="1:19" ht="13" x14ac:dyDescent="0.1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</row>
    <row r="647" spans="1:19" ht="13" x14ac:dyDescent="0.1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</row>
    <row r="648" spans="1:19" ht="13" x14ac:dyDescent="0.1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</row>
    <row r="649" spans="1:19" ht="13" x14ac:dyDescent="0.1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</row>
    <row r="650" spans="1:19" ht="13" x14ac:dyDescent="0.1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</row>
    <row r="651" spans="1:19" ht="13" x14ac:dyDescent="0.1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</row>
    <row r="652" spans="1:19" ht="13" x14ac:dyDescent="0.1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</row>
    <row r="653" spans="1:19" ht="13" x14ac:dyDescent="0.1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</row>
    <row r="654" spans="1:19" ht="13" x14ac:dyDescent="0.1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</row>
    <row r="655" spans="1:19" ht="13" x14ac:dyDescent="0.1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</row>
    <row r="656" spans="1:19" ht="13" x14ac:dyDescent="0.1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</row>
    <row r="657" spans="1:19" ht="13" x14ac:dyDescent="0.1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</row>
    <row r="658" spans="1:19" ht="13" x14ac:dyDescent="0.1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</row>
    <row r="659" spans="1:19" ht="13" x14ac:dyDescent="0.1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</row>
    <row r="660" spans="1:19" ht="13" x14ac:dyDescent="0.1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</row>
    <row r="661" spans="1:19" ht="13" x14ac:dyDescent="0.1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</row>
    <row r="662" spans="1:19" ht="13" x14ac:dyDescent="0.1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</row>
    <row r="663" spans="1:19" ht="13" x14ac:dyDescent="0.1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</row>
    <row r="664" spans="1:19" ht="13" x14ac:dyDescent="0.1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</row>
    <row r="665" spans="1:19" ht="13" x14ac:dyDescent="0.1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</row>
    <row r="666" spans="1:19" ht="13" x14ac:dyDescent="0.1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</row>
    <row r="667" spans="1:19" ht="13" x14ac:dyDescent="0.1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</row>
    <row r="668" spans="1:19" ht="13" x14ac:dyDescent="0.1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</row>
    <row r="669" spans="1:19" ht="13" x14ac:dyDescent="0.1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</row>
    <row r="670" spans="1:19" ht="13" x14ac:dyDescent="0.1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</row>
    <row r="671" spans="1:19" ht="13" x14ac:dyDescent="0.1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</row>
    <row r="672" spans="1:19" ht="13" x14ac:dyDescent="0.1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</row>
    <row r="673" spans="1:19" ht="13" x14ac:dyDescent="0.1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</row>
    <row r="674" spans="1:19" ht="13" x14ac:dyDescent="0.1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</row>
    <row r="675" spans="1:19" ht="13" x14ac:dyDescent="0.1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</row>
    <row r="676" spans="1:19" ht="13" x14ac:dyDescent="0.1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</row>
    <row r="677" spans="1:19" ht="13" x14ac:dyDescent="0.1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</row>
    <row r="678" spans="1:19" ht="13" x14ac:dyDescent="0.1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</row>
    <row r="679" spans="1:19" ht="13" x14ac:dyDescent="0.1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</row>
    <row r="680" spans="1:19" ht="13" x14ac:dyDescent="0.1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</row>
    <row r="681" spans="1:19" ht="13" x14ac:dyDescent="0.1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</row>
    <row r="682" spans="1:19" ht="13" x14ac:dyDescent="0.1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</row>
    <row r="683" spans="1:19" ht="13" x14ac:dyDescent="0.1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</row>
    <row r="684" spans="1:19" ht="13" x14ac:dyDescent="0.1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</row>
    <row r="685" spans="1:19" ht="13" x14ac:dyDescent="0.1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</row>
    <row r="686" spans="1:19" ht="13" x14ac:dyDescent="0.1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</row>
    <row r="687" spans="1:19" ht="13" x14ac:dyDescent="0.1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</row>
    <row r="688" spans="1:19" ht="13" x14ac:dyDescent="0.1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</row>
    <row r="689" spans="1:19" ht="13" x14ac:dyDescent="0.1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</row>
    <row r="690" spans="1:19" ht="13" x14ac:dyDescent="0.1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</row>
    <row r="691" spans="1:19" ht="13" x14ac:dyDescent="0.1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</row>
    <row r="692" spans="1:19" ht="13" x14ac:dyDescent="0.1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</row>
    <row r="693" spans="1:19" ht="13" x14ac:dyDescent="0.1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</row>
    <row r="694" spans="1:19" ht="13" x14ac:dyDescent="0.1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</row>
    <row r="695" spans="1:19" ht="13" x14ac:dyDescent="0.1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</row>
    <row r="696" spans="1:19" ht="13" x14ac:dyDescent="0.1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</row>
    <row r="697" spans="1:19" ht="13" x14ac:dyDescent="0.1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</row>
    <row r="698" spans="1:19" ht="13" x14ac:dyDescent="0.1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</row>
    <row r="699" spans="1:19" ht="13" x14ac:dyDescent="0.1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</row>
    <row r="700" spans="1:19" ht="13" x14ac:dyDescent="0.1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</row>
    <row r="701" spans="1:19" ht="13" x14ac:dyDescent="0.1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</row>
    <row r="702" spans="1:19" ht="13" x14ac:dyDescent="0.1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</row>
    <row r="703" spans="1:19" ht="13" x14ac:dyDescent="0.1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</row>
    <row r="704" spans="1:19" ht="13" x14ac:dyDescent="0.1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</row>
    <row r="705" spans="1:19" ht="13" x14ac:dyDescent="0.1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</row>
    <row r="706" spans="1:19" ht="13" x14ac:dyDescent="0.1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</row>
    <row r="707" spans="1:19" ht="13" x14ac:dyDescent="0.1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</row>
    <row r="708" spans="1:19" ht="13" x14ac:dyDescent="0.1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</row>
    <row r="709" spans="1:19" ht="13" x14ac:dyDescent="0.1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</row>
    <row r="710" spans="1:19" ht="13" x14ac:dyDescent="0.1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</row>
    <row r="711" spans="1:19" ht="13" x14ac:dyDescent="0.1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</row>
    <row r="712" spans="1:19" ht="13" x14ac:dyDescent="0.1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</row>
    <row r="713" spans="1:19" ht="13" x14ac:dyDescent="0.1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</row>
    <row r="714" spans="1:19" ht="13" x14ac:dyDescent="0.1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</row>
    <row r="715" spans="1:19" ht="13" x14ac:dyDescent="0.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</row>
    <row r="716" spans="1:19" ht="13" x14ac:dyDescent="0.1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</row>
    <row r="717" spans="1:19" ht="13" x14ac:dyDescent="0.1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</row>
    <row r="718" spans="1:19" ht="13" x14ac:dyDescent="0.1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</row>
    <row r="719" spans="1:19" ht="13" x14ac:dyDescent="0.1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</row>
    <row r="720" spans="1:19" ht="13" x14ac:dyDescent="0.1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</row>
    <row r="721" spans="1:19" ht="13" x14ac:dyDescent="0.1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</row>
    <row r="722" spans="1:19" ht="13" x14ac:dyDescent="0.1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</row>
    <row r="723" spans="1:19" ht="13" x14ac:dyDescent="0.1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</row>
    <row r="724" spans="1:19" ht="13" x14ac:dyDescent="0.1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</row>
    <row r="725" spans="1:19" ht="13" x14ac:dyDescent="0.1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</row>
    <row r="726" spans="1:19" ht="13" x14ac:dyDescent="0.1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</row>
    <row r="727" spans="1:19" ht="13" x14ac:dyDescent="0.1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</row>
    <row r="728" spans="1:19" ht="13" x14ac:dyDescent="0.1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</row>
    <row r="729" spans="1:19" ht="13" x14ac:dyDescent="0.1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</row>
    <row r="730" spans="1:19" ht="13" x14ac:dyDescent="0.1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</row>
    <row r="731" spans="1:19" ht="13" x14ac:dyDescent="0.1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</row>
    <row r="732" spans="1:19" ht="13" x14ac:dyDescent="0.1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</row>
    <row r="733" spans="1:19" ht="13" x14ac:dyDescent="0.1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</row>
    <row r="734" spans="1:19" ht="13" x14ac:dyDescent="0.1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</row>
    <row r="735" spans="1:19" ht="13" x14ac:dyDescent="0.1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</row>
    <row r="736" spans="1:19" ht="13" x14ac:dyDescent="0.1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</row>
    <row r="737" spans="1:19" ht="13" x14ac:dyDescent="0.1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</row>
    <row r="738" spans="1:19" ht="13" x14ac:dyDescent="0.1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</row>
    <row r="739" spans="1:19" ht="13" x14ac:dyDescent="0.1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</row>
    <row r="740" spans="1:19" ht="13" x14ac:dyDescent="0.1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</row>
    <row r="741" spans="1:19" ht="13" x14ac:dyDescent="0.1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</row>
    <row r="742" spans="1:19" ht="13" x14ac:dyDescent="0.1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</row>
    <row r="743" spans="1:19" ht="13" x14ac:dyDescent="0.1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</row>
    <row r="744" spans="1:19" ht="13" x14ac:dyDescent="0.1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</row>
    <row r="745" spans="1:19" ht="13" x14ac:dyDescent="0.1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</row>
    <row r="746" spans="1:19" ht="13" x14ac:dyDescent="0.1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</row>
    <row r="747" spans="1:19" ht="13" x14ac:dyDescent="0.1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</row>
    <row r="748" spans="1:19" ht="13" x14ac:dyDescent="0.1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</row>
    <row r="749" spans="1:19" ht="13" x14ac:dyDescent="0.1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</row>
    <row r="750" spans="1:19" ht="13" x14ac:dyDescent="0.1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</row>
    <row r="751" spans="1:19" ht="13" x14ac:dyDescent="0.1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</row>
    <row r="752" spans="1:19" ht="13" x14ac:dyDescent="0.1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</row>
    <row r="753" spans="1:19" ht="13" x14ac:dyDescent="0.1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</row>
    <row r="754" spans="1:19" ht="13" x14ac:dyDescent="0.1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</row>
    <row r="755" spans="1:19" ht="13" x14ac:dyDescent="0.1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</row>
    <row r="756" spans="1:19" ht="13" x14ac:dyDescent="0.1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</row>
    <row r="757" spans="1:19" ht="13" x14ac:dyDescent="0.1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</row>
    <row r="758" spans="1:19" ht="13" x14ac:dyDescent="0.1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</row>
    <row r="759" spans="1:19" ht="13" x14ac:dyDescent="0.1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</row>
    <row r="760" spans="1:19" ht="13" x14ac:dyDescent="0.1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</row>
    <row r="761" spans="1:19" ht="13" x14ac:dyDescent="0.1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</row>
    <row r="762" spans="1:19" ht="13" x14ac:dyDescent="0.1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</row>
    <row r="763" spans="1:19" ht="13" x14ac:dyDescent="0.1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</row>
    <row r="764" spans="1:19" ht="13" x14ac:dyDescent="0.1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</row>
    <row r="765" spans="1:19" ht="13" x14ac:dyDescent="0.1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</row>
    <row r="766" spans="1:19" ht="13" x14ac:dyDescent="0.1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</row>
    <row r="767" spans="1:19" ht="13" x14ac:dyDescent="0.1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</row>
    <row r="768" spans="1:19" ht="13" x14ac:dyDescent="0.1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</row>
    <row r="769" spans="1:19" ht="13" x14ac:dyDescent="0.1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</row>
    <row r="770" spans="1:19" ht="13" x14ac:dyDescent="0.1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</row>
    <row r="771" spans="1:19" ht="13" x14ac:dyDescent="0.1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</row>
    <row r="772" spans="1:19" ht="13" x14ac:dyDescent="0.1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</row>
    <row r="773" spans="1:19" ht="13" x14ac:dyDescent="0.1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</row>
    <row r="774" spans="1:19" ht="13" x14ac:dyDescent="0.1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</row>
    <row r="775" spans="1:19" ht="13" x14ac:dyDescent="0.1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</row>
    <row r="776" spans="1:19" ht="13" x14ac:dyDescent="0.1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</row>
    <row r="777" spans="1:19" ht="13" x14ac:dyDescent="0.1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</row>
    <row r="778" spans="1:19" ht="13" x14ac:dyDescent="0.1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</row>
    <row r="779" spans="1:19" ht="13" x14ac:dyDescent="0.1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</row>
    <row r="780" spans="1:19" ht="13" x14ac:dyDescent="0.1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</row>
    <row r="781" spans="1:19" ht="13" x14ac:dyDescent="0.1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</row>
    <row r="782" spans="1:19" ht="13" x14ac:dyDescent="0.1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</row>
    <row r="783" spans="1:19" ht="13" x14ac:dyDescent="0.1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</row>
    <row r="784" spans="1:19" ht="13" x14ac:dyDescent="0.1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</row>
    <row r="785" spans="1:19" ht="13" x14ac:dyDescent="0.1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</row>
    <row r="786" spans="1:19" ht="13" x14ac:dyDescent="0.1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</row>
    <row r="787" spans="1:19" ht="13" x14ac:dyDescent="0.1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</row>
    <row r="788" spans="1:19" ht="13" x14ac:dyDescent="0.1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</row>
    <row r="789" spans="1:19" ht="13" x14ac:dyDescent="0.1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</row>
    <row r="790" spans="1:19" ht="13" x14ac:dyDescent="0.1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</row>
    <row r="791" spans="1:19" ht="13" x14ac:dyDescent="0.1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</row>
    <row r="792" spans="1:19" ht="13" x14ac:dyDescent="0.1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</row>
    <row r="793" spans="1:19" ht="13" x14ac:dyDescent="0.1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</row>
    <row r="794" spans="1:19" ht="13" x14ac:dyDescent="0.1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</row>
    <row r="795" spans="1:19" ht="13" x14ac:dyDescent="0.1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</row>
    <row r="796" spans="1:19" ht="13" x14ac:dyDescent="0.1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</row>
    <row r="797" spans="1:19" ht="13" x14ac:dyDescent="0.1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</row>
    <row r="798" spans="1:19" ht="13" x14ac:dyDescent="0.1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</row>
    <row r="799" spans="1:19" ht="13" x14ac:dyDescent="0.1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</row>
    <row r="800" spans="1:19" ht="13" x14ac:dyDescent="0.1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</row>
    <row r="801" spans="1:19" ht="13" x14ac:dyDescent="0.1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</row>
    <row r="802" spans="1:19" ht="13" x14ac:dyDescent="0.1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</row>
    <row r="803" spans="1:19" ht="13" x14ac:dyDescent="0.1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</row>
    <row r="804" spans="1:19" ht="13" x14ac:dyDescent="0.1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</row>
    <row r="805" spans="1:19" ht="13" x14ac:dyDescent="0.1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</row>
    <row r="806" spans="1:19" ht="13" x14ac:dyDescent="0.1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</row>
    <row r="807" spans="1:19" ht="13" x14ac:dyDescent="0.1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</row>
    <row r="808" spans="1:19" ht="13" x14ac:dyDescent="0.1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</row>
    <row r="809" spans="1:19" ht="13" x14ac:dyDescent="0.1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</row>
    <row r="810" spans="1:19" ht="13" x14ac:dyDescent="0.1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</row>
    <row r="811" spans="1:19" ht="13" x14ac:dyDescent="0.1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</row>
    <row r="812" spans="1:19" ht="13" x14ac:dyDescent="0.1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</row>
    <row r="813" spans="1:19" ht="13" x14ac:dyDescent="0.1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</row>
    <row r="814" spans="1:19" ht="13" x14ac:dyDescent="0.1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</row>
    <row r="815" spans="1:19" ht="13" x14ac:dyDescent="0.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</row>
    <row r="816" spans="1:19" ht="13" x14ac:dyDescent="0.1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</row>
    <row r="817" spans="1:19" ht="13" x14ac:dyDescent="0.1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</row>
    <row r="818" spans="1:19" ht="13" x14ac:dyDescent="0.1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</row>
    <row r="819" spans="1:19" ht="13" x14ac:dyDescent="0.1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</row>
    <row r="820" spans="1:19" ht="13" x14ac:dyDescent="0.1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</row>
    <row r="821" spans="1:19" ht="13" x14ac:dyDescent="0.1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</row>
    <row r="822" spans="1:19" ht="13" x14ac:dyDescent="0.1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</row>
    <row r="823" spans="1:19" ht="13" x14ac:dyDescent="0.1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</row>
    <row r="824" spans="1:19" ht="13" x14ac:dyDescent="0.1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</row>
    <row r="825" spans="1:19" ht="13" x14ac:dyDescent="0.1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</row>
    <row r="826" spans="1:19" ht="13" x14ac:dyDescent="0.1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</row>
    <row r="827" spans="1:19" ht="13" x14ac:dyDescent="0.1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</row>
    <row r="828" spans="1:19" ht="13" x14ac:dyDescent="0.1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</row>
    <row r="829" spans="1:19" ht="13" x14ac:dyDescent="0.1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</row>
    <row r="830" spans="1:19" ht="13" x14ac:dyDescent="0.1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</row>
    <row r="831" spans="1:19" ht="13" x14ac:dyDescent="0.1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</row>
    <row r="832" spans="1:19" ht="13" x14ac:dyDescent="0.1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</row>
    <row r="833" spans="1:19" ht="13" x14ac:dyDescent="0.1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</row>
    <row r="834" spans="1:19" ht="13" x14ac:dyDescent="0.1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</row>
    <row r="835" spans="1:19" ht="13" x14ac:dyDescent="0.1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</row>
    <row r="836" spans="1:19" ht="13" x14ac:dyDescent="0.1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</row>
    <row r="837" spans="1:19" ht="13" x14ac:dyDescent="0.1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</row>
    <row r="838" spans="1:19" ht="13" x14ac:dyDescent="0.1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</row>
    <row r="839" spans="1:19" ht="13" x14ac:dyDescent="0.1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</row>
    <row r="840" spans="1:19" ht="13" x14ac:dyDescent="0.1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</row>
    <row r="841" spans="1:19" ht="13" x14ac:dyDescent="0.1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</row>
    <row r="842" spans="1:19" ht="13" x14ac:dyDescent="0.1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</row>
    <row r="843" spans="1:19" ht="13" x14ac:dyDescent="0.1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</row>
    <row r="844" spans="1:19" ht="13" x14ac:dyDescent="0.1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</row>
    <row r="845" spans="1:19" ht="13" x14ac:dyDescent="0.1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</row>
    <row r="846" spans="1:19" ht="13" x14ac:dyDescent="0.1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</row>
    <row r="847" spans="1:19" ht="13" x14ac:dyDescent="0.1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</row>
    <row r="848" spans="1:19" ht="13" x14ac:dyDescent="0.1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</row>
    <row r="849" spans="1:19" ht="13" x14ac:dyDescent="0.1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</row>
    <row r="850" spans="1:19" ht="13" x14ac:dyDescent="0.1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</row>
    <row r="851" spans="1:19" ht="13" x14ac:dyDescent="0.1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</row>
    <row r="852" spans="1:19" ht="13" x14ac:dyDescent="0.1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</row>
    <row r="853" spans="1:19" ht="13" x14ac:dyDescent="0.1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</row>
    <row r="854" spans="1:19" ht="13" x14ac:dyDescent="0.1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</row>
    <row r="855" spans="1:19" ht="13" x14ac:dyDescent="0.1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</row>
    <row r="856" spans="1:19" ht="13" x14ac:dyDescent="0.1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</row>
    <row r="857" spans="1:19" ht="13" x14ac:dyDescent="0.1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</row>
    <row r="858" spans="1:19" ht="13" x14ac:dyDescent="0.1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</row>
    <row r="859" spans="1:19" ht="13" x14ac:dyDescent="0.1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</row>
    <row r="860" spans="1:19" ht="13" x14ac:dyDescent="0.1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</row>
    <row r="861" spans="1:19" ht="13" x14ac:dyDescent="0.1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</row>
    <row r="862" spans="1:19" ht="13" x14ac:dyDescent="0.1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</row>
    <row r="863" spans="1:19" ht="13" x14ac:dyDescent="0.1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</row>
    <row r="864" spans="1:19" ht="13" x14ac:dyDescent="0.1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</row>
    <row r="865" spans="1:19" ht="13" x14ac:dyDescent="0.1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</row>
    <row r="866" spans="1:19" ht="13" x14ac:dyDescent="0.1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</row>
    <row r="867" spans="1:19" ht="13" x14ac:dyDescent="0.1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</row>
    <row r="868" spans="1:19" ht="13" x14ac:dyDescent="0.1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</row>
    <row r="869" spans="1:19" ht="13" x14ac:dyDescent="0.1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</row>
    <row r="870" spans="1:19" ht="13" x14ac:dyDescent="0.1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</row>
    <row r="871" spans="1:19" ht="13" x14ac:dyDescent="0.1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</row>
    <row r="872" spans="1:19" ht="13" x14ac:dyDescent="0.1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</row>
    <row r="873" spans="1:19" ht="13" x14ac:dyDescent="0.1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</row>
    <row r="874" spans="1:19" ht="13" x14ac:dyDescent="0.1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</row>
    <row r="875" spans="1:19" ht="13" x14ac:dyDescent="0.1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</row>
    <row r="876" spans="1:19" ht="13" x14ac:dyDescent="0.1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</row>
    <row r="877" spans="1:19" ht="13" x14ac:dyDescent="0.1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</row>
    <row r="878" spans="1:19" ht="13" x14ac:dyDescent="0.1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</row>
    <row r="879" spans="1:19" ht="13" x14ac:dyDescent="0.1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</row>
    <row r="880" spans="1:19" ht="13" x14ac:dyDescent="0.1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</row>
    <row r="881" spans="1:19" ht="13" x14ac:dyDescent="0.1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</row>
    <row r="882" spans="1:19" ht="13" x14ac:dyDescent="0.1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</row>
    <row r="883" spans="1:19" ht="13" x14ac:dyDescent="0.1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</row>
    <row r="884" spans="1:19" ht="13" x14ac:dyDescent="0.1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</row>
    <row r="885" spans="1:19" ht="13" x14ac:dyDescent="0.1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</row>
    <row r="886" spans="1:19" ht="13" x14ac:dyDescent="0.1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</row>
    <row r="887" spans="1:19" ht="13" x14ac:dyDescent="0.1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</row>
    <row r="888" spans="1:19" ht="13" x14ac:dyDescent="0.1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</row>
    <row r="889" spans="1:19" ht="13" x14ac:dyDescent="0.1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</row>
    <row r="890" spans="1:19" ht="13" x14ac:dyDescent="0.1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</row>
    <row r="891" spans="1:19" ht="13" x14ac:dyDescent="0.1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</row>
    <row r="892" spans="1:19" ht="13" x14ac:dyDescent="0.1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</row>
    <row r="893" spans="1:19" ht="13" x14ac:dyDescent="0.1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</row>
    <row r="894" spans="1:19" ht="13" x14ac:dyDescent="0.1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</row>
    <row r="895" spans="1:19" ht="13" x14ac:dyDescent="0.1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</row>
    <row r="896" spans="1:19" ht="13" x14ac:dyDescent="0.1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</row>
    <row r="897" spans="1:19" ht="13" x14ac:dyDescent="0.1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</row>
    <row r="898" spans="1:19" ht="13" x14ac:dyDescent="0.1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</row>
    <row r="899" spans="1:19" ht="13" x14ac:dyDescent="0.1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</row>
    <row r="900" spans="1:19" ht="13" x14ac:dyDescent="0.1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</row>
    <row r="901" spans="1:19" ht="13" x14ac:dyDescent="0.1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</row>
    <row r="902" spans="1:19" ht="13" x14ac:dyDescent="0.1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</row>
    <row r="903" spans="1:19" ht="13" x14ac:dyDescent="0.1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</row>
    <row r="904" spans="1:19" ht="13" x14ac:dyDescent="0.1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</row>
    <row r="905" spans="1:19" ht="13" x14ac:dyDescent="0.1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</row>
    <row r="906" spans="1:19" ht="13" x14ac:dyDescent="0.1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</row>
    <row r="907" spans="1:19" ht="13" x14ac:dyDescent="0.1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</row>
    <row r="908" spans="1:19" ht="13" x14ac:dyDescent="0.1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</row>
    <row r="909" spans="1:19" ht="13" x14ac:dyDescent="0.1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</row>
    <row r="910" spans="1:19" ht="13" x14ac:dyDescent="0.1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</row>
    <row r="911" spans="1:19" ht="13" x14ac:dyDescent="0.1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</row>
    <row r="912" spans="1:19" ht="13" x14ac:dyDescent="0.1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</row>
    <row r="913" spans="1:19" ht="13" x14ac:dyDescent="0.1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</row>
    <row r="914" spans="1:19" ht="13" x14ac:dyDescent="0.1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</row>
    <row r="915" spans="1:19" ht="13" x14ac:dyDescent="0.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</row>
    <row r="916" spans="1:19" ht="13" x14ac:dyDescent="0.1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</row>
    <row r="917" spans="1:19" ht="13" x14ac:dyDescent="0.1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</row>
    <row r="918" spans="1:19" ht="13" x14ac:dyDescent="0.1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</row>
    <row r="919" spans="1:19" ht="13" x14ac:dyDescent="0.1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</row>
    <row r="920" spans="1:19" ht="13" x14ac:dyDescent="0.1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</row>
    <row r="921" spans="1:19" ht="13" x14ac:dyDescent="0.1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</row>
    <row r="922" spans="1:19" ht="13" x14ac:dyDescent="0.1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</row>
    <row r="923" spans="1:19" ht="13" x14ac:dyDescent="0.1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</row>
    <row r="924" spans="1:19" ht="13" x14ac:dyDescent="0.1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</row>
    <row r="925" spans="1:19" ht="13" x14ac:dyDescent="0.1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</row>
    <row r="926" spans="1:19" ht="13" x14ac:dyDescent="0.1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</row>
    <row r="927" spans="1:19" ht="13" x14ac:dyDescent="0.1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</row>
    <row r="928" spans="1:19" ht="13" x14ac:dyDescent="0.1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</row>
    <row r="929" spans="1:19" ht="13" x14ac:dyDescent="0.1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</row>
    <row r="930" spans="1:19" ht="13" x14ac:dyDescent="0.1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</row>
    <row r="931" spans="1:19" ht="13" x14ac:dyDescent="0.1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</row>
    <row r="932" spans="1:19" ht="13" x14ac:dyDescent="0.1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</row>
    <row r="933" spans="1:19" ht="13" x14ac:dyDescent="0.1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</row>
    <row r="934" spans="1:19" ht="13" x14ac:dyDescent="0.1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</row>
    <row r="935" spans="1:19" ht="13" x14ac:dyDescent="0.1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</row>
    <row r="936" spans="1:19" ht="13" x14ac:dyDescent="0.1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</row>
    <row r="937" spans="1:19" ht="13" x14ac:dyDescent="0.1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</row>
    <row r="938" spans="1:19" ht="13" x14ac:dyDescent="0.1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</row>
    <row r="939" spans="1:19" ht="13" x14ac:dyDescent="0.1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</row>
    <row r="940" spans="1:19" ht="13" x14ac:dyDescent="0.1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</row>
    <row r="941" spans="1:19" ht="13" x14ac:dyDescent="0.1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</row>
    <row r="942" spans="1:19" ht="13" x14ac:dyDescent="0.1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</row>
    <row r="943" spans="1:19" ht="13" x14ac:dyDescent="0.1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</row>
    <row r="944" spans="1:19" ht="13" x14ac:dyDescent="0.1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</row>
    <row r="945" spans="1:19" ht="13" x14ac:dyDescent="0.1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</row>
    <row r="946" spans="1:19" ht="13" x14ac:dyDescent="0.1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</row>
    <row r="947" spans="1:19" ht="13" x14ac:dyDescent="0.1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</row>
    <row r="948" spans="1:19" ht="13" x14ac:dyDescent="0.1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</row>
    <row r="949" spans="1:19" ht="13" x14ac:dyDescent="0.1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</row>
    <row r="950" spans="1:19" ht="13" x14ac:dyDescent="0.1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</row>
    <row r="951" spans="1:19" ht="13" x14ac:dyDescent="0.1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</row>
    <row r="952" spans="1:19" ht="13" x14ac:dyDescent="0.1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</row>
    <row r="953" spans="1:19" ht="13" x14ac:dyDescent="0.1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</row>
    <row r="954" spans="1:19" ht="13" x14ac:dyDescent="0.1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</row>
    <row r="955" spans="1:19" ht="13" x14ac:dyDescent="0.1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</row>
    <row r="956" spans="1:19" ht="13" x14ac:dyDescent="0.1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</row>
    <row r="957" spans="1:19" ht="13" x14ac:dyDescent="0.1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</row>
    <row r="958" spans="1:19" ht="13" x14ac:dyDescent="0.1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</row>
    <row r="959" spans="1:19" ht="13" x14ac:dyDescent="0.1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</row>
    <row r="960" spans="1:19" ht="13" x14ac:dyDescent="0.1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</row>
    <row r="961" spans="1:19" ht="13" x14ac:dyDescent="0.1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</row>
    <row r="962" spans="1:19" ht="13" x14ac:dyDescent="0.1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</row>
    <row r="963" spans="1:19" ht="13" x14ac:dyDescent="0.1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</row>
    <row r="964" spans="1:19" ht="13" x14ac:dyDescent="0.1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</row>
    <row r="965" spans="1:19" ht="13" x14ac:dyDescent="0.1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</row>
    <row r="966" spans="1:19" ht="13" x14ac:dyDescent="0.1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</row>
    <row r="967" spans="1:19" ht="13" x14ac:dyDescent="0.1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</row>
    <row r="968" spans="1:19" ht="13" x14ac:dyDescent="0.1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</row>
    <row r="969" spans="1:19" ht="13" x14ac:dyDescent="0.1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</row>
    <row r="970" spans="1:19" ht="13" x14ac:dyDescent="0.1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</row>
    <row r="971" spans="1:19" ht="13" x14ac:dyDescent="0.1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</row>
    <row r="972" spans="1:19" ht="13" x14ac:dyDescent="0.1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</row>
    <row r="973" spans="1:19" ht="13" x14ac:dyDescent="0.1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</row>
    <row r="974" spans="1:19" ht="13" x14ac:dyDescent="0.1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</row>
    <row r="975" spans="1:19" ht="13" x14ac:dyDescent="0.1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</row>
    <row r="976" spans="1:19" ht="13" x14ac:dyDescent="0.1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</row>
    <row r="977" spans="1:19" ht="13" x14ac:dyDescent="0.1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</row>
    <row r="978" spans="1:19" ht="13" x14ac:dyDescent="0.1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</row>
    <row r="979" spans="1:19" ht="13" x14ac:dyDescent="0.1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</row>
    <row r="980" spans="1:19" ht="13" x14ac:dyDescent="0.1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</row>
    <row r="981" spans="1:19" ht="13" x14ac:dyDescent="0.1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</row>
    <row r="982" spans="1:19" ht="13" x14ac:dyDescent="0.1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</row>
    <row r="983" spans="1:19" ht="13" x14ac:dyDescent="0.1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</row>
    <row r="984" spans="1:19" ht="13" x14ac:dyDescent="0.1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</row>
    <row r="985" spans="1:19" ht="13" x14ac:dyDescent="0.1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</row>
    <row r="986" spans="1:19" ht="13" x14ac:dyDescent="0.1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</row>
    <row r="987" spans="1:19" ht="13" x14ac:dyDescent="0.1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</row>
    <row r="988" spans="1:19" ht="13" x14ac:dyDescent="0.1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</row>
    <row r="989" spans="1:19" ht="13" x14ac:dyDescent="0.1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</row>
    <row r="990" spans="1:19" ht="13" x14ac:dyDescent="0.1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</row>
    <row r="991" spans="1:19" ht="13" x14ac:dyDescent="0.1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</row>
    <row r="992" spans="1:19" ht="13" x14ac:dyDescent="0.1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</row>
    <row r="993" spans="1:19" ht="13" x14ac:dyDescent="0.1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</row>
    <row r="994" spans="1:19" ht="13" x14ac:dyDescent="0.1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</row>
    <row r="995" spans="1:19" ht="13" x14ac:dyDescent="0.1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</row>
    <row r="996" spans="1:19" ht="13" x14ac:dyDescent="0.1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</row>
    <row r="997" spans="1:19" ht="13" x14ac:dyDescent="0.1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</row>
    <row r="998" spans="1:19" ht="13" x14ac:dyDescent="0.1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</row>
    <row r="999" spans="1:19" ht="13" x14ac:dyDescent="0.1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</row>
    <row r="1000" spans="1:19" ht="13" x14ac:dyDescent="0.1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R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2.6640625" defaultRowHeight="15.75" customHeight="1" x14ac:dyDescent="0.15"/>
  <cols>
    <col min="3" max="3" width="15.83203125" customWidth="1"/>
    <col min="4" max="4" width="40" customWidth="1"/>
    <col min="5" max="5" width="15.1640625" customWidth="1"/>
    <col min="6" max="7" width="7.6640625" customWidth="1"/>
    <col min="9" max="9" width="7.33203125" customWidth="1"/>
    <col min="10" max="10" width="5.33203125" customWidth="1"/>
    <col min="11" max="11" width="4.6640625" customWidth="1"/>
    <col min="12" max="12" width="5.33203125" customWidth="1"/>
    <col min="13" max="13" width="10.5" customWidth="1"/>
    <col min="14" max="14" width="10.6640625" customWidth="1"/>
    <col min="15" max="15" width="11" customWidth="1"/>
    <col min="16" max="16" width="11.1640625" customWidth="1"/>
    <col min="17" max="17" width="15.33203125" customWidth="1"/>
    <col min="18" max="18" width="14.33203125" customWidth="1"/>
  </cols>
  <sheetData>
    <row r="1" spans="1:18" ht="15.75" customHeight="1" x14ac:dyDescent="0.15">
      <c r="A1" s="25" t="s">
        <v>119</v>
      </c>
      <c r="B1" s="25" t="s">
        <v>1100</v>
      </c>
      <c r="C1" s="29" t="s">
        <v>1101</v>
      </c>
      <c r="D1" s="29" t="s">
        <v>1102</v>
      </c>
      <c r="E1" s="25" t="s">
        <v>1103</v>
      </c>
      <c r="F1" s="25" t="s">
        <v>120</v>
      </c>
      <c r="G1" s="25" t="s">
        <v>121</v>
      </c>
      <c r="H1" s="25" t="s">
        <v>1104</v>
      </c>
      <c r="I1" s="25" t="s">
        <v>123</v>
      </c>
      <c r="J1" s="25" t="s">
        <v>116</v>
      </c>
      <c r="K1" s="25" t="s">
        <v>117</v>
      </c>
      <c r="L1" s="25" t="s">
        <v>111</v>
      </c>
      <c r="M1" s="25" t="s">
        <v>1105</v>
      </c>
      <c r="N1" s="25" t="s">
        <v>1106</v>
      </c>
      <c r="O1" s="25" t="s">
        <v>1107</v>
      </c>
      <c r="P1" s="25" t="s">
        <v>1108</v>
      </c>
      <c r="Q1" s="25" t="s">
        <v>130</v>
      </c>
      <c r="R1" s="25" t="s">
        <v>131</v>
      </c>
    </row>
    <row r="2" spans="1:18" ht="15.75" customHeight="1" x14ac:dyDescent="0.15">
      <c r="A2" s="26" t="s">
        <v>134</v>
      </c>
      <c r="B2" s="26" t="s">
        <v>143</v>
      </c>
      <c r="C2" s="30" t="s">
        <v>1109</v>
      </c>
      <c r="D2" s="30" t="s">
        <v>1110</v>
      </c>
      <c r="E2" s="31" t="str">
        <f>HYPERLINK("https://www.ensembl.org/Homo_sapiens/Gene/Summary?g=" &amp; C2)</f>
        <v>https://www.ensembl.org/Homo_sapiens/Gene/Summary?g=ENSG00000189420</v>
      </c>
      <c r="F2" s="27">
        <v>513</v>
      </c>
      <c r="G2" s="27">
        <v>1151</v>
      </c>
      <c r="H2" s="27">
        <v>2.6684000000000001</v>
      </c>
      <c r="I2" s="27">
        <v>3.5514000000000001</v>
      </c>
      <c r="J2" s="27">
        <v>0.67749999999999999</v>
      </c>
      <c r="K2" s="27">
        <v>0.1908</v>
      </c>
      <c r="L2" s="27">
        <v>3.0203000000000002</v>
      </c>
      <c r="M2" s="26" t="s">
        <v>142</v>
      </c>
      <c r="N2" s="27">
        <v>682</v>
      </c>
      <c r="O2" s="26" t="s">
        <v>1111</v>
      </c>
      <c r="P2" s="27">
        <v>0</v>
      </c>
      <c r="Q2" s="26" t="s">
        <v>1112</v>
      </c>
      <c r="R2" s="26" t="s">
        <v>1113</v>
      </c>
    </row>
    <row r="3" spans="1:18" ht="15.75" customHeight="1" x14ac:dyDescent="0.15">
      <c r="A3" s="26" t="s">
        <v>1114</v>
      </c>
      <c r="B3" s="26" t="s">
        <v>143</v>
      </c>
      <c r="C3" s="30" t="s">
        <v>1115</v>
      </c>
      <c r="D3" s="30" t="s">
        <v>1116</v>
      </c>
      <c r="E3" s="31" t="str">
        <f t="shared" ref="E3:E5" si="0">HYPERLINK("https://www.ensembl.org/Mus_musculus/Gene/Summary?g=" &amp; C3)</f>
        <v>https://www.ensembl.org/Mus_musculus/Gene/Summary?g=ENSMUSG00000068130</v>
      </c>
      <c r="F3" s="27">
        <v>135</v>
      </c>
      <c r="G3" s="27">
        <v>160</v>
      </c>
      <c r="H3" s="27">
        <v>0.69969999999999999</v>
      </c>
      <c r="I3" s="27">
        <v>3.1181999999999999</v>
      </c>
      <c r="J3" s="27">
        <v>2.2917000000000001</v>
      </c>
      <c r="K3" s="27">
        <v>0.7349</v>
      </c>
      <c r="L3" s="27">
        <v>3.6623999999999999</v>
      </c>
      <c r="M3" s="26" t="s">
        <v>142</v>
      </c>
      <c r="N3" s="27">
        <v>116</v>
      </c>
      <c r="O3" s="26" t="s">
        <v>1111</v>
      </c>
      <c r="P3" s="27">
        <v>98</v>
      </c>
      <c r="Q3" s="26" t="s">
        <v>1117</v>
      </c>
      <c r="R3" s="26" t="s">
        <v>1117</v>
      </c>
    </row>
    <row r="4" spans="1:18" ht="15.75" customHeight="1" x14ac:dyDescent="0.15">
      <c r="A4" s="26" t="s">
        <v>199</v>
      </c>
      <c r="B4" s="26" t="s">
        <v>155</v>
      </c>
      <c r="C4" s="30" t="s">
        <v>1118</v>
      </c>
      <c r="D4" s="30" t="s">
        <v>1119</v>
      </c>
      <c r="E4" s="31" t="str">
        <f t="shared" si="0"/>
        <v>https://www.ensembl.org/Mus_musculus/Gene/Summary?g=ENSMUSG00000021091</v>
      </c>
      <c r="F4" s="27">
        <v>42</v>
      </c>
      <c r="G4" s="27">
        <v>106</v>
      </c>
      <c r="H4" s="27">
        <v>0.74490000000000001</v>
      </c>
      <c r="I4" s="27">
        <v>4.1326000000000001</v>
      </c>
      <c r="J4" s="27">
        <v>1.5615000000000001</v>
      </c>
      <c r="K4" s="27">
        <v>0.37780000000000002</v>
      </c>
      <c r="L4" s="27">
        <v>3.9083000000000001</v>
      </c>
      <c r="M4" s="26" t="s">
        <v>142</v>
      </c>
      <c r="N4" s="27">
        <v>134</v>
      </c>
      <c r="O4" s="32"/>
      <c r="P4" s="27">
        <v>65</v>
      </c>
      <c r="Q4" s="26" t="s">
        <v>1120</v>
      </c>
      <c r="R4" s="26" t="s">
        <v>1117</v>
      </c>
    </row>
    <row r="5" spans="1:18" ht="15.75" customHeight="1" x14ac:dyDescent="0.15">
      <c r="A5" s="26" t="s">
        <v>1121</v>
      </c>
      <c r="B5" s="26" t="s">
        <v>155</v>
      </c>
      <c r="C5" s="30" t="s">
        <v>1122</v>
      </c>
      <c r="D5" s="30" t="s">
        <v>1123</v>
      </c>
      <c r="E5" s="31" t="str">
        <f t="shared" si="0"/>
        <v>https://www.ensembl.org/Mus_musculus/Gene/Summary?g=ENSMUSG00000021880</v>
      </c>
      <c r="F5" s="27">
        <v>29</v>
      </c>
      <c r="G5" s="27">
        <v>197</v>
      </c>
      <c r="H5" s="27">
        <v>1.1271</v>
      </c>
      <c r="I5" s="27">
        <v>5.5317999999999996</v>
      </c>
      <c r="J5" s="27">
        <v>2.1253000000000002</v>
      </c>
      <c r="K5" s="27">
        <v>0.38419999999999999</v>
      </c>
      <c r="L5" s="27">
        <v>4.0529000000000002</v>
      </c>
      <c r="M5" s="26" t="s">
        <v>135</v>
      </c>
      <c r="N5" s="27">
        <v>119</v>
      </c>
      <c r="O5" s="26" t="s">
        <v>1124</v>
      </c>
      <c r="P5" s="27">
        <v>0</v>
      </c>
      <c r="Q5" s="26" t="s">
        <v>1125</v>
      </c>
      <c r="R5" s="26" t="s">
        <v>1126</v>
      </c>
    </row>
    <row r="6" spans="1:18" ht="15.75" customHeight="1" x14ac:dyDescent="0.15">
      <c r="A6" s="26" t="s">
        <v>221</v>
      </c>
      <c r="B6" s="26" t="s">
        <v>190</v>
      </c>
      <c r="C6" s="30" t="s">
        <v>1127</v>
      </c>
      <c r="D6" s="30" t="s">
        <v>1128</v>
      </c>
      <c r="E6" s="33" t="s">
        <v>1129</v>
      </c>
      <c r="F6" s="27">
        <v>8</v>
      </c>
      <c r="G6" s="27">
        <v>11</v>
      </c>
      <c r="H6" s="27">
        <v>0.14779999999999999</v>
      </c>
      <c r="I6" s="27">
        <v>5.2125000000000004</v>
      </c>
      <c r="J6" s="27">
        <v>37.538699999999999</v>
      </c>
      <c r="K6" s="27">
        <v>7.2016999999999998</v>
      </c>
      <c r="L6" s="27">
        <v>10.7973</v>
      </c>
      <c r="M6" s="26" t="s">
        <v>135</v>
      </c>
      <c r="N6" s="27">
        <v>101</v>
      </c>
      <c r="O6" s="32"/>
      <c r="P6" s="27">
        <v>68</v>
      </c>
      <c r="Q6" s="26" t="s">
        <v>1130</v>
      </c>
      <c r="R6" s="26" t="s">
        <v>1130</v>
      </c>
    </row>
    <row r="7" spans="1:18" ht="15.75" customHeight="1" x14ac:dyDescent="0.15">
      <c r="A7" s="26" t="s">
        <v>1131</v>
      </c>
      <c r="B7" s="26" t="s">
        <v>190</v>
      </c>
      <c r="C7" s="30" t="s">
        <v>1132</v>
      </c>
      <c r="D7" s="30" t="s">
        <v>1133</v>
      </c>
      <c r="E7" s="31" t="str">
        <f>HYPERLINK("https://www.ensembl.org/Mus_musculus/Gene/Summary?g=" &amp; C7)</f>
        <v>https://www.ensembl.org/Mus_musculus/Gene/Summary?g=ENSMUSG00000025955</v>
      </c>
      <c r="F7" s="27">
        <v>55</v>
      </c>
      <c r="G7" s="27">
        <v>80</v>
      </c>
      <c r="H7" s="27">
        <v>0.57650000000000001</v>
      </c>
      <c r="I7" s="27">
        <v>6.0282</v>
      </c>
      <c r="J7" s="27">
        <v>2.9432</v>
      </c>
      <c r="K7" s="27">
        <v>0.48820000000000002</v>
      </c>
      <c r="L7" s="27">
        <v>3.0154000000000001</v>
      </c>
      <c r="M7" s="26" t="s">
        <v>148</v>
      </c>
      <c r="N7" s="27">
        <v>91</v>
      </c>
      <c r="O7" s="32"/>
      <c r="P7" s="27">
        <v>37</v>
      </c>
      <c r="Q7" s="26" t="s">
        <v>1117</v>
      </c>
      <c r="R7" s="26" t="s">
        <v>137</v>
      </c>
    </row>
    <row r="8" spans="1:18" ht="15.75" customHeight="1" x14ac:dyDescent="0.15">
      <c r="A8" s="26" t="s">
        <v>252</v>
      </c>
      <c r="B8" s="26" t="s">
        <v>143</v>
      </c>
      <c r="C8" s="30" t="s">
        <v>1134</v>
      </c>
      <c r="D8" s="30" t="s">
        <v>1135</v>
      </c>
      <c r="E8" s="31" t="str">
        <f>HYPERLINK("https://www.ensembl.org/Rattus_norvegicus/Gene/Summary?g=" &amp; C8)</f>
        <v>https://www.ensembl.org/Rattus_norvegicus/Gene/Summary?g=ENSRNOG00000043344</v>
      </c>
      <c r="F8" s="27">
        <v>43</v>
      </c>
      <c r="G8" s="27">
        <v>98</v>
      </c>
      <c r="H8" s="27">
        <v>1.38</v>
      </c>
      <c r="I8" s="27">
        <v>4.09</v>
      </c>
      <c r="J8" s="27">
        <v>1.8875</v>
      </c>
      <c r="K8" s="27">
        <v>0.46150000000000002</v>
      </c>
      <c r="L8" s="27">
        <v>3.0550999999999999</v>
      </c>
      <c r="M8" s="26" t="s">
        <v>148</v>
      </c>
      <c r="N8" s="27">
        <v>69</v>
      </c>
      <c r="O8" s="32"/>
      <c r="P8" s="27">
        <v>62</v>
      </c>
      <c r="Q8" s="26" t="s">
        <v>1112</v>
      </c>
      <c r="R8" s="26" t="s">
        <v>1126</v>
      </c>
    </row>
    <row r="9" spans="1:18" ht="15.75" customHeight="1" x14ac:dyDescent="0.15">
      <c r="A9" s="26" t="s">
        <v>276</v>
      </c>
      <c r="B9" s="26" t="s">
        <v>155</v>
      </c>
      <c r="C9" s="30" t="s">
        <v>1136</v>
      </c>
      <c r="D9" s="30" t="s">
        <v>1137</v>
      </c>
      <c r="E9" s="33" t="s">
        <v>1138</v>
      </c>
      <c r="F9" s="27">
        <v>129</v>
      </c>
      <c r="G9" s="27">
        <v>130</v>
      </c>
      <c r="H9" s="27">
        <v>0.21060000000000001</v>
      </c>
      <c r="I9" s="27">
        <v>20432.335800000001</v>
      </c>
      <c r="J9" s="27">
        <v>2.4611999999999998</v>
      </c>
      <c r="K9" s="27">
        <v>1E-4</v>
      </c>
      <c r="L9" s="27">
        <v>3.1739000000000002</v>
      </c>
      <c r="M9" s="26" t="s">
        <v>148</v>
      </c>
      <c r="N9" s="27">
        <v>73</v>
      </c>
      <c r="O9" s="26" t="s">
        <v>1139</v>
      </c>
      <c r="P9" s="27">
        <v>96</v>
      </c>
      <c r="Q9" s="26" t="s">
        <v>1140</v>
      </c>
      <c r="R9" s="26" t="s">
        <v>1140</v>
      </c>
    </row>
    <row r="10" spans="1:18" ht="15.75" customHeight="1" x14ac:dyDescent="0.15">
      <c r="A10" s="26" t="s">
        <v>1141</v>
      </c>
      <c r="B10" s="26" t="s">
        <v>143</v>
      </c>
      <c r="C10" s="30" t="s">
        <v>1142</v>
      </c>
      <c r="D10" s="30" t="s">
        <v>1143</v>
      </c>
      <c r="E10" s="31" t="str">
        <f>HYPERLINK("https://www.ensembl.org/Monodelphis_domestica/Gene/Summary?g=" &amp; C10)</f>
        <v>https://www.ensembl.org/Monodelphis_domestica/Gene/Summary?g=ENSMODG00000012595</v>
      </c>
      <c r="F10" s="27">
        <v>12</v>
      </c>
      <c r="G10" s="27">
        <v>20</v>
      </c>
      <c r="H10" s="27">
        <v>0.35630000000000001</v>
      </c>
      <c r="I10" s="27">
        <v>3.3441999999999998</v>
      </c>
      <c r="J10" s="27">
        <v>1.9166000000000001</v>
      </c>
      <c r="K10" s="27">
        <v>0.57310000000000005</v>
      </c>
      <c r="L10" s="27">
        <v>6.8559999999999999</v>
      </c>
      <c r="M10" s="26" t="s">
        <v>148</v>
      </c>
      <c r="N10" s="27">
        <v>50</v>
      </c>
      <c r="O10" s="26" t="s">
        <v>1111</v>
      </c>
      <c r="P10" s="27">
        <v>61</v>
      </c>
      <c r="Q10" s="26" t="s">
        <v>1112</v>
      </c>
      <c r="R10" s="26" t="s">
        <v>1112</v>
      </c>
    </row>
    <row r="11" spans="1:18" ht="15.75" customHeight="1" x14ac:dyDescent="0.15">
      <c r="A11" s="26" t="s">
        <v>1144</v>
      </c>
      <c r="B11" s="26" t="s">
        <v>155</v>
      </c>
      <c r="C11" s="30" t="s">
        <v>1145</v>
      </c>
      <c r="D11" s="30" t="s">
        <v>1146</v>
      </c>
      <c r="E11" s="31" t="str">
        <f>HYPERLINK("https://www.ensembl.org/Mus_musculus/Gene/Summary?g=" &amp; C11)</f>
        <v>https://www.ensembl.org/Mus_musculus/Gene/Summary?g=ENSMUSG00000066154</v>
      </c>
      <c r="F11" s="27">
        <v>23</v>
      </c>
      <c r="G11" s="27">
        <v>27</v>
      </c>
      <c r="H11" s="27">
        <v>0.24429999999999999</v>
      </c>
      <c r="I11" s="27">
        <v>81.815799999999996</v>
      </c>
      <c r="J11" s="27">
        <v>3.5771999999999999</v>
      </c>
      <c r="K11" s="27">
        <v>4.3700000000000003E-2</v>
      </c>
      <c r="L11" s="27">
        <v>3.0672000000000001</v>
      </c>
      <c r="M11" s="26" t="s">
        <v>148</v>
      </c>
      <c r="N11" s="27">
        <v>57</v>
      </c>
      <c r="O11" s="26" t="s">
        <v>1111</v>
      </c>
      <c r="P11" s="27">
        <v>45</v>
      </c>
      <c r="Q11" s="26" t="s">
        <v>1117</v>
      </c>
      <c r="R11" s="26" t="s">
        <v>1117</v>
      </c>
    </row>
    <row r="12" spans="1:18" ht="15.75" customHeight="1" x14ac:dyDescent="0.15">
      <c r="A12" s="26" t="s">
        <v>1147</v>
      </c>
      <c r="B12" s="26" t="s">
        <v>143</v>
      </c>
      <c r="C12" s="30" t="s">
        <v>1148</v>
      </c>
      <c r="D12" s="30" t="s">
        <v>1149</v>
      </c>
      <c r="E12" s="31" t="str">
        <f t="shared" ref="E12:E13" si="1">HYPERLINK("https://www.ensembl.org/Homo_sapiens/Gene/Summary?g=" &amp; C12)</f>
        <v>https://www.ensembl.org/Homo_sapiens/Gene/Summary?g=ENSG00000067646</v>
      </c>
      <c r="F12" s="27">
        <v>60</v>
      </c>
      <c r="G12" s="27">
        <v>62</v>
      </c>
      <c r="H12" s="27">
        <v>9.6100000000000005E-2</v>
      </c>
      <c r="I12" s="27">
        <v>6.3113999999999999</v>
      </c>
      <c r="J12" s="27">
        <v>26.602</v>
      </c>
      <c r="K12" s="27">
        <v>4.2149000000000001</v>
      </c>
      <c r="L12" s="27">
        <v>5.0171000000000001</v>
      </c>
      <c r="M12" s="26" t="s">
        <v>148</v>
      </c>
      <c r="N12" s="27">
        <v>43</v>
      </c>
      <c r="O12" s="26" t="s">
        <v>1111</v>
      </c>
      <c r="P12" s="27">
        <v>97</v>
      </c>
      <c r="Q12" s="26" t="s">
        <v>1150</v>
      </c>
      <c r="R12" s="26" t="s">
        <v>1151</v>
      </c>
    </row>
    <row r="13" spans="1:18" ht="15.75" customHeight="1" x14ac:dyDescent="0.15">
      <c r="A13" s="26" t="s">
        <v>1152</v>
      </c>
      <c r="B13" s="26" t="s">
        <v>143</v>
      </c>
      <c r="C13" s="30" t="s">
        <v>1153</v>
      </c>
      <c r="D13" s="30" t="s">
        <v>1154</v>
      </c>
      <c r="E13" s="31" t="str">
        <f t="shared" si="1"/>
        <v>https://www.ensembl.org/Homo_sapiens/Gene/Summary?g=ENSG00000163746</v>
      </c>
      <c r="F13" s="27">
        <v>32</v>
      </c>
      <c r="G13" s="27">
        <v>54</v>
      </c>
      <c r="H13" s="27">
        <v>0.71160000000000001</v>
      </c>
      <c r="I13" s="27">
        <v>8.5471000000000004</v>
      </c>
      <c r="J13" s="27">
        <v>3.3854000000000002</v>
      </c>
      <c r="K13" s="27">
        <v>0.39610000000000001</v>
      </c>
      <c r="L13" s="27">
        <v>7.5627000000000004</v>
      </c>
      <c r="M13" s="26" t="s">
        <v>148</v>
      </c>
      <c r="N13" s="27">
        <v>44</v>
      </c>
      <c r="O13" s="26" t="s">
        <v>1155</v>
      </c>
      <c r="P13" s="27">
        <v>0</v>
      </c>
      <c r="Q13" s="26" t="s">
        <v>1156</v>
      </c>
      <c r="R13" s="26" t="s">
        <v>1113</v>
      </c>
    </row>
    <row r="14" spans="1:18" ht="15.75" customHeight="1" x14ac:dyDescent="0.15">
      <c r="A14" s="26" t="s">
        <v>1157</v>
      </c>
      <c r="B14" s="26" t="s">
        <v>136</v>
      </c>
      <c r="C14" s="30" t="s">
        <v>1158</v>
      </c>
      <c r="D14" s="30" t="s">
        <v>1159</v>
      </c>
      <c r="E14" s="31" t="str">
        <f>HYPERLINK("https://www.ensembl.org/Xenopus_tropicalis/Gene/Summary?g=" &amp; C14)</f>
        <v>https://www.ensembl.org/Xenopus_tropicalis/Gene/Summary?g=ENSXETG00000014625</v>
      </c>
      <c r="F14" s="27">
        <v>30</v>
      </c>
      <c r="G14" s="27">
        <v>59</v>
      </c>
      <c r="H14" s="27">
        <v>0.70579999999999998</v>
      </c>
      <c r="I14" s="27">
        <v>5.5789999999999997</v>
      </c>
      <c r="J14" s="27">
        <v>5.5529999999999999</v>
      </c>
      <c r="K14" s="27">
        <v>0.99529999999999996</v>
      </c>
      <c r="L14" s="27">
        <v>8.1265000000000001</v>
      </c>
      <c r="M14" s="26" t="s">
        <v>135</v>
      </c>
      <c r="N14" s="27">
        <v>32</v>
      </c>
      <c r="O14" s="26" t="s">
        <v>1139</v>
      </c>
      <c r="P14" s="27">
        <v>93</v>
      </c>
      <c r="Q14" s="26" t="s">
        <v>137</v>
      </c>
      <c r="R14" s="26" t="s">
        <v>1140</v>
      </c>
    </row>
    <row r="15" spans="1:18" ht="15.75" customHeight="1" x14ac:dyDescent="0.15">
      <c r="A15" s="26" t="s">
        <v>1160</v>
      </c>
      <c r="B15" s="26" t="s">
        <v>143</v>
      </c>
      <c r="C15" s="30" t="s">
        <v>1161</v>
      </c>
      <c r="D15" s="30" t="s">
        <v>1162</v>
      </c>
      <c r="E15" s="31" t="str">
        <f>HYPERLINK("https://www.ensembl.org/Oryctolagus_cuniculus/Gene/Summary?g=" &amp; C15)</f>
        <v>https://www.ensembl.org/Oryctolagus_cuniculus/Gene/Summary?g=ENSOCUG00000029184</v>
      </c>
      <c r="F15" s="27">
        <v>10</v>
      </c>
      <c r="G15" s="27">
        <v>33</v>
      </c>
      <c r="H15" s="27">
        <v>0.46300000000000002</v>
      </c>
      <c r="I15" s="27">
        <v>3.4264999999999999</v>
      </c>
      <c r="J15" s="27">
        <v>2.0766</v>
      </c>
      <c r="K15" s="27">
        <v>0.60599999999999998</v>
      </c>
      <c r="L15" s="27">
        <v>8.5073000000000008</v>
      </c>
      <c r="M15" s="26" t="s">
        <v>148</v>
      </c>
      <c r="N15" s="27">
        <v>22</v>
      </c>
      <c r="O15" s="26" t="s">
        <v>1111</v>
      </c>
      <c r="P15" s="27">
        <v>43</v>
      </c>
      <c r="Q15" s="26" t="s">
        <v>137</v>
      </c>
      <c r="R15" s="26" t="s">
        <v>137</v>
      </c>
    </row>
    <row r="16" spans="1:18" ht="15.75" customHeight="1" x14ac:dyDescent="0.15">
      <c r="A16" s="26" t="s">
        <v>1163</v>
      </c>
      <c r="B16" s="26" t="s">
        <v>143</v>
      </c>
      <c r="C16" s="30" t="s">
        <v>1164</v>
      </c>
      <c r="D16" s="30" t="s">
        <v>1165</v>
      </c>
      <c r="E16" s="31" t="s">
        <v>1166</v>
      </c>
      <c r="F16" s="27">
        <v>1</v>
      </c>
      <c r="G16" s="27">
        <v>55</v>
      </c>
      <c r="H16" s="27">
        <v>1.9025000000000001</v>
      </c>
      <c r="I16" s="27">
        <v>3.6379999999999999</v>
      </c>
      <c r="J16" s="27">
        <v>1.5138</v>
      </c>
      <c r="K16" s="27">
        <v>0.41610000000000003</v>
      </c>
      <c r="L16" s="27">
        <v>3.0247999999999999</v>
      </c>
      <c r="M16" s="26" t="s">
        <v>142</v>
      </c>
      <c r="N16" s="27">
        <v>34</v>
      </c>
      <c r="O16" s="26" t="s">
        <v>1124</v>
      </c>
      <c r="P16" s="27">
        <v>65</v>
      </c>
      <c r="Q16" s="26" t="s">
        <v>1167</v>
      </c>
      <c r="R16" s="26" t="s">
        <v>1151</v>
      </c>
    </row>
    <row r="17" spans="1:18" ht="15.75" customHeight="1" x14ac:dyDescent="0.15">
      <c r="A17" s="26" t="s">
        <v>1168</v>
      </c>
      <c r="B17" s="26" t="s">
        <v>143</v>
      </c>
      <c r="C17" s="30" t="s">
        <v>1169</v>
      </c>
      <c r="D17" s="30" t="s">
        <v>1170</v>
      </c>
      <c r="E17" s="31" t="str">
        <f>HYPERLINK("https://www.ensembl.org/Mus_musculus/Gene/Summary?g=" &amp; C17)</f>
        <v>https://www.ensembl.org/Mus_musculus/Gene/Summary?g=ENSMUSG00000032566</v>
      </c>
      <c r="F17" s="27">
        <v>7</v>
      </c>
      <c r="G17" s="27">
        <v>40</v>
      </c>
      <c r="H17" s="27">
        <v>0.54279999999999995</v>
      </c>
      <c r="I17" s="27">
        <v>6.8404999999999996</v>
      </c>
      <c r="J17" s="27">
        <v>3.3107000000000002</v>
      </c>
      <c r="K17" s="27">
        <v>0.48399999999999999</v>
      </c>
      <c r="L17" s="27">
        <v>5.2061999999999999</v>
      </c>
      <c r="M17" s="26" t="s">
        <v>148</v>
      </c>
      <c r="N17" s="27">
        <v>29</v>
      </c>
      <c r="O17" s="26" t="s">
        <v>1111</v>
      </c>
      <c r="P17" s="27">
        <v>74</v>
      </c>
      <c r="Q17" s="26" t="s">
        <v>1120</v>
      </c>
      <c r="R17" s="26" t="s">
        <v>1126</v>
      </c>
    </row>
    <row r="18" spans="1:18" ht="15.75" customHeight="1" x14ac:dyDescent="0.15">
      <c r="A18" s="26" t="s">
        <v>492</v>
      </c>
      <c r="B18" s="26" t="s">
        <v>143</v>
      </c>
      <c r="C18" s="30" t="s">
        <v>1171</v>
      </c>
      <c r="D18" s="30" t="s">
        <v>1172</v>
      </c>
      <c r="E18" s="31" t="str">
        <f>HYPERLINK("https://www.ensembl.org/Oryctolagus_cuniculus/Gene/Summary?g=" &amp; C18)</f>
        <v>https://www.ensembl.org/Oryctolagus_cuniculus/Gene/Summary?g=ENSOCUG000000256</v>
      </c>
      <c r="F18" s="27">
        <v>24</v>
      </c>
      <c r="G18" s="27">
        <v>32</v>
      </c>
      <c r="H18" s="27">
        <v>0.3246</v>
      </c>
      <c r="I18" s="27">
        <v>5.0175000000000001</v>
      </c>
      <c r="J18" s="27">
        <v>3.6916000000000002</v>
      </c>
      <c r="K18" s="27">
        <v>0.73570000000000002</v>
      </c>
      <c r="L18" s="27">
        <v>3.9864000000000002</v>
      </c>
      <c r="M18" s="26" t="s">
        <v>148</v>
      </c>
      <c r="N18" s="27">
        <v>32</v>
      </c>
      <c r="O18" s="26" t="s">
        <v>1139</v>
      </c>
      <c r="P18" s="27">
        <v>66</v>
      </c>
      <c r="Q18" s="26" t="s">
        <v>1112</v>
      </c>
      <c r="R18" s="26" t="s">
        <v>137</v>
      </c>
    </row>
    <row r="19" spans="1:18" ht="15.75" customHeight="1" x14ac:dyDescent="0.15">
      <c r="A19" s="26" t="s">
        <v>492</v>
      </c>
      <c r="B19" s="26" t="s">
        <v>143</v>
      </c>
      <c r="C19" s="30" t="s">
        <v>1171</v>
      </c>
      <c r="D19" s="30" t="s">
        <v>1172</v>
      </c>
      <c r="E19" s="31" t="str">
        <f>HYPERLINK("https://www.ensembl.org/Homo_sapiens/Gene/Summary?g=" &amp; C19)</f>
        <v>https://www.ensembl.org/Homo_sapiens/Gene/Summary?g=ENSOCUG000000256</v>
      </c>
      <c r="F19" s="27">
        <v>32</v>
      </c>
      <c r="G19" s="27">
        <v>46</v>
      </c>
      <c r="H19" s="27">
        <v>0.88260000000000005</v>
      </c>
      <c r="I19" s="27">
        <v>13.783099999999999</v>
      </c>
      <c r="J19" s="27">
        <v>2.3914</v>
      </c>
      <c r="K19" s="27">
        <v>0.17349999999999999</v>
      </c>
      <c r="L19" s="27">
        <v>3.0068999999999999</v>
      </c>
      <c r="M19" s="26" t="s">
        <v>148</v>
      </c>
      <c r="N19" s="27">
        <v>32</v>
      </c>
      <c r="O19" s="26" t="s">
        <v>1139</v>
      </c>
      <c r="P19" s="27">
        <v>67</v>
      </c>
      <c r="Q19" s="26" t="s">
        <v>137</v>
      </c>
      <c r="R19" s="26" t="s">
        <v>138</v>
      </c>
    </row>
    <row r="20" spans="1:18" ht="15.75" customHeight="1" x14ac:dyDescent="0.15">
      <c r="A20" s="26" t="s">
        <v>1173</v>
      </c>
      <c r="B20" s="26" t="s">
        <v>155</v>
      </c>
      <c r="C20" s="30" t="s">
        <v>1174</v>
      </c>
      <c r="D20" s="30" t="s">
        <v>1162</v>
      </c>
      <c r="E20" s="31" t="str">
        <f>HYPERLINK("https://www.ensembl.org/Rattus_norvegicus/Gene/Summary?g=" &amp; C20)</f>
        <v>https://www.ensembl.org/Rattus_norvegicus/Gene/Summary?g=ENSRNOG00000053448</v>
      </c>
      <c r="F20" s="27">
        <v>0</v>
      </c>
      <c r="G20" s="27">
        <v>40</v>
      </c>
      <c r="H20" s="27">
        <v>2.5007999999999999</v>
      </c>
      <c r="I20" s="27">
        <v>8.2322000000000006</v>
      </c>
      <c r="J20" s="27">
        <v>1.5379</v>
      </c>
      <c r="K20" s="27">
        <v>0.18679999999999999</v>
      </c>
      <c r="L20" s="27">
        <v>3.7764000000000002</v>
      </c>
      <c r="M20" s="26" t="s">
        <v>148</v>
      </c>
      <c r="N20" s="27">
        <v>31</v>
      </c>
      <c r="O20" s="26" t="s">
        <v>1155</v>
      </c>
      <c r="P20" s="27">
        <v>100</v>
      </c>
      <c r="Q20" s="26" t="s">
        <v>1167</v>
      </c>
      <c r="R20" s="26" t="s">
        <v>1175</v>
      </c>
    </row>
    <row r="21" spans="1:18" ht="15.75" customHeight="1" x14ac:dyDescent="0.15">
      <c r="A21" s="26" t="s">
        <v>1176</v>
      </c>
      <c r="B21" s="26" t="s">
        <v>190</v>
      </c>
      <c r="C21" s="30" t="s">
        <v>1177</v>
      </c>
      <c r="D21" s="30" t="s">
        <v>1178</v>
      </c>
      <c r="E21" s="31" t="str">
        <f>HYPERLINK("https://www.ensembl.org/Oreochromis_niloticus/Gene/Summary?g=" &amp; C21)</f>
        <v>https://www.ensembl.org/Oreochromis_niloticus/Gene/Summary?g=ENSONIG0000000466</v>
      </c>
      <c r="F21" s="27">
        <v>16</v>
      </c>
      <c r="G21" s="27">
        <v>32</v>
      </c>
      <c r="H21" s="27">
        <v>0.25929999999999997</v>
      </c>
      <c r="I21" s="27">
        <v>4.4401000000000002</v>
      </c>
      <c r="J21" s="27">
        <v>1.6607000000000001</v>
      </c>
      <c r="K21" s="27">
        <v>0.374</v>
      </c>
      <c r="L21" s="27">
        <v>3.4188000000000001</v>
      </c>
      <c r="M21" s="26" t="s">
        <v>148</v>
      </c>
      <c r="N21" s="27">
        <v>29</v>
      </c>
      <c r="O21" s="26" t="s">
        <v>1139</v>
      </c>
      <c r="P21" s="27">
        <v>42</v>
      </c>
      <c r="Q21" s="26" t="s">
        <v>1179</v>
      </c>
      <c r="R21" s="26" t="s">
        <v>1179</v>
      </c>
    </row>
    <row r="22" spans="1:18" ht="15.75" customHeight="1" x14ac:dyDescent="0.15">
      <c r="A22" s="26" t="s">
        <v>1180</v>
      </c>
      <c r="B22" s="26" t="s">
        <v>143</v>
      </c>
      <c r="C22" s="30" t="s">
        <v>1181</v>
      </c>
      <c r="D22" s="30" t="s">
        <v>1182</v>
      </c>
      <c r="E22" s="31" t="str">
        <f>HYPERLINK("https://www.ensembl.org/Homo_sapiens/Gene/Summary?g=" &amp; C22)</f>
        <v>https://www.ensembl.org/Homo_sapiens/Gene/Summary?g=ENSG00000102387</v>
      </c>
      <c r="F22" s="27">
        <v>22</v>
      </c>
      <c r="G22" s="27">
        <v>47</v>
      </c>
      <c r="H22" s="27">
        <v>1.5179</v>
      </c>
      <c r="I22" s="27">
        <v>4.1201999999999996</v>
      </c>
      <c r="J22" s="27">
        <v>1.94</v>
      </c>
      <c r="K22" s="27">
        <v>0.47089999999999999</v>
      </c>
      <c r="L22" s="27">
        <v>11.891400000000001</v>
      </c>
      <c r="M22" s="26" t="s">
        <v>142</v>
      </c>
      <c r="N22" s="27">
        <v>29</v>
      </c>
      <c r="O22" s="32"/>
      <c r="P22" s="27">
        <v>91</v>
      </c>
      <c r="Q22" s="26" t="s">
        <v>1183</v>
      </c>
      <c r="R22" s="26" t="s">
        <v>1113</v>
      </c>
    </row>
    <row r="23" spans="1:18" ht="15.75" customHeight="1" x14ac:dyDescent="0.15">
      <c r="A23" s="26" t="s">
        <v>1184</v>
      </c>
      <c r="B23" s="26" t="s">
        <v>190</v>
      </c>
      <c r="C23" s="30" t="s">
        <v>1185</v>
      </c>
      <c r="D23" s="30" t="s">
        <v>1186</v>
      </c>
      <c r="E23" s="31" t="str">
        <f>HYPERLINK("https://www.ensembl.org/Callithrix_jacchus/Gene/Summary?g=" &amp; C23)</f>
        <v>https://www.ensembl.org/Callithrix_jacchus/Gene/Summary?g=ENSCJAG00000003690</v>
      </c>
      <c r="F23" s="27">
        <v>4</v>
      </c>
      <c r="G23" s="27">
        <v>8</v>
      </c>
      <c r="H23" s="27">
        <v>0.42449999999999999</v>
      </c>
      <c r="I23" s="27">
        <v>10.0907</v>
      </c>
      <c r="J23" s="27">
        <v>1.6153</v>
      </c>
      <c r="K23" s="27">
        <v>0.16009999999999999</v>
      </c>
      <c r="L23" s="27">
        <v>3.3818000000000001</v>
      </c>
      <c r="M23" s="26" t="s">
        <v>135</v>
      </c>
      <c r="N23" s="27">
        <v>29</v>
      </c>
      <c r="O23" s="26" t="s">
        <v>1187</v>
      </c>
      <c r="P23" s="27">
        <v>97</v>
      </c>
      <c r="Q23" s="26" t="s">
        <v>1130</v>
      </c>
      <c r="R23" s="26" t="s">
        <v>1120</v>
      </c>
    </row>
    <row r="24" spans="1:18" ht="15.75" customHeight="1" x14ac:dyDescent="0.15">
      <c r="A24" s="26" t="s">
        <v>1188</v>
      </c>
      <c r="B24" s="26" t="s">
        <v>143</v>
      </c>
      <c r="C24" s="30" t="s">
        <v>1189</v>
      </c>
      <c r="D24" s="30" t="s">
        <v>1190</v>
      </c>
      <c r="E24" s="31" t="str">
        <f>HYPERLINK("https://www.ensembl.org/Canis_lupus_familiaris/Gene/Summary?g=" &amp; C24)</f>
        <v>https://www.ensembl.org/Canis_lupus_familiaris/Gene/Summary?g=ENSCAFG00000017963</v>
      </c>
      <c r="F24" s="27">
        <v>6</v>
      </c>
      <c r="G24" s="27">
        <v>18</v>
      </c>
      <c r="H24" s="27">
        <v>1.4387000000000001</v>
      </c>
      <c r="I24" s="27">
        <v>3.8694999999999999</v>
      </c>
      <c r="J24" s="27">
        <v>0.90910000000000002</v>
      </c>
      <c r="K24" s="27">
        <v>0.2349</v>
      </c>
      <c r="L24" s="27">
        <v>13.141500000000001</v>
      </c>
      <c r="M24" s="26" t="s">
        <v>135</v>
      </c>
      <c r="N24" s="27">
        <v>20</v>
      </c>
      <c r="O24" s="26" t="s">
        <v>1139</v>
      </c>
      <c r="P24" s="27">
        <v>48</v>
      </c>
      <c r="Q24" s="26" t="s">
        <v>1125</v>
      </c>
      <c r="R24" s="26" t="s">
        <v>1112</v>
      </c>
    </row>
    <row r="25" spans="1:18" ht="15.75" customHeight="1" x14ac:dyDescent="0.15">
      <c r="A25" s="26" t="s">
        <v>1191</v>
      </c>
      <c r="B25" s="26" t="s">
        <v>143</v>
      </c>
      <c r="C25" s="30" t="s">
        <v>1192</v>
      </c>
      <c r="D25" s="30" t="s">
        <v>1193</v>
      </c>
      <c r="E25" s="31" t="s">
        <v>1194</v>
      </c>
      <c r="F25" s="27">
        <v>2</v>
      </c>
      <c r="G25" s="27">
        <v>19</v>
      </c>
      <c r="H25" s="27">
        <v>4.5762</v>
      </c>
      <c r="I25" s="27">
        <v>3.7122999999999999</v>
      </c>
      <c r="J25" s="27">
        <v>1.5740000000000001</v>
      </c>
      <c r="K25" s="27">
        <v>0.42399999999999999</v>
      </c>
      <c r="L25" s="27">
        <v>5.4048999999999996</v>
      </c>
      <c r="M25" s="26" t="s">
        <v>148</v>
      </c>
      <c r="N25" s="27">
        <v>30</v>
      </c>
      <c r="O25" s="26" t="s">
        <v>1155</v>
      </c>
      <c r="P25" s="27">
        <v>99</v>
      </c>
      <c r="Q25" s="26" t="s">
        <v>1195</v>
      </c>
      <c r="R25" s="26" t="s">
        <v>1196</v>
      </c>
    </row>
    <row r="26" spans="1:18" ht="15.75" customHeight="1" x14ac:dyDescent="0.15">
      <c r="A26" s="26" t="s">
        <v>1191</v>
      </c>
      <c r="B26" s="26" t="s">
        <v>143</v>
      </c>
      <c r="C26" s="30" t="s">
        <v>1192</v>
      </c>
      <c r="D26" s="30" t="s">
        <v>1193</v>
      </c>
      <c r="E26" s="31" t="s">
        <v>1194</v>
      </c>
      <c r="F26" s="27">
        <v>19</v>
      </c>
      <c r="G26" s="27">
        <v>38</v>
      </c>
      <c r="H26" s="27">
        <v>0.63590000000000002</v>
      </c>
      <c r="I26" s="27">
        <v>4.2827999999999999</v>
      </c>
      <c r="J26" s="27">
        <v>1.2635000000000001</v>
      </c>
      <c r="K26" s="27">
        <v>0.29499999999999998</v>
      </c>
      <c r="L26" s="27">
        <v>4.9843000000000002</v>
      </c>
      <c r="M26" s="26" t="s">
        <v>148</v>
      </c>
      <c r="N26" s="27">
        <v>30</v>
      </c>
      <c r="O26" s="26" t="s">
        <v>1155</v>
      </c>
      <c r="P26" s="27">
        <v>71</v>
      </c>
      <c r="Q26" s="26" t="s">
        <v>1196</v>
      </c>
      <c r="R26" s="26" t="s">
        <v>1175</v>
      </c>
    </row>
    <row r="27" spans="1:18" ht="15.75" customHeight="1" x14ac:dyDescent="0.15">
      <c r="A27" s="26" t="s">
        <v>1197</v>
      </c>
      <c r="B27" s="26" t="s">
        <v>186</v>
      </c>
      <c r="C27" s="34" t="s">
        <v>1198</v>
      </c>
      <c r="D27" s="30" t="s">
        <v>1199</v>
      </c>
      <c r="E27" s="31" t="str">
        <f>HYPERLINK("https://www.ensembl.org/Xenopus_tropicalis/Gene/Summary?g=" &amp; C27)</f>
        <v>https://www.ensembl.org/Xenopus_tropicalis/Gene/Summary?g=ENSXETG00000033613</v>
      </c>
      <c r="F27" s="27">
        <v>4</v>
      </c>
      <c r="G27" s="27">
        <v>45</v>
      </c>
      <c r="H27" s="27">
        <v>2.2145000000000001</v>
      </c>
      <c r="I27" s="27">
        <v>3.2143000000000002</v>
      </c>
      <c r="J27" s="27">
        <v>1.8975</v>
      </c>
      <c r="K27" s="27">
        <v>0.59030000000000005</v>
      </c>
      <c r="L27" s="27">
        <v>4.6109999999999998</v>
      </c>
      <c r="M27" s="26" t="s">
        <v>142</v>
      </c>
      <c r="N27" s="27">
        <v>25</v>
      </c>
      <c r="O27" s="32"/>
      <c r="P27" s="27">
        <v>100</v>
      </c>
      <c r="Q27" s="26" t="s">
        <v>1195</v>
      </c>
      <c r="R27" s="26" t="s">
        <v>1140</v>
      </c>
    </row>
    <row r="28" spans="1:18" ht="15.75" customHeight="1" x14ac:dyDescent="0.15">
      <c r="A28" s="26" t="s">
        <v>1200</v>
      </c>
      <c r="B28" s="26" t="s">
        <v>136</v>
      </c>
      <c r="C28" s="34" t="s">
        <v>1201</v>
      </c>
      <c r="D28" s="30" t="s">
        <v>1202</v>
      </c>
      <c r="E28" s="31" t="str">
        <f>HYPERLINK("https://www.ensembl.org/Homo_sapiens/Gene/Summary?g=" &amp; C28)</f>
        <v>https://www.ensembl.org/Homo_sapiens/Gene/Summary?g=ENSG00000131018</v>
      </c>
      <c r="F28" s="27">
        <v>3</v>
      </c>
      <c r="G28" s="27">
        <v>18</v>
      </c>
      <c r="H28" s="27">
        <v>0.20039999999999999</v>
      </c>
      <c r="I28" s="27">
        <v>5.5701999999999998</v>
      </c>
      <c r="J28" s="27">
        <v>2.2755000000000001</v>
      </c>
      <c r="K28" s="27">
        <v>0.40849999999999997</v>
      </c>
      <c r="L28" s="27">
        <v>3.1004</v>
      </c>
      <c r="M28" s="26" t="s">
        <v>135</v>
      </c>
      <c r="N28" s="27">
        <v>20</v>
      </c>
      <c r="O28" s="26" t="s">
        <v>1139</v>
      </c>
      <c r="P28" s="27">
        <v>100</v>
      </c>
      <c r="Q28" s="26" t="s">
        <v>1203</v>
      </c>
      <c r="R28" s="26" t="s">
        <v>1150</v>
      </c>
    </row>
    <row r="29" spans="1:18" ht="15.75" customHeight="1" x14ac:dyDescent="0.15">
      <c r="A29" s="26" t="s">
        <v>1204</v>
      </c>
      <c r="B29" s="26" t="s">
        <v>143</v>
      </c>
      <c r="C29" s="34" t="s">
        <v>1205</v>
      </c>
      <c r="D29" s="30" t="s">
        <v>1162</v>
      </c>
      <c r="E29" s="31" t="s">
        <v>1206</v>
      </c>
      <c r="F29" s="27">
        <v>4</v>
      </c>
      <c r="G29" s="27">
        <v>6</v>
      </c>
      <c r="H29" s="27">
        <v>0.20799999999999999</v>
      </c>
      <c r="I29" s="27">
        <v>7.1628999999999996</v>
      </c>
      <c r="J29" s="27">
        <v>2.8971</v>
      </c>
      <c r="K29" s="27">
        <v>0.40450000000000003</v>
      </c>
      <c r="L29" s="27">
        <v>3.0444</v>
      </c>
      <c r="M29" s="26" t="s">
        <v>148</v>
      </c>
      <c r="N29" s="27">
        <v>21</v>
      </c>
      <c r="O29" s="26" t="s">
        <v>1111</v>
      </c>
      <c r="P29" s="27">
        <v>68</v>
      </c>
      <c r="Q29" s="26" t="s">
        <v>1125</v>
      </c>
      <c r="R29" s="26" t="s">
        <v>1125</v>
      </c>
    </row>
    <row r="30" spans="1:18" ht="15.75" customHeight="1" x14ac:dyDescent="0.15">
      <c r="A30" s="26" t="s">
        <v>1207</v>
      </c>
      <c r="B30" s="26" t="s">
        <v>136</v>
      </c>
      <c r="C30" s="34" t="s">
        <v>1208</v>
      </c>
      <c r="D30" s="30" t="s">
        <v>1209</v>
      </c>
      <c r="E30" s="31" t="str">
        <f>HYPERLINK("https://www.ensembl.org/Oryzias_latipes/Gene/Summary?g=" &amp; C30)</f>
        <v>https://www.ensembl.org/Oryzias_latipes/Gene/Summary?g=ENSORLG00000005434</v>
      </c>
      <c r="F30" s="27">
        <v>6</v>
      </c>
      <c r="G30" s="27">
        <v>23</v>
      </c>
      <c r="H30" s="27">
        <v>4.0303000000000004</v>
      </c>
      <c r="I30" s="27">
        <v>13.1297</v>
      </c>
      <c r="J30" s="27">
        <v>3.5754000000000001</v>
      </c>
      <c r="K30" s="27">
        <v>0.27229999999999999</v>
      </c>
      <c r="L30" s="27">
        <v>3.0436000000000001</v>
      </c>
      <c r="M30" s="26" t="s">
        <v>135</v>
      </c>
      <c r="N30" s="27">
        <v>22</v>
      </c>
      <c r="O30" s="26" t="s">
        <v>1139</v>
      </c>
      <c r="P30" s="27">
        <v>0</v>
      </c>
      <c r="Q30" s="26" t="s">
        <v>1120</v>
      </c>
      <c r="R30" s="26" t="s">
        <v>1210</v>
      </c>
    </row>
    <row r="31" spans="1:18" ht="15.75" customHeight="1" x14ac:dyDescent="0.15">
      <c r="A31" s="26" t="s">
        <v>1211</v>
      </c>
      <c r="B31" s="26" t="s">
        <v>143</v>
      </c>
      <c r="C31" s="34" t="s">
        <v>1212</v>
      </c>
      <c r="D31" s="30" t="s">
        <v>1213</v>
      </c>
      <c r="E31" s="31" t="str">
        <f>HYPERLINK("https://www.ensembl.org/Bos_taurus/Gene/Summary?g=" &amp; C31)</f>
        <v>https://www.ensembl.org/Bos_taurus/Gene/Summary?g=ENSBTAG00000019425</v>
      </c>
      <c r="F31" s="27">
        <v>6</v>
      </c>
      <c r="G31" s="27">
        <v>33</v>
      </c>
      <c r="H31" s="27">
        <v>5.0467000000000004</v>
      </c>
      <c r="I31" s="27">
        <v>4.8493000000000004</v>
      </c>
      <c r="J31" s="27">
        <v>1.43</v>
      </c>
      <c r="K31" s="27">
        <v>0.2949</v>
      </c>
      <c r="L31" s="27">
        <v>4.7988</v>
      </c>
      <c r="M31" s="26" t="s">
        <v>142</v>
      </c>
      <c r="N31" s="27">
        <v>22</v>
      </c>
      <c r="O31" s="32"/>
      <c r="P31" s="27">
        <v>75</v>
      </c>
      <c r="Q31" s="26" t="s">
        <v>1214</v>
      </c>
      <c r="R31" s="26" t="s">
        <v>1215</v>
      </c>
    </row>
    <row r="32" spans="1:18" ht="15.75" customHeight="1" x14ac:dyDescent="0.15">
      <c r="A32" s="26" t="s">
        <v>1216</v>
      </c>
      <c r="B32" s="26" t="s">
        <v>155</v>
      </c>
      <c r="C32" s="34" t="s">
        <v>1217</v>
      </c>
      <c r="D32" s="30" t="s">
        <v>1218</v>
      </c>
      <c r="E32" s="31" t="str">
        <f>HYPERLINK("https://www.ensembl.org/Macaca_mulatta/Gene/Summary?g=" &amp; C32)</f>
        <v>https://www.ensembl.org/Macaca_mulatta/Gene/Summary?g=ENSMMUG00000009361</v>
      </c>
      <c r="F32" s="27">
        <v>11</v>
      </c>
      <c r="G32" s="27">
        <v>17</v>
      </c>
      <c r="H32" s="27">
        <v>0.53539999999999999</v>
      </c>
      <c r="I32" s="27">
        <v>5.0532000000000004</v>
      </c>
      <c r="J32" s="27">
        <v>39.804200000000002</v>
      </c>
      <c r="K32" s="27">
        <v>7.8771000000000004</v>
      </c>
      <c r="L32" s="27">
        <v>19.953499999999998</v>
      </c>
      <c r="M32" s="26" t="s">
        <v>135</v>
      </c>
      <c r="N32" s="27">
        <v>17</v>
      </c>
      <c r="O32" s="32"/>
      <c r="P32" s="27">
        <v>96</v>
      </c>
      <c r="Q32" s="26" t="s">
        <v>1196</v>
      </c>
      <c r="R32" s="26" t="s">
        <v>1219</v>
      </c>
    </row>
    <row r="33" spans="1:18" ht="15.75" customHeight="1" x14ac:dyDescent="0.15">
      <c r="A33" s="26" t="s">
        <v>1220</v>
      </c>
      <c r="B33" s="26" t="s">
        <v>143</v>
      </c>
      <c r="C33" s="34" t="s">
        <v>1221</v>
      </c>
      <c r="D33" s="30" t="s">
        <v>1222</v>
      </c>
      <c r="E33" s="31" t="str">
        <f>HYPERLINK("https://www.ensembl.org/Homo_sapiens/Gene/Summary?g=" &amp; C33)</f>
        <v>https://www.ensembl.org/Homo_sapiens/Gene/Summary?g=ENSG00000161996</v>
      </c>
      <c r="F33" s="27">
        <v>3</v>
      </c>
      <c r="G33" s="27">
        <v>7</v>
      </c>
      <c r="H33" s="27">
        <v>0.82679999999999998</v>
      </c>
      <c r="I33" s="27">
        <v>3.9655</v>
      </c>
      <c r="J33" s="27">
        <v>1.6063000000000001</v>
      </c>
      <c r="K33" s="27">
        <v>0.40510000000000002</v>
      </c>
      <c r="L33" s="27">
        <v>5.1013000000000002</v>
      </c>
      <c r="M33" s="26" t="s">
        <v>135</v>
      </c>
      <c r="N33" s="27">
        <v>17</v>
      </c>
      <c r="O33" s="26" t="s">
        <v>1139</v>
      </c>
      <c r="P33" s="27">
        <v>100</v>
      </c>
      <c r="Q33" s="26" t="s">
        <v>1125</v>
      </c>
      <c r="R33" s="26" t="s">
        <v>1156</v>
      </c>
    </row>
    <row r="34" spans="1:18" ht="15.75" customHeight="1" x14ac:dyDescent="0.15">
      <c r="A34" s="35" t="s">
        <v>1223</v>
      </c>
      <c r="B34" s="35" t="s">
        <v>143</v>
      </c>
      <c r="C34" s="36" t="s">
        <v>1224</v>
      </c>
      <c r="D34" s="37" t="s">
        <v>1225</v>
      </c>
      <c r="E34" s="38" t="str">
        <f>HYPERLINK("https://www.ensembl.org/Sus_scrofa/Gene/Summary?g=" &amp; C34)</f>
        <v>https://www.ensembl.org/Sus_scrofa/Gene/Summary?g=ENSSSCG00000006799</v>
      </c>
      <c r="F34" s="39">
        <v>17</v>
      </c>
      <c r="G34" s="39">
        <v>25</v>
      </c>
      <c r="H34" s="39">
        <v>0.32500000000000001</v>
      </c>
      <c r="I34" s="39">
        <v>5.1258999999999997</v>
      </c>
      <c r="J34" s="39">
        <v>2.1926000000000001</v>
      </c>
      <c r="K34" s="39">
        <v>0.42770000000000002</v>
      </c>
      <c r="L34" s="39">
        <v>3.5638000000000001</v>
      </c>
      <c r="M34" s="35" t="s">
        <v>135</v>
      </c>
      <c r="N34" s="39">
        <v>17</v>
      </c>
      <c r="O34" s="40"/>
      <c r="P34" s="39">
        <v>90</v>
      </c>
      <c r="Q34" s="35" t="s">
        <v>137</v>
      </c>
      <c r="R34" s="35" t="s">
        <v>1151</v>
      </c>
    </row>
    <row r="35" spans="1:18" ht="15.75" customHeight="1" x14ac:dyDescent="0.15">
      <c r="A35" s="26"/>
      <c r="B35" s="26"/>
      <c r="C35" s="30"/>
      <c r="D35" s="30"/>
      <c r="E35" s="27"/>
      <c r="F35" s="27"/>
      <c r="G35" s="27"/>
      <c r="H35" s="27"/>
      <c r="I35" s="26"/>
      <c r="J35" s="27"/>
      <c r="K35" s="27"/>
      <c r="L35" s="27"/>
      <c r="M35" s="26"/>
      <c r="N35" s="27"/>
      <c r="O35" s="26"/>
      <c r="P35" s="26"/>
      <c r="Q35" s="26"/>
      <c r="R35" s="26"/>
    </row>
    <row r="36" spans="1:18" ht="15.75" customHeight="1" x14ac:dyDescent="0.15">
      <c r="A36" s="26"/>
      <c r="B36" s="26"/>
      <c r="C36" s="30"/>
      <c r="D36" s="30"/>
      <c r="E36" s="27"/>
      <c r="F36" s="27"/>
      <c r="G36" s="27"/>
      <c r="H36" s="27"/>
      <c r="I36" s="27"/>
      <c r="J36" s="27"/>
      <c r="K36" s="27"/>
      <c r="L36" s="27"/>
      <c r="M36" s="26"/>
      <c r="N36" s="27"/>
      <c r="O36" s="26"/>
      <c r="P36" s="26"/>
      <c r="Q36" s="26"/>
      <c r="R36" s="26"/>
    </row>
    <row r="37" spans="1:18" ht="15.75" customHeight="1" x14ac:dyDescent="0.15">
      <c r="A37" s="26"/>
      <c r="B37" s="26"/>
      <c r="C37" s="30"/>
      <c r="D37" s="30"/>
      <c r="E37" s="27"/>
      <c r="F37" s="27"/>
      <c r="G37" s="27"/>
      <c r="H37" s="27"/>
      <c r="I37" s="27"/>
      <c r="J37" s="27"/>
      <c r="K37" s="27"/>
      <c r="L37" s="27"/>
      <c r="M37" s="26"/>
      <c r="N37" s="27"/>
      <c r="O37" s="26"/>
      <c r="P37" s="26"/>
      <c r="Q37" s="26"/>
      <c r="R37" s="26"/>
    </row>
    <row r="38" spans="1:18" ht="15.75" customHeight="1" x14ac:dyDescent="0.15">
      <c r="A38" s="26"/>
      <c r="B38" s="26"/>
      <c r="C38" s="30"/>
      <c r="D38" s="30"/>
      <c r="E38" s="27"/>
      <c r="F38" s="27"/>
      <c r="G38" s="27"/>
      <c r="H38" s="27"/>
      <c r="I38" s="26"/>
      <c r="J38" s="27"/>
      <c r="K38" s="27"/>
      <c r="L38" s="27"/>
      <c r="M38" s="26"/>
      <c r="N38" s="27"/>
      <c r="O38" s="26"/>
      <c r="P38" s="26"/>
      <c r="Q38" s="26"/>
      <c r="R38" s="26"/>
    </row>
    <row r="39" spans="1:18" ht="15.75" customHeight="1" x14ac:dyDescent="0.15">
      <c r="A39" s="26"/>
      <c r="B39" s="26"/>
      <c r="C39" s="30"/>
      <c r="D39" s="30"/>
      <c r="E39" s="27"/>
      <c r="F39" s="27"/>
      <c r="G39" s="27"/>
      <c r="H39" s="27"/>
      <c r="I39" s="27"/>
      <c r="J39" s="27"/>
      <c r="K39" s="27"/>
      <c r="L39" s="27"/>
      <c r="M39" s="26"/>
      <c r="N39" s="27"/>
      <c r="O39" s="26"/>
      <c r="P39" s="26"/>
      <c r="Q39" s="26"/>
      <c r="R39" s="26"/>
    </row>
    <row r="40" spans="1:18" ht="15.75" customHeight="1" x14ac:dyDescent="0.15">
      <c r="A40" s="26"/>
      <c r="B40" s="26"/>
      <c r="C40" s="30"/>
      <c r="D40" s="30"/>
      <c r="E40" s="27"/>
      <c r="F40" s="27"/>
      <c r="G40" s="27"/>
      <c r="H40" s="27"/>
      <c r="I40" s="27"/>
      <c r="J40" s="27"/>
      <c r="K40" s="27"/>
      <c r="L40" s="27"/>
      <c r="M40" s="26"/>
      <c r="N40" s="27"/>
      <c r="O40" s="26"/>
      <c r="P40" s="26"/>
      <c r="Q40" s="26"/>
      <c r="R40" s="26"/>
    </row>
    <row r="41" spans="1:18" ht="15.75" customHeight="1" x14ac:dyDescent="0.15">
      <c r="A41" s="26"/>
      <c r="B41" s="26"/>
      <c r="C41" s="30"/>
      <c r="D41" s="30"/>
      <c r="E41" s="27"/>
      <c r="F41" s="27"/>
      <c r="G41" s="27"/>
      <c r="H41" s="27"/>
      <c r="I41" s="27"/>
      <c r="J41" s="27"/>
      <c r="K41" s="27"/>
      <c r="L41" s="27"/>
      <c r="M41" s="26"/>
      <c r="N41" s="27"/>
      <c r="O41" s="26"/>
      <c r="P41" s="26"/>
      <c r="Q41" s="26"/>
      <c r="R41" s="26"/>
    </row>
    <row r="42" spans="1:18" ht="15.75" customHeight="1" x14ac:dyDescent="0.15">
      <c r="A42" s="26"/>
      <c r="B42" s="26"/>
      <c r="C42" s="30"/>
      <c r="D42" s="30"/>
      <c r="E42" s="27"/>
      <c r="F42" s="27"/>
      <c r="G42" s="27"/>
      <c r="H42" s="27"/>
      <c r="I42" s="27"/>
      <c r="J42" s="27"/>
      <c r="K42" s="27"/>
      <c r="L42" s="27"/>
      <c r="M42" s="26"/>
      <c r="N42" s="27"/>
      <c r="O42" s="26"/>
      <c r="P42" s="26"/>
      <c r="Q42" s="26"/>
      <c r="R42" s="26"/>
    </row>
    <row r="43" spans="1:18" ht="15.75" customHeight="1" x14ac:dyDescent="0.15">
      <c r="A43" s="26"/>
      <c r="B43" s="26"/>
      <c r="C43" s="30"/>
      <c r="D43" s="30"/>
      <c r="E43" s="27"/>
      <c r="F43" s="27"/>
      <c r="G43" s="27"/>
      <c r="H43" s="27"/>
      <c r="I43" s="27"/>
      <c r="J43" s="27"/>
      <c r="K43" s="27"/>
      <c r="L43" s="27"/>
      <c r="M43" s="26"/>
      <c r="N43" s="27"/>
      <c r="O43" s="26"/>
      <c r="P43" s="26"/>
      <c r="Q43" s="26"/>
      <c r="R43" s="26"/>
    </row>
    <row r="44" spans="1:18" ht="15.75" customHeight="1" x14ac:dyDescent="0.15">
      <c r="A44" s="26"/>
      <c r="B44" s="26"/>
      <c r="C44" s="30"/>
      <c r="D44" s="30"/>
      <c r="E44" s="27"/>
      <c r="F44" s="27"/>
      <c r="G44" s="27"/>
      <c r="H44" s="27"/>
      <c r="I44" s="27"/>
      <c r="J44" s="27"/>
      <c r="K44" s="27"/>
      <c r="L44" s="27"/>
      <c r="M44" s="26"/>
      <c r="N44" s="27"/>
      <c r="O44" s="26"/>
      <c r="P44" s="26"/>
      <c r="Q44" s="26"/>
      <c r="R44" s="26"/>
    </row>
    <row r="45" spans="1:18" ht="15.75" customHeight="1" x14ac:dyDescent="0.15">
      <c r="A45" s="26"/>
      <c r="B45" s="26"/>
      <c r="C45" s="30"/>
      <c r="D45" s="30"/>
      <c r="E45" s="27"/>
      <c r="F45" s="27"/>
      <c r="G45" s="27"/>
      <c r="H45" s="27"/>
      <c r="I45" s="27"/>
      <c r="J45" s="27"/>
      <c r="K45" s="27"/>
      <c r="L45" s="27"/>
      <c r="M45" s="26"/>
      <c r="N45" s="27"/>
      <c r="O45" s="26"/>
      <c r="P45" s="26"/>
      <c r="Q45" s="26"/>
      <c r="R45" s="26"/>
    </row>
    <row r="46" spans="1:18" ht="15.75" customHeight="1" x14ac:dyDescent="0.15">
      <c r="A46" s="26"/>
      <c r="B46" s="26"/>
      <c r="C46" s="30"/>
      <c r="D46" s="30"/>
      <c r="E46" s="27"/>
      <c r="F46" s="27"/>
      <c r="G46" s="27"/>
      <c r="H46" s="27"/>
      <c r="I46" s="27"/>
      <c r="J46" s="27"/>
      <c r="K46" s="27"/>
      <c r="L46" s="27"/>
      <c r="M46" s="26"/>
      <c r="N46" s="27"/>
      <c r="O46" s="26"/>
      <c r="P46" s="26"/>
      <c r="Q46" s="26"/>
      <c r="R46" s="26"/>
    </row>
    <row r="47" spans="1:18" ht="15.75" customHeight="1" x14ac:dyDescent="0.15">
      <c r="A47" s="26"/>
      <c r="C47" s="30"/>
      <c r="D47" s="30"/>
      <c r="E47" s="27"/>
      <c r="F47" s="27"/>
      <c r="G47" s="27"/>
      <c r="H47" s="27"/>
      <c r="I47" s="26"/>
      <c r="J47" s="27"/>
      <c r="K47" s="27"/>
      <c r="L47" s="27"/>
      <c r="M47" s="26"/>
      <c r="N47" s="27"/>
      <c r="O47" s="26"/>
      <c r="P47" s="26"/>
      <c r="Q47" s="26"/>
      <c r="R47" s="26"/>
    </row>
    <row r="48" spans="1:18" ht="15.75" customHeight="1" x14ac:dyDescent="0.15">
      <c r="A48" s="26"/>
      <c r="B48" s="26"/>
      <c r="C48" s="30"/>
      <c r="D48" s="30"/>
      <c r="E48" s="27"/>
      <c r="F48" s="27"/>
      <c r="G48" s="27"/>
      <c r="H48" s="27"/>
      <c r="I48" s="27"/>
      <c r="J48" s="27"/>
      <c r="K48" s="27"/>
      <c r="L48" s="27"/>
      <c r="M48" s="26"/>
      <c r="N48" s="27"/>
      <c r="O48" s="26"/>
      <c r="P48" s="26"/>
      <c r="Q48" s="26"/>
      <c r="R48" s="26"/>
    </row>
    <row r="49" spans="1:18" ht="15.75" customHeight="1" x14ac:dyDescent="0.15">
      <c r="A49" s="26"/>
      <c r="C49" s="30"/>
      <c r="D49" s="30"/>
      <c r="E49" s="27"/>
      <c r="F49" s="27"/>
      <c r="G49" s="27"/>
      <c r="H49" s="27"/>
      <c r="I49" s="26"/>
      <c r="J49" s="27"/>
      <c r="K49" s="27"/>
      <c r="L49" s="27"/>
      <c r="M49" s="26"/>
      <c r="N49" s="27"/>
      <c r="O49" s="26"/>
      <c r="P49" s="26"/>
      <c r="Q49" s="26"/>
      <c r="R49" s="26"/>
    </row>
    <row r="50" spans="1:18" ht="15.75" customHeight="1" x14ac:dyDescent="0.15">
      <c r="A50" s="26"/>
      <c r="B50" s="26"/>
      <c r="C50" s="30"/>
      <c r="D50" s="30"/>
      <c r="E50" s="27"/>
      <c r="F50" s="27"/>
      <c r="G50" s="27"/>
      <c r="H50" s="27"/>
      <c r="I50" s="27"/>
      <c r="J50" s="27"/>
      <c r="K50" s="27"/>
      <c r="L50" s="27"/>
      <c r="M50" s="26"/>
      <c r="N50" s="27"/>
      <c r="O50" s="26"/>
      <c r="P50" s="26"/>
      <c r="Q50" s="26"/>
      <c r="R50" s="26"/>
    </row>
    <row r="51" spans="1:18" ht="15.75" customHeight="1" x14ac:dyDescent="0.15">
      <c r="A51" s="26"/>
      <c r="B51" s="26"/>
      <c r="C51" s="30"/>
      <c r="D51" s="30"/>
      <c r="E51" s="27"/>
      <c r="F51" s="27"/>
      <c r="G51" s="27"/>
      <c r="H51" s="27"/>
      <c r="I51" s="27"/>
      <c r="J51" s="27"/>
      <c r="K51" s="27"/>
      <c r="L51" s="27"/>
      <c r="M51" s="26"/>
      <c r="N51" s="27"/>
      <c r="O51" s="26"/>
      <c r="P51" s="26"/>
      <c r="Q51" s="26"/>
      <c r="R51" s="26"/>
    </row>
    <row r="52" spans="1:18" ht="15.75" customHeight="1" x14ac:dyDescent="0.15">
      <c r="A52" s="26"/>
      <c r="B52" s="26"/>
      <c r="C52" s="30"/>
      <c r="D52" s="30"/>
      <c r="E52" s="27"/>
      <c r="F52" s="27"/>
      <c r="G52" s="27"/>
      <c r="H52" s="27"/>
      <c r="I52" s="26"/>
      <c r="J52" s="27"/>
      <c r="K52" s="27"/>
      <c r="L52" s="27"/>
      <c r="M52" s="26"/>
      <c r="N52" s="27"/>
      <c r="O52" s="26"/>
      <c r="P52" s="26"/>
      <c r="Q52" s="26"/>
      <c r="R52" s="26"/>
    </row>
    <row r="53" spans="1:18" ht="15.75" customHeight="1" x14ac:dyDescent="0.15">
      <c r="A53" s="26"/>
      <c r="B53" s="26"/>
      <c r="C53" s="30"/>
      <c r="D53" s="30"/>
      <c r="E53" s="27"/>
      <c r="F53" s="27"/>
      <c r="G53" s="27"/>
      <c r="H53" s="27"/>
      <c r="I53" s="27"/>
      <c r="J53" s="27"/>
      <c r="K53" s="27"/>
      <c r="L53" s="27"/>
      <c r="M53" s="26"/>
      <c r="N53" s="27"/>
      <c r="O53" s="26"/>
      <c r="P53" s="26"/>
      <c r="Q53" s="26"/>
      <c r="R53" s="26"/>
    </row>
    <row r="54" spans="1:18" ht="15.75" customHeight="1" x14ac:dyDescent="0.15">
      <c r="A54" s="26"/>
      <c r="B54" s="26"/>
      <c r="C54" s="30"/>
      <c r="D54" s="30"/>
      <c r="E54" s="27"/>
      <c r="F54" s="27"/>
      <c r="G54" s="27"/>
      <c r="H54" s="27"/>
      <c r="I54" s="26"/>
      <c r="J54" s="27"/>
      <c r="K54" s="27"/>
      <c r="L54" s="27"/>
      <c r="M54" s="26"/>
      <c r="N54" s="27"/>
      <c r="O54" s="26"/>
      <c r="P54" s="26"/>
      <c r="Q54" s="26"/>
      <c r="R54" s="26"/>
    </row>
    <row r="55" spans="1:18" ht="15.75" customHeight="1" x14ac:dyDescent="0.15">
      <c r="A55" s="26"/>
      <c r="B55" s="26"/>
      <c r="C55" s="30"/>
      <c r="D55" s="30"/>
      <c r="E55" s="27"/>
      <c r="F55" s="27"/>
      <c r="G55" s="27"/>
      <c r="H55" s="27"/>
      <c r="I55" s="27"/>
      <c r="J55" s="27"/>
      <c r="K55" s="27"/>
      <c r="L55" s="27"/>
      <c r="M55" s="26"/>
      <c r="N55" s="27"/>
      <c r="O55" s="26"/>
      <c r="P55" s="26"/>
      <c r="Q55" s="26"/>
      <c r="R55" s="26"/>
    </row>
    <row r="56" spans="1:18" ht="15.75" customHeight="1" x14ac:dyDescent="0.15">
      <c r="A56" s="26"/>
      <c r="B56" s="26"/>
      <c r="C56" s="30"/>
      <c r="D56" s="30"/>
      <c r="E56" s="27"/>
      <c r="F56" s="27"/>
      <c r="G56" s="27"/>
      <c r="H56" s="27"/>
      <c r="I56" s="27"/>
      <c r="J56" s="27"/>
      <c r="K56" s="27"/>
      <c r="L56" s="27"/>
      <c r="M56" s="26"/>
      <c r="N56" s="27"/>
      <c r="O56" s="26"/>
      <c r="P56" s="26"/>
      <c r="Q56" s="26"/>
      <c r="R56" s="26"/>
    </row>
    <row r="57" spans="1:18" ht="15.75" customHeight="1" x14ac:dyDescent="0.15">
      <c r="A57" s="26"/>
      <c r="B57" s="26"/>
      <c r="C57" s="30"/>
      <c r="D57" s="30"/>
      <c r="E57" s="27"/>
      <c r="F57" s="27"/>
      <c r="G57" s="27"/>
      <c r="H57" s="27"/>
      <c r="I57" s="27"/>
      <c r="J57" s="27"/>
      <c r="K57" s="27"/>
      <c r="L57" s="27"/>
      <c r="M57" s="26"/>
      <c r="N57" s="27"/>
      <c r="O57" s="26"/>
      <c r="P57" s="26"/>
      <c r="Q57" s="26"/>
      <c r="R57" s="26"/>
    </row>
    <row r="58" spans="1:18" ht="15.75" customHeight="1" x14ac:dyDescent="0.15">
      <c r="A58" s="26"/>
      <c r="B58" s="26"/>
      <c r="C58" s="30"/>
      <c r="D58" s="30"/>
      <c r="E58" s="27"/>
      <c r="F58" s="27"/>
      <c r="G58" s="27"/>
      <c r="H58" s="27"/>
      <c r="I58" s="27"/>
      <c r="J58" s="27"/>
      <c r="K58" s="27"/>
      <c r="L58" s="27"/>
      <c r="M58" s="26"/>
      <c r="N58" s="27"/>
      <c r="O58" s="26"/>
      <c r="P58" s="26"/>
      <c r="Q58" s="26"/>
      <c r="R58" s="26"/>
    </row>
    <row r="59" spans="1:18" ht="15.75" customHeight="1" x14ac:dyDescent="0.15">
      <c r="A59" s="26"/>
      <c r="B59" s="26"/>
      <c r="C59" s="30"/>
      <c r="D59" s="30"/>
      <c r="E59" s="27"/>
      <c r="F59" s="27"/>
      <c r="G59" s="27"/>
      <c r="H59" s="27"/>
      <c r="I59" s="26"/>
      <c r="J59" s="27"/>
      <c r="K59" s="27"/>
      <c r="L59" s="27"/>
      <c r="M59" s="26"/>
      <c r="N59" s="27"/>
      <c r="O59" s="26"/>
      <c r="P59" s="26"/>
      <c r="Q59" s="26"/>
      <c r="R59" s="26"/>
    </row>
    <row r="60" spans="1:18" ht="15.75" customHeight="1" x14ac:dyDescent="0.15">
      <c r="A60" s="26"/>
      <c r="B60" s="26"/>
      <c r="C60" s="30"/>
      <c r="D60" s="30"/>
      <c r="E60" s="27"/>
      <c r="F60" s="27"/>
      <c r="G60" s="27"/>
      <c r="H60" s="27"/>
      <c r="I60" s="27"/>
      <c r="J60" s="27"/>
      <c r="K60" s="27"/>
      <c r="L60" s="27"/>
      <c r="M60" s="26"/>
      <c r="N60" s="27"/>
      <c r="O60" s="26"/>
      <c r="P60" s="26"/>
      <c r="Q60" s="26"/>
      <c r="R60" s="26"/>
    </row>
    <row r="61" spans="1:18" ht="15.75" customHeight="1" x14ac:dyDescent="0.15">
      <c r="A61" s="26"/>
      <c r="B61" s="26"/>
      <c r="C61" s="30"/>
      <c r="D61" s="30"/>
      <c r="E61" s="27"/>
      <c r="F61" s="27"/>
      <c r="G61" s="27"/>
      <c r="H61" s="27"/>
      <c r="I61" s="27"/>
      <c r="J61" s="27"/>
      <c r="K61" s="27"/>
      <c r="L61" s="27"/>
      <c r="M61" s="26"/>
      <c r="N61" s="27"/>
      <c r="O61" s="26"/>
      <c r="P61" s="26"/>
      <c r="Q61" s="26"/>
      <c r="R61" s="26"/>
    </row>
    <row r="62" spans="1:18" ht="15.75" customHeight="1" x14ac:dyDescent="0.15">
      <c r="A62" s="26"/>
      <c r="B62" s="26"/>
      <c r="C62" s="30"/>
      <c r="D62" s="30"/>
      <c r="E62" s="27"/>
      <c r="F62" s="27"/>
      <c r="G62" s="27"/>
      <c r="H62" s="27"/>
      <c r="I62" s="27"/>
      <c r="J62" s="27"/>
      <c r="K62" s="27"/>
      <c r="L62" s="27"/>
      <c r="M62" s="26"/>
      <c r="N62" s="27"/>
      <c r="O62" s="26"/>
      <c r="P62" s="26"/>
      <c r="Q62" s="26"/>
      <c r="R62" s="26"/>
    </row>
    <row r="63" spans="1:18" ht="15.75" customHeight="1" x14ac:dyDescent="0.15">
      <c r="A63" s="26"/>
      <c r="C63" s="30"/>
      <c r="D63" s="30"/>
      <c r="E63" s="27"/>
      <c r="F63" s="27"/>
      <c r="G63" s="27"/>
      <c r="H63" s="27"/>
      <c r="I63" s="26"/>
      <c r="J63" s="27"/>
      <c r="K63" s="27"/>
      <c r="L63" s="27"/>
      <c r="M63" s="26"/>
      <c r="N63" s="27"/>
      <c r="O63" s="26"/>
      <c r="P63" s="26"/>
      <c r="Q63" s="26"/>
      <c r="R63" s="26"/>
    </row>
    <row r="64" spans="1:18" ht="15.75" customHeight="1" x14ac:dyDescent="0.15">
      <c r="A64" s="26"/>
      <c r="B64" s="26"/>
      <c r="C64" s="30"/>
      <c r="D64" s="30"/>
      <c r="E64" s="27"/>
      <c r="F64" s="27"/>
      <c r="G64" s="27"/>
      <c r="H64" s="27"/>
      <c r="I64" s="27"/>
      <c r="J64" s="27"/>
      <c r="K64" s="27"/>
      <c r="L64" s="27"/>
      <c r="M64" s="26"/>
      <c r="N64" s="27"/>
      <c r="O64" s="26"/>
      <c r="P64" s="26"/>
      <c r="Q64" s="26"/>
      <c r="R64" s="26"/>
    </row>
    <row r="65" spans="1:18" ht="15.75" customHeight="1" x14ac:dyDescent="0.15">
      <c r="A65" s="26"/>
      <c r="C65" s="30"/>
      <c r="D65" s="30"/>
      <c r="E65" s="27"/>
      <c r="F65" s="27"/>
      <c r="G65" s="27"/>
      <c r="H65" s="27"/>
      <c r="I65" s="27"/>
      <c r="J65" s="27"/>
      <c r="K65" s="27"/>
      <c r="L65" s="27"/>
      <c r="M65" s="26"/>
      <c r="N65" s="27"/>
      <c r="O65" s="26"/>
      <c r="P65" s="26"/>
      <c r="Q65" s="26"/>
      <c r="R65" s="26"/>
    </row>
    <row r="66" spans="1:18" ht="13" x14ac:dyDescent="0.15">
      <c r="A66" s="26"/>
      <c r="B66" s="26"/>
      <c r="C66" s="30"/>
      <c r="D66" s="30"/>
      <c r="E66" s="27"/>
      <c r="F66" s="27"/>
      <c r="G66" s="27"/>
      <c r="H66" s="27"/>
      <c r="I66" s="27"/>
      <c r="J66" s="27"/>
      <c r="K66" s="27"/>
      <c r="L66" s="27"/>
      <c r="M66" s="26"/>
      <c r="N66" s="27"/>
      <c r="O66" s="26"/>
      <c r="P66" s="26"/>
      <c r="Q66" s="26"/>
      <c r="R66" s="26"/>
    </row>
    <row r="67" spans="1:18" ht="13" x14ac:dyDescent="0.15">
      <c r="A67" s="26"/>
      <c r="B67" s="26"/>
      <c r="C67" s="30"/>
      <c r="D67" s="30"/>
      <c r="E67" s="27"/>
      <c r="F67" s="27"/>
      <c r="G67" s="27"/>
      <c r="H67" s="27"/>
      <c r="I67" s="26"/>
      <c r="J67" s="27"/>
      <c r="K67" s="27"/>
      <c r="L67" s="27"/>
      <c r="M67" s="26"/>
      <c r="N67" s="27"/>
      <c r="O67" s="26"/>
      <c r="P67" s="26"/>
      <c r="Q67" s="26"/>
      <c r="R67" s="26"/>
    </row>
    <row r="68" spans="1:18" ht="13" x14ac:dyDescent="0.15">
      <c r="A68" s="26"/>
      <c r="B68" s="26"/>
      <c r="C68" s="30"/>
      <c r="D68" s="30"/>
      <c r="E68" s="27"/>
      <c r="F68" s="27"/>
      <c r="G68" s="27"/>
      <c r="H68" s="27"/>
      <c r="I68" s="27"/>
      <c r="J68" s="27"/>
      <c r="K68" s="27"/>
      <c r="L68" s="27"/>
      <c r="M68" s="26"/>
      <c r="N68" s="27"/>
      <c r="O68" s="26"/>
      <c r="P68" s="26"/>
      <c r="Q68" s="26"/>
      <c r="R68" s="26"/>
    </row>
    <row r="69" spans="1:18" ht="13" x14ac:dyDescent="0.15">
      <c r="A69" s="26"/>
      <c r="B69" s="26"/>
      <c r="C69" s="30"/>
      <c r="D69" s="30"/>
      <c r="E69" s="27"/>
      <c r="F69" s="27"/>
      <c r="G69" s="27"/>
      <c r="H69" s="27"/>
      <c r="I69" s="27"/>
      <c r="J69" s="27"/>
      <c r="K69" s="27"/>
      <c r="L69" s="27"/>
      <c r="M69" s="26"/>
      <c r="N69" s="27"/>
      <c r="O69" s="26"/>
      <c r="P69" s="26"/>
      <c r="Q69" s="26"/>
      <c r="R69" s="26"/>
    </row>
    <row r="70" spans="1:18" ht="13" x14ac:dyDescent="0.15">
      <c r="A70" s="26"/>
      <c r="B70" s="26"/>
      <c r="C70" s="30"/>
      <c r="D70" s="30"/>
      <c r="E70" s="27"/>
      <c r="F70" s="27"/>
      <c r="G70" s="27"/>
      <c r="H70" s="27"/>
      <c r="I70" s="27"/>
      <c r="J70" s="27"/>
      <c r="K70" s="27"/>
      <c r="L70" s="27"/>
      <c r="M70" s="26"/>
      <c r="N70" s="27"/>
      <c r="O70" s="26"/>
      <c r="P70" s="26"/>
      <c r="Q70" s="26"/>
      <c r="R70" s="26"/>
    </row>
    <row r="71" spans="1:18" ht="13" x14ac:dyDescent="0.15">
      <c r="A71" s="26"/>
      <c r="B71" s="26"/>
      <c r="C71" s="30"/>
      <c r="D71" s="30"/>
      <c r="E71" s="27"/>
      <c r="F71" s="27"/>
      <c r="G71" s="27"/>
      <c r="H71" s="27"/>
      <c r="I71" s="27"/>
      <c r="J71" s="27"/>
      <c r="K71" s="27"/>
      <c r="L71" s="27"/>
      <c r="M71" s="26"/>
      <c r="N71" s="27"/>
      <c r="O71" s="26"/>
      <c r="P71" s="26"/>
      <c r="Q71" s="26"/>
      <c r="R71" s="26"/>
    </row>
    <row r="72" spans="1:18" ht="13" x14ac:dyDescent="0.15">
      <c r="A72" s="26"/>
      <c r="B72" s="26"/>
      <c r="C72" s="30"/>
      <c r="D72" s="30"/>
      <c r="E72" s="27"/>
      <c r="F72" s="27"/>
      <c r="G72" s="27"/>
      <c r="H72" s="27"/>
      <c r="I72" s="27"/>
      <c r="J72" s="27"/>
      <c r="K72" s="27"/>
      <c r="L72" s="27"/>
      <c r="M72" s="26"/>
      <c r="N72" s="27"/>
      <c r="O72" s="26"/>
      <c r="P72" s="26"/>
      <c r="Q72" s="26"/>
      <c r="R72" s="26"/>
    </row>
    <row r="73" spans="1:18" ht="13" x14ac:dyDescent="0.15">
      <c r="A73" s="26"/>
      <c r="B73" s="26"/>
      <c r="C73" s="30"/>
      <c r="D73" s="30"/>
      <c r="E73" s="27"/>
      <c r="F73" s="27"/>
      <c r="G73" s="27"/>
      <c r="H73" s="27"/>
      <c r="I73" s="27"/>
      <c r="J73" s="27"/>
      <c r="K73" s="27"/>
      <c r="L73" s="27"/>
      <c r="M73" s="26"/>
      <c r="N73" s="27"/>
      <c r="O73" s="26"/>
      <c r="P73" s="26"/>
      <c r="Q73" s="26"/>
      <c r="R73" s="26"/>
    </row>
    <row r="74" spans="1:18" ht="13" x14ac:dyDescent="0.15">
      <c r="A74" s="26"/>
      <c r="B74" s="26"/>
      <c r="C74" s="30"/>
      <c r="D74" s="30"/>
      <c r="E74" s="27"/>
      <c r="F74" s="27"/>
      <c r="G74" s="27"/>
      <c r="H74" s="27"/>
      <c r="I74" s="27"/>
      <c r="J74" s="27"/>
      <c r="K74" s="27"/>
      <c r="L74" s="27"/>
      <c r="M74" s="26"/>
      <c r="N74" s="27"/>
      <c r="O74" s="26"/>
      <c r="P74" s="26"/>
      <c r="Q74" s="26"/>
      <c r="R74" s="26"/>
    </row>
    <row r="75" spans="1:18" ht="13" x14ac:dyDescent="0.15">
      <c r="A75" s="26"/>
      <c r="B75" s="26"/>
      <c r="C75" s="30"/>
      <c r="D75" s="30"/>
      <c r="E75" s="27"/>
      <c r="F75" s="27"/>
      <c r="G75" s="27"/>
      <c r="H75" s="27"/>
      <c r="I75" s="27"/>
      <c r="J75" s="27"/>
      <c r="K75" s="27"/>
      <c r="L75" s="27"/>
      <c r="M75" s="26"/>
      <c r="N75" s="27"/>
      <c r="O75" s="26"/>
      <c r="P75" s="26"/>
      <c r="Q75" s="26"/>
      <c r="R75" s="26"/>
    </row>
    <row r="76" spans="1:18" ht="13" x14ac:dyDescent="0.15">
      <c r="A76" s="26"/>
      <c r="B76" s="26"/>
      <c r="C76" s="30"/>
      <c r="D76" s="30"/>
      <c r="E76" s="27"/>
      <c r="F76" s="27"/>
      <c r="G76" s="27"/>
      <c r="H76" s="27"/>
      <c r="I76" s="27"/>
      <c r="J76" s="27"/>
      <c r="K76" s="27"/>
      <c r="L76" s="27"/>
      <c r="M76" s="26"/>
      <c r="N76" s="27"/>
      <c r="O76" s="26"/>
      <c r="P76" s="26"/>
      <c r="Q76" s="26"/>
      <c r="R76" s="26"/>
    </row>
    <row r="77" spans="1:18" ht="13" x14ac:dyDescent="0.15">
      <c r="A77" s="26"/>
      <c r="B77" s="26"/>
      <c r="C77" s="30"/>
      <c r="D77" s="30"/>
      <c r="E77" s="27"/>
      <c r="F77" s="27"/>
      <c r="G77" s="27"/>
      <c r="H77" s="27"/>
      <c r="I77" s="27"/>
      <c r="J77" s="27"/>
      <c r="K77" s="27"/>
      <c r="L77" s="27"/>
      <c r="M77" s="26"/>
      <c r="N77" s="27"/>
      <c r="O77" s="26"/>
      <c r="P77" s="26"/>
      <c r="Q77" s="26"/>
      <c r="R77" s="26"/>
    </row>
    <row r="78" spans="1:18" ht="13" x14ac:dyDescent="0.15">
      <c r="A78" s="26"/>
      <c r="B78" s="26"/>
      <c r="C78" s="30"/>
      <c r="D78" s="30"/>
      <c r="E78" s="27"/>
      <c r="F78" s="27"/>
      <c r="G78" s="27"/>
      <c r="H78" s="27"/>
      <c r="I78" s="27"/>
      <c r="J78" s="27"/>
      <c r="K78" s="27"/>
      <c r="L78" s="27"/>
      <c r="M78" s="26"/>
      <c r="N78" s="27"/>
      <c r="O78" s="26"/>
      <c r="P78" s="26"/>
      <c r="Q78" s="26"/>
      <c r="R78" s="26"/>
    </row>
    <row r="79" spans="1:18" ht="13" x14ac:dyDescent="0.15">
      <c r="A79" s="26"/>
      <c r="B79" s="26"/>
      <c r="C79" s="30"/>
      <c r="D79" s="30"/>
      <c r="E79" s="27"/>
      <c r="F79" s="27"/>
      <c r="G79" s="27"/>
      <c r="H79" s="27"/>
      <c r="I79" s="26"/>
      <c r="J79" s="27"/>
      <c r="K79" s="27"/>
      <c r="L79" s="27"/>
      <c r="M79" s="26"/>
      <c r="N79" s="27"/>
      <c r="O79" s="26"/>
      <c r="P79" s="26"/>
      <c r="Q79" s="26"/>
      <c r="R79" s="26"/>
    </row>
    <row r="80" spans="1:18" ht="13" x14ac:dyDescent="0.15">
      <c r="A80" s="26"/>
      <c r="B80" s="26"/>
      <c r="C80" s="30"/>
      <c r="D80" s="30"/>
      <c r="E80" s="27"/>
      <c r="F80" s="27"/>
      <c r="G80" s="27"/>
      <c r="H80" s="27"/>
      <c r="I80" s="26"/>
      <c r="J80" s="27"/>
      <c r="K80" s="27"/>
      <c r="L80" s="27"/>
      <c r="M80" s="26"/>
      <c r="N80" s="27"/>
      <c r="O80" s="26"/>
      <c r="P80" s="26"/>
      <c r="Q80" s="26"/>
      <c r="R80" s="26"/>
    </row>
    <row r="81" spans="1:18" ht="13" x14ac:dyDescent="0.15">
      <c r="A81" s="26"/>
      <c r="C81" s="30"/>
      <c r="D81" s="30"/>
      <c r="E81" s="27"/>
      <c r="F81" s="27"/>
      <c r="G81" s="27"/>
      <c r="H81" s="27"/>
      <c r="I81" s="27"/>
      <c r="J81" s="27"/>
      <c r="K81" s="27"/>
      <c r="L81" s="27"/>
      <c r="M81" s="26"/>
      <c r="N81" s="27"/>
      <c r="O81" s="26"/>
      <c r="P81" s="26"/>
      <c r="Q81" s="26"/>
      <c r="R81" s="26"/>
    </row>
    <row r="82" spans="1:18" ht="13" x14ac:dyDescent="0.15">
      <c r="A82" s="26"/>
      <c r="B82" s="26"/>
      <c r="C82" s="30"/>
      <c r="D82" s="30"/>
      <c r="E82" s="27"/>
      <c r="F82" s="27"/>
      <c r="G82" s="27"/>
      <c r="H82" s="27"/>
      <c r="I82" s="27"/>
      <c r="J82" s="27"/>
      <c r="K82" s="27"/>
      <c r="L82" s="27"/>
      <c r="M82" s="26"/>
      <c r="N82" s="27"/>
      <c r="O82" s="26"/>
      <c r="P82" s="26"/>
      <c r="Q82" s="26"/>
      <c r="R82" s="26"/>
    </row>
    <row r="83" spans="1:18" ht="13" x14ac:dyDescent="0.15">
      <c r="A83" s="26"/>
      <c r="B83" s="26"/>
      <c r="C83" s="30"/>
      <c r="D83" s="30"/>
      <c r="E83" s="27"/>
      <c r="F83" s="27"/>
      <c r="G83" s="27"/>
      <c r="H83" s="27"/>
      <c r="I83" s="27"/>
      <c r="J83" s="27"/>
      <c r="K83" s="27"/>
      <c r="L83" s="27"/>
      <c r="M83" s="26"/>
      <c r="N83" s="27"/>
      <c r="O83" s="26"/>
      <c r="P83" s="26"/>
      <c r="Q83" s="26"/>
      <c r="R83" s="26"/>
    </row>
    <row r="84" spans="1:18" ht="13" x14ac:dyDescent="0.15">
      <c r="A84" s="26"/>
      <c r="B84" s="26"/>
      <c r="C84" s="30"/>
      <c r="D84" s="30"/>
      <c r="E84" s="27"/>
      <c r="F84" s="27"/>
      <c r="G84" s="27"/>
      <c r="H84" s="27"/>
      <c r="I84" s="27"/>
      <c r="J84" s="27"/>
      <c r="K84" s="27"/>
      <c r="L84" s="27"/>
      <c r="M84" s="26"/>
      <c r="N84" s="27"/>
      <c r="O84" s="26"/>
      <c r="P84" s="26"/>
      <c r="Q84" s="26"/>
      <c r="R84" s="26"/>
    </row>
    <row r="85" spans="1:18" ht="13" x14ac:dyDescent="0.15">
      <c r="A85" s="26"/>
      <c r="B85" s="26"/>
      <c r="C85" s="30"/>
      <c r="D85" s="30"/>
      <c r="E85" s="27"/>
      <c r="F85" s="27"/>
      <c r="G85" s="27"/>
      <c r="H85" s="27"/>
      <c r="I85" s="26"/>
      <c r="J85" s="27"/>
      <c r="K85" s="27"/>
      <c r="L85" s="27"/>
      <c r="M85" s="26"/>
      <c r="N85" s="27"/>
      <c r="O85" s="26"/>
      <c r="P85" s="26"/>
      <c r="Q85" s="26"/>
      <c r="R85" s="26"/>
    </row>
    <row r="86" spans="1:18" ht="13" x14ac:dyDescent="0.15">
      <c r="A86" s="26"/>
      <c r="B86" s="26"/>
      <c r="C86" s="30"/>
      <c r="D86" s="30"/>
      <c r="E86" s="27"/>
      <c r="F86" s="27"/>
      <c r="G86" s="27"/>
      <c r="H86" s="27"/>
      <c r="I86" s="27"/>
      <c r="J86" s="27"/>
      <c r="K86" s="27"/>
      <c r="L86" s="27"/>
      <c r="M86" s="26"/>
      <c r="N86" s="27"/>
      <c r="O86" s="26"/>
      <c r="P86" s="26"/>
      <c r="Q86" s="26"/>
      <c r="R86" s="26"/>
    </row>
    <row r="87" spans="1:18" ht="13" x14ac:dyDescent="0.15">
      <c r="A87" s="26"/>
      <c r="B87" s="26"/>
      <c r="C87" s="30"/>
      <c r="D87" s="30"/>
      <c r="E87" s="27"/>
      <c r="F87" s="27"/>
      <c r="G87" s="27"/>
      <c r="H87" s="27"/>
      <c r="I87" s="27"/>
      <c r="J87" s="27"/>
      <c r="K87" s="27"/>
      <c r="L87" s="27"/>
      <c r="M87" s="26"/>
      <c r="N87" s="27"/>
      <c r="O87" s="26"/>
      <c r="P87" s="26"/>
      <c r="Q87" s="26"/>
      <c r="R87" s="26"/>
    </row>
    <row r="88" spans="1:18" ht="13" x14ac:dyDescent="0.15">
      <c r="A88" s="26"/>
      <c r="B88" s="26"/>
      <c r="C88" s="30"/>
      <c r="D88" s="30"/>
      <c r="E88" s="27"/>
      <c r="F88" s="27"/>
      <c r="G88" s="27"/>
      <c r="H88" s="27"/>
      <c r="I88" s="27"/>
      <c r="J88" s="27"/>
      <c r="K88" s="27"/>
      <c r="L88" s="27"/>
      <c r="M88" s="26"/>
      <c r="N88" s="27"/>
      <c r="O88" s="26"/>
      <c r="P88" s="26"/>
      <c r="Q88" s="26"/>
      <c r="R88" s="26"/>
    </row>
    <row r="89" spans="1:18" ht="13" x14ac:dyDescent="0.15">
      <c r="A89" s="26"/>
      <c r="B89" s="26"/>
      <c r="C89" s="30"/>
      <c r="D89" s="30"/>
      <c r="E89" s="27"/>
      <c r="F89" s="27"/>
      <c r="G89" s="27"/>
      <c r="H89" s="27"/>
      <c r="I89" s="27"/>
      <c r="J89" s="27"/>
      <c r="K89" s="27"/>
      <c r="L89" s="27"/>
      <c r="M89" s="26"/>
      <c r="N89" s="27"/>
      <c r="O89" s="26"/>
      <c r="P89" s="26"/>
      <c r="Q89" s="26"/>
      <c r="R89" s="26"/>
    </row>
    <row r="90" spans="1:18" ht="13" x14ac:dyDescent="0.15">
      <c r="A90" s="26"/>
      <c r="B90" s="26"/>
      <c r="C90" s="30"/>
      <c r="D90" s="30"/>
      <c r="E90" s="27"/>
      <c r="F90" s="27"/>
      <c r="G90" s="27"/>
      <c r="H90" s="27"/>
      <c r="I90" s="26"/>
      <c r="J90" s="27"/>
      <c r="K90" s="27"/>
      <c r="L90" s="27"/>
      <c r="M90" s="26"/>
      <c r="N90" s="27"/>
      <c r="O90" s="26"/>
      <c r="P90" s="26"/>
      <c r="Q90" s="26"/>
      <c r="R90" s="26"/>
    </row>
    <row r="91" spans="1:18" ht="13" x14ac:dyDescent="0.15">
      <c r="A91" s="26"/>
      <c r="B91" s="26"/>
      <c r="C91" s="30"/>
      <c r="D91" s="30"/>
      <c r="E91" s="27"/>
      <c r="F91" s="27"/>
      <c r="G91" s="27"/>
      <c r="H91" s="27"/>
      <c r="I91" s="27"/>
      <c r="J91" s="27"/>
      <c r="K91" s="27"/>
      <c r="L91" s="27"/>
      <c r="M91" s="26"/>
      <c r="N91" s="27"/>
      <c r="O91" s="26"/>
      <c r="P91" s="26"/>
      <c r="Q91" s="26"/>
      <c r="R91" s="26"/>
    </row>
    <row r="92" spans="1:18" ht="13" x14ac:dyDescent="0.15">
      <c r="A92" s="26"/>
      <c r="B92" s="26"/>
      <c r="C92" s="30"/>
      <c r="D92" s="30"/>
      <c r="E92" s="27"/>
      <c r="F92" s="27"/>
      <c r="G92" s="27"/>
      <c r="H92" s="27"/>
      <c r="I92" s="27"/>
      <c r="J92" s="27"/>
      <c r="K92" s="27"/>
      <c r="L92" s="27"/>
      <c r="M92" s="26"/>
      <c r="N92" s="27"/>
      <c r="O92" s="26"/>
      <c r="P92" s="26"/>
      <c r="Q92" s="26"/>
      <c r="R92" s="26"/>
    </row>
    <row r="93" spans="1:18" ht="13" x14ac:dyDescent="0.15">
      <c r="A93" s="26"/>
      <c r="B93" s="26"/>
      <c r="C93" s="30"/>
      <c r="D93" s="30"/>
      <c r="E93" s="27"/>
      <c r="F93" s="27"/>
      <c r="G93" s="27"/>
      <c r="H93" s="27"/>
      <c r="I93" s="27"/>
      <c r="J93" s="27"/>
      <c r="K93" s="27"/>
      <c r="L93" s="27"/>
      <c r="M93" s="26"/>
      <c r="N93" s="27"/>
      <c r="O93" s="26"/>
      <c r="P93" s="26"/>
      <c r="Q93" s="26"/>
      <c r="R93" s="26"/>
    </row>
    <row r="94" spans="1:18" ht="13" x14ac:dyDescent="0.15">
      <c r="A94" s="26"/>
      <c r="B94" s="26"/>
      <c r="C94" s="30"/>
      <c r="D94" s="30"/>
      <c r="E94" s="27"/>
      <c r="F94" s="27"/>
      <c r="G94" s="27"/>
      <c r="H94" s="27"/>
      <c r="I94" s="27"/>
      <c r="J94" s="27"/>
      <c r="K94" s="27"/>
      <c r="L94" s="27"/>
      <c r="M94" s="26"/>
      <c r="N94" s="27"/>
      <c r="O94" s="26"/>
      <c r="P94" s="26"/>
      <c r="Q94" s="26"/>
      <c r="R94" s="26"/>
    </row>
    <row r="95" spans="1:18" ht="13" x14ac:dyDescent="0.15">
      <c r="A95" s="26"/>
      <c r="B95" s="26"/>
      <c r="C95" s="30"/>
      <c r="D95" s="30"/>
      <c r="E95" s="27"/>
      <c r="F95" s="27"/>
      <c r="G95" s="27"/>
      <c r="H95" s="27"/>
      <c r="I95" s="27"/>
      <c r="J95" s="27"/>
      <c r="K95" s="27"/>
      <c r="L95" s="27"/>
      <c r="M95" s="26"/>
      <c r="N95" s="27"/>
      <c r="O95" s="26"/>
      <c r="P95" s="26"/>
      <c r="Q95" s="26"/>
      <c r="R95" s="26"/>
    </row>
    <row r="96" spans="1:18" ht="13" x14ac:dyDescent="0.15">
      <c r="A96" s="26"/>
      <c r="B96" s="26"/>
      <c r="C96" s="30"/>
      <c r="D96" s="30"/>
      <c r="E96" s="27"/>
      <c r="F96" s="27"/>
      <c r="G96" s="27"/>
      <c r="H96" s="27"/>
      <c r="I96" s="26"/>
      <c r="J96" s="27"/>
      <c r="K96" s="27"/>
      <c r="L96" s="27"/>
      <c r="M96" s="26"/>
      <c r="N96" s="27"/>
      <c r="O96" s="26"/>
      <c r="P96" s="26"/>
      <c r="Q96" s="26"/>
      <c r="R96" s="26"/>
    </row>
    <row r="97" spans="1:18" ht="13" x14ac:dyDescent="0.15">
      <c r="A97" s="26"/>
      <c r="B97" s="26"/>
      <c r="C97" s="30"/>
      <c r="D97" s="30"/>
      <c r="E97" s="27"/>
      <c r="F97" s="27"/>
      <c r="G97" s="27"/>
      <c r="H97" s="27"/>
      <c r="I97" s="27"/>
      <c r="J97" s="27"/>
      <c r="K97" s="27"/>
      <c r="L97" s="27"/>
      <c r="M97" s="26"/>
      <c r="N97" s="27"/>
      <c r="O97" s="26"/>
      <c r="P97" s="26"/>
      <c r="Q97" s="26"/>
      <c r="R97" s="26"/>
    </row>
    <row r="98" spans="1:18" ht="13" x14ac:dyDescent="0.15">
      <c r="A98" s="22"/>
      <c r="B98" s="22"/>
      <c r="C98" s="41"/>
      <c r="D98" s="41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1:18" ht="13" x14ac:dyDescent="0.15">
      <c r="A99" s="22"/>
      <c r="B99" s="22"/>
      <c r="C99" s="41"/>
      <c r="D99" s="41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ht="13" x14ac:dyDescent="0.15">
      <c r="A100" s="22"/>
      <c r="B100" s="22"/>
      <c r="C100" s="41"/>
      <c r="D100" s="41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ht="13" x14ac:dyDescent="0.15">
      <c r="A101" s="22"/>
      <c r="B101" s="22"/>
      <c r="C101" s="41"/>
      <c r="D101" s="41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ht="13" x14ac:dyDescent="0.15">
      <c r="A102" s="22"/>
      <c r="B102" s="22"/>
      <c r="C102" s="41"/>
      <c r="D102" s="41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ht="13" x14ac:dyDescent="0.15">
      <c r="A103" s="22"/>
      <c r="B103" s="22"/>
      <c r="C103" s="41"/>
      <c r="D103" s="41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1:18" ht="13" x14ac:dyDescent="0.15">
      <c r="A104" s="22"/>
      <c r="B104" s="22"/>
      <c r="C104" s="41"/>
      <c r="D104" s="41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1:18" ht="13" x14ac:dyDescent="0.15">
      <c r="A105" s="22"/>
      <c r="B105" s="22"/>
      <c r="C105" s="41"/>
      <c r="D105" s="41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1:18" ht="13" x14ac:dyDescent="0.15">
      <c r="A106" s="22"/>
      <c r="B106" s="22"/>
      <c r="C106" s="41"/>
      <c r="D106" s="41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1:18" ht="13" x14ac:dyDescent="0.15">
      <c r="A107" s="22"/>
      <c r="B107" s="22"/>
      <c r="C107" s="41"/>
      <c r="D107" s="41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1:18" ht="13" x14ac:dyDescent="0.15">
      <c r="A108" s="22"/>
      <c r="B108" s="22"/>
      <c r="C108" s="41"/>
      <c r="D108" s="41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18" ht="13" x14ac:dyDescent="0.15">
      <c r="A109" s="22"/>
      <c r="B109" s="22"/>
      <c r="C109" s="41"/>
      <c r="D109" s="41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ht="13" x14ac:dyDescent="0.15">
      <c r="A110" s="22"/>
      <c r="B110" s="22"/>
      <c r="C110" s="41"/>
      <c r="D110" s="41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1:18" ht="13" x14ac:dyDescent="0.15">
      <c r="A111" s="22"/>
      <c r="B111" s="22"/>
      <c r="C111" s="41"/>
      <c r="D111" s="41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1:18" ht="13" x14ac:dyDescent="0.15">
      <c r="A112" s="22"/>
      <c r="B112" s="22"/>
      <c r="C112" s="41"/>
      <c r="D112" s="41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1:18" ht="13" x14ac:dyDescent="0.15">
      <c r="A113" s="22"/>
      <c r="B113" s="22"/>
      <c r="C113" s="41"/>
      <c r="D113" s="41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1:18" ht="13" x14ac:dyDescent="0.15">
      <c r="A114" s="22"/>
      <c r="B114" s="22"/>
      <c r="C114" s="41"/>
      <c r="D114" s="41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1:18" ht="13" x14ac:dyDescent="0.15">
      <c r="A115" s="22"/>
      <c r="B115" s="22"/>
      <c r="C115" s="41"/>
      <c r="D115" s="41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1:18" ht="13" x14ac:dyDescent="0.15">
      <c r="A116" s="22"/>
      <c r="B116" s="22"/>
      <c r="C116" s="41"/>
      <c r="D116" s="41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1:18" ht="13" x14ac:dyDescent="0.15">
      <c r="A117" s="22"/>
      <c r="B117" s="22"/>
      <c r="C117" s="41"/>
      <c r="D117" s="41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1:18" ht="13" x14ac:dyDescent="0.15">
      <c r="A118" s="22"/>
      <c r="B118" s="22"/>
      <c r="C118" s="41"/>
      <c r="D118" s="41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1:18" ht="13" x14ac:dyDescent="0.15">
      <c r="A119" s="22"/>
      <c r="B119" s="22"/>
      <c r="C119" s="41"/>
      <c r="D119" s="41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1:18" ht="13" x14ac:dyDescent="0.15">
      <c r="A120" s="22"/>
      <c r="B120" s="22"/>
      <c r="C120" s="41"/>
      <c r="D120" s="41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1:18" ht="13" x14ac:dyDescent="0.15">
      <c r="A121" s="22"/>
      <c r="B121" s="22"/>
      <c r="C121" s="41"/>
      <c r="D121" s="41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1:18" ht="13" x14ac:dyDescent="0.15">
      <c r="A122" s="22"/>
      <c r="B122" s="22"/>
      <c r="C122" s="41"/>
      <c r="D122" s="41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1:18" ht="13" x14ac:dyDescent="0.15">
      <c r="A123" s="22"/>
      <c r="B123" s="22"/>
      <c r="C123" s="41"/>
      <c r="D123" s="41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1:18" ht="13" x14ac:dyDescent="0.15">
      <c r="A124" s="22"/>
      <c r="B124" s="22"/>
      <c r="C124" s="41"/>
      <c r="D124" s="41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1:18" ht="13" x14ac:dyDescent="0.15">
      <c r="A125" s="22"/>
      <c r="B125" s="22"/>
      <c r="C125" s="41"/>
      <c r="D125" s="41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1:18" ht="13" x14ac:dyDescent="0.15">
      <c r="A126" s="22"/>
      <c r="B126" s="22"/>
      <c r="C126" s="41"/>
      <c r="D126" s="41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1:18" ht="13" x14ac:dyDescent="0.15">
      <c r="A127" s="22"/>
      <c r="B127" s="22"/>
      <c r="C127" s="41"/>
      <c r="D127" s="41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18" ht="13" x14ac:dyDescent="0.15">
      <c r="A128" s="22"/>
      <c r="B128" s="22"/>
      <c r="C128" s="41"/>
      <c r="D128" s="41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1:18" ht="13" x14ac:dyDescent="0.15">
      <c r="A129" s="22"/>
      <c r="B129" s="22"/>
      <c r="C129" s="41"/>
      <c r="D129" s="41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ht="13" x14ac:dyDescent="0.15">
      <c r="A130" s="22"/>
      <c r="B130" s="22"/>
      <c r="C130" s="41"/>
      <c r="D130" s="41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1:18" ht="13" x14ac:dyDescent="0.15">
      <c r="A131" s="22"/>
      <c r="B131" s="22"/>
      <c r="C131" s="41"/>
      <c r="D131" s="41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1:18" ht="13" x14ac:dyDescent="0.15">
      <c r="A132" s="22"/>
      <c r="B132" s="22"/>
      <c r="C132" s="41"/>
      <c r="D132" s="41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1:18" ht="13" x14ac:dyDescent="0.15">
      <c r="A133" s="22"/>
      <c r="B133" s="22"/>
      <c r="C133" s="41"/>
      <c r="D133" s="41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1:18" ht="13" x14ac:dyDescent="0.15">
      <c r="A134" s="22"/>
      <c r="B134" s="22"/>
      <c r="C134" s="41"/>
      <c r="D134" s="41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 ht="13" x14ac:dyDescent="0.15">
      <c r="A135" s="22"/>
      <c r="B135" s="22"/>
      <c r="C135" s="41"/>
      <c r="D135" s="41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13" x14ac:dyDescent="0.15">
      <c r="A136" s="22"/>
      <c r="B136" s="22"/>
      <c r="C136" s="41"/>
      <c r="D136" s="41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1:18" ht="13" x14ac:dyDescent="0.15">
      <c r="A137" s="22"/>
      <c r="B137" s="22"/>
      <c r="C137" s="41"/>
      <c r="D137" s="41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1:18" ht="13" x14ac:dyDescent="0.15">
      <c r="A138" s="22"/>
      <c r="B138" s="22"/>
      <c r="C138" s="41"/>
      <c r="D138" s="41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1:18" ht="13" x14ac:dyDescent="0.15">
      <c r="A139" s="22"/>
      <c r="B139" s="22"/>
      <c r="C139" s="41"/>
      <c r="D139" s="41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1:18" ht="13" x14ac:dyDescent="0.15">
      <c r="A140" s="22"/>
      <c r="B140" s="22"/>
      <c r="C140" s="41"/>
      <c r="D140" s="41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1:18" ht="13" x14ac:dyDescent="0.15">
      <c r="A141" s="22"/>
      <c r="B141" s="22"/>
      <c r="C141" s="41"/>
      <c r="D141" s="41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1:18" ht="13" x14ac:dyDescent="0.15">
      <c r="A142" s="22"/>
      <c r="B142" s="22"/>
      <c r="C142" s="41"/>
      <c r="D142" s="41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1:18" ht="13" x14ac:dyDescent="0.15">
      <c r="A143" s="22"/>
      <c r="B143" s="22"/>
      <c r="C143" s="41"/>
      <c r="D143" s="41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1:18" ht="13" x14ac:dyDescent="0.15">
      <c r="A144" s="22"/>
      <c r="B144" s="22"/>
      <c r="C144" s="41"/>
      <c r="D144" s="41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1:18" ht="13" x14ac:dyDescent="0.15">
      <c r="A145" s="22"/>
      <c r="B145" s="22"/>
      <c r="C145" s="41"/>
      <c r="D145" s="41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1:18" ht="13" x14ac:dyDescent="0.15">
      <c r="A146" s="22"/>
      <c r="B146" s="22"/>
      <c r="C146" s="41"/>
      <c r="D146" s="41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1:18" ht="13" x14ac:dyDescent="0.15">
      <c r="A147" s="22"/>
      <c r="B147" s="22"/>
      <c r="C147" s="41"/>
      <c r="D147" s="41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1:18" ht="13" x14ac:dyDescent="0.15">
      <c r="A148" s="22"/>
      <c r="B148" s="22"/>
      <c r="C148" s="41"/>
      <c r="D148" s="41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1:18" ht="13" x14ac:dyDescent="0.15">
      <c r="A149" s="22"/>
      <c r="B149" s="22"/>
      <c r="C149" s="41"/>
      <c r="D149" s="41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1:18" ht="13" x14ac:dyDescent="0.15">
      <c r="A150" s="22"/>
      <c r="B150" s="22"/>
      <c r="C150" s="41"/>
      <c r="D150" s="41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1:18" ht="13" x14ac:dyDescent="0.15">
      <c r="A151" s="22"/>
      <c r="B151" s="22"/>
      <c r="C151" s="41"/>
      <c r="D151" s="41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1:18" ht="13" x14ac:dyDescent="0.15">
      <c r="A152" s="22"/>
      <c r="B152" s="22"/>
      <c r="C152" s="41"/>
      <c r="D152" s="41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1:18" ht="13" x14ac:dyDescent="0.15">
      <c r="A153" s="22"/>
      <c r="B153" s="22"/>
      <c r="C153" s="41"/>
      <c r="D153" s="41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1:18" ht="13" x14ac:dyDescent="0.15">
      <c r="A154" s="22"/>
      <c r="B154" s="22"/>
      <c r="C154" s="41"/>
      <c r="D154" s="41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1:18" ht="13" x14ac:dyDescent="0.15">
      <c r="A155" s="22"/>
      <c r="B155" s="22"/>
      <c r="C155" s="41"/>
      <c r="D155" s="41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18" ht="13" x14ac:dyDescent="0.15">
      <c r="A156" s="22"/>
      <c r="B156" s="22"/>
      <c r="C156" s="41"/>
      <c r="D156" s="41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1:18" ht="13" x14ac:dyDescent="0.15">
      <c r="A157" s="22"/>
      <c r="B157" s="22"/>
      <c r="C157" s="41"/>
      <c r="D157" s="41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1:18" ht="13" x14ac:dyDescent="0.15">
      <c r="A158" s="22"/>
      <c r="B158" s="22"/>
      <c r="C158" s="41"/>
      <c r="D158" s="41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1:18" ht="13" x14ac:dyDescent="0.15">
      <c r="A159" s="22"/>
      <c r="B159" s="22"/>
      <c r="C159" s="41"/>
      <c r="D159" s="41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1:18" ht="13" x14ac:dyDescent="0.15">
      <c r="A160" s="22"/>
      <c r="B160" s="22"/>
      <c r="C160" s="41"/>
      <c r="D160" s="41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1:18" ht="13" x14ac:dyDescent="0.15">
      <c r="A161" s="22"/>
      <c r="B161" s="22"/>
      <c r="C161" s="41"/>
      <c r="D161" s="41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1:18" ht="13" x14ac:dyDescent="0.15">
      <c r="A162" s="22"/>
      <c r="B162" s="22"/>
      <c r="C162" s="41"/>
      <c r="D162" s="41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1:18" ht="13" x14ac:dyDescent="0.15">
      <c r="A163" s="22"/>
      <c r="B163" s="22"/>
      <c r="C163" s="41"/>
      <c r="D163" s="41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1:18" ht="13" x14ac:dyDescent="0.15">
      <c r="A164" s="22"/>
      <c r="B164" s="22"/>
      <c r="C164" s="41"/>
      <c r="D164" s="41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18" ht="13" x14ac:dyDescent="0.15">
      <c r="A165" s="22"/>
      <c r="B165" s="22"/>
      <c r="C165" s="41"/>
      <c r="D165" s="41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1:18" ht="13" x14ac:dyDescent="0.15">
      <c r="A166" s="22"/>
      <c r="B166" s="22"/>
      <c r="C166" s="41"/>
      <c r="D166" s="41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1:18" ht="13" x14ac:dyDescent="0.15">
      <c r="A167" s="22"/>
      <c r="B167" s="22"/>
      <c r="C167" s="41"/>
      <c r="D167" s="41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1:18" ht="13" x14ac:dyDescent="0.15">
      <c r="A168" s="22"/>
      <c r="B168" s="22"/>
      <c r="C168" s="41"/>
      <c r="D168" s="41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1:18" ht="13" x14ac:dyDescent="0.15">
      <c r="A169" s="22"/>
      <c r="B169" s="22"/>
      <c r="C169" s="41"/>
      <c r="D169" s="41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1:18" ht="13" x14ac:dyDescent="0.15">
      <c r="A170" s="22"/>
      <c r="B170" s="22"/>
      <c r="C170" s="41"/>
      <c r="D170" s="41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1:18" ht="13" x14ac:dyDescent="0.15">
      <c r="A171" s="22"/>
      <c r="B171" s="22"/>
      <c r="C171" s="41"/>
      <c r="D171" s="41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1:18" ht="13" x14ac:dyDescent="0.15">
      <c r="A172" s="22"/>
      <c r="B172" s="22"/>
      <c r="C172" s="41"/>
      <c r="D172" s="41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1:18" ht="13" x14ac:dyDescent="0.15">
      <c r="A173" s="22"/>
      <c r="B173" s="22"/>
      <c r="C173" s="41"/>
      <c r="D173" s="41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1:18" ht="13" x14ac:dyDescent="0.15">
      <c r="A174" s="22"/>
      <c r="B174" s="22"/>
      <c r="C174" s="41"/>
      <c r="D174" s="41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1:18" ht="13" x14ac:dyDescent="0.15">
      <c r="A175" s="22"/>
      <c r="B175" s="22"/>
      <c r="C175" s="41"/>
      <c r="D175" s="41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1:18" ht="13" x14ac:dyDescent="0.15">
      <c r="A176" s="22"/>
      <c r="B176" s="22"/>
      <c r="C176" s="41"/>
      <c r="D176" s="41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1:18" ht="13" x14ac:dyDescent="0.15">
      <c r="A177" s="22"/>
      <c r="B177" s="22"/>
      <c r="C177" s="41"/>
      <c r="D177" s="41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1:18" ht="13" x14ac:dyDescent="0.15">
      <c r="A178" s="22"/>
      <c r="B178" s="22"/>
      <c r="C178" s="41"/>
      <c r="D178" s="41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1:18" ht="13" x14ac:dyDescent="0.15">
      <c r="A179" s="22"/>
      <c r="B179" s="22"/>
      <c r="C179" s="41"/>
      <c r="D179" s="41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1:18" ht="13" x14ac:dyDescent="0.15">
      <c r="A180" s="22"/>
      <c r="B180" s="22"/>
      <c r="C180" s="41"/>
      <c r="D180" s="41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1:18" ht="13" x14ac:dyDescent="0.15">
      <c r="A181" s="22"/>
      <c r="B181" s="22"/>
      <c r="C181" s="41"/>
      <c r="D181" s="41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1:18" ht="13" x14ac:dyDescent="0.15">
      <c r="A182" s="22"/>
      <c r="B182" s="22"/>
      <c r="C182" s="41"/>
      <c r="D182" s="41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1:18" ht="13" x14ac:dyDescent="0.15">
      <c r="A183" s="22"/>
      <c r="B183" s="22"/>
      <c r="C183" s="41"/>
      <c r="D183" s="41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1:18" ht="13" x14ac:dyDescent="0.15">
      <c r="A184" s="22"/>
      <c r="B184" s="22"/>
      <c r="C184" s="41"/>
      <c r="D184" s="41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1:18" ht="13" x14ac:dyDescent="0.15">
      <c r="A185" s="22"/>
      <c r="B185" s="22"/>
      <c r="C185" s="41"/>
      <c r="D185" s="41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1:18" ht="13" x14ac:dyDescent="0.15">
      <c r="A186" s="22"/>
      <c r="B186" s="22"/>
      <c r="C186" s="41"/>
      <c r="D186" s="41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1:18" ht="13" x14ac:dyDescent="0.15">
      <c r="A187" s="22"/>
      <c r="B187" s="22"/>
      <c r="C187" s="41"/>
      <c r="D187" s="41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1:18" ht="13" x14ac:dyDescent="0.15">
      <c r="A188" s="22"/>
      <c r="B188" s="22"/>
      <c r="C188" s="41"/>
      <c r="D188" s="41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</row>
    <row r="189" spans="1:18" ht="13" x14ac:dyDescent="0.15">
      <c r="A189" s="22"/>
      <c r="B189" s="22"/>
      <c r="C189" s="41"/>
      <c r="D189" s="41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</row>
    <row r="190" spans="1:18" ht="13" x14ac:dyDescent="0.15">
      <c r="A190" s="22"/>
      <c r="B190" s="22"/>
      <c r="C190" s="41"/>
      <c r="D190" s="41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</row>
    <row r="191" spans="1:18" ht="13" x14ac:dyDescent="0.15">
      <c r="A191" s="22"/>
      <c r="B191" s="22"/>
      <c r="C191" s="41"/>
      <c r="D191" s="41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  <row r="192" spans="1:18" ht="13" x14ac:dyDescent="0.15">
      <c r="A192" s="22"/>
      <c r="B192" s="22"/>
      <c r="C192" s="41"/>
      <c r="D192" s="41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</row>
    <row r="193" spans="1:18" ht="13" x14ac:dyDescent="0.15">
      <c r="A193" s="22"/>
      <c r="B193" s="22"/>
      <c r="C193" s="41"/>
      <c r="D193" s="41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</row>
    <row r="194" spans="1:18" ht="13" x14ac:dyDescent="0.15">
      <c r="A194" s="22"/>
      <c r="B194" s="22"/>
      <c r="C194" s="41"/>
      <c r="D194" s="41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</row>
    <row r="195" spans="1:18" ht="13" x14ac:dyDescent="0.15">
      <c r="A195" s="22"/>
      <c r="B195" s="22"/>
      <c r="C195" s="41"/>
      <c r="D195" s="41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</row>
    <row r="196" spans="1:18" ht="13" x14ac:dyDescent="0.15">
      <c r="A196" s="22"/>
      <c r="B196" s="22"/>
      <c r="C196" s="41"/>
      <c r="D196" s="41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</row>
    <row r="197" spans="1:18" ht="13" x14ac:dyDescent="0.15">
      <c r="A197" s="22"/>
      <c r="B197" s="22"/>
      <c r="C197" s="41"/>
      <c r="D197" s="41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</row>
    <row r="198" spans="1:18" ht="13" x14ac:dyDescent="0.15">
      <c r="A198" s="22"/>
      <c r="B198" s="22"/>
      <c r="C198" s="41"/>
      <c r="D198" s="41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</row>
    <row r="199" spans="1:18" ht="13" x14ac:dyDescent="0.15">
      <c r="A199" s="22"/>
      <c r="B199" s="22"/>
      <c r="C199" s="41"/>
      <c r="D199" s="41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</row>
    <row r="200" spans="1:18" ht="13" x14ac:dyDescent="0.15">
      <c r="A200" s="22"/>
      <c r="B200" s="22"/>
      <c r="C200" s="41"/>
      <c r="D200" s="41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</row>
    <row r="201" spans="1:18" ht="13" x14ac:dyDescent="0.15">
      <c r="A201" s="22"/>
      <c r="B201" s="22"/>
      <c r="C201" s="41"/>
      <c r="D201" s="41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</row>
    <row r="202" spans="1:18" ht="13" x14ac:dyDescent="0.15">
      <c r="A202" s="22"/>
      <c r="B202" s="22"/>
      <c r="C202" s="41"/>
      <c r="D202" s="41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</row>
    <row r="203" spans="1:18" ht="13" x14ac:dyDescent="0.15">
      <c r="A203" s="22"/>
      <c r="B203" s="22"/>
      <c r="C203" s="41"/>
      <c r="D203" s="41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</row>
    <row r="204" spans="1:18" ht="13" x14ac:dyDescent="0.15">
      <c r="A204" s="22"/>
      <c r="B204" s="22"/>
      <c r="C204" s="41"/>
      <c r="D204" s="41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</row>
    <row r="205" spans="1:18" ht="13" x14ac:dyDescent="0.15">
      <c r="A205" s="22"/>
      <c r="B205" s="22"/>
      <c r="C205" s="41"/>
      <c r="D205" s="41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1:18" ht="13" x14ac:dyDescent="0.15">
      <c r="A206" s="22"/>
      <c r="B206" s="22"/>
      <c r="C206" s="41"/>
      <c r="D206" s="41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</row>
    <row r="207" spans="1:18" ht="13" x14ac:dyDescent="0.15">
      <c r="A207" s="22"/>
      <c r="B207" s="22"/>
      <c r="C207" s="41"/>
      <c r="D207" s="41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</row>
    <row r="208" spans="1:18" ht="13" x14ac:dyDescent="0.15">
      <c r="A208" s="22"/>
      <c r="B208" s="22"/>
      <c r="C208" s="41"/>
      <c r="D208" s="41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1:18" ht="13" x14ac:dyDescent="0.15">
      <c r="A209" s="22"/>
      <c r="B209" s="22"/>
      <c r="C209" s="41"/>
      <c r="D209" s="41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</row>
    <row r="210" spans="1:18" ht="13" x14ac:dyDescent="0.15">
      <c r="A210" s="22"/>
      <c r="B210" s="22"/>
      <c r="C210" s="41"/>
      <c r="D210" s="41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</row>
    <row r="211" spans="1:18" ht="13" x14ac:dyDescent="0.15">
      <c r="A211" s="22"/>
      <c r="B211" s="22"/>
      <c r="C211" s="41"/>
      <c r="D211" s="41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</row>
    <row r="212" spans="1:18" ht="13" x14ac:dyDescent="0.15">
      <c r="A212" s="22"/>
      <c r="B212" s="22"/>
      <c r="C212" s="41"/>
      <c r="D212" s="41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</row>
    <row r="213" spans="1:18" ht="13" x14ac:dyDescent="0.15">
      <c r="A213" s="22"/>
      <c r="B213" s="22"/>
      <c r="C213" s="41"/>
      <c r="D213" s="41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</row>
    <row r="214" spans="1:18" ht="13" x14ac:dyDescent="0.15">
      <c r="A214" s="22"/>
      <c r="B214" s="22"/>
      <c r="C214" s="41"/>
      <c r="D214" s="41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</row>
    <row r="215" spans="1:18" ht="13" x14ac:dyDescent="0.15">
      <c r="A215" s="22"/>
      <c r="B215" s="22"/>
      <c r="C215" s="41"/>
      <c r="D215" s="41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</row>
    <row r="216" spans="1:18" ht="13" x14ac:dyDescent="0.15">
      <c r="A216" s="22"/>
      <c r="B216" s="22"/>
      <c r="C216" s="41"/>
      <c r="D216" s="41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</row>
    <row r="217" spans="1:18" ht="13" x14ac:dyDescent="0.15">
      <c r="A217" s="22"/>
      <c r="B217" s="22"/>
      <c r="C217" s="41"/>
      <c r="D217" s="41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1:18" ht="13" x14ac:dyDescent="0.15">
      <c r="A218" s="22"/>
      <c r="B218" s="22"/>
      <c r="C218" s="41"/>
      <c r="D218" s="41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</row>
    <row r="219" spans="1:18" ht="13" x14ac:dyDescent="0.15">
      <c r="A219" s="22"/>
      <c r="B219" s="22"/>
      <c r="C219" s="41"/>
      <c r="D219" s="41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</row>
    <row r="220" spans="1:18" ht="13" x14ac:dyDescent="0.15">
      <c r="A220" s="22"/>
      <c r="B220" s="22"/>
      <c r="C220" s="41"/>
      <c r="D220" s="41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</row>
    <row r="221" spans="1:18" ht="13" x14ac:dyDescent="0.15">
      <c r="A221" s="22"/>
      <c r="B221" s="22"/>
      <c r="C221" s="41"/>
      <c r="D221" s="41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</row>
    <row r="222" spans="1:18" ht="13" x14ac:dyDescent="0.15">
      <c r="A222" s="22"/>
      <c r="B222" s="22"/>
      <c r="C222" s="41"/>
      <c r="D222" s="41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</row>
    <row r="223" spans="1:18" ht="13" x14ac:dyDescent="0.15">
      <c r="A223" s="22"/>
      <c r="B223" s="22"/>
      <c r="C223" s="41"/>
      <c r="D223" s="41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1:18" ht="13" x14ac:dyDescent="0.15">
      <c r="A224" s="22"/>
      <c r="B224" s="22"/>
      <c r="C224" s="41"/>
      <c r="D224" s="41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</row>
    <row r="225" spans="1:18" ht="13" x14ac:dyDescent="0.15">
      <c r="A225" s="22"/>
      <c r="B225" s="22"/>
      <c r="C225" s="41"/>
      <c r="D225" s="41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</row>
    <row r="226" spans="1:18" ht="13" x14ac:dyDescent="0.15">
      <c r="A226" s="22"/>
      <c r="B226" s="22"/>
      <c r="C226" s="41"/>
      <c r="D226" s="41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</row>
    <row r="227" spans="1:18" ht="13" x14ac:dyDescent="0.15">
      <c r="A227" s="22"/>
      <c r="B227" s="22"/>
      <c r="C227" s="41"/>
      <c r="D227" s="41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1:18" ht="13" x14ac:dyDescent="0.15">
      <c r="A228" s="22"/>
      <c r="B228" s="22"/>
      <c r="C228" s="41"/>
      <c r="D228" s="41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</row>
    <row r="229" spans="1:18" ht="13" x14ac:dyDescent="0.15">
      <c r="A229" s="22"/>
      <c r="B229" s="22"/>
      <c r="C229" s="41"/>
      <c r="D229" s="41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1:18" ht="13" x14ac:dyDescent="0.15">
      <c r="A230" s="22"/>
      <c r="B230" s="22"/>
      <c r="C230" s="41"/>
      <c r="D230" s="41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</row>
    <row r="231" spans="1:18" ht="13" x14ac:dyDescent="0.15">
      <c r="A231" s="22"/>
      <c r="B231" s="22"/>
      <c r="C231" s="41"/>
      <c r="D231" s="41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</row>
    <row r="232" spans="1:18" ht="13" x14ac:dyDescent="0.15">
      <c r="A232" s="22"/>
      <c r="B232" s="22"/>
      <c r="C232" s="41"/>
      <c r="D232" s="41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</row>
    <row r="233" spans="1:18" ht="13" x14ac:dyDescent="0.15">
      <c r="A233" s="22"/>
      <c r="B233" s="22"/>
      <c r="C233" s="41"/>
      <c r="D233" s="41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</row>
    <row r="234" spans="1:18" ht="13" x14ac:dyDescent="0.15">
      <c r="A234" s="22"/>
      <c r="B234" s="22"/>
      <c r="C234" s="41"/>
      <c r="D234" s="41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</row>
    <row r="235" spans="1:18" ht="13" x14ac:dyDescent="0.15">
      <c r="A235" s="22"/>
      <c r="B235" s="22"/>
      <c r="C235" s="41"/>
      <c r="D235" s="41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</row>
    <row r="236" spans="1:18" ht="13" x14ac:dyDescent="0.15">
      <c r="A236" s="22"/>
      <c r="B236" s="22"/>
      <c r="C236" s="41"/>
      <c r="D236" s="41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</row>
    <row r="237" spans="1:18" ht="13" x14ac:dyDescent="0.15">
      <c r="A237" s="22"/>
      <c r="B237" s="22"/>
      <c r="C237" s="41"/>
      <c r="D237" s="41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</row>
    <row r="238" spans="1:18" ht="13" x14ac:dyDescent="0.15">
      <c r="A238" s="22"/>
      <c r="B238" s="22"/>
      <c r="C238" s="41"/>
      <c r="D238" s="41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</row>
    <row r="239" spans="1:18" ht="13" x14ac:dyDescent="0.15">
      <c r="A239" s="22"/>
      <c r="B239" s="22"/>
      <c r="C239" s="41"/>
      <c r="D239" s="41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</row>
    <row r="240" spans="1:18" ht="13" x14ac:dyDescent="0.15">
      <c r="A240" s="22"/>
      <c r="B240" s="22"/>
      <c r="C240" s="41"/>
      <c r="D240" s="41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</row>
    <row r="241" spans="1:18" ht="13" x14ac:dyDescent="0.15">
      <c r="A241" s="22"/>
      <c r="B241" s="22"/>
      <c r="C241" s="41"/>
      <c r="D241" s="41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</row>
    <row r="242" spans="1:18" ht="13" x14ac:dyDescent="0.15">
      <c r="A242" s="22"/>
      <c r="B242" s="22"/>
      <c r="C242" s="41"/>
      <c r="D242" s="41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</row>
    <row r="243" spans="1:18" ht="13" x14ac:dyDescent="0.15">
      <c r="A243" s="22"/>
      <c r="B243" s="22"/>
      <c r="C243" s="41"/>
      <c r="D243" s="41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</row>
    <row r="244" spans="1:18" ht="13" x14ac:dyDescent="0.15">
      <c r="A244" s="22"/>
      <c r="B244" s="22"/>
      <c r="C244" s="41"/>
      <c r="D244" s="41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</row>
    <row r="245" spans="1:18" ht="13" x14ac:dyDescent="0.15">
      <c r="A245" s="22"/>
      <c r="B245" s="22"/>
      <c r="C245" s="41"/>
      <c r="D245" s="41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</row>
    <row r="246" spans="1:18" ht="13" x14ac:dyDescent="0.15">
      <c r="A246" s="22"/>
      <c r="B246" s="22"/>
      <c r="C246" s="41"/>
      <c r="D246" s="41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</row>
    <row r="247" spans="1:18" ht="13" x14ac:dyDescent="0.15">
      <c r="A247" s="22"/>
      <c r="B247" s="22"/>
      <c r="C247" s="41"/>
      <c r="D247" s="41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</row>
    <row r="248" spans="1:18" ht="13" x14ac:dyDescent="0.15">
      <c r="A248" s="22"/>
      <c r="B248" s="22"/>
      <c r="C248" s="41"/>
      <c r="D248" s="41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</row>
    <row r="249" spans="1:18" ht="13" x14ac:dyDescent="0.15">
      <c r="A249" s="22"/>
      <c r="B249" s="22"/>
      <c r="C249" s="41"/>
      <c r="D249" s="41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</row>
    <row r="250" spans="1:18" ht="13" x14ac:dyDescent="0.15">
      <c r="A250" s="22"/>
      <c r="B250" s="22"/>
      <c r="C250" s="41"/>
      <c r="D250" s="41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</row>
    <row r="251" spans="1:18" ht="13" x14ac:dyDescent="0.15">
      <c r="A251" s="22"/>
      <c r="B251" s="22"/>
      <c r="C251" s="41"/>
      <c r="D251" s="41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</row>
    <row r="252" spans="1:18" ht="13" x14ac:dyDescent="0.15">
      <c r="A252" s="22"/>
      <c r="B252" s="22"/>
      <c r="C252" s="41"/>
      <c r="D252" s="41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</row>
    <row r="253" spans="1:18" ht="13" x14ac:dyDescent="0.15">
      <c r="A253" s="22"/>
      <c r="B253" s="22"/>
      <c r="C253" s="41"/>
      <c r="D253" s="41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</row>
    <row r="254" spans="1:18" ht="13" x14ac:dyDescent="0.15">
      <c r="A254" s="22"/>
      <c r="B254" s="22"/>
      <c r="C254" s="41"/>
      <c r="D254" s="41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</row>
    <row r="255" spans="1:18" ht="13" x14ac:dyDescent="0.15">
      <c r="A255" s="22"/>
      <c r="B255" s="22"/>
      <c r="C255" s="41"/>
      <c r="D255" s="41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</row>
    <row r="256" spans="1:18" ht="13" x14ac:dyDescent="0.15">
      <c r="A256" s="22"/>
      <c r="B256" s="22"/>
      <c r="C256" s="41"/>
      <c r="D256" s="41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</row>
    <row r="257" spans="1:18" ht="13" x14ac:dyDescent="0.15">
      <c r="A257" s="22"/>
      <c r="B257" s="22"/>
      <c r="C257" s="41"/>
      <c r="D257" s="41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</row>
    <row r="258" spans="1:18" ht="13" x14ac:dyDescent="0.15">
      <c r="A258" s="22"/>
      <c r="B258" s="22"/>
      <c r="C258" s="41"/>
      <c r="D258" s="41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</row>
    <row r="259" spans="1:18" ht="13" x14ac:dyDescent="0.15">
      <c r="A259" s="22"/>
      <c r="B259" s="22"/>
      <c r="C259" s="41"/>
      <c r="D259" s="41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</row>
    <row r="260" spans="1:18" ht="13" x14ac:dyDescent="0.15">
      <c r="A260" s="22"/>
      <c r="B260" s="22"/>
      <c r="C260" s="41"/>
      <c r="D260" s="41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</row>
    <row r="261" spans="1:18" ht="13" x14ac:dyDescent="0.15">
      <c r="A261" s="22"/>
      <c r="B261" s="22"/>
      <c r="C261" s="41"/>
      <c r="D261" s="41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</row>
    <row r="262" spans="1:18" ht="13" x14ac:dyDescent="0.15">
      <c r="A262" s="22"/>
      <c r="B262" s="22"/>
      <c r="C262" s="41"/>
      <c r="D262" s="41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</row>
    <row r="263" spans="1:18" ht="13" x14ac:dyDescent="0.15">
      <c r="A263" s="22"/>
      <c r="B263" s="22"/>
      <c r="C263" s="41"/>
      <c r="D263" s="41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</row>
    <row r="264" spans="1:18" ht="13" x14ac:dyDescent="0.15">
      <c r="A264" s="22"/>
      <c r="B264" s="22"/>
      <c r="C264" s="41"/>
      <c r="D264" s="41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</row>
    <row r="265" spans="1:18" ht="13" x14ac:dyDescent="0.15">
      <c r="A265" s="22"/>
      <c r="B265" s="22"/>
      <c r="C265" s="41"/>
      <c r="D265" s="41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</row>
    <row r="266" spans="1:18" ht="13" x14ac:dyDescent="0.15">
      <c r="A266" s="22"/>
      <c r="B266" s="22"/>
      <c r="C266" s="41"/>
      <c r="D266" s="41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</row>
    <row r="267" spans="1:18" ht="13" x14ac:dyDescent="0.15">
      <c r="A267" s="22"/>
      <c r="B267" s="22"/>
      <c r="C267" s="41"/>
      <c r="D267" s="41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</row>
    <row r="268" spans="1:18" ht="13" x14ac:dyDescent="0.15">
      <c r="A268" s="22"/>
      <c r="B268" s="22"/>
      <c r="C268" s="41"/>
      <c r="D268" s="41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</row>
    <row r="269" spans="1:18" ht="13" x14ac:dyDescent="0.15">
      <c r="A269" s="22"/>
      <c r="B269" s="22"/>
      <c r="C269" s="41"/>
      <c r="D269" s="41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</row>
    <row r="270" spans="1:18" ht="13" x14ac:dyDescent="0.15">
      <c r="A270" s="22"/>
      <c r="B270" s="22"/>
      <c r="C270" s="41"/>
      <c r="D270" s="41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</row>
    <row r="271" spans="1:18" ht="13" x14ac:dyDescent="0.15">
      <c r="A271" s="22"/>
      <c r="B271" s="22"/>
      <c r="C271" s="41"/>
      <c r="D271" s="41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</row>
    <row r="272" spans="1:18" ht="13" x14ac:dyDescent="0.15">
      <c r="A272" s="22"/>
      <c r="B272" s="22"/>
      <c r="C272" s="41"/>
      <c r="D272" s="41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</row>
    <row r="273" spans="1:18" ht="13" x14ac:dyDescent="0.15">
      <c r="A273" s="22"/>
      <c r="B273" s="22"/>
      <c r="C273" s="41"/>
      <c r="D273" s="41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</row>
    <row r="274" spans="1:18" ht="13" x14ac:dyDescent="0.15">
      <c r="A274" s="22"/>
      <c r="B274" s="22"/>
      <c r="C274" s="41"/>
      <c r="D274" s="41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</row>
    <row r="275" spans="1:18" ht="13" x14ac:dyDescent="0.15">
      <c r="A275" s="22"/>
      <c r="B275" s="22"/>
      <c r="C275" s="41"/>
      <c r="D275" s="41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</row>
    <row r="276" spans="1:18" ht="13" x14ac:dyDescent="0.15">
      <c r="A276" s="22"/>
      <c r="B276" s="22"/>
      <c r="C276" s="41"/>
      <c r="D276" s="41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</row>
    <row r="277" spans="1:18" ht="13" x14ac:dyDescent="0.15">
      <c r="A277" s="22"/>
      <c r="B277" s="22"/>
      <c r="C277" s="41"/>
      <c r="D277" s="41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</row>
    <row r="278" spans="1:18" ht="13" x14ac:dyDescent="0.15">
      <c r="A278" s="22"/>
      <c r="B278" s="22"/>
      <c r="C278" s="41"/>
      <c r="D278" s="41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</row>
    <row r="279" spans="1:18" ht="13" x14ac:dyDescent="0.15">
      <c r="A279" s="22"/>
      <c r="B279" s="22"/>
      <c r="C279" s="41"/>
      <c r="D279" s="41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</row>
    <row r="280" spans="1:18" ht="13" x14ac:dyDescent="0.15">
      <c r="A280" s="22"/>
      <c r="B280" s="22"/>
      <c r="C280" s="41"/>
      <c r="D280" s="41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</row>
    <row r="281" spans="1:18" ht="13" x14ac:dyDescent="0.15">
      <c r="A281" s="22"/>
      <c r="B281" s="22"/>
      <c r="C281" s="41"/>
      <c r="D281" s="41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</row>
    <row r="282" spans="1:18" ht="13" x14ac:dyDescent="0.15">
      <c r="A282" s="22"/>
      <c r="B282" s="22"/>
      <c r="C282" s="41"/>
      <c r="D282" s="41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</row>
    <row r="283" spans="1:18" ht="13" x14ac:dyDescent="0.15">
      <c r="A283" s="22"/>
      <c r="B283" s="22"/>
      <c r="C283" s="41"/>
      <c r="D283" s="41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</row>
    <row r="284" spans="1:18" ht="13" x14ac:dyDescent="0.15">
      <c r="A284" s="22"/>
      <c r="B284" s="22"/>
      <c r="C284" s="41"/>
      <c r="D284" s="41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</row>
    <row r="285" spans="1:18" ht="13" x14ac:dyDescent="0.15">
      <c r="A285" s="22"/>
      <c r="B285" s="22"/>
      <c r="C285" s="41"/>
      <c r="D285" s="41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</row>
    <row r="286" spans="1:18" ht="13" x14ac:dyDescent="0.15">
      <c r="A286" s="22"/>
      <c r="B286" s="22"/>
      <c r="C286" s="41"/>
      <c r="D286" s="41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</row>
    <row r="287" spans="1:18" ht="13" x14ac:dyDescent="0.15">
      <c r="A287" s="22"/>
      <c r="B287" s="22"/>
      <c r="C287" s="41"/>
      <c r="D287" s="41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</row>
    <row r="288" spans="1:18" ht="13" x14ac:dyDescent="0.15">
      <c r="A288" s="22"/>
      <c r="B288" s="22"/>
      <c r="C288" s="41"/>
      <c r="D288" s="41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</row>
    <row r="289" spans="1:18" ht="13" x14ac:dyDescent="0.15">
      <c r="A289" s="22"/>
      <c r="B289" s="22"/>
      <c r="C289" s="41"/>
      <c r="D289" s="41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</row>
    <row r="290" spans="1:18" ht="13" x14ac:dyDescent="0.15">
      <c r="A290" s="22"/>
      <c r="B290" s="22"/>
      <c r="C290" s="41"/>
      <c r="D290" s="41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</row>
    <row r="291" spans="1:18" ht="13" x14ac:dyDescent="0.15">
      <c r="A291" s="22"/>
      <c r="B291" s="22"/>
      <c r="C291" s="41"/>
      <c r="D291" s="41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</row>
    <row r="292" spans="1:18" ht="13" x14ac:dyDescent="0.15">
      <c r="A292" s="22"/>
      <c r="B292" s="22"/>
      <c r="C292" s="41"/>
      <c r="D292" s="41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</row>
    <row r="293" spans="1:18" ht="13" x14ac:dyDescent="0.15">
      <c r="A293" s="22"/>
      <c r="B293" s="22"/>
      <c r="C293" s="41"/>
      <c r="D293" s="41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</row>
    <row r="294" spans="1:18" ht="13" x14ac:dyDescent="0.15">
      <c r="A294" s="22"/>
      <c r="B294" s="22"/>
      <c r="C294" s="41"/>
      <c r="D294" s="41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</row>
    <row r="295" spans="1:18" ht="13" x14ac:dyDescent="0.15">
      <c r="A295" s="22"/>
      <c r="B295" s="22"/>
      <c r="C295" s="41"/>
      <c r="D295" s="41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</row>
    <row r="296" spans="1:18" ht="13" x14ac:dyDescent="0.15">
      <c r="A296" s="22"/>
      <c r="B296" s="22"/>
      <c r="C296" s="41"/>
      <c r="D296" s="41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</row>
    <row r="297" spans="1:18" ht="13" x14ac:dyDescent="0.15">
      <c r="A297" s="22"/>
      <c r="B297" s="22"/>
      <c r="C297" s="41"/>
      <c r="D297" s="41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</row>
    <row r="298" spans="1:18" ht="13" x14ac:dyDescent="0.15">
      <c r="A298" s="22"/>
      <c r="B298" s="22"/>
      <c r="C298" s="41"/>
      <c r="D298" s="41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</row>
    <row r="299" spans="1:18" ht="13" x14ac:dyDescent="0.15">
      <c r="A299" s="22"/>
      <c r="B299" s="22"/>
      <c r="C299" s="41"/>
      <c r="D299" s="41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</row>
    <row r="300" spans="1:18" ht="13" x14ac:dyDescent="0.15">
      <c r="A300" s="22"/>
      <c r="B300" s="22"/>
      <c r="C300" s="41"/>
      <c r="D300" s="41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</row>
    <row r="301" spans="1:18" ht="13" x14ac:dyDescent="0.15">
      <c r="A301" s="22"/>
      <c r="B301" s="22"/>
      <c r="C301" s="41"/>
      <c r="D301" s="41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</row>
    <row r="302" spans="1:18" ht="13" x14ac:dyDescent="0.15">
      <c r="A302" s="22"/>
      <c r="B302" s="22"/>
      <c r="C302" s="41"/>
      <c r="D302" s="41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</row>
    <row r="303" spans="1:18" ht="13" x14ac:dyDescent="0.15">
      <c r="A303" s="22"/>
      <c r="B303" s="22"/>
      <c r="C303" s="41"/>
      <c r="D303" s="41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</row>
    <row r="304" spans="1:18" ht="13" x14ac:dyDescent="0.15">
      <c r="A304" s="22"/>
      <c r="B304" s="22"/>
      <c r="C304" s="41"/>
      <c r="D304" s="41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</row>
    <row r="305" spans="1:18" ht="13" x14ac:dyDescent="0.15">
      <c r="A305" s="22"/>
      <c r="B305" s="22"/>
      <c r="C305" s="41"/>
      <c r="D305" s="41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</row>
    <row r="306" spans="1:18" ht="13" x14ac:dyDescent="0.15">
      <c r="A306" s="22"/>
      <c r="B306" s="22"/>
      <c r="C306" s="41"/>
      <c r="D306" s="41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</row>
    <row r="307" spans="1:18" ht="13" x14ac:dyDescent="0.15">
      <c r="A307" s="22"/>
      <c r="B307" s="22"/>
      <c r="C307" s="41"/>
      <c r="D307" s="41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</row>
    <row r="308" spans="1:18" ht="13" x14ac:dyDescent="0.15">
      <c r="A308" s="22"/>
      <c r="B308" s="22"/>
      <c r="C308" s="41"/>
      <c r="D308" s="41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</row>
    <row r="309" spans="1:18" ht="13" x14ac:dyDescent="0.15">
      <c r="A309" s="22"/>
      <c r="B309" s="22"/>
      <c r="C309" s="41"/>
      <c r="D309" s="41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</row>
    <row r="310" spans="1:18" ht="13" x14ac:dyDescent="0.15">
      <c r="A310" s="22"/>
      <c r="B310" s="22"/>
      <c r="C310" s="41"/>
      <c r="D310" s="41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</row>
    <row r="311" spans="1:18" ht="13" x14ac:dyDescent="0.15">
      <c r="A311" s="22"/>
      <c r="B311" s="22"/>
      <c r="C311" s="41"/>
      <c r="D311" s="41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</row>
    <row r="312" spans="1:18" ht="13" x14ac:dyDescent="0.15">
      <c r="A312" s="22"/>
      <c r="B312" s="22"/>
      <c r="C312" s="41"/>
      <c r="D312" s="41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</row>
    <row r="313" spans="1:18" ht="13" x14ac:dyDescent="0.15">
      <c r="A313" s="22"/>
      <c r="B313" s="22"/>
      <c r="C313" s="41"/>
      <c r="D313" s="41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</row>
    <row r="314" spans="1:18" ht="13" x14ac:dyDescent="0.15">
      <c r="A314" s="22"/>
      <c r="B314" s="22"/>
      <c r="C314" s="41"/>
      <c r="D314" s="41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</row>
    <row r="315" spans="1:18" ht="13" x14ac:dyDescent="0.15">
      <c r="A315" s="22"/>
      <c r="B315" s="22"/>
      <c r="C315" s="41"/>
      <c r="D315" s="41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</row>
    <row r="316" spans="1:18" ht="13" x14ac:dyDescent="0.15">
      <c r="A316" s="22"/>
      <c r="B316" s="22"/>
      <c r="C316" s="41"/>
      <c r="D316" s="41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</row>
    <row r="317" spans="1:18" ht="13" x14ac:dyDescent="0.15">
      <c r="A317" s="22"/>
      <c r="B317" s="22"/>
      <c r="C317" s="41"/>
      <c r="D317" s="41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</row>
    <row r="318" spans="1:18" ht="13" x14ac:dyDescent="0.15">
      <c r="A318" s="22"/>
      <c r="B318" s="22"/>
      <c r="C318" s="41"/>
      <c r="D318" s="41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</row>
    <row r="319" spans="1:18" ht="13" x14ac:dyDescent="0.15">
      <c r="A319" s="22"/>
      <c r="B319" s="22"/>
      <c r="C319" s="41"/>
      <c r="D319" s="41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</row>
    <row r="320" spans="1:18" ht="13" x14ac:dyDescent="0.15">
      <c r="A320" s="22"/>
      <c r="B320" s="22"/>
      <c r="C320" s="41"/>
      <c r="D320" s="41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</row>
    <row r="321" spans="1:18" ht="13" x14ac:dyDescent="0.15">
      <c r="A321" s="22"/>
      <c r="B321" s="22"/>
      <c r="C321" s="41"/>
      <c r="D321" s="41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</row>
    <row r="322" spans="1:18" ht="13" x14ac:dyDescent="0.15">
      <c r="A322" s="22"/>
      <c r="B322" s="22"/>
      <c r="C322" s="41"/>
      <c r="D322" s="41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</row>
    <row r="323" spans="1:18" ht="13" x14ac:dyDescent="0.15">
      <c r="A323" s="22"/>
      <c r="B323" s="22"/>
      <c r="C323" s="41"/>
      <c r="D323" s="41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</row>
    <row r="324" spans="1:18" ht="13" x14ac:dyDescent="0.15">
      <c r="A324" s="22"/>
      <c r="B324" s="22"/>
      <c r="C324" s="41"/>
      <c r="D324" s="41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</row>
    <row r="325" spans="1:18" ht="13" x14ac:dyDescent="0.15">
      <c r="A325" s="22"/>
      <c r="B325" s="22"/>
      <c r="C325" s="41"/>
      <c r="D325" s="41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</row>
    <row r="326" spans="1:18" ht="13" x14ac:dyDescent="0.15">
      <c r="A326" s="22"/>
      <c r="B326" s="22"/>
      <c r="C326" s="41"/>
      <c r="D326" s="41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</row>
    <row r="327" spans="1:18" ht="13" x14ac:dyDescent="0.15">
      <c r="A327" s="22"/>
      <c r="B327" s="22"/>
      <c r="C327" s="41"/>
      <c r="D327" s="41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</row>
    <row r="328" spans="1:18" ht="13" x14ac:dyDescent="0.15">
      <c r="A328" s="22"/>
      <c r="B328" s="22"/>
      <c r="C328" s="41"/>
      <c r="D328" s="41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</row>
    <row r="329" spans="1:18" ht="13" x14ac:dyDescent="0.15">
      <c r="A329" s="22"/>
      <c r="B329" s="22"/>
      <c r="C329" s="41"/>
      <c r="D329" s="41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</row>
    <row r="330" spans="1:18" ht="13" x14ac:dyDescent="0.15">
      <c r="A330" s="22"/>
      <c r="B330" s="22"/>
      <c r="C330" s="41"/>
      <c r="D330" s="41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</row>
    <row r="331" spans="1:18" ht="13" x14ac:dyDescent="0.15">
      <c r="A331" s="22"/>
      <c r="B331" s="22"/>
      <c r="C331" s="41"/>
      <c r="D331" s="41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</row>
    <row r="332" spans="1:18" ht="13" x14ac:dyDescent="0.15">
      <c r="A332" s="22"/>
      <c r="B332" s="22"/>
      <c r="C332" s="41"/>
      <c r="D332" s="41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</row>
    <row r="333" spans="1:18" ht="13" x14ac:dyDescent="0.15">
      <c r="A333" s="22"/>
      <c r="B333" s="22"/>
      <c r="C333" s="41"/>
      <c r="D333" s="41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</row>
    <row r="334" spans="1:18" ht="13" x14ac:dyDescent="0.15">
      <c r="A334" s="22"/>
      <c r="B334" s="22"/>
      <c r="C334" s="41"/>
      <c r="D334" s="41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</row>
    <row r="335" spans="1:18" ht="13" x14ac:dyDescent="0.15">
      <c r="A335" s="22"/>
      <c r="B335" s="22"/>
      <c r="C335" s="41"/>
      <c r="D335" s="41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</row>
    <row r="336" spans="1:18" ht="13" x14ac:dyDescent="0.15">
      <c r="A336" s="22"/>
      <c r="B336" s="22"/>
      <c r="C336" s="41"/>
      <c r="D336" s="41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</row>
    <row r="337" spans="1:18" ht="13" x14ac:dyDescent="0.15">
      <c r="A337" s="22"/>
      <c r="B337" s="22"/>
      <c r="C337" s="41"/>
      <c r="D337" s="41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</row>
    <row r="338" spans="1:18" ht="13" x14ac:dyDescent="0.15">
      <c r="A338" s="22"/>
      <c r="B338" s="22"/>
      <c r="C338" s="41"/>
      <c r="D338" s="41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</row>
    <row r="339" spans="1:18" ht="13" x14ac:dyDescent="0.15">
      <c r="A339" s="22"/>
      <c r="B339" s="22"/>
      <c r="C339" s="41"/>
      <c r="D339" s="41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</row>
    <row r="340" spans="1:18" ht="13" x14ac:dyDescent="0.15">
      <c r="A340" s="22"/>
      <c r="B340" s="22"/>
      <c r="C340" s="41"/>
      <c r="D340" s="41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</row>
    <row r="341" spans="1:18" ht="13" x14ac:dyDescent="0.15">
      <c r="A341" s="22"/>
      <c r="B341" s="22"/>
      <c r="C341" s="41"/>
      <c r="D341" s="41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</row>
    <row r="342" spans="1:18" ht="13" x14ac:dyDescent="0.15">
      <c r="A342" s="22"/>
      <c r="B342" s="22"/>
      <c r="C342" s="41"/>
      <c r="D342" s="41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</row>
    <row r="343" spans="1:18" ht="13" x14ac:dyDescent="0.15">
      <c r="A343" s="22"/>
      <c r="B343" s="22"/>
      <c r="C343" s="41"/>
      <c r="D343" s="41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</row>
    <row r="344" spans="1:18" ht="13" x14ac:dyDescent="0.15">
      <c r="A344" s="22"/>
      <c r="B344" s="22"/>
      <c r="C344" s="41"/>
      <c r="D344" s="41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</row>
    <row r="345" spans="1:18" ht="13" x14ac:dyDescent="0.15">
      <c r="A345" s="22"/>
      <c r="B345" s="22"/>
      <c r="C345" s="41"/>
      <c r="D345" s="41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</row>
    <row r="346" spans="1:18" ht="13" x14ac:dyDescent="0.15">
      <c r="A346" s="22"/>
      <c r="B346" s="22"/>
      <c r="C346" s="41"/>
      <c r="D346" s="41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</row>
    <row r="347" spans="1:18" ht="13" x14ac:dyDescent="0.15">
      <c r="A347" s="22"/>
      <c r="B347" s="22"/>
      <c r="C347" s="41"/>
      <c r="D347" s="41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</row>
    <row r="348" spans="1:18" ht="13" x14ac:dyDescent="0.15">
      <c r="A348" s="22"/>
      <c r="B348" s="22"/>
      <c r="C348" s="41"/>
      <c r="D348" s="41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</row>
    <row r="349" spans="1:18" ht="13" x14ac:dyDescent="0.15">
      <c r="A349" s="22"/>
      <c r="B349" s="22"/>
      <c r="C349" s="41"/>
      <c r="D349" s="41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</row>
    <row r="350" spans="1:18" ht="13" x14ac:dyDescent="0.15">
      <c r="A350" s="22"/>
      <c r="B350" s="22"/>
      <c r="C350" s="41"/>
      <c r="D350" s="41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</row>
    <row r="351" spans="1:18" ht="13" x14ac:dyDescent="0.15">
      <c r="A351" s="22"/>
      <c r="B351" s="22"/>
      <c r="C351" s="41"/>
      <c r="D351" s="41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</row>
    <row r="352" spans="1:18" ht="13" x14ac:dyDescent="0.15">
      <c r="A352" s="22"/>
      <c r="B352" s="22"/>
      <c r="C352" s="41"/>
      <c r="D352" s="41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</row>
    <row r="353" spans="1:18" ht="13" x14ac:dyDescent="0.15">
      <c r="A353" s="22"/>
      <c r="B353" s="22"/>
      <c r="C353" s="41"/>
      <c r="D353" s="41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</row>
    <row r="354" spans="1:18" ht="13" x14ac:dyDescent="0.15">
      <c r="A354" s="22"/>
      <c r="B354" s="22"/>
      <c r="C354" s="41"/>
      <c r="D354" s="41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</row>
    <row r="355" spans="1:18" ht="13" x14ac:dyDescent="0.15">
      <c r="A355" s="22"/>
      <c r="B355" s="22"/>
      <c r="C355" s="41"/>
      <c r="D355" s="41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</row>
    <row r="356" spans="1:18" ht="13" x14ac:dyDescent="0.15">
      <c r="A356" s="22"/>
      <c r="B356" s="22"/>
      <c r="C356" s="41"/>
      <c r="D356" s="41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</row>
    <row r="357" spans="1:18" ht="13" x14ac:dyDescent="0.15">
      <c r="A357" s="22"/>
      <c r="B357" s="22"/>
      <c r="C357" s="41"/>
      <c r="D357" s="41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</row>
    <row r="358" spans="1:18" ht="13" x14ac:dyDescent="0.15">
      <c r="A358" s="22"/>
      <c r="B358" s="22"/>
      <c r="C358" s="41"/>
      <c r="D358" s="41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</row>
    <row r="359" spans="1:18" ht="13" x14ac:dyDescent="0.15">
      <c r="A359" s="22"/>
      <c r="B359" s="22"/>
      <c r="C359" s="41"/>
      <c r="D359" s="41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</row>
    <row r="360" spans="1:18" ht="13" x14ac:dyDescent="0.15">
      <c r="A360" s="22"/>
      <c r="B360" s="22"/>
      <c r="C360" s="41"/>
      <c r="D360" s="41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</row>
    <row r="361" spans="1:18" ht="13" x14ac:dyDescent="0.15">
      <c r="A361" s="22"/>
      <c r="B361" s="22"/>
      <c r="C361" s="41"/>
      <c r="D361" s="41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</row>
    <row r="362" spans="1:18" ht="13" x14ac:dyDescent="0.15">
      <c r="A362" s="22"/>
      <c r="B362" s="22"/>
      <c r="C362" s="41"/>
      <c r="D362" s="41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</row>
    <row r="363" spans="1:18" ht="13" x14ac:dyDescent="0.15">
      <c r="A363" s="22"/>
      <c r="B363" s="22"/>
      <c r="C363" s="41"/>
      <c r="D363" s="41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</row>
    <row r="364" spans="1:18" ht="13" x14ac:dyDescent="0.15">
      <c r="A364" s="22"/>
      <c r="B364" s="22"/>
      <c r="C364" s="41"/>
      <c r="D364" s="41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</row>
    <row r="365" spans="1:18" ht="13" x14ac:dyDescent="0.15">
      <c r="A365" s="22"/>
      <c r="B365" s="22"/>
      <c r="C365" s="41"/>
      <c r="D365" s="41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</row>
    <row r="366" spans="1:18" ht="13" x14ac:dyDescent="0.15">
      <c r="A366" s="22"/>
      <c r="B366" s="22"/>
      <c r="C366" s="41"/>
      <c r="D366" s="41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</row>
    <row r="367" spans="1:18" ht="13" x14ac:dyDescent="0.15">
      <c r="A367" s="22"/>
      <c r="B367" s="22"/>
      <c r="C367" s="41"/>
      <c r="D367" s="41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</row>
    <row r="368" spans="1:18" ht="13" x14ac:dyDescent="0.15">
      <c r="A368" s="22"/>
      <c r="B368" s="22"/>
      <c r="C368" s="41"/>
      <c r="D368" s="41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</row>
    <row r="369" spans="1:18" ht="13" x14ac:dyDescent="0.15">
      <c r="A369" s="22"/>
      <c r="B369" s="22"/>
      <c r="C369" s="41"/>
      <c r="D369" s="41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</row>
    <row r="370" spans="1:18" ht="13" x14ac:dyDescent="0.15">
      <c r="A370" s="22"/>
      <c r="B370" s="22"/>
      <c r="C370" s="41"/>
      <c r="D370" s="41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</row>
    <row r="371" spans="1:18" ht="13" x14ac:dyDescent="0.15">
      <c r="A371" s="22"/>
      <c r="B371" s="22"/>
      <c r="C371" s="41"/>
      <c r="D371" s="41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</row>
    <row r="372" spans="1:18" ht="13" x14ac:dyDescent="0.15">
      <c r="A372" s="22"/>
      <c r="B372" s="22"/>
      <c r="C372" s="41"/>
      <c r="D372" s="41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</row>
    <row r="373" spans="1:18" ht="13" x14ac:dyDescent="0.15">
      <c r="A373" s="22"/>
      <c r="B373" s="22"/>
      <c r="C373" s="41"/>
      <c r="D373" s="41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</row>
    <row r="374" spans="1:18" ht="13" x14ac:dyDescent="0.15">
      <c r="A374" s="22"/>
      <c r="B374" s="22"/>
      <c r="C374" s="41"/>
      <c r="D374" s="41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</row>
    <row r="375" spans="1:18" ht="13" x14ac:dyDescent="0.15">
      <c r="A375" s="22"/>
      <c r="B375" s="22"/>
      <c r="C375" s="41"/>
      <c r="D375" s="41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</row>
    <row r="376" spans="1:18" ht="13" x14ac:dyDescent="0.15">
      <c r="A376" s="22"/>
      <c r="B376" s="22"/>
      <c r="C376" s="41"/>
      <c r="D376" s="41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</row>
    <row r="377" spans="1:18" ht="13" x14ac:dyDescent="0.15">
      <c r="A377" s="22"/>
      <c r="B377" s="22"/>
      <c r="C377" s="41"/>
      <c r="D377" s="41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</row>
    <row r="378" spans="1:18" ht="13" x14ac:dyDescent="0.15">
      <c r="A378" s="22"/>
      <c r="B378" s="22"/>
      <c r="C378" s="41"/>
      <c r="D378" s="41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</row>
    <row r="379" spans="1:18" ht="13" x14ac:dyDescent="0.15">
      <c r="A379" s="22"/>
      <c r="B379" s="22"/>
      <c r="C379" s="41"/>
      <c r="D379" s="41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</row>
    <row r="380" spans="1:18" ht="13" x14ac:dyDescent="0.15">
      <c r="A380" s="22"/>
      <c r="B380" s="22"/>
      <c r="C380" s="41"/>
      <c r="D380" s="41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</row>
    <row r="381" spans="1:18" ht="13" x14ac:dyDescent="0.15">
      <c r="A381" s="22"/>
      <c r="B381" s="22"/>
      <c r="C381" s="41"/>
      <c r="D381" s="41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</row>
    <row r="382" spans="1:18" ht="13" x14ac:dyDescent="0.15">
      <c r="A382" s="22"/>
      <c r="B382" s="22"/>
      <c r="C382" s="41"/>
      <c r="D382" s="41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</row>
    <row r="383" spans="1:18" ht="13" x14ac:dyDescent="0.15">
      <c r="A383" s="22"/>
      <c r="B383" s="22"/>
      <c r="C383" s="41"/>
      <c r="D383" s="41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</row>
    <row r="384" spans="1:18" ht="13" x14ac:dyDescent="0.15">
      <c r="A384" s="22"/>
      <c r="B384" s="22"/>
      <c r="C384" s="41"/>
      <c r="D384" s="41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</row>
    <row r="385" spans="1:18" ht="13" x14ac:dyDescent="0.15">
      <c r="A385" s="22"/>
      <c r="B385" s="22"/>
      <c r="C385" s="41"/>
      <c r="D385" s="41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</row>
    <row r="386" spans="1:18" ht="13" x14ac:dyDescent="0.15">
      <c r="A386" s="22"/>
      <c r="B386" s="22"/>
      <c r="C386" s="41"/>
      <c r="D386" s="41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</row>
    <row r="387" spans="1:18" ht="13" x14ac:dyDescent="0.15">
      <c r="A387" s="22"/>
      <c r="B387" s="22"/>
      <c r="C387" s="41"/>
      <c r="D387" s="41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</row>
    <row r="388" spans="1:18" ht="13" x14ac:dyDescent="0.15">
      <c r="A388" s="22"/>
      <c r="B388" s="22"/>
      <c r="C388" s="41"/>
      <c r="D388" s="41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</row>
    <row r="389" spans="1:18" ht="13" x14ac:dyDescent="0.15">
      <c r="A389" s="22"/>
      <c r="B389" s="22"/>
      <c r="C389" s="41"/>
      <c r="D389" s="41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</row>
    <row r="390" spans="1:18" ht="13" x14ac:dyDescent="0.15">
      <c r="A390" s="22"/>
      <c r="B390" s="22"/>
      <c r="C390" s="41"/>
      <c r="D390" s="41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</row>
    <row r="391" spans="1:18" ht="13" x14ac:dyDescent="0.15">
      <c r="A391" s="22"/>
      <c r="B391" s="22"/>
      <c r="C391" s="41"/>
      <c r="D391" s="41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</row>
    <row r="392" spans="1:18" ht="13" x14ac:dyDescent="0.15">
      <c r="A392" s="22"/>
      <c r="B392" s="22"/>
      <c r="C392" s="41"/>
      <c r="D392" s="41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</row>
    <row r="393" spans="1:18" ht="13" x14ac:dyDescent="0.15">
      <c r="A393" s="22"/>
      <c r="B393" s="22"/>
      <c r="C393" s="41"/>
      <c r="D393" s="41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</row>
    <row r="394" spans="1:18" ht="13" x14ac:dyDescent="0.15">
      <c r="A394" s="22"/>
      <c r="B394" s="22"/>
      <c r="C394" s="41"/>
      <c r="D394" s="41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</row>
    <row r="395" spans="1:18" ht="13" x14ac:dyDescent="0.15">
      <c r="A395" s="22"/>
      <c r="B395" s="22"/>
      <c r="C395" s="41"/>
      <c r="D395" s="41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</row>
    <row r="396" spans="1:18" ht="13" x14ac:dyDescent="0.15">
      <c r="A396" s="22"/>
      <c r="B396" s="22"/>
      <c r="C396" s="41"/>
      <c r="D396" s="41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</row>
    <row r="397" spans="1:18" ht="13" x14ac:dyDescent="0.15">
      <c r="A397" s="22"/>
      <c r="B397" s="22"/>
      <c r="C397" s="41"/>
      <c r="D397" s="41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</row>
    <row r="398" spans="1:18" ht="13" x14ac:dyDescent="0.15">
      <c r="A398" s="22"/>
      <c r="B398" s="22"/>
      <c r="C398" s="41"/>
      <c r="D398" s="41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</row>
    <row r="399" spans="1:18" ht="13" x14ac:dyDescent="0.15">
      <c r="A399" s="22"/>
      <c r="B399" s="22"/>
      <c r="C399" s="41"/>
      <c r="D399" s="41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</row>
    <row r="400" spans="1:18" ht="13" x14ac:dyDescent="0.15">
      <c r="A400" s="22"/>
      <c r="B400" s="22"/>
      <c r="C400" s="41"/>
      <c r="D400" s="41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</row>
    <row r="401" spans="1:18" ht="13" x14ac:dyDescent="0.15">
      <c r="A401" s="22"/>
      <c r="B401" s="22"/>
      <c r="C401" s="41"/>
      <c r="D401" s="41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</row>
    <row r="402" spans="1:18" ht="13" x14ac:dyDescent="0.15">
      <c r="A402" s="22"/>
      <c r="B402" s="22"/>
      <c r="C402" s="41"/>
      <c r="D402" s="41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</row>
    <row r="403" spans="1:18" ht="13" x14ac:dyDescent="0.15">
      <c r="A403" s="22"/>
      <c r="B403" s="22"/>
      <c r="C403" s="41"/>
      <c r="D403" s="41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</row>
    <row r="404" spans="1:18" ht="13" x14ac:dyDescent="0.15">
      <c r="A404" s="22"/>
      <c r="B404" s="22"/>
      <c r="C404" s="41"/>
      <c r="D404" s="41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</row>
    <row r="405" spans="1:18" ht="13" x14ac:dyDescent="0.15">
      <c r="A405" s="22"/>
      <c r="B405" s="22"/>
      <c r="C405" s="41"/>
      <c r="D405" s="41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</row>
    <row r="406" spans="1:18" ht="13" x14ac:dyDescent="0.15">
      <c r="A406" s="22"/>
      <c r="B406" s="22"/>
      <c r="C406" s="41"/>
      <c r="D406" s="41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</row>
    <row r="407" spans="1:18" ht="13" x14ac:dyDescent="0.15">
      <c r="A407" s="22"/>
      <c r="B407" s="22"/>
      <c r="C407" s="41"/>
      <c r="D407" s="41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</row>
    <row r="408" spans="1:18" ht="13" x14ac:dyDescent="0.15">
      <c r="A408" s="22"/>
      <c r="B408" s="22"/>
      <c r="C408" s="41"/>
      <c r="D408" s="41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</row>
    <row r="409" spans="1:18" ht="13" x14ac:dyDescent="0.15">
      <c r="A409" s="22"/>
      <c r="B409" s="22"/>
      <c r="C409" s="41"/>
      <c r="D409" s="41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</row>
    <row r="410" spans="1:18" ht="13" x14ac:dyDescent="0.15">
      <c r="A410" s="22"/>
      <c r="B410" s="22"/>
      <c r="C410" s="41"/>
      <c r="D410" s="41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</row>
    <row r="411" spans="1:18" ht="13" x14ac:dyDescent="0.15">
      <c r="A411" s="22"/>
      <c r="B411" s="22"/>
      <c r="C411" s="41"/>
      <c r="D411" s="41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</row>
    <row r="412" spans="1:18" ht="13" x14ac:dyDescent="0.15">
      <c r="A412" s="22"/>
      <c r="B412" s="22"/>
      <c r="C412" s="41"/>
      <c r="D412" s="41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</row>
    <row r="413" spans="1:18" ht="13" x14ac:dyDescent="0.15">
      <c r="A413" s="22"/>
      <c r="B413" s="22"/>
      <c r="C413" s="41"/>
      <c r="D413" s="41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</row>
    <row r="414" spans="1:18" ht="13" x14ac:dyDescent="0.15">
      <c r="A414" s="22"/>
      <c r="B414" s="22"/>
      <c r="C414" s="41"/>
      <c r="D414" s="41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</row>
    <row r="415" spans="1:18" ht="13" x14ac:dyDescent="0.15">
      <c r="A415" s="22"/>
      <c r="B415" s="22"/>
      <c r="C415" s="41"/>
      <c r="D415" s="41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</row>
    <row r="416" spans="1:18" ht="13" x14ac:dyDescent="0.15">
      <c r="A416" s="22"/>
      <c r="B416" s="22"/>
      <c r="C416" s="41"/>
      <c r="D416" s="41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</row>
    <row r="417" spans="1:18" ht="13" x14ac:dyDescent="0.15">
      <c r="A417" s="22"/>
      <c r="B417" s="22"/>
      <c r="C417" s="41"/>
      <c r="D417" s="41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</row>
    <row r="418" spans="1:18" ht="13" x14ac:dyDescent="0.15">
      <c r="A418" s="22"/>
      <c r="B418" s="22"/>
      <c r="C418" s="41"/>
      <c r="D418" s="41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</row>
    <row r="419" spans="1:18" ht="13" x14ac:dyDescent="0.15">
      <c r="A419" s="22"/>
      <c r="B419" s="22"/>
      <c r="C419" s="41"/>
      <c r="D419" s="41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</row>
    <row r="420" spans="1:18" ht="13" x14ac:dyDescent="0.15">
      <c r="A420" s="22"/>
      <c r="B420" s="22"/>
      <c r="C420" s="41"/>
      <c r="D420" s="41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</row>
    <row r="421" spans="1:18" ht="13" x14ac:dyDescent="0.15">
      <c r="A421" s="22"/>
      <c r="B421" s="22"/>
      <c r="C421" s="41"/>
      <c r="D421" s="41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</row>
    <row r="422" spans="1:18" ht="13" x14ac:dyDescent="0.15">
      <c r="A422" s="22"/>
      <c r="B422" s="22"/>
      <c r="C422" s="41"/>
      <c r="D422" s="41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</row>
    <row r="423" spans="1:18" ht="13" x14ac:dyDescent="0.15">
      <c r="A423" s="22"/>
      <c r="B423" s="22"/>
      <c r="C423" s="41"/>
      <c r="D423" s="41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</row>
    <row r="424" spans="1:18" ht="13" x14ac:dyDescent="0.15">
      <c r="A424" s="22"/>
      <c r="B424" s="22"/>
      <c r="C424" s="41"/>
      <c r="D424" s="41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</row>
    <row r="425" spans="1:18" ht="13" x14ac:dyDescent="0.15">
      <c r="A425" s="22"/>
      <c r="B425" s="22"/>
      <c r="C425" s="41"/>
      <c r="D425" s="41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</row>
    <row r="426" spans="1:18" ht="13" x14ac:dyDescent="0.15">
      <c r="A426" s="22"/>
      <c r="B426" s="22"/>
      <c r="C426" s="41"/>
      <c r="D426" s="41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</row>
    <row r="427" spans="1:18" ht="13" x14ac:dyDescent="0.15">
      <c r="A427" s="22"/>
      <c r="B427" s="22"/>
      <c r="C427" s="41"/>
      <c r="D427" s="41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</row>
    <row r="428" spans="1:18" ht="13" x14ac:dyDescent="0.15">
      <c r="A428" s="22"/>
      <c r="B428" s="22"/>
      <c r="C428" s="41"/>
      <c r="D428" s="41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</row>
    <row r="429" spans="1:18" ht="13" x14ac:dyDescent="0.15">
      <c r="A429" s="22"/>
      <c r="B429" s="22"/>
      <c r="C429" s="41"/>
      <c r="D429" s="41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</row>
    <row r="430" spans="1:18" ht="13" x14ac:dyDescent="0.15">
      <c r="A430" s="22"/>
      <c r="B430" s="22"/>
      <c r="C430" s="41"/>
      <c r="D430" s="41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</row>
    <row r="431" spans="1:18" ht="13" x14ac:dyDescent="0.15">
      <c r="A431" s="22"/>
      <c r="B431" s="22"/>
      <c r="C431" s="41"/>
      <c r="D431" s="41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</row>
    <row r="432" spans="1:18" ht="13" x14ac:dyDescent="0.15">
      <c r="A432" s="22"/>
      <c r="B432" s="22"/>
      <c r="C432" s="41"/>
      <c r="D432" s="41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</row>
    <row r="433" spans="1:18" ht="13" x14ac:dyDescent="0.15">
      <c r="A433" s="22"/>
      <c r="B433" s="22"/>
      <c r="C433" s="41"/>
      <c r="D433" s="41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</row>
    <row r="434" spans="1:18" ht="13" x14ac:dyDescent="0.15">
      <c r="A434" s="22"/>
      <c r="B434" s="22"/>
      <c r="C434" s="41"/>
      <c r="D434" s="41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</row>
    <row r="435" spans="1:18" ht="13" x14ac:dyDescent="0.15">
      <c r="A435" s="22"/>
      <c r="B435" s="22"/>
      <c r="C435" s="41"/>
      <c r="D435" s="41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</row>
    <row r="436" spans="1:18" ht="13" x14ac:dyDescent="0.15">
      <c r="A436" s="22"/>
      <c r="B436" s="22"/>
      <c r="C436" s="41"/>
      <c r="D436" s="41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</row>
    <row r="437" spans="1:18" ht="13" x14ac:dyDescent="0.15">
      <c r="A437" s="22"/>
      <c r="B437" s="22"/>
      <c r="C437" s="41"/>
      <c r="D437" s="41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</row>
    <row r="438" spans="1:18" ht="13" x14ac:dyDescent="0.15">
      <c r="A438" s="22"/>
      <c r="B438" s="22"/>
      <c r="C438" s="41"/>
      <c r="D438" s="41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</row>
    <row r="439" spans="1:18" ht="13" x14ac:dyDescent="0.15">
      <c r="A439" s="22"/>
      <c r="B439" s="22"/>
      <c r="C439" s="41"/>
      <c r="D439" s="41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</row>
    <row r="440" spans="1:18" ht="13" x14ac:dyDescent="0.15">
      <c r="A440" s="22"/>
      <c r="B440" s="22"/>
      <c r="C440" s="41"/>
      <c r="D440" s="41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</row>
    <row r="441" spans="1:18" ht="13" x14ac:dyDescent="0.15">
      <c r="A441" s="22"/>
      <c r="B441" s="22"/>
      <c r="C441" s="41"/>
      <c r="D441" s="41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</row>
    <row r="442" spans="1:18" ht="13" x14ac:dyDescent="0.15">
      <c r="A442" s="22"/>
      <c r="B442" s="22"/>
      <c r="C442" s="41"/>
      <c r="D442" s="41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</row>
    <row r="443" spans="1:18" ht="13" x14ac:dyDescent="0.15">
      <c r="A443" s="22"/>
      <c r="B443" s="22"/>
      <c r="C443" s="41"/>
      <c r="D443" s="41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</row>
    <row r="444" spans="1:18" ht="13" x14ac:dyDescent="0.15">
      <c r="A444" s="22"/>
      <c r="B444" s="22"/>
      <c r="C444" s="41"/>
      <c r="D444" s="41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</row>
    <row r="445" spans="1:18" ht="13" x14ac:dyDescent="0.15">
      <c r="A445" s="22"/>
      <c r="B445" s="22"/>
      <c r="C445" s="41"/>
      <c r="D445" s="41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</row>
    <row r="446" spans="1:18" ht="13" x14ac:dyDescent="0.15">
      <c r="A446" s="22"/>
      <c r="B446" s="22"/>
      <c r="C446" s="41"/>
      <c r="D446" s="41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</row>
    <row r="447" spans="1:18" ht="13" x14ac:dyDescent="0.15">
      <c r="A447" s="22"/>
      <c r="B447" s="22"/>
      <c r="C447" s="41"/>
      <c r="D447" s="41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</row>
    <row r="448" spans="1:18" ht="13" x14ac:dyDescent="0.15">
      <c r="A448" s="22"/>
      <c r="B448" s="22"/>
      <c r="C448" s="41"/>
      <c r="D448" s="41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</row>
    <row r="449" spans="1:18" ht="13" x14ac:dyDescent="0.15">
      <c r="A449" s="22"/>
      <c r="B449" s="22"/>
      <c r="C449" s="41"/>
      <c r="D449" s="41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</row>
    <row r="450" spans="1:18" ht="13" x14ac:dyDescent="0.15">
      <c r="A450" s="22"/>
      <c r="B450" s="22"/>
      <c r="C450" s="41"/>
      <c r="D450" s="41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</row>
    <row r="451" spans="1:18" ht="13" x14ac:dyDescent="0.15">
      <c r="A451" s="22"/>
      <c r="B451" s="22"/>
      <c r="C451" s="41"/>
      <c r="D451" s="41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</row>
    <row r="452" spans="1:18" ht="13" x14ac:dyDescent="0.15">
      <c r="A452" s="22"/>
      <c r="B452" s="22"/>
      <c r="C452" s="41"/>
      <c r="D452" s="41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</row>
    <row r="453" spans="1:18" ht="13" x14ac:dyDescent="0.15">
      <c r="A453" s="22"/>
      <c r="B453" s="22"/>
      <c r="C453" s="41"/>
      <c r="D453" s="41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</row>
    <row r="454" spans="1:18" ht="13" x14ac:dyDescent="0.15">
      <c r="A454" s="22"/>
      <c r="B454" s="22"/>
      <c r="C454" s="41"/>
      <c r="D454" s="41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</row>
    <row r="455" spans="1:18" ht="13" x14ac:dyDescent="0.15">
      <c r="A455" s="22"/>
      <c r="B455" s="22"/>
      <c r="C455" s="41"/>
      <c r="D455" s="41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</row>
    <row r="456" spans="1:18" ht="13" x14ac:dyDescent="0.15">
      <c r="A456" s="22"/>
      <c r="B456" s="22"/>
      <c r="C456" s="41"/>
      <c r="D456" s="41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</row>
    <row r="457" spans="1:18" ht="13" x14ac:dyDescent="0.15">
      <c r="A457" s="22"/>
      <c r="B457" s="22"/>
      <c r="C457" s="41"/>
      <c r="D457" s="41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</row>
    <row r="458" spans="1:18" ht="13" x14ac:dyDescent="0.15">
      <c r="A458" s="22"/>
      <c r="B458" s="22"/>
      <c r="C458" s="41"/>
      <c r="D458" s="41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</row>
    <row r="459" spans="1:18" ht="13" x14ac:dyDescent="0.15">
      <c r="A459" s="22"/>
      <c r="B459" s="22"/>
      <c r="C459" s="41"/>
      <c r="D459" s="41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</row>
    <row r="460" spans="1:18" ht="13" x14ac:dyDescent="0.15">
      <c r="A460" s="22"/>
      <c r="B460" s="22"/>
      <c r="C460" s="41"/>
      <c r="D460" s="41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</row>
    <row r="461" spans="1:18" ht="13" x14ac:dyDescent="0.15">
      <c r="A461" s="22"/>
      <c r="B461" s="22"/>
      <c r="C461" s="41"/>
      <c r="D461" s="41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</row>
    <row r="462" spans="1:18" ht="13" x14ac:dyDescent="0.15">
      <c r="A462" s="22"/>
      <c r="B462" s="22"/>
      <c r="C462" s="41"/>
      <c r="D462" s="41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</row>
    <row r="463" spans="1:18" ht="13" x14ac:dyDescent="0.15">
      <c r="A463" s="22"/>
      <c r="B463" s="22"/>
      <c r="C463" s="41"/>
      <c r="D463" s="41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</row>
    <row r="464" spans="1:18" ht="13" x14ac:dyDescent="0.15">
      <c r="A464" s="22"/>
      <c r="B464" s="22"/>
      <c r="C464" s="41"/>
      <c r="D464" s="41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</row>
    <row r="465" spans="1:18" ht="13" x14ac:dyDescent="0.15">
      <c r="A465" s="22"/>
      <c r="B465" s="22"/>
      <c r="C465" s="41"/>
      <c r="D465" s="41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</row>
    <row r="466" spans="1:18" ht="13" x14ac:dyDescent="0.15">
      <c r="A466" s="22"/>
      <c r="B466" s="22"/>
      <c r="C466" s="41"/>
      <c r="D466" s="41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</row>
    <row r="467" spans="1:18" ht="13" x14ac:dyDescent="0.15">
      <c r="A467" s="22"/>
      <c r="B467" s="22"/>
      <c r="C467" s="41"/>
      <c r="D467" s="41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</row>
    <row r="468" spans="1:18" ht="13" x14ac:dyDescent="0.15">
      <c r="A468" s="22"/>
      <c r="B468" s="22"/>
      <c r="C468" s="41"/>
      <c r="D468" s="41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</row>
    <row r="469" spans="1:18" ht="13" x14ac:dyDescent="0.15">
      <c r="A469" s="22"/>
      <c r="B469" s="22"/>
      <c r="C469" s="41"/>
      <c r="D469" s="41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</row>
    <row r="470" spans="1:18" ht="13" x14ac:dyDescent="0.15">
      <c r="A470" s="22"/>
      <c r="B470" s="22"/>
      <c r="C470" s="41"/>
      <c r="D470" s="41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</row>
    <row r="471" spans="1:18" ht="13" x14ac:dyDescent="0.15">
      <c r="A471" s="22"/>
      <c r="B471" s="22"/>
      <c r="C471" s="41"/>
      <c r="D471" s="41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</row>
    <row r="472" spans="1:18" ht="13" x14ac:dyDescent="0.15">
      <c r="A472" s="22"/>
      <c r="B472" s="22"/>
      <c r="C472" s="41"/>
      <c r="D472" s="41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</row>
    <row r="473" spans="1:18" ht="13" x14ac:dyDescent="0.15">
      <c r="A473" s="22"/>
      <c r="B473" s="22"/>
      <c r="C473" s="41"/>
      <c r="D473" s="41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</row>
    <row r="474" spans="1:18" ht="13" x14ac:dyDescent="0.15">
      <c r="A474" s="22"/>
      <c r="B474" s="22"/>
      <c r="C474" s="41"/>
      <c r="D474" s="41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</row>
    <row r="475" spans="1:18" ht="13" x14ac:dyDescent="0.15">
      <c r="A475" s="22"/>
      <c r="B475" s="22"/>
      <c r="C475" s="41"/>
      <c r="D475" s="41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</row>
    <row r="476" spans="1:18" ht="13" x14ac:dyDescent="0.15">
      <c r="A476" s="22"/>
      <c r="B476" s="22"/>
      <c r="C476" s="41"/>
      <c r="D476" s="41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</row>
    <row r="477" spans="1:18" ht="13" x14ac:dyDescent="0.15">
      <c r="A477" s="22"/>
      <c r="B477" s="22"/>
      <c r="C477" s="41"/>
      <c r="D477" s="41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</row>
    <row r="478" spans="1:18" ht="13" x14ac:dyDescent="0.15">
      <c r="A478" s="22"/>
      <c r="B478" s="22"/>
      <c r="C478" s="41"/>
      <c r="D478" s="41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</row>
    <row r="479" spans="1:18" ht="13" x14ac:dyDescent="0.15">
      <c r="A479" s="22"/>
      <c r="B479" s="22"/>
      <c r="C479" s="41"/>
      <c r="D479" s="41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</row>
    <row r="480" spans="1:18" ht="13" x14ac:dyDescent="0.15">
      <c r="A480" s="22"/>
      <c r="B480" s="22"/>
      <c r="C480" s="41"/>
      <c r="D480" s="41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</row>
    <row r="481" spans="1:18" ht="13" x14ac:dyDescent="0.15">
      <c r="A481" s="22"/>
      <c r="B481" s="22"/>
      <c r="C481" s="41"/>
      <c r="D481" s="41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</row>
    <row r="482" spans="1:18" ht="13" x14ac:dyDescent="0.15">
      <c r="A482" s="22"/>
      <c r="B482" s="22"/>
      <c r="C482" s="41"/>
      <c r="D482" s="41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</row>
    <row r="483" spans="1:18" ht="13" x14ac:dyDescent="0.15">
      <c r="A483" s="22"/>
      <c r="B483" s="22"/>
      <c r="C483" s="41"/>
      <c r="D483" s="41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</row>
    <row r="484" spans="1:18" ht="13" x14ac:dyDescent="0.15">
      <c r="A484" s="22"/>
      <c r="B484" s="22"/>
      <c r="C484" s="41"/>
      <c r="D484" s="41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</row>
    <row r="485" spans="1:18" ht="13" x14ac:dyDescent="0.15">
      <c r="A485" s="22"/>
      <c r="B485" s="22"/>
      <c r="C485" s="41"/>
      <c r="D485" s="41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</row>
    <row r="486" spans="1:18" ht="13" x14ac:dyDescent="0.15">
      <c r="A486" s="22"/>
      <c r="B486" s="22"/>
      <c r="C486" s="41"/>
      <c r="D486" s="41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</row>
    <row r="487" spans="1:18" ht="13" x14ac:dyDescent="0.15">
      <c r="A487" s="22"/>
      <c r="B487" s="22"/>
      <c r="C487" s="41"/>
      <c r="D487" s="41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</row>
    <row r="488" spans="1:18" ht="13" x14ac:dyDescent="0.15">
      <c r="A488" s="22"/>
      <c r="B488" s="22"/>
      <c r="C488" s="41"/>
      <c r="D488" s="41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</row>
    <row r="489" spans="1:18" ht="13" x14ac:dyDescent="0.15">
      <c r="A489" s="22"/>
      <c r="B489" s="22"/>
      <c r="C489" s="41"/>
      <c r="D489" s="41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</row>
    <row r="490" spans="1:18" ht="13" x14ac:dyDescent="0.15">
      <c r="A490" s="22"/>
      <c r="B490" s="22"/>
      <c r="C490" s="41"/>
      <c r="D490" s="41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</row>
    <row r="491" spans="1:18" ht="13" x14ac:dyDescent="0.15">
      <c r="A491" s="22"/>
      <c r="B491" s="22"/>
      <c r="C491" s="41"/>
      <c r="D491" s="41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</row>
    <row r="492" spans="1:18" ht="13" x14ac:dyDescent="0.15">
      <c r="A492" s="22"/>
      <c r="B492" s="22"/>
      <c r="C492" s="41"/>
      <c r="D492" s="41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</row>
    <row r="493" spans="1:18" ht="13" x14ac:dyDescent="0.15">
      <c r="A493" s="22"/>
      <c r="B493" s="22"/>
      <c r="C493" s="41"/>
      <c r="D493" s="41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</row>
    <row r="494" spans="1:18" ht="13" x14ac:dyDescent="0.15">
      <c r="A494" s="22"/>
      <c r="B494" s="22"/>
      <c r="C494" s="41"/>
      <c r="D494" s="41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</row>
    <row r="495" spans="1:18" ht="13" x14ac:dyDescent="0.15">
      <c r="A495" s="22"/>
      <c r="B495" s="22"/>
      <c r="C495" s="41"/>
      <c r="D495" s="41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</row>
    <row r="496" spans="1:18" ht="13" x14ac:dyDescent="0.15">
      <c r="A496" s="22"/>
      <c r="B496" s="22"/>
      <c r="C496" s="41"/>
      <c r="D496" s="41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</row>
    <row r="497" spans="1:18" ht="13" x14ac:dyDescent="0.15">
      <c r="A497" s="22"/>
      <c r="B497" s="22"/>
      <c r="C497" s="41"/>
      <c r="D497" s="41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</row>
    <row r="498" spans="1:18" ht="13" x14ac:dyDescent="0.15">
      <c r="A498" s="22"/>
      <c r="B498" s="22"/>
      <c r="C498" s="41"/>
      <c r="D498" s="41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</row>
    <row r="499" spans="1:18" ht="13" x14ac:dyDescent="0.15">
      <c r="A499" s="22"/>
      <c r="B499" s="22"/>
      <c r="C499" s="41"/>
      <c r="D499" s="41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</row>
    <row r="500" spans="1:18" ht="13" x14ac:dyDescent="0.15">
      <c r="A500" s="22"/>
      <c r="B500" s="22"/>
      <c r="C500" s="41"/>
      <c r="D500" s="41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</row>
    <row r="501" spans="1:18" ht="13" x14ac:dyDescent="0.15">
      <c r="A501" s="22"/>
      <c r="B501" s="22"/>
      <c r="C501" s="41"/>
      <c r="D501" s="41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</row>
    <row r="502" spans="1:18" ht="13" x14ac:dyDescent="0.15">
      <c r="A502" s="22"/>
      <c r="B502" s="22"/>
      <c r="C502" s="41"/>
      <c r="D502" s="41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</row>
    <row r="503" spans="1:18" ht="13" x14ac:dyDescent="0.15">
      <c r="A503" s="22"/>
      <c r="B503" s="22"/>
      <c r="C503" s="41"/>
      <c r="D503" s="41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</row>
    <row r="504" spans="1:18" ht="13" x14ac:dyDescent="0.15">
      <c r="A504" s="22"/>
      <c r="B504" s="22"/>
      <c r="C504" s="41"/>
      <c r="D504" s="41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</row>
    <row r="505" spans="1:18" ht="13" x14ac:dyDescent="0.15">
      <c r="A505" s="22"/>
      <c r="B505" s="22"/>
      <c r="C505" s="41"/>
      <c r="D505" s="41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</row>
    <row r="506" spans="1:18" ht="13" x14ac:dyDescent="0.15">
      <c r="A506" s="22"/>
      <c r="B506" s="22"/>
      <c r="C506" s="41"/>
      <c r="D506" s="41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</row>
    <row r="507" spans="1:18" ht="13" x14ac:dyDescent="0.15">
      <c r="A507" s="22"/>
      <c r="B507" s="22"/>
      <c r="C507" s="41"/>
      <c r="D507" s="41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</row>
    <row r="508" spans="1:18" ht="13" x14ac:dyDescent="0.15">
      <c r="A508" s="22"/>
      <c r="B508" s="22"/>
      <c r="C508" s="41"/>
      <c r="D508" s="41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</row>
    <row r="509" spans="1:18" ht="13" x14ac:dyDescent="0.15">
      <c r="A509" s="22"/>
      <c r="B509" s="22"/>
      <c r="C509" s="41"/>
      <c r="D509" s="41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</row>
    <row r="510" spans="1:18" ht="13" x14ac:dyDescent="0.15">
      <c r="A510" s="22"/>
      <c r="B510" s="22"/>
      <c r="C510" s="41"/>
      <c r="D510" s="41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</row>
    <row r="511" spans="1:18" ht="13" x14ac:dyDescent="0.15">
      <c r="A511" s="22"/>
      <c r="B511" s="22"/>
      <c r="C511" s="41"/>
      <c r="D511" s="41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</row>
    <row r="512" spans="1:18" ht="13" x14ac:dyDescent="0.15">
      <c r="A512" s="22"/>
      <c r="B512" s="22"/>
      <c r="C512" s="41"/>
      <c r="D512" s="41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</row>
    <row r="513" spans="1:18" ht="13" x14ac:dyDescent="0.15">
      <c r="A513" s="22"/>
      <c r="B513" s="22"/>
      <c r="C513" s="41"/>
      <c r="D513" s="41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</row>
    <row r="514" spans="1:18" ht="13" x14ac:dyDescent="0.15">
      <c r="A514" s="22"/>
      <c r="B514" s="22"/>
      <c r="C514" s="41"/>
      <c r="D514" s="41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</row>
    <row r="515" spans="1:18" ht="13" x14ac:dyDescent="0.15">
      <c r="A515" s="22"/>
      <c r="B515" s="22"/>
      <c r="C515" s="41"/>
      <c r="D515" s="41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</row>
    <row r="516" spans="1:18" ht="13" x14ac:dyDescent="0.15">
      <c r="A516" s="22"/>
      <c r="B516" s="22"/>
      <c r="C516" s="41"/>
      <c r="D516" s="41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</row>
    <row r="517" spans="1:18" ht="13" x14ac:dyDescent="0.15">
      <c r="A517" s="22"/>
      <c r="B517" s="22"/>
      <c r="C517" s="41"/>
      <c r="D517" s="41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</row>
    <row r="518" spans="1:18" ht="13" x14ac:dyDescent="0.15">
      <c r="A518" s="22"/>
      <c r="B518" s="22"/>
      <c r="C518" s="41"/>
      <c r="D518" s="41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</row>
    <row r="519" spans="1:18" ht="13" x14ac:dyDescent="0.15">
      <c r="A519" s="22"/>
      <c r="B519" s="22"/>
      <c r="C519" s="41"/>
      <c r="D519" s="41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</row>
    <row r="520" spans="1:18" ht="13" x14ac:dyDescent="0.15">
      <c r="A520" s="22"/>
      <c r="B520" s="22"/>
      <c r="C520" s="41"/>
      <c r="D520" s="41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</row>
    <row r="521" spans="1:18" ht="13" x14ac:dyDescent="0.15">
      <c r="A521" s="22"/>
      <c r="B521" s="22"/>
      <c r="C521" s="41"/>
      <c r="D521" s="41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</row>
    <row r="522" spans="1:18" ht="13" x14ac:dyDescent="0.15">
      <c r="A522" s="22"/>
      <c r="B522" s="22"/>
      <c r="C522" s="41"/>
      <c r="D522" s="41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</row>
    <row r="523" spans="1:18" ht="13" x14ac:dyDescent="0.15">
      <c r="A523" s="22"/>
      <c r="B523" s="22"/>
      <c r="C523" s="41"/>
      <c r="D523" s="41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</row>
    <row r="524" spans="1:18" ht="13" x14ac:dyDescent="0.15">
      <c r="A524" s="22"/>
      <c r="B524" s="22"/>
      <c r="C524" s="41"/>
      <c r="D524" s="41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</row>
    <row r="525" spans="1:18" ht="13" x14ac:dyDescent="0.15">
      <c r="A525" s="22"/>
      <c r="B525" s="22"/>
      <c r="C525" s="41"/>
      <c r="D525" s="41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</row>
    <row r="526" spans="1:18" ht="13" x14ac:dyDescent="0.15">
      <c r="A526" s="22"/>
      <c r="B526" s="22"/>
      <c r="C526" s="41"/>
      <c r="D526" s="41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</row>
    <row r="527" spans="1:18" ht="13" x14ac:dyDescent="0.15">
      <c r="A527" s="22"/>
      <c r="B527" s="22"/>
      <c r="C527" s="41"/>
      <c r="D527" s="41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</row>
    <row r="528" spans="1:18" ht="13" x14ac:dyDescent="0.15">
      <c r="A528" s="22"/>
      <c r="B528" s="22"/>
      <c r="C528" s="41"/>
      <c r="D528" s="41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</row>
    <row r="529" spans="1:18" ht="13" x14ac:dyDescent="0.15">
      <c r="A529" s="22"/>
      <c r="B529" s="22"/>
      <c r="C529" s="41"/>
      <c r="D529" s="41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</row>
    <row r="530" spans="1:18" ht="13" x14ac:dyDescent="0.15">
      <c r="A530" s="22"/>
      <c r="B530" s="22"/>
      <c r="C530" s="41"/>
      <c r="D530" s="41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</row>
    <row r="531" spans="1:18" ht="13" x14ac:dyDescent="0.15">
      <c r="A531" s="22"/>
      <c r="B531" s="22"/>
      <c r="C531" s="41"/>
      <c r="D531" s="41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</row>
    <row r="532" spans="1:18" ht="13" x14ac:dyDescent="0.15">
      <c r="A532" s="22"/>
      <c r="B532" s="22"/>
      <c r="C532" s="41"/>
      <c r="D532" s="41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</row>
    <row r="533" spans="1:18" ht="13" x14ac:dyDescent="0.15">
      <c r="A533" s="22"/>
      <c r="B533" s="22"/>
      <c r="C533" s="41"/>
      <c r="D533" s="41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</row>
    <row r="534" spans="1:18" ht="13" x14ac:dyDescent="0.15">
      <c r="A534" s="22"/>
      <c r="B534" s="22"/>
      <c r="C534" s="41"/>
      <c r="D534" s="41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</row>
    <row r="535" spans="1:18" ht="13" x14ac:dyDescent="0.15">
      <c r="A535" s="22"/>
      <c r="B535" s="22"/>
      <c r="C535" s="41"/>
      <c r="D535" s="41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</row>
    <row r="536" spans="1:18" ht="13" x14ac:dyDescent="0.15">
      <c r="A536" s="22"/>
      <c r="B536" s="22"/>
      <c r="C536" s="41"/>
      <c r="D536" s="41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</row>
    <row r="537" spans="1:18" ht="13" x14ac:dyDescent="0.15">
      <c r="A537" s="22"/>
      <c r="B537" s="22"/>
      <c r="C537" s="41"/>
      <c r="D537" s="41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</row>
    <row r="538" spans="1:18" ht="13" x14ac:dyDescent="0.15">
      <c r="A538" s="22"/>
      <c r="B538" s="22"/>
      <c r="C538" s="41"/>
      <c r="D538" s="41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</row>
    <row r="539" spans="1:18" ht="13" x14ac:dyDescent="0.15">
      <c r="A539" s="22"/>
      <c r="B539" s="22"/>
      <c r="C539" s="41"/>
      <c r="D539" s="41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</row>
    <row r="540" spans="1:18" ht="13" x14ac:dyDescent="0.15">
      <c r="A540" s="22"/>
      <c r="B540" s="22"/>
      <c r="C540" s="41"/>
      <c r="D540" s="41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</row>
    <row r="541" spans="1:18" ht="13" x14ac:dyDescent="0.15">
      <c r="A541" s="22"/>
      <c r="B541" s="22"/>
      <c r="C541" s="41"/>
      <c r="D541" s="41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</row>
    <row r="542" spans="1:18" ht="13" x14ac:dyDescent="0.15">
      <c r="A542" s="22"/>
      <c r="B542" s="22"/>
      <c r="C542" s="41"/>
      <c r="D542" s="41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</row>
    <row r="543" spans="1:18" ht="13" x14ac:dyDescent="0.15">
      <c r="A543" s="22"/>
      <c r="B543" s="22"/>
      <c r="C543" s="41"/>
      <c r="D543" s="41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</row>
    <row r="544" spans="1:18" ht="13" x14ac:dyDescent="0.15">
      <c r="A544" s="22"/>
      <c r="B544" s="22"/>
      <c r="C544" s="41"/>
      <c r="D544" s="41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</row>
    <row r="545" spans="1:18" ht="13" x14ac:dyDescent="0.15">
      <c r="A545" s="22"/>
      <c r="B545" s="22"/>
      <c r="C545" s="41"/>
      <c r="D545" s="41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</row>
    <row r="546" spans="1:18" ht="13" x14ac:dyDescent="0.15">
      <c r="A546" s="22"/>
      <c r="B546" s="22"/>
      <c r="C546" s="41"/>
      <c r="D546" s="41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</row>
    <row r="547" spans="1:18" ht="13" x14ac:dyDescent="0.15">
      <c r="A547" s="22"/>
      <c r="B547" s="22"/>
      <c r="C547" s="41"/>
      <c r="D547" s="41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</row>
    <row r="548" spans="1:18" ht="13" x14ac:dyDescent="0.15">
      <c r="A548" s="22"/>
      <c r="B548" s="22"/>
      <c r="C548" s="41"/>
      <c r="D548" s="41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</row>
    <row r="549" spans="1:18" ht="13" x14ac:dyDescent="0.15">
      <c r="A549" s="22"/>
      <c r="B549" s="22"/>
      <c r="C549" s="41"/>
      <c r="D549" s="41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</row>
    <row r="550" spans="1:18" ht="13" x14ac:dyDescent="0.15">
      <c r="A550" s="22"/>
      <c r="B550" s="22"/>
      <c r="C550" s="41"/>
      <c r="D550" s="41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</row>
    <row r="551" spans="1:18" ht="13" x14ac:dyDescent="0.15">
      <c r="A551" s="22"/>
      <c r="B551" s="22"/>
      <c r="C551" s="41"/>
      <c r="D551" s="41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</row>
    <row r="552" spans="1:18" ht="13" x14ac:dyDescent="0.15">
      <c r="A552" s="22"/>
      <c r="B552" s="22"/>
      <c r="C552" s="41"/>
      <c r="D552" s="41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</row>
    <row r="553" spans="1:18" ht="13" x14ac:dyDescent="0.15">
      <c r="A553" s="22"/>
      <c r="B553" s="22"/>
      <c r="C553" s="41"/>
      <c r="D553" s="41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</row>
    <row r="554" spans="1:18" ht="13" x14ac:dyDescent="0.15">
      <c r="A554" s="22"/>
      <c r="B554" s="22"/>
      <c r="C554" s="41"/>
      <c r="D554" s="41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</row>
    <row r="555" spans="1:18" ht="13" x14ac:dyDescent="0.15">
      <c r="A555" s="22"/>
      <c r="B555" s="22"/>
      <c r="C555" s="41"/>
      <c r="D555" s="41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</row>
    <row r="556" spans="1:18" ht="13" x14ac:dyDescent="0.15">
      <c r="A556" s="22"/>
      <c r="B556" s="22"/>
      <c r="C556" s="41"/>
      <c r="D556" s="41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</row>
    <row r="557" spans="1:18" ht="13" x14ac:dyDescent="0.15">
      <c r="A557" s="22"/>
      <c r="B557" s="22"/>
      <c r="C557" s="41"/>
      <c r="D557" s="41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</row>
    <row r="558" spans="1:18" ht="13" x14ac:dyDescent="0.15">
      <c r="A558" s="22"/>
      <c r="B558" s="22"/>
      <c r="C558" s="41"/>
      <c r="D558" s="41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</row>
    <row r="559" spans="1:18" ht="13" x14ac:dyDescent="0.15">
      <c r="A559" s="22"/>
      <c r="B559" s="22"/>
      <c r="C559" s="41"/>
      <c r="D559" s="41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</row>
    <row r="560" spans="1:18" ht="13" x14ac:dyDescent="0.15">
      <c r="A560" s="22"/>
      <c r="B560" s="22"/>
      <c r="C560" s="41"/>
      <c r="D560" s="41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</row>
    <row r="561" spans="1:18" ht="13" x14ac:dyDescent="0.15">
      <c r="A561" s="22"/>
      <c r="B561" s="22"/>
      <c r="C561" s="41"/>
      <c r="D561" s="41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</row>
    <row r="562" spans="1:18" ht="13" x14ac:dyDescent="0.15">
      <c r="A562" s="22"/>
      <c r="B562" s="22"/>
      <c r="C562" s="41"/>
      <c r="D562" s="41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</row>
    <row r="563" spans="1:18" ht="13" x14ac:dyDescent="0.15">
      <c r="A563" s="22"/>
      <c r="B563" s="22"/>
      <c r="C563" s="41"/>
      <c r="D563" s="41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</row>
    <row r="564" spans="1:18" ht="13" x14ac:dyDescent="0.15">
      <c r="A564" s="22"/>
      <c r="B564" s="22"/>
      <c r="C564" s="41"/>
      <c r="D564" s="41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</row>
    <row r="565" spans="1:18" ht="13" x14ac:dyDescent="0.15">
      <c r="A565" s="22"/>
      <c r="B565" s="22"/>
      <c r="C565" s="41"/>
      <c r="D565" s="41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</row>
    <row r="566" spans="1:18" ht="13" x14ac:dyDescent="0.15">
      <c r="A566" s="22"/>
      <c r="B566" s="22"/>
      <c r="C566" s="41"/>
      <c r="D566" s="41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</row>
    <row r="567" spans="1:18" ht="13" x14ac:dyDescent="0.15">
      <c r="A567" s="22"/>
      <c r="B567" s="22"/>
      <c r="C567" s="41"/>
      <c r="D567" s="41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</row>
    <row r="568" spans="1:18" ht="13" x14ac:dyDescent="0.15">
      <c r="A568" s="22"/>
      <c r="B568" s="22"/>
      <c r="C568" s="41"/>
      <c r="D568" s="41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</row>
    <row r="569" spans="1:18" ht="13" x14ac:dyDescent="0.15">
      <c r="A569" s="22"/>
      <c r="B569" s="22"/>
      <c r="C569" s="41"/>
      <c r="D569" s="41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</row>
    <row r="570" spans="1:18" ht="13" x14ac:dyDescent="0.15">
      <c r="A570" s="22"/>
      <c r="B570" s="22"/>
      <c r="C570" s="41"/>
      <c r="D570" s="41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</row>
    <row r="571" spans="1:18" ht="13" x14ac:dyDescent="0.15">
      <c r="A571" s="22"/>
      <c r="B571" s="22"/>
      <c r="C571" s="41"/>
      <c r="D571" s="41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</row>
    <row r="572" spans="1:18" ht="13" x14ac:dyDescent="0.15">
      <c r="A572" s="22"/>
      <c r="B572" s="22"/>
      <c r="C572" s="41"/>
      <c r="D572" s="41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</row>
    <row r="573" spans="1:18" ht="13" x14ac:dyDescent="0.15">
      <c r="A573" s="22"/>
      <c r="B573" s="22"/>
      <c r="C573" s="41"/>
      <c r="D573" s="41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</row>
    <row r="574" spans="1:18" ht="13" x14ac:dyDescent="0.15">
      <c r="A574" s="22"/>
      <c r="B574" s="22"/>
      <c r="C574" s="41"/>
      <c r="D574" s="41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</row>
    <row r="575" spans="1:18" ht="13" x14ac:dyDescent="0.15">
      <c r="A575" s="22"/>
      <c r="B575" s="22"/>
      <c r="C575" s="41"/>
      <c r="D575" s="41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</row>
    <row r="576" spans="1:18" ht="13" x14ac:dyDescent="0.15">
      <c r="A576" s="22"/>
      <c r="B576" s="22"/>
      <c r="C576" s="41"/>
      <c r="D576" s="41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</row>
    <row r="577" spans="1:18" ht="13" x14ac:dyDescent="0.15">
      <c r="A577" s="22"/>
      <c r="B577" s="22"/>
      <c r="C577" s="41"/>
      <c r="D577" s="41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</row>
    <row r="578" spans="1:18" ht="13" x14ac:dyDescent="0.15">
      <c r="A578" s="22"/>
      <c r="B578" s="22"/>
      <c r="C578" s="41"/>
      <c r="D578" s="41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</row>
    <row r="579" spans="1:18" ht="13" x14ac:dyDescent="0.15">
      <c r="A579" s="22"/>
      <c r="B579" s="22"/>
      <c r="C579" s="41"/>
      <c r="D579" s="41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</row>
    <row r="580" spans="1:18" ht="13" x14ac:dyDescent="0.15">
      <c r="A580" s="22"/>
      <c r="B580" s="22"/>
      <c r="C580" s="41"/>
      <c r="D580" s="41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</row>
    <row r="581" spans="1:18" ht="13" x14ac:dyDescent="0.15">
      <c r="A581" s="22"/>
      <c r="B581" s="22"/>
      <c r="C581" s="41"/>
      <c r="D581" s="41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</row>
    <row r="582" spans="1:18" ht="13" x14ac:dyDescent="0.15">
      <c r="A582" s="22"/>
      <c r="B582" s="22"/>
      <c r="C582" s="41"/>
      <c r="D582" s="41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</row>
    <row r="583" spans="1:18" ht="13" x14ac:dyDescent="0.15">
      <c r="A583" s="22"/>
      <c r="B583" s="22"/>
      <c r="C583" s="41"/>
      <c r="D583" s="41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</row>
    <row r="584" spans="1:18" ht="13" x14ac:dyDescent="0.15">
      <c r="A584" s="22"/>
      <c r="B584" s="22"/>
      <c r="C584" s="41"/>
      <c r="D584" s="41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</row>
    <row r="585" spans="1:18" ht="13" x14ac:dyDescent="0.15">
      <c r="A585" s="22"/>
      <c r="B585" s="22"/>
      <c r="C585" s="41"/>
      <c r="D585" s="41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</row>
    <row r="586" spans="1:18" ht="13" x14ac:dyDescent="0.15">
      <c r="A586" s="22"/>
      <c r="B586" s="22"/>
      <c r="C586" s="41"/>
      <c r="D586" s="41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</row>
    <row r="587" spans="1:18" ht="13" x14ac:dyDescent="0.15">
      <c r="A587" s="22"/>
      <c r="B587" s="22"/>
      <c r="C587" s="41"/>
      <c r="D587" s="41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</row>
    <row r="588" spans="1:18" ht="13" x14ac:dyDescent="0.15">
      <c r="A588" s="22"/>
      <c r="B588" s="22"/>
      <c r="C588" s="41"/>
      <c r="D588" s="41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</row>
    <row r="589" spans="1:18" ht="13" x14ac:dyDescent="0.15">
      <c r="A589" s="22"/>
      <c r="B589" s="22"/>
      <c r="C589" s="41"/>
      <c r="D589" s="41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</row>
    <row r="590" spans="1:18" ht="13" x14ac:dyDescent="0.15">
      <c r="A590" s="22"/>
      <c r="B590" s="22"/>
      <c r="C590" s="41"/>
      <c r="D590" s="41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</row>
    <row r="591" spans="1:18" ht="13" x14ac:dyDescent="0.15">
      <c r="A591" s="22"/>
      <c r="B591" s="22"/>
      <c r="C591" s="41"/>
      <c r="D591" s="41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</row>
    <row r="592" spans="1:18" ht="13" x14ac:dyDescent="0.15">
      <c r="A592" s="22"/>
      <c r="B592" s="22"/>
      <c r="C592" s="41"/>
      <c r="D592" s="41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</row>
    <row r="593" spans="1:18" ht="13" x14ac:dyDescent="0.15">
      <c r="A593" s="22"/>
      <c r="B593" s="22"/>
      <c r="C593" s="41"/>
      <c r="D593" s="41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</row>
    <row r="594" spans="1:18" ht="13" x14ac:dyDescent="0.15">
      <c r="A594" s="22"/>
      <c r="B594" s="22"/>
      <c r="C594" s="41"/>
      <c r="D594" s="41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</row>
    <row r="595" spans="1:18" ht="13" x14ac:dyDescent="0.15">
      <c r="A595" s="22"/>
      <c r="B595" s="22"/>
      <c r="C595" s="41"/>
      <c r="D595" s="41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</row>
    <row r="596" spans="1:18" ht="13" x14ac:dyDescent="0.15">
      <c r="A596" s="22"/>
      <c r="B596" s="22"/>
      <c r="C596" s="41"/>
      <c r="D596" s="41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</row>
    <row r="597" spans="1:18" ht="13" x14ac:dyDescent="0.15">
      <c r="A597" s="22"/>
      <c r="B597" s="22"/>
      <c r="C597" s="41"/>
      <c r="D597" s="41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</row>
    <row r="598" spans="1:18" ht="13" x14ac:dyDescent="0.15">
      <c r="A598" s="22"/>
      <c r="B598" s="22"/>
      <c r="C598" s="41"/>
      <c r="D598" s="41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</row>
    <row r="599" spans="1:18" ht="13" x14ac:dyDescent="0.15">
      <c r="A599" s="22"/>
      <c r="B599" s="22"/>
      <c r="C599" s="41"/>
      <c r="D599" s="41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</row>
    <row r="600" spans="1:18" ht="13" x14ac:dyDescent="0.15">
      <c r="A600" s="22"/>
      <c r="B600" s="22"/>
      <c r="C600" s="41"/>
      <c r="D600" s="41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</row>
    <row r="601" spans="1:18" ht="13" x14ac:dyDescent="0.15">
      <c r="A601" s="22"/>
      <c r="B601" s="22"/>
      <c r="C601" s="41"/>
      <c r="D601" s="41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</row>
    <row r="602" spans="1:18" ht="13" x14ac:dyDescent="0.15">
      <c r="A602" s="22"/>
      <c r="B602" s="22"/>
      <c r="C602" s="41"/>
      <c r="D602" s="41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</row>
    <row r="603" spans="1:18" ht="13" x14ac:dyDescent="0.15">
      <c r="A603" s="22"/>
      <c r="B603" s="22"/>
      <c r="C603" s="41"/>
      <c r="D603" s="41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</row>
    <row r="604" spans="1:18" ht="13" x14ac:dyDescent="0.15">
      <c r="A604" s="22"/>
      <c r="B604" s="22"/>
      <c r="C604" s="41"/>
      <c r="D604" s="41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</row>
    <row r="605" spans="1:18" ht="13" x14ac:dyDescent="0.15">
      <c r="A605" s="22"/>
      <c r="B605" s="22"/>
      <c r="C605" s="41"/>
      <c r="D605" s="41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</row>
    <row r="606" spans="1:18" ht="13" x14ac:dyDescent="0.15">
      <c r="A606" s="22"/>
      <c r="B606" s="22"/>
      <c r="C606" s="41"/>
      <c r="D606" s="41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</row>
    <row r="607" spans="1:18" ht="13" x14ac:dyDescent="0.15">
      <c r="A607" s="22"/>
      <c r="B607" s="22"/>
      <c r="C607" s="41"/>
      <c r="D607" s="41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</row>
    <row r="608" spans="1:18" ht="13" x14ac:dyDescent="0.15">
      <c r="A608" s="22"/>
      <c r="B608" s="22"/>
      <c r="C608" s="41"/>
      <c r="D608" s="41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</row>
    <row r="609" spans="1:18" ht="13" x14ac:dyDescent="0.15">
      <c r="A609" s="22"/>
      <c r="B609" s="22"/>
      <c r="C609" s="41"/>
      <c r="D609" s="41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</row>
    <row r="610" spans="1:18" ht="13" x14ac:dyDescent="0.15">
      <c r="A610" s="22"/>
      <c r="B610" s="22"/>
      <c r="C610" s="41"/>
      <c r="D610" s="41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</row>
    <row r="611" spans="1:18" ht="13" x14ac:dyDescent="0.15">
      <c r="A611" s="22"/>
      <c r="B611" s="22"/>
      <c r="C611" s="41"/>
      <c r="D611" s="41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</row>
    <row r="612" spans="1:18" ht="13" x14ac:dyDescent="0.15">
      <c r="A612" s="22"/>
      <c r="B612" s="22"/>
      <c r="C612" s="41"/>
      <c r="D612" s="41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</row>
    <row r="613" spans="1:18" ht="13" x14ac:dyDescent="0.15">
      <c r="A613" s="22"/>
      <c r="B613" s="22"/>
      <c r="C613" s="41"/>
      <c r="D613" s="41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</row>
    <row r="614" spans="1:18" ht="13" x14ac:dyDescent="0.15">
      <c r="A614" s="22"/>
      <c r="B614" s="22"/>
      <c r="C614" s="41"/>
      <c r="D614" s="41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</row>
    <row r="615" spans="1:18" ht="13" x14ac:dyDescent="0.15">
      <c r="A615" s="22"/>
      <c r="B615" s="22"/>
      <c r="C615" s="41"/>
      <c r="D615" s="41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</row>
    <row r="616" spans="1:18" ht="13" x14ac:dyDescent="0.15">
      <c r="A616" s="22"/>
      <c r="B616" s="22"/>
      <c r="C616" s="41"/>
      <c r="D616" s="41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</row>
    <row r="617" spans="1:18" ht="13" x14ac:dyDescent="0.15">
      <c r="A617" s="22"/>
      <c r="B617" s="22"/>
      <c r="C617" s="41"/>
      <c r="D617" s="41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</row>
    <row r="618" spans="1:18" ht="13" x14ac:dyDescent="0.15">
      <c r="A618" s="22"/>
      <c r="B618" s="22"/>
      <c r="C618" s="41"/>
      <c r="D618" s="41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</row>
    <row r="619" spans="1:18" ht="13" x14ac:dyDescent="0.15">
      <c r="A619" s="22"/>
      <c r="B619" s="22"/>
      <c r="C619" s="41"/>
      <c r="D619" s="41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</row>
    <row r="620" spans="1:18" ht="13" x14ac:dyDescent="0.15">
      <c r="A620" s="22"/>
      <c r="B620" s="22"/>
      <c r="C620" s="41"/>
      <c r="D620" s="41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</row>
    <row r="621" spans="1:18" ht="13" x14ac:dyDescent="0.15">
      <c r="A621" s="22"/>
      <c r="B621" s="22"/>
      <c r="C621" s="41"/>
      <c r="D621" s="41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</row>
    <row r="622" spans="1:18" ht="13" x14ac:dyDescent="0.15">
      <c r="A622" s="22"/>
      <c r="B622" s="22"/>
      <c r="C622" s="41"/>
      <c r="D622" s="41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</row>
    <row r="623" spans="1:18" ht="13" x14ac:dyDescent="0.15">
      <c r="A623" s="22"/>
      <c r="B623" s="22"/>
      <c r="C623" s="41"/>
      <c r="D623" s="41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</row>
    <row r="624" spans="1:18" ht="13" x14ac:dyDescent="0.15">
      <c r="A624" s="22"/>
      <c r="B624" s="22"/>
      <c r="C624" s="41"/>
      <c r="D624" s="41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</row>
    <row r="625" spans="1:18" ht="13" x14ac:dyDescent="0.15">
      <c r="A625" s="22"/>
      <c r="B625" s="22"/>
      <c r="C625" s="41"/>
      <c r="D625" s="41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</row>
    <row r="626" spans="1:18" ht="13" x14ac:dyDescent="0.15">
      <c r="A626" s="22"/>
      <c r="B626" s="22"/>
      <c r="C626" s="41"/>
      <c r="D626" s="41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</row>
    <row r="627" spans="1:18" ht="13" x14ac:dyDescent="0.15">
      <c r="A627" s="22"/>
      <c r="B627" s="22"/>
      <c r="C627" s="41"/>
      <c r="D627" s="41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</row>
    <row r="628" spans="1:18" ht="13" x14ac:dyDescent="0.15">
      <c r="A628" s="22"/>
      <c r="B628" s="22"/>
      <c r="C628" s="41"/>
      <c r="D628" s="41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</row>
    <row r="629" spans="1:18" ht="13" x14ac:dyDescent="0.15">
      <c r="A629" s="22"/>
      <c r="B629" s="22"/>
      <c r="C629" s="41"/>
      <c r="D629" s="41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</row>
    <row r="630" spans="1:18" ht="13" x14ac:dyDescent="0.15">
      <c r="A630" s="22"/>
      <c r="B630" s="22"/>
      <c r="C630" s="41"/>
      <c r="D630" s="41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</row>
    <row r="631" spans="1:18" ht="13" x14ac:dyDescent="0.15">
      <c r="A631" s="22"/>
      <c r="B631" s="22"/>
      <c r="C631" s="41"/>
      <c r="D631" s="41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</row>
    <row r="632" spans="1:18" ht="13" x14ac:dyDescent="0.15">
      <c r="A632" s="22"/>
      <c r="B632" s="22"/>
      <c r="C632" s="41"/>
      <c r="D632" s="41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</row>
    <row r="633" spans="1:18" ht="13" x14ac:dyDescent="0.15">
      <c r="A633" s="22"/>
      <c r="B633" s="22"/>
      <c r="C633" s="41"/>
      <c r="D633" s="41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</row>
    <row r="634" spans="1:18" ht="13" x14ac:dyDescent="0.15">
      <c r="A634" s="22"/>
      <c r="B634" s="22"/>
      <c r="C634" s="41"/>
      <c r="D634" s="41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</row>
    <row r="635" spans="1:18" ht="13" x14ac:dyDescent="0.15">
      <c r="A635" s="22"/>
      <c r="B635" s="22"/>
      <c r="C635" s="41"/>
      <c r="D635" s="41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</row>
    <row r="636" spans="1:18" ht="13" x14ac:dyDescent="0.15">
      <c r="A636" s="22"/>
      <c r="B636" s="22"/>
      <c r="C636" s="41"/>
      <c r="D636" s="41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</row>
    <row r="637" spans="1:18" ht="13" x14ac:dyDescent="0.15">
      <c r="A637" s="22"/>
      <c r="B637" s="22"/>
      <c r="C637" s="41"/>
      <c r="D637" s="41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</row>
    <row r="638" spans="1:18" ht="13" x14ac:dyDescent="0.15">
      <c r="A638" s="22"/>
      <c r="B638" s="22"/>
      <c r="C638" s="41"/>
      <c r="D638" s="41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</row>
    <row r="639" spans="1:18" ht="13" x14ac:dyDescent="0.15">
      <c r="A639" s="22"/>
      <c r="B639" s="22"/>
      <c r="C639" s="41"/>
      <c r="D639" s="41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</row>
    <row r="640" spans="1:18" ht="13" x14ac:dyDescent="0.15">
      <c r="A640" s="22"/>
      <c r="B640" s="22"/>
      <c r="C640" s="41"/>
      <c r="D640" s="41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</row>
    <row r="641" spans="1:18" ht="13" x14ac:dyDescent="0.15">
      <c r="A641" s="22"/>
      <c r="B641" s="22"/>
      <c r="C641" s="41"/>
      <c r="D641" s="41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</row>
    <row r="642" spans="1:18" ht="13" x14ac:dyDescent="0.15">
      <c r="A642" s="22"/>
      <c r="B642" s="22"/>
      <c r="C642" s="41"/>
      <c r="D642" s="41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</row>
    <row r="643" spans="1:18" ht="13" x14ac:dyDescent="0.15">
      <c r="A643" s="22"/>
      <c r="B643" s="22"/>
      <c r="C643" s="41"/>
      <c r="D643" s="41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</row>
    <row r="644" spans="1:18" ht="13" x14ac:dyDescent="0.15">
      <c r="A644" s="22"/>
      <c r="B644" s="22"/>
      <c r="C644" s="41"/>
      <c r="D644" s="41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</row>
    <row r="645" spans="1:18" ht="13" x14ac:dyDescent="0.15">
      <c r="A645" s="22"/>
      <c r="B645" s="22"/>
      <c r="C645" s="41"/>
      <c r="D645" s="41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</row>
    <row r="646" spans="1:18" ht="13" x14ac:dyDescent="0.15">
      <c r="A646" s="22"/>
      <c r="B646" s="22"/>
      <c r="C646" s="41"/>
      <c r="D646" s="41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</row>
    <row r="647" spans="1:18" ht="13" x14ac:dyDescent="0.15">
      <c r="A647" s="22"/>
      <c r="B647" s="22"/>
      <c r="C647" s="41"/>
      <c r="D647" s="41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</row>
    <row r="648" spans="1:18" ht="13" x14ac:dyDescent="0.15">
      <c r="A648" s="22"/>
      <c r="B648" s="22"/>
      <c r="C648" s="41"/>
      <c r="D648" s="41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</row>
    <row r="649" spans="1:18" ht="13" x14ac:dyDescent="0.15">
      <c r="A649" s="22"/>
      <c r="B649" s="22"/>
      <c r="C649" s="41"/>
      <c r="D649" s="41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</row>
    <row r="650" spans="1:18" ht="13" x14ac:dyDescent="0.15">
      <c r="A650" s="22"/>
      <c r="B650" s="22"/>
      <c r="C650" s="41"/>
      <c r="D650" s="41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</row>
    <row r="651" spans="1:18" ht="13" x14ac:dyDescent="0.15">
      <c r="A651" s="22"/>
      <c r="B651" s="22"/>
      <c r="C651" s="41"/>
      <c r="D651" s="41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</row>
    <row r="652" spans="1:18" ht="13" x14ac:dyDescent="0.15">
      <c r="A652" s="22"/>
      <c r="B652" s="22"/>
      <c r="C652" s="41"/>
      <c r="D652" s="41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</row>
    <row r="653" spans="1:18" ht="13" x14ac:dyDescent="0.15">
      <c r="A653" s="22"/>
      <c r="B653" s="22"/>
      <c r="C653" s="41"/>
      <c r="D653" s="41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</row>
    <row r="654" spans="1:18" ht="13" x14ac:dyDescent="0.15">
      <c r="A654" s="22"/>
      <c r="B654" s="22"/>
      <c r="C654" s="41"/>
      <c r="D654" s="41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</row>
    <row r="655" spans="1:18" ht="13" x14ac:dyDescent="0.15">
      <c r="A655" s="22"/>
      <c r="B655" s="22"/>
      <c r="C655" s="41"/>
      <c r="D655" s="41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</row>
    <row r="656" spans="1:18" ht="13" x14ac:dyDescent="0.15">
      <c r="A656" s="22"/>
      <c r="B656" s="22"/>
      <c r="C656" s="41"/>
      <c r="D656" s="41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</row>
    <row r="657" spans="1:18" ht="13" x14ac:dyDescent="0.15">
      <c r="A657" s="22"/>
      <c r="B657" s="22"/>
      <c r="C657" s="41"/>
      <c r="D657" s="41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</row>
    <row r="658" spans="1:18" ht="13" x14ac:dyDescent="0.15">
      <c r="A658" s="22"/>
      <c r="B658" s="22"/>
      <c r="C658" s="41"/>
      <c r="D658" s="41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</row>
    <row r="659" spans="1:18" ht="13" x14ac:dyDescent="0.15">
      <c r="A659" s="22"/>
      <c r="B659" s="22"/>
      <c r="C659" s="41"/>
      <c r="D659" s="41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</row>
    <row r="660" spans="1:18" ht="13" x14ac:dyDescent="0.15">
      <c r="A660" s="22"/>
      <c r="B660" s="22"/>
      <c r="C660" s="41"/>
      <c r="D660" s="41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</row>
    <row r="661" spans="1:18" ht="13" x14ac:dyDescent="0.15">
      <c r="A661" s="22"/>
      <c r="B661" s="22"/>
      <c r="C661" s="41"/>
      <c r="D661" s="41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</row>
    <row r="662" spans="1:18" ht="13" x14ac:dyDescent="0.15">
      <c r="A662" s="22"/>
      <c r="B662" s="22"/>
      <c r="C662" s="41"/>
      <c r="D662" s="41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</row>
    <row r="663" spans="1:18" ht="13" x14ac:dyDescent="0.15">
      <c r="A663" s="22"/>
      <c r="B663" s="22"/>
      <c r="C663" s="41"/>
      <c r="D663" s="41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</row>
    <row r="664" spans="1:18" ht="13" x14ac:dyDescent="0.15">
      <c r="A664" s="22"/>
      <c r="B664" s="22"/>
      <c r="C664" s="41"/>
      <c r="D664" s="41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</row>
    <row r="665" spans="1:18" ht="13" x14ac:dyDescent="0.15">
      <c r="A665" s="22"/>
      <c r="B665" s="22"/>
      <c r="C665" s="41"/>
      <c r="D665" s="41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</row>
    <row r="666" spans="1:18" ht="13" x14ac:dyDescent="0.15">
      <c r="A666" s="22"/>
      <c r="B666" s="22"/>
      <c r="C666" s="41"/>
      <c r="D666" s="41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</row>
    <row r="667" spans="1:18" ht="13" x14ac:dyDescent="0.15">
      <c r="A667" s="22"/>
      <c r="B667" s="22"/>
      <c r="C667" s="41"/>
      <c r="D667" s="41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</row>
    <row r="668" spans="1:18" ht="13" x14ac:dyDescent="0.15">
      <c r="A668" s="22"/>
      <c r="B668" s="22"/>
      <c r="C668" s="41"/>
      <c r="D668" s="41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</row>
    <row r="669" spans="1:18" ht="13" x14ac:dyDescent="0.15">
      <c r="A669" s="22"/>
      <c r="B669" s="22"/>
      <c r="C669" s="41"/>
      <c r="D669" s="41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</row>
    <row r="670" spans="1:18" ht="13" x14ac:dyDescent="0.15">
      <c r="A670" s="22"/>
      <c r="B670" s="22"/>
      <c r="C670" s="41"/>
      <c r="D670" s="41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</row>
    <row r="671" spans="1:18" ht="13" x14ac:dyDescent="0.15">
      <c r="A671" s="22"/>
      <c r="B671" s="22"/>
      <c r="C671" s="41"/>
      <c r="D671" s="41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</row>
    <row r="672" spans="1:18" ht="13" x14ac:dyDescent="0.15">
      <c r="A672" s="22"/>
      <c r="B672" s="22"/>
      <c r="C672" s="41"/>
      <c r="D672" s="41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</row>
    <row r="673" spans="1:18" ht="13" x14ac:dyDescent="0.15">
      <c r="A673" s="22"/>
      <c r="B673" s="22"/>
      <c r="C673" s="41"/>
      <c r="D673" s="41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</row>
    <row r="674" spans="1:18" ht="13" x14ac:dyDescent="0.15">
      <c r="A674" s="22"/>
      <c r="B674" s="22"/>
      <c r="C674" s="41"/>
      <c r="D674" s="41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</row>
    <row r="675" spans="1:18" ht="13" x14ac:dyDescent="0.15">
      <c r="A675" s="22"/>
      <c r="B675" s="22"/>
      <c r="C675" s="41"/>
      <c r="D675" s="41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</row>
    <row r="676" spans="1:18" ht="13" x14ac:dyDescent="0.15">
      <c r="A676" s="22"/>
      <c r="B676" s="22"/>
      <c r="C676" s="41"/>
      <c r="D676" s="41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</row>
    <row r="677" spans="1:18" ht="13" x14ac:dyDescent="0.15">
      <c r="A677" s="22"/>
      <c r="B677" s="22"/>
      <c r="C677" s="41"/>
      <c r="D677" s="41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</row>
    <row r="678" spans="1:18" ht="13" x14ac:dyDescent="0.15">
      <c r="A678" s="22"/>
      <c r="B678" s="22"/>
      <c r="C678" s="41"/>
      <c r="D678" s="41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</row>
    <row r="679" spans="1:18" ht="13" x14ac:dyDescent="0.15">
      <c r="A679" s="22"/>
      <c r="B679" s="22"/>
      <c r="C679" s="41"/>
      <c r="D679" s="41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</row>
    <row r="680" spans="1:18" ht="13" x14ac:dyDescent="0.15">
      <c r="A680" s="22"/>
      <c r="B680" s="22"/>
      <c r="C680" s="41"/>
      <c r="D680" s="41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</row>
    <row r="681" spans="1:18" ht="13" x14ac:dyDescent="0.15">
      <c r="A681" s="22"/>
      <c r="B681" s="22"/>
      <c r="C681" s="41"/>
      <c r="D681" s="41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</row>
    <row r="682" spans="1:18" ht="13" x14ac:dyDescent="0.15">
      <c r="A682" s="22"/>
      <c r="B682" s="22"/>
      <c r="C682" s="41"/>
      <c r="D682" s="41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</row>
    <row r="683" spans="1:18" ht="13" x14ac:dyDescent="0.15">
      <c r="A683" s="22"/>
      <c r="B683" s="22"/>
      <c r="C683" s="41"/>
      <c r="D683" s="41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</row>
    <row r="684" spans="1:18" ht="13" x14ac:dyDescent="0.15">
      <c r="A684" s="22"/>
      <c r="B684" s="22"/>
      <c r="C684" s="41"/>
      <c r="D684" s="41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</row>
    <row r="685" spans="1:18" ht="13" x14ac:dyDescent="0.15">
      <c r="A685" s="22"/>
      <c r="B685" s="22"/>
      <c r="C685" s="41"/>
      <c r="D685" s="41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</row>
    <row r="686" spans="1:18" ht="13" x14ac:dyDescent="0.15">
      <c r="A686" s="22"/>
      <c r="B686" s="22"/>
      <c r="C686" s="41"/>
      <c r="D686" s="41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</row>
    <row r="687" spans="1:18" ht="13" x14ac:dyDescent="0.15">
      <c r="A687" s="22"/>
      <c r="B687" s="22"/>
      <c r="C687" s="41"/>
      <c r="D687" s="41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</row>
    <row r="688" spans="1:18" ht="13" x14ac:dyDescent="0.15">
      <c r="A688" s="22"/>
      <c r="B688" s="22"/>
      <c r="C688" s="41"/>
      <c r="D688" s="41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</row>
    <row r="689" spans="1:18" ht="13" x14ac:dyDescent="0.15">
      <c r="A689" s="22"/>
      <c r="B689" s="22"/>
      <c r="C689" s="41"/>
      <c r="D689" s="41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</row>
    <row r="690" spans="1:18" ht="13" x14ac:dyDescent="0.15">
      <c r="A690" s="22"/>
      <c r="B690" s="22"/>
      <c r="C690" s="41"/>
      <c r="D690" s="41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</row>
    <row r="691" spans="1:18" ht="13" x14ac:dyDescent="0.15">
      <c r="A691" s="22"/>
      <c r="B691" s="22"/>
      <c r="C691" s="41"/>
      <c r="D691" s="41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</row>
    <row r="692" spans="1:18" ht="13" x14ac:dyDescent="0.15">
      <c r="A692" s="22"/>
      <c r="B692" s="22"/>
      <c r="C692" s="41"/>
      <c r="D692" s="41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</row>
    <row r="693" spans="1:18" ht="13" x14ac:dyDescent="0.15">
      <c r="A693" s="22"/>
      <c r="B693" s="22"/>
      <c r="C693" s="41"/>
      <c r="D693" s="41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</row>
    <row r="694" spans="1:18" ht="13" x14ac:dyDescent="0.15">
      <c r="A694" s="22"/>
      <c r="B694" s="22"/>
      <c r="C694" s="41"/>
      <c r="D694" s="41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</row>
    <row r="695" spans="1:18" ht="13" x14ac:dyDescent="0.15">
      <c r="A695" s="22"/>
      <c r="B695" s="22"/>
      <c r="C695" s="41"/>
      <c r="D695" s="41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</row>
    <row r="696" spans="1:18" ht="13" x14ac:dyDescent="0.15">
      <c r="A696" s="22"/>
      <c r="B696" s="22"/>
      <c r="C696" s="41"/>
      <c r="D696" s="41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</row>
    <row r="697" spans="1:18" ht="13" x14ac:dyDescent="0.15">
      <c r="A697" s="22"/>
      <c r="B697" s="22"/>
      <c r="C697" s="41"/>
      <c r="D697" s="41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</row>
    <row r="698" spans="1:18" ht="13" x14ac:dyDescent="0.15">
      <c r="A698" s="22"/>
      <c r="B698" s="22"/>
      <c r="C698" s="41"/>
      <c r="D698" s="41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</row>
    <row r="699" spans="1:18" ht="13" x14ac:dyDescent="0.15">
      <c r="A699" s="22"/>
      <c r="B699" s="22"/>
      <c r="C699" s="41"/>
      <c r="D699" s="41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</row>
    <row r="700" spans="1:18" ht="13" x14ac:dyDescent="0.15">
      <c r="A700" s="22"/>
      <c r="B700" s="22"/>
      <c r="C700" s="41"/>
      <c r="D700" s="41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</row>
    <row r="701" spans="1:18" ht="13" x14ac:dyDescent="0.15">
      <c r="A701" s="22"/>
      <c r="B701" s="22"/>
      <c r="C701" s="41"/>
      <c r="D701" s="41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</row>
    <row r="702" spans="1:18" ht="13" x14ac:dyDescent="0.15">
      <c r="A702" s="22"/>
      <c r="B702" s="22"/>
      <c r="C702" s="41"/>
      <c r="D702" s="41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</row>
    <row r="703" spans="1:18" ht="13" x14ac:dyDescent="0.15">
      <c r="A703" s="22"/>
      <c r="B703" s="22"/>
      <c r="C703" s="41"/>
      <c r="D703" s="41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</row>
    <row r="704" spans="1:18" ht="13" x14ac:dyDescent="0.15">
      <c r="A704" s="22"/>
      <c r="B704" s="22"/>
      <c r="C704" s="41"/>
      <c r="D704" s="41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</row>
    <row r="705" spans="1:18" ht="13" x14ac:dyDescent="0.15">
      <c r="A705" s="22"/>
      <c r="B705" s="22"/>
      <c r="C705" s="41"/>
      <c r="D705" s="41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</row>
    <row r="706" spans="1:18" ht="13" x14ac:dyDescent="0.15">
      <c r="A706" s="22"/>
      <c r="B706" s="22"/>
      <c r="C706" s="41"/>
      <c r="D706" s="41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</row>
    <row r="707" spans="1:18" ht="13" x14ac:dyDescent="0.15">
      <c r="A707" s="22"/>
      <c r="B707" s="22"/>
      <c r="C707" s="41"/>
      <c r="D707" s="41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</row>
    <row r="708" spans="1:18" ht="13" x14ac:dyDescent="0.15">
      <c r="A708" s="22"/>
      <c r="B708" s="22"/>
      <c r="C708" s="41"/>
      <c r="D708" s="41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</row>
    <row r="709" spans="1:18" ht="13" x14ac:dyDescent="0.15">
      <c r="A709" s="22"/>
      <c r="B709" s="22"/>
      <c r="C709" s="41"/>
      <c r="D709" s="41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</row>
    <row r="710" spans="1:18" ht="13" x14ac:dyDescent="0.15">
      <c r="A710" s="22"/>
      <c r="B710" s="22"/>
      <c r="C710" s="41"/>
      <c r="D710" s="41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</row>
    <row r="711" spans="1:18" ht="13" x14ac:dyDescent="0.15">
      <c r="A711" s="22"/>
      <c r="B711" s="22"/>
      <c r="C711" s="41"/>
      <c r="D711" s="41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</row>
    <row r="712" spans="1:18" ht="13" x14ac:dyDescent="0.15">
      <c r="A712" s="22"/>
      <c r="B712" s="22"/>
      <c r="C712" s="41"/>
      <c r="D712" s="41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</row>
    <row r="713" spans="1:18" ht="13" x14ac:dyDescent="0.15">
      <c r="A713" s="22"/>
      <c r="B713" s="22"/>
      <c r="C713" s="41"/>
      <c r="D713" s="41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</row>
    <row r="714" spans="1:18" ht="13" x14ac:dyDescent="0.15">
      <c r="A714" s="22"/>
      <c r="B714" s="22"/>
      <c r="C714" s="41"/>
      <c r="D714" s="41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</row>
    <row r="715" spans="1:18" ht="13" x14ac:dyDescent="0.15">
      <c r="A715" s="22"/>
      <c r="B715" s="22"/>
      <c r="C715" s="41"/>
      <c r="D715" s="41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</row>
    <row r="716" spans="1:18" ht="13" x14ac:dyDescent="0.15">
      <c r="A716" s="22"/>
      <c r="B716" s="22"/>
      <c r="C716" s="41"/>
      <c r="D716" s="41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</row>
    <row r="717" spans="1:18" ht="13" x14ac:dyDescent="0.15">
      <c r="A717" s="22"/>
      <c r="B717" s="22"/>
      <c r="C717" s="41"/>
      <c r="D717" s="41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</row>
    <row r="718" spans="1:18" ht="13" x14ac:dyDescent="0.15">
      <c r="A718" s="22"/>
      <c r="B718" s="22"/>
      <c r="C718" s="41"/>
      <c r="D718" s="41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</row>
    <row r="719" spans="1:18" ht="13" x14ac:dyDescent="0.15">
      <c r="A719" s="22"/>
      <c r="B719" s="22"/>
      <c r="C719" s="41"/>
      <c r="D719" s="41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</row>
    <row r="720" spans="1:18" ht="13" x14ac:dyDescent="0.15">
      <c r="A720" s="22"/>
      <c r="B720" s="22"/>
      <c r="C720" s="41"/>
      <c r="D720" s="41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</row>
    <row r="721" spans="1:18" ht="13" x14ac:dyDescent="0.15">
      <c r="A721" s="22"/>
      <c r="B721" s="22"/>
      <c r="C721" s="41"/>
      <c r="D721" s="41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</row>
    <row r="722" spans="1:18" ht="13" x14ac:dyDescent="0.15">
      <c r="A722" s="22"/>
      <c r="B722" s="22"/>
      <c r="C722" s="41"/>
      <c r="D722" s="41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</row>
    <row r="723" spans="1:18" ht="13" x14ac:dyDescent="0.15">
      <c r="A723" s="22"/>
      <c r="B723" s="22"/>
      <c r="C723" s="41"/>
      <c r="D723" s="41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</row>
    <row r="724" spans="1:18" ht="13" x14ac:dyDescent="0.15">
      <c r="A724" s="22"/>
      <c r="B724" s="22"/>
      <c r="C724" s="41"/>
      <c r="D724" s="41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</row>
    <row r="725" spans="1:18" ht="13" x14ac:dyDescent="0.15">
      <c r="A725" s="22"/>
      <c r="B725" s="22"/>
      <c r="C725" s="41"/>
      <c r="D725" s="41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</row>
    <row r="726" spans="1:18" ht="13" x14ac:dyDescent="0.15">
      <c r="A726" s="22"/>
      <c r="B726" s="22"/>
      <c r="C726" s="41"/>
      <c r="D726" s="41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</row>
    <row r="727" spans="1:18" ht="13" x14ac:dyDescent="0.15">
      <c r="A727" s="22"/>
      <c r="B727" s="22"/>
      <c r="C727" s="41"/>
      <c r="D727" s="41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</row>
    <row r="728" spans="1:18" ht="13" x14ac:dyDescent="0.15">
      <c r="A728" s="22"/>
      <c r="B728" s="22"/>
      <c r="C728" s="41"/>
      <c r="D728" s="41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</row>
    <row r="729" spans="1:18" ht="13" x14ac:dyDescent="0.15">
      <c r="A729" s="22"/>
      <c r="B729" s="22"/>
      <c r="C729" s="41"/>
      <c r="D729" s="41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</row>
    <row r="730" spans="1:18" ht="13" x14ac:dyDescent="0.15">
      <c r="A730" s="22"/>
      <c r="B730" s="22"/>
      <c r="C730" s="41"/>
      <c r="D730" s="41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</row>
    <row r="731" spans="1:18" ht="13" x14ac:dyDescent="0.15">
      <c r="A731" s="22"/>
      <c r="B731" s="22"/>
      <c r="C731" s="41"/>
      <c r="D731" s="41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</row>
    <row r="732" spans="1:18" ht="13" x14ac:dyDescent="0.15">
      <c r="A732" s="22"/>
      <c r="B732" s="22"/>
      <c r="C732" s="41"/>
      <c r="D732" s="41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</row>
    <row r="733" spans="1:18" ht="13" x14ac:dyDescent="0.15">
      <c r="A733" s="22"/>
      <c r="B733" s="22"/>
      <c r="C733" s="41"/>
      <c r="D733" s="41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</row>
    <row r="734" spans="1:18" ht="13" x14ac:dyDescent="0.15">
      <c r="A734" s="22"/>
      <c r="B734" s="22"/>
      <c r="C734" s="41"/>
      <c r="D734" s="41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</row>
    <row r="735" spans="1:18" ht="13" x14ac:dyDescent="0.15">
      <c r="A735" s="22"/>
      <c r="B735" s="22"/>
      <c r="C735" s="41"/>
      <c r="D735" s="41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</row>
    <row r="736" spans="1:18" ht="13" x14ac:dyDescent="0.15">
      <c r="A736" s="22"/>
      <c r="B736" s="22"/>
      <c r="C736" s="41"/>
      <c r="D736" s="41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</row>
    <row r="737" spans="1:18" ht="13" x14ac:dyDescent="0.15">
      <c r="A737" s="22"/>
      <c r="B737" s="22"/>
      <c r="C737" s="41"/>
      <c r="D737" s="41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</row>
    <row r="738" spans="1:18" ht="13" x14ac:dyDescent="0.15">
      <c r="A738" s="22"/>
      <c r="B738" s="22"/>
      <c r="C738" s="41"/>
      <c r="D738" s="41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</row>
    <row r="739" spans="1:18" ht="13" x14ac:dyDescent="0.15">
      <c r="A739" s="22"/>
      <c r="B739" s="22"/>
      <c r="C739" s="41"/>
      <c r="D739" s="41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</row>
    <row r="740" spans="1:18" ht="13" x14ac:dyDescent="0.15">
      <c r="A740" s="22"/>
      <c r="B740" s="22"/>
      <c r="C740" s="41"/>
      <c r="D740" s="41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</row>
    <row r="741" spans="1:18" ht="13" x14ac:dyDescent="0.15">
      <c r="A741" s="22"/>
      <c r="B741" s="22"/>
      <c r="C741" s="41"/>
      <c r="D741" s="41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</row>
    <row r="742" spans="1:18" ht="13" x14ac:dyDescent="0.15">
      <c r="A742" s="22"/>
      <c r="B742" s="22"/>
      <c r="C742" s="41"/>
      <c r="D742" s="41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</row>
    <row r="743" spans="1:18" ht="13" x14ac:dyDescent="0.15">
      <c r="A743" s="22"/>
      <c r="B743" s="22"/>
      <c r="C743" s="41"/>
      <c r="D743" s="41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</row>
    <row r="744" spans="1:18" ht="13" x14ac:dyDescent="0.15">
      <c r="A744" s="22"/>
      <c r="B744" s="22"/>
      <c r="C744" s="41"/>
      <c r="D744" s="41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</row>
    <row r="745" spans="1:18" ht="13" x14ac:dyDescent="0.15">
      <c r="A745" s="22"/>
      <c r="B745" s="22"/>
      <c r="C745" s="41"/>
      <c r="D745" s="41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</row>
    <row r="746" spans="1:18" ht="13" x14ac:dyDescent="0.15">
      <c r="A746" s="22"/>
      <c r="B746" s="22"/>
      <c r="C746" s="41"/>
      <c r="D746" s="41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</row>
    <row r="747" spans="1:18" ht="13" x14ac:dyDescent="0.15">
      <c r="A747" s="22"/>
      <c r="B747" s="22"/>
      <c r="C747" s="41"/>
      <c r="D747" s="41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</row>
    <row r="748" spans="1:18" ht="13" x14ac:dyDescent="0.15">
      <c r="A748" s="22"/>
      <c r="B748" s="22"/>
      <c r="C748" s="41"/>
      <c r="D748" s="41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</row>
    <row r="749" spans="1:18" ht="13" x14ac:dyDescent="0.15">
      <c r="A749" s="22"/>
      <c r="B749" s="22"/>
      <c r="C749" s="41"/>
      <c r="D749" s="41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</row>
    <row r="750" spans="1:18" ht="13" x14ac:dyDescent="0.15">
      <c r="A750" s="22"/>
      <c r="B750" s="22"/>
      <c r="C750" s="41"/>
      <c r="D750" s="41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</row>
    <row r="751" spans="1:18" ht="13" x14ac:dyDescent="0.15">
      <c r="A751" s="22"/>
      <c r="B751" s="22"/>
      <c r="C751" s="41"/>
      <c r="D751" s="41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</row>
    <row r="752" spans="1:18" ht="13" x14ac:dyDescent="0.15">
      <c r="A752" s="22"/>
      <c r="B752" s="22"/>
      <c r="C752" s="41"/>
      <c r="D752" s="41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</row>
    <row r="753" spans="1:18" ht="13" x14ac:dyDescent="0.15">
      <c r="A753" s="22"/>
      <c r="B753" s="22"/>
      <c r="C753" s="41"/>
      <c r="D753" s="41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</row>
    <row r="754" spans="1:18" ht="13" x14ac:dyDescent="0.15">
      <c r="A754" s="22"/>
      <c r="B754" s="22"/>
      <c r="C754" s="41"/>
      <c r="D754" s="41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</row>
    <row r="755" spans="1:18" ht="13" x14ac:dyDescent="0.15">
      <c r="A755" s="22"/>
      <c r="B755" s="22"/>
      <c r="C755" s="41"/>
      <c r="D755" s="41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</row>
    <row r="756" spans="1:18" ht="13" x14ac:dyDescent="0.15">
      <c r="A756" s="22"/>
      <c r="B756" s="22"/>
      <c r="C756" s="41"/>
      <c r="D756" s="41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</row>
    <row r="757" spans="1:18" ht="13" x14ac:dyDescent="0.15">
      <c r="A757" s="22"/>
      <c r="B757" s="22"/>
      <c r="C757" s="41"/>
      <c r="D757" s="41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</row>
    <row r="758" spans="1:18" ht="13" x14ac:dyDescent="0.15">
      <c r="A758" s="22"/>
      <c r="B758" s="22"/>
      <c r="C758" s="41"/>
      <c r="D758" s="41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</row>
    <row r="759" spans="1:18" ht="13" x14ac:dyDescent="0.15">
      <c r="A759" s="22"/>
      <c r="B759" s="22"/>
      <c r="C759" s="41"/>
      <c r="D759" s="41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</row>
    <row r="760" spans="1:18" ht="13" x14ac:dyDescent="0.15">
      <c r="A760" s="22"/>
      <c r="B760" s="22"/>
      <c r="C760" s="41"/>
      <c r="D760" s="41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</row>
    <row r="761" spans="1:18" ht="13" x14ac:dyDescent="0.15">
      <c r="A761" s="22"/>
      <c r="B761" s="22"/>
      <c r="C761" s="41"/>
      <c r="D761" s="41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</row>
    <row r="762" spans="1:18" ht="13" x14ac:dyDescent="0.15">
      <c r="A762" s="22"/>
      <c r="B762" s="22"/>
      <c r="C762" s="41"/>
      <c r="D762" s="41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</row>
    <row r="763" spans="1:18" ht="13" x14ac:dyDescent="0.15">
      <c r="A763" s="22"/>
      <c r="B763" s="22"/>
      <c r="C763" s="41"/>
      <c r="D763" s="41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</row>
    <row r="764" spans="1:18" ht="13" x14ac:dyDescent="0.15">
      <c r="A764" s="22"/>
      <c r="B764" s="22"/>
      <c r="C764" s="41"/>
      <c r="D764" s="41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</row>
    <row r="765" spans="1:18" ht="13" x14ac:dyDescent="0.15">
      <c r="A765" s="22"/>
      <c r="B765" s="22"/>
      <c r="C765" s="41"/>
      <c r="D765" s="41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</row>
    <row r="766" spans="1:18" ht="13" x14ac:dyDescent="0.15">
      <c r="A766" s="22"/>
      <c r="B766" s="22"/>
      <c r="C766" s="41"/>
      <c r="D766" s="41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</row>
    <row r="767" spans="1:18" ht="13" x14ac:dyDescent="0.15">
      <c r="A767" s="22"/>
      <c r="B767" s="22"/>
      <c r="C767" s="41"/>
      <c r="D767" s="41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</row>
    <row r="768" spans="1:18" ht="13" x14ac:dyDescent="0.15">
      <c r="A768" s="22"/>
      <c r="B768" s="22"/>
      <c r="C768" s="41"/>
      <c r="D768" s="41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</row>
    <row r="769" spans="1:18" ht="13" x14ac:dyDescent="0.15">
      <c r="A769" s="22"/>
      <c r="B769" s="22"/>
      <c r="C769" s="41"/>
      <c r="D769" s="41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</row>
    <row r="770" spans="1:18" ht="13" x14ac:dyDescent="0.15">
      <c r="A770" s="22"/>
      <c r="B770" s="22"/>
      <c r="C770" s="41"/>
      <c r="D770" s="41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</row>
    <row r="771" spans="1:18" ht="13" x14ac:dyDescent="0.15">
      <c r="A771" s="22"/>
      <c r="B771" s="22"/>
      <c r="C771" s="41"/>
      <c r="D771" s="41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</row>
    <row r="772" spans="1:18" ht="13" x14ac:dyDescent="0.15">
      <c r="A772" s="22"/>
      <c r="B772" s="22"/>
      <c r="C772" s="41"/>
      <c r="D772" s="41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</row>
    <row r="773" spans="1:18" ht="13" x14ac:dyDescent="0.15">
      <c r="A773" s="22"/>
      <c r="B773" s="22"/>
      <c r="C773" s="41"/>
      <c r="D773" s="41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</row>
    <row r="774" spans="1:18" ht="13" x14ac:dyDescent="0.15">
      <c r="A774" s="22"/>
      <c r="B774" s="22"/>
      <c r="C774" s="41"/>
      <c r="D774" s="41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</row>
    <row r="775" spans="1:18" ht="13" x14ac:dyDescent="0.15">
      <c r="A775" s="22"/>
      <c r="B775" s="22"/>
      <c r="C775" s="41"/>
      <c r="D775" s="41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</row>
    <row r="776" spans="1:18" ht="13" x14ac:dyDescent="0.15">
      <c r="A776" s="22"/>
      <c r="B776" s="22"/>
      <c r="C776" s="41"/>
      <c r="D776" s="41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</row>
    <row r="777" spans="1:18" ht="13" x14ac:dyDescent="0.15">
      <c r="A777" s="22"/>
      <c r="B777" s="22"/>
      <c r="C777" s="41"/>
      <c r="D777" s="41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</row>
    <row r="778" spans="1:18" ht="13" x14ac:dyDescent="0.15">
      <c r="A778" s="22"/>
      <c r="B778" s="22"/>
      <c r="C778" s="41"/>
      <c r="D778" s="41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</row>
    <row r="779" spans="1:18" ht="13" x14ac:dyDescent="0.15">
      <c r="A779" s="22"/>
      <c r="B779" s="22"/>
      <c r="C779" s="41"/>
      <c r="D779" s="41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</row>
    <row r="780" spans="1:18" ht="13" x14ac:dyDescent="0.15">
      <c r="A780" s="22"/>
      <c r="B780" s="22"/>
      <c r="C780" s="41"/>
      <c r="D780" s="41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</row>
    <row r="781" spans="1:18" ht="13" x14ac:dyDescent="0.15">
      <c r="A781" s="22"/>
      <c r="B781" s="22"/>
      <c r="C781" s="41"/>
      <c r="D781" s="41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</row>
    <row r="782" spans="1:18" ht="13" x14ac:dyDescent="0.15">
      <c r="A782" s="22"/>
      <c r="B782" s="22"/>
      <c r="C782" s="41"/>
      <c r="D782" s="41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</row>
    <row r="783" spans="1:18" ht="13" x14ac:dyDescent="0.15">
      <c r="A783" s="22"/>
      <c r="B783" s="22"/>
      <c r="C783" s="41"/>
      <c r="D783" s="41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</row>
    <row r="784" spans="1:18" ht="13" x14ac:dyDescent="0.15">
      <c r="A784" s="22"/>
      <c r="B784" s="22"/>
      <c r="C784" s="41"/>
      <c r="D784" s="41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</row>
    <row r="785" spans="1:18" ht="13" x14ac:dyDescent="0.15">
      <c r="A785" s="22"/>
      <c r="B785" s="22"/>
      <c r="C785" s="41"/>
      <c r="D785" s="41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</row>
    <row r="786" spans="1:18" ht="13" x14ac:dyDescent="0.15">
      <c r="A786" s="22"/>
      <c r="B786" s="22"/>
      <c r="C786" s="41"/>
      <c r="D786" s="41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</row>
    <row r="787" spans="1:18" ht="13" x14ac:dyDescent="0.15">
      <c r="A787" s="22"/>
      <c r="B787" s="22"/>
      <c r="C787" s="41"/>
      <c r="D787" s="41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</row>
    <row r="788" spans="1:18" ht="13" x14ac:dyDescent="0.15">
      <c r="A788" s="22"/>
      <c r="B788" s="22"/>
      <c r="C788" s="41"/>
      <c r="D788" s="41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</row>
    <row r="789" spans="1:18" ht="13" x14ac:dyDescent="0.15">
      <c r="A789" s="22"/>
      <c r="B789" s="22"/>
      <c r="C789" s="41"/>
      <c r="D789" s="41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</row>
    <row r="790" spans="1:18" ht="13" x14ac:dyDescent="0.15">
      <c r="A790" s="22"/>
      <c r="B790" s="22"/>
      <c r="C790" s="41"/>
      <c r="D790" s="41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</row>
    <row r="791" spans="1:18" ht="13" x14ac:dyDescent="0.15">
      <c r="A791" s="22"/>
      <c r="B791" s="22"/>
      <c r="C791" s="41"/>
      <c r="D791" s="41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</row>
    <row r="792" spans="1:18" ht="13" x14ac:dyDescent="0.15">
      <c r="A792" s="22"/>
      <c r="B792" s="22"/>
      <c r="C792" s="41"/>
      <c r="D792" s="41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</row>
    <row r="793" spans="1:18" ht="13" x14ac:dyDescent="0.15">
      <c r="A793" s="22"/>
      <c r="B793" s="22"/>
      <c r="C793" s="41"/>
      <c r="D793" s="41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</row>
    <row r="794" spans="1:18" ht="13" x14ac:dyDescent="0.15">
      <c r="A794" s="22"/>
      <c r="B794" s="22"/>
      <c r="C794" s="41"/>
      <c r="D794" s="41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</row>
    <row r="795" spans="1:18" ht="13" x14ac:dyDescent="0.15">
      <c r="A795" s="22"/>
      <c r="B795" s="22"/>
      <c r="C795" s="41"/>
      <c r="D795" s="41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</row>
    <row r="796" spans="1:18" ht="13" x14ac:dyDescent="0.15">
      <c r="A796" s="22"/>
      <c r="B796" s="22"/>
      <c r="C796" s="41"/>
      <c r="D796" s="41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</row>
    <row r="797" spans="1:18" ht="13" x14ac:dyDescent="0.15">
      <c r="A797" s="22"/>
      <c r="B797" s="22"/>
      <c r="C797" s="41"/>
      <c r="D797" s="41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</row>
    <row r="798" spans="1:18" ht="13" x14ac:dyDescent="0.15">
      <c r="A798" s="22"/>
      <c r="B798" s="22"/>
      <c r="C798" s="41"/>
      <c r="D798" s="41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</row>
    <row r="799" spans="1:18" ht="13" x14ac:dyDescent="0.15">
      <c r="A799" s="22"/>
      <c r="B799" s="22"/>
      <c r="C799" s="41"/>
      <c r="D799" s="41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</row>
    <row r="800" spans="1:18" ht="13" x14ac:dyDescent="0.15">
      <c r="A800" s="22"/>
      <c r="B800" s="22"/>
      <c r="C800" s="41"/>
      <c r="D800" s="41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</row>
    <row r="801" spans="1:18" ht="13" x14ac:dyDescent="0.15">
      <c r="A801" s="22"/>
      <c r="B801" s="22"/>
      <c r="C801" s="41"/>
      <c r="D801" s="41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</row>
    <row r="802" spans="1:18" ht="13" x14ac:dyDescent="0.15">
      <c r="A802" s="22"/>
      <c r="B802" s="22"/>
      <c r="C802" s="41"/>
      <c r="D802" s="41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</row>
    <row r="803" spans="1:18" ht="13" x14ac:dyDescent="0.15">
      <c r="A803" s="22"/>
      <c r="B803" s="22"/>
      <c r="C803" s="41"/>
      <c r="D803" s="41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</row>
    <row r="804" spans="1:18" ht="13" x14ac:dyDescent="0.15">
      <c r="A804" s="22"/>
      <c r="B804" s="22"/>
      <c r="C804" s="41"/>
      <c r="D804" s="41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</row>
    <row r="805" spans="1:18" ht="13" x14ac:dyDescent="0.15">
      <c r="A805" s="22"/>
      <c r="B805" s="22"/>
      <c r="C805" s="41"/>
      <c r="D805" s="41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</row>
    <row r="806" spans="1:18" ht="13" x14ac:dyDescent="0.15">
      <c r="A806" s="22"/>
      <c r="B806" s="22"/>
      <c r="C806" s="41"/>
      <c r="D806" s="41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</row>
    <row r="807" spans="1:18" ht="13" x14ac:dyDescent="0.15">
      <c r="A807" s="22"/>
      <c r="B807" s="22"/>
      <c r="C807" s="41"/>
      <c r="D807" s="41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</row>
    <row r="808" spans="1:18" ht="13" x14ac:dyDescent="0.15">
      <c r="A808" s="22"/>
      <c r="B808" s="22"/>
      <c r="C808" s="41"/>
      <c r="D808" s="41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</row>
    <row r="809" spans="1:18" ht="13" x14ac:dyDescent="0.15">
      <c r="A809" s="22"/>
      <c r="B809" s="22"/>
      <c r="C809" s="41"/>
      <c r="D809" s="41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</row>
    <row r="810" spans="1:18" ht="13" x14ac:dyDescent="0.15">
      <c r="A810" s="22"/>
      <c r="B810" s="22"/>
      <c r="C810" s="41"/>
      <c r="D810" s="41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</row>
    <row r="811" spans="1:18" ht="13" x14ac:dyDescent="0.15">
      <c r="A811" s="22"/>
      <c r="B811" s="22"/>
      <c r="C811" s="41"/>
      <c r="D811" s="41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</row>
    <row r="812" spans="1:18" ht="13" x14ac:dyDescent="0.15">
      <c r="A812" s="22"/>
      <c r="B812" s="22"/>
      <c r="C812" s="41"/>
      <c r="D812" s="41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</row>
    <row r="813" spans="1:18" ht="13" x14ac:dyDescent="0.15">
      <c r="A813" s="22"/>
      <c r="B813" s="22"/>
      <c r="C813" s="41"/>
      <c r="D813" s="41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</row>
    <row r="814" spans="1:18" ht="13" x14ac:dyDescent="0.15">
      <c r="A814" s="22"/>
      <c r="B814" s="22"/>
      <c r="C814" s="41"/>
      <c r="D814" s="41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</row>
    <row r="815" spans="1:18" ht="13" x14ac:dyDescent="0.15">
      <c r="A815" s="22"/>
      <c r="B815" s="22"/>
      <c r="C815" s="41"/>
      <c r="D815" s="41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</row>
    <row r="816" spans="1:18" ht="13" x14ac:dyDescent="0.15">
      <c r="A816" s="22"/>
      <c r="B816" s="22"/>
      <c r="C816" s="41"/>
      <c r="D816" s="41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</row>
    <row r="817" spans="1:18" ht="13" x14ac:dyDescent="0.15">
      <c r="A817" s="22"/>
      <c r="B817" s="22"/>
      <c r="C817" s="41"/>
      <c r="D817" s="41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</row>
    <row r="818" spans="1:18" ht="13" x14ac:dyDescent="0.15">
      <c r="A818" s="22"/>
      <c r="B818" s="22"/>
      <c r="C818" s="41"/>
      <c r="D818" s="41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</row>
    <row r="819" spans="1:18" ht="13" x14ac:dyDescent="0.15">
      <c r="A819" s="22"/>
      <c r="B819" s="22"/>
      <c r="C819" s="41"/>
      <c r="D819" s="41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</row>
    <row r="820" spans="1:18" ht="13" x14ac:dyDescent="0.15">
      <c r="A820" s="22"/>
      <c r="B820" s="22"/>
      <c r="C820" s="41"/>
      <c r="D820" s="41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</row>
    <row r="821" spans="1:18" ht="13" x14ac:dyDescent="0.15">
      <c r="A821" s="22"/>
      <c r="B821" s="22"/>
      <c r="C821" s="41"/>
      <c r="D821" s="41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</row>
    <row r="822" spans="1:18" ht="13" x14ac:dyDescent="0.15">
      <c r="A822" s="22"/>
      <c r="B822" s="22"/>
      <c r="C822" s="41"/>
      <c r="D822" s="41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</row>
    <row r="823" spans="1:18" ht="13" x14ac:dyDescent="0.15">
      <c r="A823" s="22"/>
      <c r="B823" s="22"/>
      <c r="C823" s="41"/>
      <c r="D823" s="41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</row>
    <row r="824" spans="1:18" ht="13" x14ac:dyDescent="0.15">
      <c r="A824" s="22"/>
      <c r="B824" s="22"/>
      <c r="C824" s="41"/>
      <c r="D824" s="41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</row>
    <row r="825" spans="1:18" ht="13" x14ac:dyDescent="0.15">
      <c r="A825" s="22"/>
      <c r="B825" s="22"/>
      <c r="C825" s="41"/>
      <c r="D825" s="41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</row>
    <row r="826" spans="1:18" ht="13" x14ac:dyDescent="0.15">
      <c r="A826" s="22"/>
      <c r="B826" s="22"/>
      <c r="C826" s="41"/>
      <c r="D826" s="41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</row>
    <row r="827" spans="1:18" ht="13" x14ac:dyDescent="0.15">
      <c r="A827" s="22"/>
      <c r="B827" s="22"/>
      <c r="C827" s="41"/>
      <c r="D827" s="41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</row>
    <row r="828" spans="1:18" ht="13" x14ac:dyDescent="0.15">
      <c r="A828" s="22"/>
      <c r="B828" s="22"/>
      <c r="C828" s="41"/>
      <c r="D828" s="41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</row>
    <row r="829" spans="1:18" ht="13" x14ac:dyDescent="0.15">
      <c r="A829" s="22"/>
      <c r="B829" s="22"/>
      <c r="C829" s="41"/>
      <c r="D829" s="41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</row>
    <row r="830" spans="1:18" ht="13" x14ac:dyDescent="0.15">
      <c r="A830" s="22"/>
      <c r="B830" s="22"/>
      <c r="C830" s="41"/>
      <c r="D830" s="41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</row>
    <row r="831" spans="1:18" ht="13" x14ac:dyDescent="0.15">
      <c r="A831" s="22"/>
      <c r="B831" s="22"/>
      <c r="C831" s="41"/>
      <c r="D831" s="41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</row>
    <row r="832" spans="1:18" ht="13" x14ac:dyDescent="0.15">
      <c r="A832" s="22"/>
      <c r="B832" s="22"/>
      <c r="C832" s="41"/>
      <c r="D832" s="41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</row>
    <row r="833" spans="1:18" ht="13" x14ac:dyDescent="0.15">
      <c r="A833" s="22"/>
      <c r="B833" s="22"/>
      <c r="C833" s="41"/>
      <c r="D833" s="41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</row>
    <row r="834" spans="1:18" ht="13" x14ac:dyDescent="0.15">
      <c r="A834" s="22"/>
      <c r="B834" s="22"/>
      <c r="C834" s="41"/>
      <c r="D834" s="41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</row>
    <row r="835" spans="1:18" ht="13" x14ac:dyDescent="0.15">
      <c r="A835" s="22"/>
      <c r="B835" s="22"/>
      <c r="C835" s="41"/>
      <c r="D835" s="41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</row>
    <row r="836" spans="1:18" ht="13" x14ac:dyDescent="0.15">
      <c r="A836" s="22"/>
      <c r="B836" s="22"/>
      <c r="C836" s="41"/>
      <c r="D836" s="41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</row>
    <row r="837" spans="1:18" ht="13" x14ac:dyDescent="0.15">
      <c r="A837" s="22"/>
      <c r="B837" s="22"/>
      <c r="C837" s="41"/>
      <c r="D837" s="41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</row>
    <row r="838" spans="1:18" ht="13" x14ac:dyDescent="0.15">
      <c r="A838" s="22"/>
      <c r="B838" s="22"/>
      <c r="C838" s="41"/>
      <c r="D838" s="41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</row>
    <row r="839" spans="1:18" ht="13" x14ac:dyDescent="0.15">
      <c r="A839" s="22"/>
      <c r="B839" s="22"/>
      <c r="C839" s="41"/>
      <c r="D839" s="41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</row>
    <row r="840" spans="1:18" ht="13" x14ac:dyDescent="0.15">
      <c r="A840" s="22"/>
      <c r="B840" s="22"/>
      <c r="C840" s="41"/>
      <c r="D840" s="41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</row>
    <row r="841" spans="1:18" ht="13" x14ac:dyDescent="0.15">
      <c r="A841" s="22"/>
      <c r="B841" s="22"/>
      <c r="C841" s="41"/>
      <c r="D841" s="41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</row>
    <row r="842" spans="1:18" ht="13" x14ac:dyDescent="0.15">
      <c r="A842" s="22"/>
      <c r="B842" s="22"/>
      <c r="C842" s="41"/>
      <c r="D842" s="41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</row>
    <row r="843" spans="1:18" ht="13" x14ac:dyDescent="0.15">
      <c r="A843" s="22"/>
      <c r="B843" s="22"/>
      <c r="C843" s="41"/>
      <c r="D843" s="41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</row>
    <row r="844" spans="1:18" ht="13" x14ac:dyDescent="0.15">
      <c r="A844" s="22"/>
      <c r="B844" s="22"/>
      <c r="C844" s="41"/>
      <c r="D844" s="41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</row>
    <row r="845" spans="1:18" ht="13" x14ac:dyDescent="0.15">
      <c r="A845" s="22"/>
      <c r="B845" s="22"/>
      <c r="C845" s="41"/>
      <c r="D845" s="41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</row>
    <row r="846" spans="1:18" ht="13" x14ac:dyDescent="0.15">
      <c r="A846" s="22"/>
      <c r="B846" s="22"/>
      <c r="C846" s="41"/>
      <c r="D846" s="41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</row>
    <row r="847" spans="1:18" ht="13" x14ac:dyDescent="0.15">
      <c r="A847" s="22"/>
      <c r="B847" s="22"/>
      <c r="C847" s="41"/>
      <c r="D847" s="41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</row>
    <row r="848" spans="1:18" ht="13" x14ac:dyDescent="0.15">
      <c r="A848" s="22"/>
      <c r="B848" s="22"/>
      <c r="C848" s="41"/>
      <c r="D848" s="41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</row>
    <row r="849" spans="1:18" ht="13" x14ac:dyDescent="0.15">
      <c r="A849" s="22"/>
      <c r="B849" s="22"/>
      <c r="C849" s="41"/>
      <c r="D849" s="41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</row>
    <row r="850" spans="1:18" ht="13" x14ac:dyDescent="0.15">
      <c r="A850" s="22"/>
      <c r="B850" s="22"/>
      <c r="C850" s="41"/>
      <c r="D850" s="41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</row>
    <row r="851" spans="1:18" ht="13" x14ac:dyDescent="0.15">
      <c r="A851" s="22"/>
      <c r="B851" s="22"/>
      <c r="C851" s="41"/>
      <c r="D851" s="41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</row>
    <row r="852" spans="1:18" ht="13" x14ac:dyDescent="0.15">
      <c r="A852" s="22"/>
      <c r="B852" s="22"/>
      <c r="C852" s="41"/>
      <c r="D852" s="41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</row>
    <row r="853" spans="1:18" ht="13" x14ac:dyDescent="0.15">
      <c r="A853" s="22"/>
      <c r="B853" s="22"/>
      <c r="C853" s="41"/>
      <c r="D853" s="41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</row>
    <row r="854" spans="1:18" ht="13" x14ac:dyDescent="0.15">
      <c r="A854" s="22"/>
      <c r="B854" s="22"/>
      <c r="C854" s="41"/>
      <c r="D854" s="41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</row>
    <row r="855" spans="1:18" ht="13" x14ac:dyDescent="0.15">
      <c r="A855" s="22"/>
      <c r="B855" s="22"/>
      <c r="C855" s="41"/>
      <c r="D855" s="41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</row>
    <row r="856" spans="1:18" ht="13" x14ac:dyDescent="0.15">
      <c r="A856" s="22"/>
      <c r="B856" s="22"/>
      <c r="C856" s="41"/>
      <c r="D856" s="41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</row>
    <row r="857" spans="1:18" ht="13" x14ac:dyDescent="0.15">
      <c r="A857" s="22"/>
      <c r="B857" s="22"/>
      <c r="C857" s="41"/>
      <c r="D857" s="41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</row>
    <row r="858" spans="1:18" ht="13" x14ac:dyDescent="0.15">
      <c r="A858" s="22"/>
      <c r="B858" s="22"/>
      <c r="C858" s="41"/>
      <c r="D858" s="41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</row>
    <row r="859" spans="1:18" ht="13" x14ac:dyDescent="0.15">
      <c r="A859" s="22"/>
      <c r="B859" s="22"/>
      <c r="C859" s="41"/>
      <c r="D859" s="41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</row>
    <row r="860" spans="1:18" ht="13" x14ac:dyDescent="0.15">
      <c r="A860" s="22"/>
      <c r="B860" s="22"/>
      <c r="C860" s="41"/>
      <c r="D860" s="41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</row>
    <row r="861" spans="1:18" ht="13" x14ac:dyDescent="0.15">
      <c r="A861" s="22"/>
      <c r="B861" s="22"/>
      <c r="C861" s="41"/>
      <c r="D861" s="41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</row>
    <row r="862" spans="1:18" ht="13" x14ac:dyDescent="0.15">
      <c r="A862" s="22"/>
      <c r="B862" s="22"/>
      <c r="C862" s="41"/>
      <c r="D862" s="41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</row>
    <row r="863" spans="1:18" ht="13" x14ac:dyDescent="0.15">
      <c r="A863" s="22"/>
      <c r="B863" s="22"/>
      <c r="C863" s="41"/>
      <c r="D863" s="41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</row>
    <row r="864" spans="1:18" ht="13" x14ac:dyDescent="0.15">
      <c r="A864" s="22"/>
      <c r="B864" s="22"/>
      <c r="C864" s="41"/>
      <c r="D864" s="41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</row>
    <row r="865" spans="1:18" ht="13" x14ac:dyDescent="0.15">
      <c r="A865" s="22"/>
      <c r="B865" s="22"/>
      <c r="C865" s="41"/>
      <c r="D865" s="41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</row>
    <row r="866" spans="1:18" ht="13" x14ac:dyDescent="0.15">
      <c r="A866" s="22"/>
      <c r="B866" s="22"/>
      <c r="C866" s="41"/>
      <c r="D866" s="41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</row>
    <row r="867" spans="1:18" ht="13" x14ac:dyDescent="0.15">
      <c r="A867" s="22"/>
      <c r="B867" s="22"/>
      <c r="C867" s="41"/>
      <c r="D867" s="41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</row>
    <row r="868" spans="1:18" ht="13" x14ac:dyDescent="0.15">
      <c r="A868" s="22"/>
      <c r="B868" s="22"/>
      <c r="C868" s="41"/>
      <c r="D868" s="41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</row>
    <row r="869" spans="1:18" ht="13" x14ac:dyDescent="0.15">
      <c r="A869" s="22"/>
      <c r="B869" s="22"/>
      <c r="C869" s="41"/>
      <c r="D869" s="41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</row>
    <row r="870" spans="1:18" ht="13" x14ac:dyDescent="0.15">
      <c r="A870" s="22"/>
      <c r="B870" s="22"/>
      <c r="C870" s="41"/>
      <c r="D870" s="41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</row>
    <row r="871" spans="1:18" ht="13" x14ac:dyDescent="0.15">
      <c r="A871" s="22"/>
      <c r="B871" s="22"/>
      <c r="C871" s="41"/>
      <c r="D871" s="41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</row>
    <row r="872" spans="1:18" ht="13" x14ac:dyDescent="0.15">
      <c r="A872" s="22"/>
      <c r="B872" s="22"/>
      <c r="C872" s="41"/>
      <c r="D872" s="41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</row>
    <row r="873" spans="1:18" ht="13" x14ac:dyDescent="0.15">
      <c r="A873" s="22"/>
      <c r="B873" s="22"/>
      <c r="C873" s="41"/>
      <c r="D873" s="41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</row>
    <row r="874" spans="1:18" ht="13" x14ac:dyDescent="0.15">
      <c r="A874" s="22"/>
      <c r="B874" s="22"/>
      <c r="C874" s="41"/>
      <c r="D874" s="41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</row>
    <row r="875" spans="1:18" ht="13" x14ac:dyDescent="0.15">
      <c r="A875" s="22"/>
      <c r="B875" s="22"/>
      <c r="C875" s="41"/>
      <c r="D875" s="41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</row>
    <row r="876" spans="1:18" ht="13" x14ac:dyDescent="0.15">
      <c r="A876" s="22"/>
      <c r="B876" s="22"/>
      <c r="C876" s="41"/>
      <c r="D876" s="41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</row>
    <row r="877" spans="1:18" ht="13" x14ac:dyDescent="0.15">
      <c r="A877" s="22"/>
      <c r="B877" s="22"/>
      <c r="C877" s="41"/>
      <c r="D877" s="41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</row>
    <row r="878" spans="1:18" ht="13" x14ac:dyDescent="0.15">
      <c r="A878" s="22"/>
      <c r="B878" s="22"/>
      <c r="C878" s="41"/>
      <c r="D878" s="41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</row>
    <row r="879" spans="1:18" ht="13" x14ac:dyDescent="0.15">
      <c r="A879" s="22"/>
      <c r="B879" s="22"/>
      <c r="C879" s="41"/>
      <c r="D879" s="41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</row>
    <row r="880" spans="1:18" ht="13" x14ac:dyDescent="0.15">
      <c r="A880" s="22"/>
      <c r="B880" s="22"/>
      <c r="C880" s="41"/>
      <c r="D880" s="41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</row>
    <row r="881" spans="1:18" ht="13" x14ac:dyDescent="0.15">
      <c r="A881" s="22"/>
      <c r="B881" s="22"/>
      <c r="C881" s="41"/>
      <c r="D881" s="41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</row>
    <row r="882" spans="1:18" ht="13" x14ac:dyDescent="0.15">
      <c r="A882" s="22"/>
      <c r="B882" s="22"/>
      <c r="C882" s="41"/>
      <c r="D882" s="41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</row>
    <row r="883" spans="1:18" ht="13" x14ac:dyDescent="0.15">
      <c r="A883" s="22"/>
      <c r="B883" s="22"/>
      <c r="C883" s="41"/>
      <c r="D883" s="41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</row>
    <row r="884" spans="1:18" ht="13" x14ac:dyDescent="0.15">
      <c r="A884" s="22"/>
      <c r="B884" s="22"/>
      <c r="C884" s="41"/>
      <c r="D884" s="41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</row>
    <row r="885" spans="1:18" ht="13" x14ac:dyDescent="0.15">
      <c r="A885" s="22"/>
      <c r="B885" s="22"/>
      <c r="C885" s="41"/>
      <c r="D885" s="41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</row>
    <row r="886" spans="1:18" ht="13" x14ac:dyDescent="0.15">
      <c r="A886" s="22"/>
      <c r="B886" s="22"/>
      <c r="C886" s="41"/>
      <c r="D886" s="41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</row>
    <row r="887" spans="1:18" ht="13" x14ac:dyDescent="0.15">
      <c r="A887" s="22"/>
      <c r="B887" s="22"/>
      <c r="C887" s="41"/>
      <c r="D887" s="41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</row>
    <row r="888" spans="1:18" ht="13" x14ac:dyDescent="0.15">
      <c r="A888" s="22"/>
      <c r="B888" s="22"/>
      <c r="C888" s="41"/>
      <c r="D888" s="41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</row>
    <row r="889" spans="1:18" ht="13" x14ac:dyDescent="0.15">
      <c r="A889" s="22"/>
      <c r="B889" s="22"/>
      <c r="C889" s="41"/>
      <c r="D889" s="41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</row>
    <row r="890" spans="1:18" ht="13" x14ac:dyDescent="0.15">
      <c r="A890" s="22"/>
      <c r="B890" s="22"/>
      <c r="C890" s="41"/>
      <c r="D890" s="41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</row>
    <row r="891" spans="1:18" ht="13" x14ac:dyDescent="0.15">
      <c r="A891" s="22"/>
      <c r="B891" s="22"/>
      <c r="C891" s="41"/>
      <c r="D891" s="41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</row>
    <row r="892" spans="1:18" ht="13" x14ac:dyDescent="0.15">
      <c r="A892" s="22"/>
      <c r="B892" s="22"/>
      <c r="C892" s="41"/>
      <c r="D892" s="41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</row>
    <row r="893" spans="1:18" ht="13" x14ac:dyDescent="0.15">
      <c r="A893" s="22"/>
      <c r="B893" s="22"/>
      <c r="C893" s="41"/>
      <c r="D893" s="41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</row>
    <row r="894" spans="1:18" ht="13" x14ac:dyDescent="0.15">
      <c r="A894" s="22"/>
      <c r="B894" s="22"/>
      <c r="C894" s="41"/>
      <c r="D894" s="41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</row>
    <row r="895" spans="1:18" ht="13" x14ac:dyDescent="0.15">
      <c r="A895" s="22"/>
      <c r="B895" s="22"/>
      <c r="C895" s="41"/>
      <c r="D895" s="41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</row>
    <row r="896" spans="1:18" ht="13" x14ac:dyDescent="0.15">
      <c r="A896" s="22"/>
      <c r="B896" s="22"/>
      <c r="C896" s="41"/>
      <c r="D896" s="41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</row>
    <row r="897" spans="1:18" ht="13" x14ac:dyDescent="0.15">
      <c r="A897" s="22"/>
      <c r="B897" s="22"/>
      <c r="C897" s="41"/>
      <c r="D897" s="41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</row>
    <row r="898" spans="1:18" ht="13" x14ac:dyDescent="0.15">
      <c r="A898" s="22"/>
      <c r="B898" s="22"/>
      <c r="C898" s="41"/>
      <c r="D898" s="41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</row>
    <row r="899" spans="1:18" ht="13" x14ac:dyDescent="0.15">
      <c r="A899" s="22"/>
      <c r="B899" s="22"/>
      <c r="C899" s="41"/>
      <c r="D899" s="41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</row>
    <row r="900" spans="1:18" ht="13" x14ac:dyDescent="0.15">
      <c r="A900" s="22"/>
      <c r="B900" s="22"/>
      <c r="C900" s="41"/>
      <c r="D900" s="41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</row>
    <row r="901" spans="1:18" ht="13" x14ac:dyDescent="0.15">
      <c r="A901" s="22"/>
      <c r="B901" s="22"/>
      <c r="C901" s="41"/>
      <c r="D901" s="41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</row>
    <row r="902" spans="1:18" ht="13" x14ac:dyDescent="0.15">
      <c r="A902" s="22"/>
      <c r="B902" s="22"/>
      <c r="C902" s="41"/>
      <c r="D902" s="41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</row>
    <row r="903" spans="1:18" ht="13" x14ac:dyDescent="0.15">
      <c r="A903" s="22"/>
      <c r="B903" s="22"/>
      <c r="C903" s="41"/>
      <c r="D903" s="41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</row>
    <row r="904" spans="1:18" ht="13" x14ac:dyDescent="0.15">
      <c r="A904" s="22"/>
      <c r="B904" s="22"/>
      <c r="C904" s="41"/>
      <c r="D904" s="41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</row>
    <row r="905" spans="1:18" ht="13" x14ac:dyDescent="0.15">
      <c r="A905" s="22"/>
      <c r="B905" s="22"/>
      <c r="C905" s="41"/>
      <c r="D905" s="41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</row>
    <row r="906" spans="1:18" ht="13" x14ac:dyDescent="0.15">
      <c r="A906" s="22"/>
      <c r="B906" s="22"/>
      <c r="C906" s="41"/>
      <c r="D906" s="41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</row>
    <row r="907" spans="1:18" ht="13" x14ac:dyDescent="0.15">
      <c r="A907" s="22"/>
      <c r="B907" s="22"/>
      <c r="C907" s="41"/>
      <c r="D907" s="41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</row>
    <row r="908" spans="1:18" ht="13" x14ac:dyDescent="0.15">
      <c r="A908" s="22"/>
      <c r="B908" s="22"/>
      <c r="C908" s="41"/>
      <c r="D908" s="41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</row>
    <row r="909" spans="1:18" ht="13" x14ac:dyDescent="0.15">
      <c r="A909" s="22"/>
      <c r="B909" s="22"/>
      <c r="C909" s="41"/>
      <c r="D909" s="41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</row>
    <row r="910" spans="1:18" ht="13" x14ac:dyDescent="0.15">
      <c r="A910" s="22"/>
      <c r="B910" s="22"/>
      <c r="C910" s="41"/>
      <c r="D910" s="41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</row>
    <row r="911" spans="1:18" ht="13" x14ac:dyDescent="0.15">
      <c r="A911" s="22"/>
      <c r="B911" s="22"/>
      <c r="C911" s="41"/>
      <c r="D911" s="41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</row>
    <row r="912" spans="1:18" ht="13" x14ac:dyDescent="0.15">
      <c r="A912" s="22"/>
      <c r="B912" s="22"/>
      <c r="C912" s="41"/>
      <c r="D912" s="41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</row>
    <row r="913" spans="1:18" ht="13" x14ac:dyDescent="0.15">
      <c r="A913" s="22"/>
      <c r="B913" s="22"/>
      <c r="C913" s="41"/>
      <c r="D913" s="41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</row>
    <row r="914" spans="1:18" ht="13" x14ac:dyDescent="0.15">
      <c r="A914" s="22"/>
      <c r="B914" s="22"/>
      <c r="C914" s="41"/>
      <c r="D914" s="41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</row>
    <row r="915" spans="1:18" ht="13" x14ac:dyDescent="0.15">
      <c r="A915" s="22"/>
      <c r="B915" s="22"/>
      <c r="C915" s="41"/>
      <c r="D915" s="41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</row>
    <row r="916" spans="1:18" ht="13" x14ac:dyDescent="0.15">
      <c r="A916" s="22"/>
      <c r="B916" s="22"/>
      <c r="C916" s="41"/>
      <c r="D916" s="41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</row>
    <row r="917" spans="1:18" ht="13" x14ac:dyDescent="0.15">
      <c r="A917" s="22"/>
      <c r="B917" s="22"/>
      <c r="C917" s="41"/>
      <c r="D917" s="41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</row>
    <row r="918" spans="1:18" ht="13" x14ac:dyDescent="0.15">
      <c r="A918" s="22"/>
      <c r="B918" s="22"/>
      <c r="C918" s="41"/>
      <c r="D918" s="41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</row>
    <row r="919" spans="1:18" ht="13" x14ac:dyDescent="0.15">
      <c r="A919" s="22"/>
      <c r="B919" s="22"/>
      <c r="C919" s="41"/>
      <c r="D919" s="41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</row>
    <row r="920" spans="1:18" ht="13" x14ac:dyDescent="0.15">
      <c r="A920" s="22"/>
      <c r="B920" s="22"/>
      <c r="C920" s="41"/>
      <c r="D920" s="41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</row>
    <row r="921" spans="1:18" ht="13" x14ac:dyDescent="0.15">
      <c r="A921" s="22"/>
      <c r="B921" s="22"/>
      <c r="C921" s="41"/>
      <c r="D921" s="41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</row>
    <row r="922" spans="1:18" ht="13" x14ac:dyDescent="0.15">
      <c r="A922" s="22"/>
      <c r="B922" s="22"/>
      <c r="C922" s="41"/>
      <c r="D922" s="41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</row>
    <row r="923" spans="1:18" ht="13" x14ac:dyDescent="0.15">
      <c r="A923" s="22"/>
      <c r="B923" s="22"/>
      <c r="C923" s="41"/>
      <c r="D923" s="41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</row>
    <row r="924" spans="1:18" ht="13" x14ac:dyDescent="0.15">
      <c r="A924" s="22"/>
      <c r="B924" s="22"/>
      <c r="C924" s="41"/>
      <c r="D924" s="41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</row>
    <row r="925" spans="1:18" ht="13" x14ac:dyDescent="0.15">
      <c r="A925" s="22"/>
      <c r="B925" s="22"/>
      <c r="C925" s="41"/>
      <c r="D925" s="41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</row>
    <row r="926" spans="1:18" ht="13" x14ac:dyDescent="0.15">
      <c r="A926" s="22"/>
      <c r="B926" s="22"/>
      <c r="C926" s="41"/>
      <c r="D926" s="41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</row>
    <row r="927" spans="1:18" ht="13" x14ac:dyDescent="0.15">
      <c r="A927" s="22"/>
      <c r="B927" s="22"/>
      <c r="C927" s="41"/>
      <c r="D927" s="41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</row>
    <row r="928" spans="1:18" ht="13" x14ac:dyDescent="0.15">
      <c r="A928" s="22"/>
      <c r="B928" s="22"/>
      <c r="C928" s="41"/>
      <c r="D928" s="41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</row>
    <row r="929" spans="1:18" ht="13" x14ac:dyDescent="0.15">
      <c r="A929" s="22"/>
      <c r="B929" s="22"/>
      <c r="C929" s="41"/>
      <c r="D929" s="41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</row>
    <row r="930" spans="1:18" ht="13" x14ac:dyDescent="0.15">
      <c r="A930" s="22"/>
      <c r="B930" s="22"/>
      <c r="C930" s="41"/>
      <c r="D930" s="41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</row>
    <row r="931" spans="1:18" ht="13" x14ac:dyDescent="0.15">
      <c r="A931" s="22"/>
      <c r="B931" s="22"/>
      <c r="C931" s="41"/>
      <c r="D931" s="41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</row>
    <row r="932" spans="1:18" ht="13" x14ac:dyDescent="0.15">
      <c r="A932" s="22"/>
      <c r="B932" s="22"/>
      <c r="C932" s="41"/>
      <c r="D932" s="41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</row>
    <row r="933" spans="1:18" ht="13" x14ac:dyDescent="0.15">
      <c r="A933" s="22"/>
      <c r="B933" s="22"/>
      <c r="C933" s="41"/>
      <c r="D933" s="41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</row>
    <row r="934" spans="1:18" ht="13" x14ac:dyDescent="0.15">
      <c r="A934" s="22"/>
      <c r="B934" s="22"/>
      <c r="C934" s="41"/>
      <c r="D934" s="41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</row>
    <row r="935" spans="1:18" ht="13" x14ac:dyDescent="0.15">
      <c r="A935" s="22"/>
      <c r="B935" s="22"/>
      <c r="C935" s="41"/>
      <c r="D935" s="41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</row>
    <row r="936" spans="1:18" ht="13" x14ac:dyDescent="0.15">
      <c r="A936" s="22"/>
      <c r="B936" s="22"/>
      <c r="C936" s="41"/>
      <c r="D936" s="41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</row>
    <row r="937" spans="1:18" ht="13" x14ac:dyDescent="0.15">
      <c r="A937" s="22"/>
      <c r="B937" s="22"/>
      <c r="C937" s="41"/>
      <c r="D937" s="41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</row>
    <row r="938" spans="1:18" ht="13" x14ac:dyDescent="0.15">
      <c r="A938" s="22"/>
      <c r="B938" s="22"/>
      <c r="C938" s="41"/>
      <c r="D938" s="41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</row>
    <row r="939" spans="1:18" ht="13" x14ac:dyDescent="0.15">
      <c r="A939" s="22"/>
      <c r="B939" s="22"/>
      <c r="C939" s="41"/>
      <c r="D939" s="41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</row>
    <row r="940" spans="1:18" ht="13" x14ac:dyDescent="0.15">
      <c r="A940" s="22"/>
      <c r="B940" s="22"/>
      <c r="C940" s="41"/>
      <c r="D940" s="41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</row>
    <row r="941" spans="1:18" ht="13" x14ac:dyDescent="0.15">
      <c r="A941" s="22"/>
      <c r="B941" s="22"/>
      <c r="C941" s="41"/>
      <c r="D941" s="41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</row>
    <row r="942" spans="1:18" ht="13" x14ac:dyDescent="0.15">
      <c r="A942" s="22"/>
      <c r="B942" s="22"/>
      <c r="C942" s="41"/>
      <c r="D942" s="41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</row>
    <row r="943" spans="1:18" ht="13" x14ac:dyDescent="0.15">
      <c r="A943" s="22"/>
      <c r="B943" s="22"/>
      <c r="C943" s="41"/>
      <c r="D943" s="41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</row>
    <row r="944" spans="1:18" ht="13" x14ac:dyDescent="0.15">
      <c r="A944" s="22"/>
      <c r="B944" s="22"/>
      <c r="C944" s="41"/>
      <c r="D944" s="41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</row>
    <row r="945" spans="1:18" ht="13" x14ac:dyDescent="0.15">
      <c r="A945" s="22"/>
      <c r="B945" s="22"/>
      <c r="C945" s="41"/>
      <c r="D945" s="41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</row>
    <row r="946" spans="1:18" ht="13" x14ac:dyDescent="0.15">
      <c r="A946" s="22"/>
      <c r="B946" s="22"/>
      <c r="C946" s="41"/>
      <c r="D946" s="41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</row>
    <row r="947" spans="1:18" ht="13" x14ac:dyDescent="0.15">
      <c r="A947" s="22"/>
      <c r="B947" s="22"/>
      <c r="C947" s="41"/>
      <c r="D947" s="41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</row>
    <row r="948" spans="1:18" ht="13" x14ac:dyDescent="0.15">
      <c r="A948" s="22"/>
      <c r="B948" s="22"/>
      <c r="C948" s="41"/>
      <c r="D948" s="41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</row>
    <row r="949" spans="1:18" ht="13" x14ac:dyDescent="0.15">
      <c r="A949" s="22"/>
      <c r="B949" s="22"/>
      <c r="C949" s="41"/>
      <c r="D949" s="41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</row>
    <row r="950" spans="1:18" ht="13" x14ac:dyDescent="0.15">
      <c r="A950" s="22"/>
      <c r="B950" s="22"/>
      <c r="C950" s="41"/>
      <c r="D950" s="41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</row>
    <row r="951" spans="1:18" ht="13" x14ac:dyDescent="0.15">
      <c r="A951" s="22"/>
      <c r="B951" s="22"/>
      <c r="C951" s="41"/>
      <c r="D951" s="41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</row>
    <row r="952" spans="1:18" ht="13" x14ac:dyDescent="0.15">
      <c r="A952" s="22"/>
      <c r="B952" s="22"/>
      <c r="C952" s="41"/>
      <c r="D952" s="41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</row>
    <row r="953" spans="1:18" ht="13" x14ac:dyDescent="0.15">
      <c r="A953" s="22"/>
      <c r="B953" s="22"/>
      <c r="C953" s="41"/>
      <c r="D953" s="41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</row>
    <row r="954" spans="1:18" ht="13" x14ac:dyDescent="0.15">
      <c r="A954" s="22"/>
      <c r="B954" s="22"/>
      <c r="C954" s="41"/>
      <c r="D954" s="41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</row>
    <row r="955" spans="1:18" ht="13" x14ac:dyDescent="0.15">
      <c r="A955" s="22"/>
      <c r="B955" s="22"/>
      <c r="C955" s="41"/>
      <c r="D955" s="41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</row>
    <row r="956" spans="1:18" ht="13" x14ac:dyDescent="0.15">
      <c r="A956" s="22"/>
      <c r="B956" s="22"/>
      <c r="C956" s="41"/>
      <c r="D956" s="41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</row>
    <row r="957" spans="1:18" ht="13" x14ac:dyDescent="0.15">
      <c r="A957" s="22"/>
      <c r="B957" s="22"/>
      <c r="C957" s="41"/>
      <c r="D957" s="41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</row>
    <row r="958" spans="1:18" ht="13" x14ac:dyDescent="0.15">
      <c r="A958" s="22"/>
      <c r="B958" s="22"/>
      <c r="C958" s="41"/>
      <c r="D958" s="41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</row>
    <row r="959" spans="1:18" ht="13" x14ac:dyDescent="0.15">
      <c r="A959" s="22"/>
      <c r="B959" s="22"/>
      <c r="C959" s="41"/>
      <c r="D959" s="41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</row>
    <row r="960" spans="1:18" ht="13" x14ac:dyDescent="0.15">
      <c r="A960" s="22"/>
      <c r="B960" s="22"/>
      <c r="C960" s="41"/>
      <c r="D960" s="41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</row>
    <row r="961" spans="1:18" ht="13" x14ac:dyDescent="0.15">
      <c r="A961" s="22"/>
      <c r="B961" s="22"/>
      <c r="C961" s="41"/>
      <c r="D961" s="41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</row>
    <row r="962" spans="1:18" ht="13" x14ac:dyDescent="0.15">
      <c r="A962" s="22"/>
      <c r="B962" s="22"/>
      <c r="C962" s="41"/>
      <c r="D962" s="41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</row>
    <row r="963" spans="1:18" ht="13" x14ac:dyDescent="0.15">
      <c r="A963" s="22"/>
      <c r="B963" s="22"/>
      <c r="C963" s="41"/>
      <c r="D963" s="41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</row>
    <row r="964" spans="1:18" ht="13" x14ac:dyDescent="0.15">
      <c r="A964" s="22"/>
      <c r="B964" s="22"/>
      <c r="C964" s="41"/>
      <c r="D964" s="41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</row>
    <row r="965" spans="1:18" ht="13" x14ac:dyDescent="0.15">
      <c r="A965" s="22"/>
      <c r="B965" s="22"/>
      <c r="C965" s="41"/>
      <c r="D965" s="41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</row>
    <row r="966" spans="1:18" ht="13" x14ac:dyDescent="0.15">
      <c r="A966" s="22"/>
      <c r="B966" s="22"/>
      <c r="C966" s="41"/>
      <c r="D966" s="41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</row>
    <row r="967" spans="1:18" ht="13" x14ac:dyDescent="0.15">
      <c r="A967" s="22"/>
      <c r="B967" s="22"/>
      <c r="C967" s="41"/>
      <c r="D967" s="41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</row>
    <row r="968" spans="1:18" ht="13" x14ac:dyDescent="0.15">
      <c r="A968" s="22"/>
      <c r="B968" s="22"/>
      <c r="C968" s="41"/>
      <c r="D968" s="41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</row>
    <row r="969" spans="1:18" ht="13" x14ac:dyDescent="0.15">
      <c r="A969" s="22"/>
      <c r="B969" s="22"/>
      <c r="C969" s="41"/>
      <c r="D969" s="41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</row>
    <row r="970" spans="1:18" ht="13" x14ac:dyDescent="0.15">
      <c r="A970" s="22"/>
      <c r="B970" s="22"/>
      <c r="C970" s="41"/>
      <c r="D970" s="41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</row>
    <row r="971" spans="1:18" ht="13" x14ac:dyDescent="0.15">
      <c r="A971" s="22"/>
      <c r="B971" s="22"/>
      <c r="C971" s="41"/>
      <c r="D971" s="41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</row>
    <row r="972" spans="1:18" ht="13" x14ac:dyDescent="0.15">
      <c r="A972" s="22"/>
      <c r="B972" s="22"/>
      <c r="C972" s="41"/>
      <c r="D972" s="41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</row>
    <row r="973" spans="1:18" ht="13" x14ac:dyDescent="0.15">
      <c r="A973" s="22"/>
      <c r="B973" s="22"/>
      <c r="C973" s="41"/>
      <c r="D973" s="41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</row>
    <row r="974" spans="1:18" ht="13" x14ac:dyDescent="0.15">
      <c r="A974" s="22"/>
      <c r="B974" s="22"/>
      <c r="C974" s="41"/>
      <c r="D974" s="41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</row>
    <row r="975" spans="1:18" ht="13" x14ac:dyDescent="0.15">
      <c r="A975" s="22"/>
      <c r="B975" s="22"/>
      <c r="C975" s="41"/>
      <c r="D975" s="41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</row>
    <row r="976" spans="1:18" ht="13" x14ac:dyDescent="0.15">
      <c r="A976" s="22"/>
      <c r="B976" s="22"/>
      <c r="C976" s="41"/>
      <c r="D976" s="41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</row>
    <row r="977" spans="1:18" ht="13" x14ac:dyDescent="0.15">
      <c r="A977" s="22"/>
      <c r="B977" s="22"/>
      <c r="C977" s="41"/>
      <c r="D977" s="41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</row>
    <row r="978" spans="1:18" ht="13" x14ac:dyDescent="0.15">
      <c r="A978" s="22"/>
      <c r="B978" s="22"/>
      <c r="C978" s="41"/>
      <c r="D978" s="41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</row>
    <row r="979" spans="1:18" ht="13" x14ac:dyDescent="0.15">
      <c r="A979" s="22"/>
      <c r="B979" s="22"/>
      <c r="C979" s="41"/>
      <c r="D979" s="41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</row>
    <row r="980" spans="1:18" ht="13" x14ac:dyDescent="0.15">
      <c r="A980" s="22"/>
      <c r="B980" s="22"/>
      <c r="C980" s="41"/>
      <c r="D980" s="41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</row>
    <row r="981" spans="1:18" ht="13" x14ac:dyDescent="0.15">
      <c r="A981" s="22"/>
      <c r="B981" s="22"/>
      <c r="C981" s="41"/>
      <c r="D981" s="41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</row>
    <row r="982" spans="1:18" ht="13" x14ac:dyDescent="0.15">
      <c r="A982" s="22"/>
      <c r="B982" s="22"/>
      <c r="C982" s="41"/>
      <c r="D982" s="41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</row>
    <row r="983" spans="1:18" ht="13" x14ac:dyDescent="0.15">
      <c r="A983" s="22"/>
      <c r="B983" s="22"/>
      <c r="C983" s="41"/>
      <c r="D983" s="41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</row>
    <row r="984" spans="1:18" ht="13" x14ac:dyDescent="0.15">
      <c r="A984" s="22"/>
      <c r="B984" s="22"/>
      <c r="C984" s="41"/>
      <c r="D984" s="41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</row>
    <row r="985" spans="1:18" ht="13" x14ac:dyDescent="0.15">
      <c r="A985" s="22"/>
      <c r="B985" s="22"/>
      <c r="C985" s="41"/>
      <c r="D985" s="41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</row>
    <row r="986" spans="1:18" ht="13" x14ac:dyDescent="0.15">
      <c r="A986" s="22"/>
      <c r="B986" s="22"/>
      <c r="C986" s="41"/>
      <c r="D986" s="41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</row>
    <row r="987" spans="1:18" ht="13" x14ac:dyDescent="0.15">
      <c r="A987" s="22"/>
      <c r="B987" s="22"/>
      <c r="C987" s="41"/>
      <c r="D987" s="41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</row>
    <row r="988" spans="1:18" ht="13" x14ac:dyDescent="0.15">
      <c r="A988" s="22"/>
      <c r="B988" s="22"/>
      <c r="C988" s="41"/>
      <c r="D988" s="41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</row>
    <row r="989" spans="1:18" ht="13" x14ac:dyDescent="0.15">
      <c r="A989" s="22"/>
      <c r="B989" s="22"/>
      <c r="C989" s="41"/>
      <c r="D989" s="41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</row>
    <row r="990" spans="1:18" ht="13" x14ac:dyDescent="0.15">
      <c r="A990" s="22"/>
      <c r="B990" s="22"/>
      <c r="C990" s="41"/>
      <c r="D990" s="41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</row>
    <row r="991" spans="1:18" ht="13" x14ac:dyDescent="0.15">
      <c r="A991" s="22"/>
      <c r="B991" s="22"/>
      <c r="C991" s="41"/>
      <c r="D991" s="41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</row>
    <row r="992" spans="1:18" ht="13" x14ac:dyDescent="0.15">
      <c r="A992" s="22"/>
      <c r="B992" s="22"/>
      <c r="C992" s="41"/>
      <c r="D992" s="41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</row>
    <row r="993" spans="1:18" ht="13" x14ac:dyDescent="0.15">
      <c r="A993" s="22"/>
      <c r="B993" s="22"/>
      <c r="C993" s="41"/>
      <c r="D993" s="41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</row>
    <row r="994" spans="1:18" ht="13" x14ac:dyDescent="0.15">
      <c r="A994" s="22"/>
      <c r="B994" s="22"/>
      <c r="C994" s="41"/>
      <c r="D994" s="41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</row>
    <row r="995" spans="1:18" ht="13" x14ac:dyDescent="0.15">
      <c r="A995" s="22"/>
      <c r="B995" s="22"/>
      <c r="C995" s="41"/>
      <c r="D995" s="41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</row>
    <row r="996" spans="1:18" ht="13" x14ac:dyDescent="0.15">
      <c r="A996" s="22"/>
      <c r="B996" s="22"/>
      <c r="C996" s="41"/>
      <c r="D996" s="41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</row>
    <row r="997" spans="1:18" ht="13" x14ac:dyDescent="0.15">
      <c r="A997" s="22"/>
      <c r="B997" s="22"/>
      <c r="C997" s="41"/>
      <c r="D997" s="41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</row>
    <row r="998" spans="1:18" ht="13" x14ac:dyDescent="0.15">
      <c r="A998" s="22"/>
      <c r="B998" s="22"/>
      <c r="C998" s="41"/>
      <c r="D998" s="41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</row>
    <row r="999" spans="1:18" ht="13" x14ac:dyDescent="0.15">
      <c r="A999" s="22"/>
      <c r="B999" s="22"/>
      <c r="C999" s="41"/>
      <c r="D999" s="41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</row>
    <row r="1000" spans="1:18" ht="13" x14ac:dyDescent="0.15">
      <c r="A1000" s="22"/>
      <c r="B1000" s="22"/>
      <c r="C1000" s="41"/>
      <c r="D1000" s="41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</row>
  </sheetData>
  <hyperlinks>
    <hyperlink ref="E6" r:id="rId1" xr:uid="{00000000-0004-0000-0500-000000000000}"/>
    <hyperlink ref="E9" r:id="rId2" xr:uid="{00000000-0004-0000-0500-000001000000}"/>
    <hyperlink ref="E16" r:id="rId3" xr:uid="{00000000-0004-0000-0500-000002000000}"/>
    <hyperlink ref="E25" r:id="rId4" xr:uid="{00000000-0004-0000-0500-000003000000}"/>
    <hyperlink ref="E26" r:id="rId5" xr:uid="{00000000-0004-0000-0500-000004000000}"/>
    <hyperlink ref="E29" r:id="rId6" xr:uid="{00000000-0004-0000-0500-000005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G973"/>
  <sheetViews>
    <sheetView workbookViewId="0">
      <pane ySplit="1" topLeftCell="A2" activePane="bottomLeft" state="frozen"/>
      <selection pane="bottomLeft"/>
    </sheetView>
  </sheetViews>
  <sheetFormatPr baseColWidth="10" defaultColWidth="12.6640625" defaultRowHeight="15.75" customHeight="1" x14ac:dyDescent="0.15"/>
  <cols>
    <col min="1" max="1" width="12.6640625" customWidth="1"/>
    <col min="2" max="2" width="3.33203125" customWidth="1"/>
    <col min="3" max="3" width="13.83203125" customWidth="1"/>
    <col min="4" max="4" width="17.1640625" customWidth="1"/>
    <col min="5" max="5" width="23.6640625" customWidth="1"/>
    <col min="6" max="6" width="25.5" customWidth="1"/>
    <col min="7" max="9" width="16.1640625" customWidth="1"/>
    <col min="10" max="10" width="19" customWidth="1"/>
    <col min="11" max="15" width="14.6640625" customWidth="1"/>
  </cols>
  <sheetData>
    <row r="1" spans="1:33" ht="15.75" customHeight="1" x14ac:dyDescent="0.15">
      <c r="A1" s="42" t="s">
        <v>1226</v>
      </c>
      <c r="B1" s="42" t="s">
        <v>1227</v>
      </c>
      <c r="C1" s="42" t="s">
        <v>1228</v>
      </c>
      <c r="D1" s="42" t="s">
        <v>1229</v>
      </c>
      <c r="E1" s="43" t="s">
        <v>1230</v>
      </c>
      <c r="F1" s="43" t="s">
        <v>1231</v>
      </c>
      <c r="G1" s="44" t="s">
        <v>1232</v>
      </c>
      <c r="H1" s="44" t="s">
        <v>1233</v>
      </c>
      <c r="I1" s="43" t="s">
        <v>1234</v>
      </c>
      <c r="J1" s="43" t="s">
        <v>1235</v>
      </c>
      <c r="K1" s="43" t="s">
        <v>1236</v>
      </c>
      <c r="L1" s="43" t="s">
        <v>1237</v>
      </c>
      <c r="M1" s="43" t="s">
        <v>1238</v>
      </c>
      <c r="N1" s="43" t="s">
        <v>1239</v>
      </c>
      <c r="O1" s="43" t="s">
        <v>1240</v>
      </c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ht="15.75" customHeight="1" x14ac:dyDescent="0.15">
      <c r="A2" s="46" t="s">
        <v>1241</v>
      </c>
      <c r="B2" s="46">
        <v>2</v>
      </c>
      <c r="C2" s="46" t="s">
        <v>1242</v>
      </c>
      <c r="D2" s="46">
        <v>2</v>
      </c>
      <c r="E2" s="47">
        <v>8308</v>
      </c>
      <c r="F2" s="47">
        <v>88</v>
      </c>
      <c r="G2" s="48">
        <v>0.44425585000000001</v>
      </c>
      <c r="H2" s="48">
        <v>2.8473299000000001</v>
      </c>
      <c r="I2" s="49">
        <f t="shared" ref="I2:I4" si="0">AVERAGE(K2:O2)</f>
        <v>184.2</v>
      </c>
      <c r="J2" s="49">
        <f t="shared" ref="J2:J4" si="1">STDEV(K2:O2)</f>
        <v>4.0865633483405102</v>
      </c>
      <c r="K2" s="50">
        <v>185</v>
      </c>
      <c r="L2" s="50">
        <v>182</v>
      </c>
      <c r="M2" s="50">
        <v>182</v>
      </c>
      <c r="N2" s="50">
        <v>191</v>
      </c>
      <c r="O2" s="50">
        <v>181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spans="1:33" ht="15.75" customHeight="1" x14ac:dyDescent="0.15">
      <c r="A3" s="46" t="s">
        <v>1241</v>
      </c>
      <c r="B3" s="46">
        <v>3</v>
      </c>
      <c r="C3" s="46" t="s">
        <v>1242</v>
      </c>
      <c r="D3" s="46">
        <v>2</v>
      </c>
      <c r="E3" s="47">
        <v>307432</v>
      </c>
      <c r="F3" s="47">
        <v>66</v>
      </c>
      <c r="G3" s="48">
        <v>1.490554E-2</v>
      </c>
      <c r="H3" s="48">
        <v>0.11256558</v>
      </c>
      <c r="I3" s="49">
        <f t="shared" si="0"/>
        <v>9355</v>
      </c>
      <c r="J3" s="49">
        <f t="shared" si="1"/>
        <v>36.585516259853435</v>
      </c>
      <c r="K3" s="50">
        <v>9321</v>
      </c>
      <c r="L3" s="50">
        <v>9402</v>
      </c>
      <c r="M3" s="50">
        <v>9372</v>
      </c>
      <c r="N3" s="50">
        <v>9315</v>
      </c>
      <c r="O3" s="50">
        <v>9365</v>
      </c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1:33" ht="15.75" customHeight="1" x14ac:dyDescent="0.15">
      <c r="A4" s="46" t="s">
        <v>1241</v>
      </c>
      <c r="B4" s="46">
        <v>4</v>
      </c>
      <c r="C4" s="46" t="s">
        <v>1242</v>
      </c>
      <c r="D4" s="46">
        <v>16</v>
      </c>
      <c r="E4" s="47">
        <v>7920936</v>
      </c>
      <c r="F4" s="47">
        <v>21</v>
      </c>
      <c r="G4" s="48">
        <v>6.5695E-4</v>
      </c>
      <c r="H4" s="48">
        <v>4.99315E-3</v>
      </c>
      <c r="I4" s="49">
        <f t="shared" si="0"/>
        <v>167259.6</v>
      </c>
      <c r="J4" s="49">
        <f t="shared" si="1"/>
        <v>6094.2120327405746</v>
      </c>
      <c r="K4" s="52">
        <v>175693</v>
      </c>
      <c r="L4" s="47">
        <v>159118</v>
      </c>
      <c r="M4" s="47">
        <v>169862</v>
      </c>
      <c r="N4" s="47">
        <v>165505</v>
      </c>
      <c r="O4" s="47">
        <v>166120</v>
      </c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1:33" ht="15.75" customHeight="1" x14ac:dyDescent="0.15">
      <c r="A5" s="46" t="s">
        <v>1241</v>
      </c>
      <c r="B5" s="46">
        <v>5</v>
      </c>
      <c r="C5" s="46" t="s">
        <v>103</v>
      </c>
      <c r="D5" s="46" t="s">
        <v>103</v>
      </c>
      <c r="E5" s="47">
        <v>152431180</v>
      </c>
      <c r="F5" s="47" t="s">
        <v>103</v>
      </c>
      <c r="G5" s="53" t="s">
        <v>103</v>
      </c>
      <c r="H5" s="53" t="s">
        <v>103</v>
      </c>
      <c r="I5" s="47" t="s">
        <v>103</v>
      </c>
      <c r="J5" s="47" t="s">
        <v>103</v>
      </c>
      <c r="K5" s="50" t="s">
        <v>103</v>
      </c>
      <c r="L5" s="50" t="s">
        <v>103</v>
      </c>
      <c r="M5" s="50" t="s">
        <v>103</v>
      </c>
      <c r="N5" s="50" t="s">
        <v>103</v>
      </c>
      <c r="O5" s="50" t="s">
        <v>103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1:33" ht="15.75" customHeight="1" x14ac:dyDescent="0.15">
      <c r="A6" s="46" t="s">
        <v>1243</v>
      </c>
      <c r="B6" s="46">
        <v>3</v>
      </c>
      <c r="C6" s="46" t="s">
        <v>1242</v>
      </c>
      <c r="D6" s="46">
        <v>2</v>
      </c>
      <c r="E6" s="47">
        <v>347</v>
      </c>
      <c r="F6" s="47">
        <v>29</v>
      </c>
      <c r="G6" s="53">
        <v>0.72680028100000005</v>
      </c>
      <c r="H6" s="48">
        <v>7.0973880000000003E-2</v>
      </c>
      <c r="I6" s="49">
        <f t="shared" ref="I6:I9" si="2">AVERAGE(K6:O6)</f>
        <v>20.6</v>
      </c>
      <c r="J6" s="49">
        <f t="shared" ref="J6:J9" si="3">STDEV(K6:O6)</f>
        <v>0.54772255750516607</v>
      </c>
      <c r="K6" s="50">
        <v>21</v>
      </c>
      <c r="L6" s="50">
        <v>20</v>
      </c>
      <c r="M6" s="50">
        <v>21</v>
      </c>
      <c r="N6" s="50">
        <v>20</v>
      </c>
      <c r="O6" s="50">
        <v>21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1:33" ht="15.75" customHeight="1" x14ac:dyDescent="0.15">
      <c r="A7" s="46" t="s">
        <v>1243</v>
      </c>
      <c r="B7" s="46">
        <v>4</v>
      </c>
      <c r="C7" s="46" t="s">
        <v>1242</v>
      </c>
      <c r="D7" s="46">
        <v>2</v>
      </c>
      <c r="E7" s="47">
        <v>34</v>
      </c>
      <c r="F7" s="47">
        <v>14</v>
      </c>
      <c r="G7" s="48">
        <v>1.6734147100000001</v>
      </c>
      <c r="H7" s="48">
        <v>2.5097060000000001E-2</v>
      </c>
      <c r="I7" s="49">
        <f t="shared" si="2"/>
        <v>11.2</v>
      </c>
      <c r="J7" s="49">
        <f t="shared" si="3"/>
        <v>0.44721359549995793</v>
      </c>
      <c r="K7" s="50">
        <v>11</v>
      </c>
      <c r="L7" s="50">
        <v>11</v>
      </c>
      <c r="M7" s="50">
        <v>11</v>
      </c>
      <c r="N7" s="50">
        <v>12</v>
      </c>
      <c r="O7" s="50">
        <v>11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1:33" ht="15.75" customHeight="1" x14ac:dyDescent="0.15">
      <c r="A8" s="46" t="s">
        <v>1243</v>
      </c>
      <c r="B8" s="46">
        <v>5</v>
      </c>
      <c r="C8" s="46" t="s">
        <v>1242</v>
      </c>
      <c r="D8" s="46">
        <v>2</v>
      </c>
      <c r="E8" s="47">
        <v>8</v>
      </c>
      <c r="F8" s="47">
        <v>5</v>
      </c>
      <c r="G8" s="48">
        <v>2.1463999999999999</v>
      </c>
      <c r="H8" s="48">
        <v>0</v>
      </c>
      <c r="I8" s="49">
        <f t="shared" si="2"/>
        <v>10</v>
      </c>
      <c r="J8" s="49">
        <f t="shared" si="3"/>
        <v>0</v>
      </c>
      <c r="K8" s="50">
        <v>10</v>
      </c>
      <c r="L8" s="50">
        <v>10</v>
      </c>
      <c r="M8" s="50">
        <v>10</v>
      </c>
      <c r="N8" s="50">
        <v>10</v>
      </c>
      <c r="O8" s="50">
        <v>10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1:33" ht="15.75" customHeight="1" x14ac:dyDescent="0.15">
      <c r="A9" s="54" t="s">
        <v>1243</v>
      </c>
      <c r="B9" s="54">
        <v>6</v>
      </c>
      <c r="C9" s="54" t="s">
        <v>1242</v>
      </c>
      <c r="D9" s="54">
        <v>2</v>
      </c>
      <c r="E9" s="55">
        <v>1</v>
      </c>
      <c r="F9" s="55">
        <v>1</v>
      </c>
      <c r="G9" s="56">
        <v>2.4994000000000001</v>
      </c>
      <c r="H9" s="56">
        <v>0</v>
      </c>
      <c r="I9" s="57">
        <f t="shared" si="2"/>
        <v>9.6</v>
      </c>
      <c r="J9" s="57">
        <f t="shared" si="3"/>
        <v>0.54772255750516607</v>
      </c>
      <c r="K9" s="58">
        <v>10</v>
      </c>
      <c r="L9" s="58">
        <v>10</v>
      </c>
      <c r="M9" s="58">
        <v>9</v>
      </c>
      <c r="N9" s="58">
        <v>10</v>
      </c>
      <c r="O9" s="58">
        <v>9</v>
      </c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1:33" ht="15.75" customHeight="1" x14ac:dyDescent="0.15">
      <c r="A10" s="51"/>
      <c r="B10" s="51"/>
      <c r="C10" s="46"/>
      <c r="D10" s="51"/>
      <c r="E10" s="49"/>
      <c r="F10" s="49"/>
      <c r="G10" s="59"/>
      <c r="H10" s="59"/>
      <c r="I10" s="49"/>
      <c r="J10" s="49"/>
      <c r="K10" s="49"/>
      <c r="L10" s="49"/>
      <c r="M10" s="49"/>
      <c r="N10" s="49"/>
      <c r="O10" s="49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1:33" ht="15.75" customHeight="1" x14ac:dyDescent="0.15">
      <c r="A11" s="51"/>
      <c r="B11" s="51"/>
      <c r="C11" s="51"/>
      <c r="D11" s="51"/>
      <c r="E11" s="49"/>
      <c r="F11" s="49"/>
      <c r="G11" s="59"/>
      <c r="H11" s="59"/>
      <c r="I11" s="49"/>
      <c r="J11" s="49"/>
      <c r="K11" s="49"/>
      <c r="L11" s="49"/>
      <c r="M11" s="49"/>
      <c r="N11" s="49"/>
      <c r="O11" s="49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3" ht="15.75" customHeight="1" x14ac:dyDescent="0.15">
      <c r="A12" s="51"/>
      <c r="B12" s="51"/>
      <c r="C12" s="51"/>
      <c r="D12" s="51"/>
      <c r="E12" s="49"/>
      <c r="F12" s="49"/>
      <c r="G12" s="59"/>
      <c r="H12" s="59"/>
      <c r="I12" s="49"/>
      <c r="J12" s="49"/>
      <c r="K12" s="49"/>
      <c r="L12" s="49"/>
      <c r="M12" s="49"/>
      <c r="N12" s="49"/>
      <c r="O12" s="49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1:33" ht="15.75" customHeight="1" x14ac:dyDescent="0.15">
      <c r="A13" s="51"/>
      <c r="B13" s="51"/>
      <c r="C13" s="51"/>
      <c r="D13" s="51"/>
      <c r="E13" s="49"/>
      <c r="F13" s="49"/>
      <c r="G13" s="59"/>
      <c r="H13" s="59"/>
      <c r="I13" s="49"/>
      <c r="J13" s="49"/>
      <c r="K13" s="49"/>
      <c r="L13" s="49"/>
      <c r="M13" s="49"/>
      <c r="N13" s="49"/>
      <c r="O13" s="49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1:33" ht="15.75" customHeight="1" x14ac:dyDescent="0.15">
      <c r="A14" s="51"/>
      <c r="B14" s="51"/>
      <c r="C14" s="51"/>
      <c r="D14" s="51"/>
      <c r="E14" s="49"/>
      <c r="F14" s="49"/>
      <c r="G14" s="59"/>
      <c r="H14" s="59"/>
      <c r="I14" s="49"/>
      <c r="J14" s="49"/>
      <c r="K14" s="49"/>
      <c r="L14" s="49"/>
      <c r="M14" s="49"/>
      <c r="N14" s="49"/>
      <c r="O14" s="49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1:33" ht="15.75" customHeight="1" x14ac:dyDescent="0.15">
      <c r="A15" s="51"/>
      <c r="B15" s="51"/>
      <c r="C15" s="51"/>
      <c r="D15" s="51"/>
      <c r="E15" s="49"/>
      <c r="F15" s="49"/>
      <c r="G15" s="59"/>
      <c r="H15" s="59"/>
      <c r="I15" s="49"/>
      <c r="J15" s="49"/>
      <c r="K15" s="49"/>
      <c r="L15" s="49"/>
      <c r="M15" s="49"/>
      <c r="N15" s="49"/>
      <c r="O15" s="49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1:33" ht="15.75" customHeight="1" x14ac:dyDescent="0.15">
      <c r="A16" s="51"/>
      <c r="B16" s="51"/>
      <c r="C16" s="51"/>
      <c r="D16" s="51"/>
      <c r="E16" s="49"/>
      <c r="F16" s="49"/>
      <c r="G16" s="59"/>
      <c r="H16" s="59"/>
      <c r="I16" s="49"/>
      <c r="J16" s="49"/>
      <c r="K16" s="49"/>
      <c r="L16" s="49"/>
      <c r="M16" s="49"/>
      <c r="N16" s="49"/>
      <c r="O16" s="49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1:33" ht="15.75" customHeight="1" x14ac:dyDescent="0.15">
      <c r="A17" s="51"/>
      <c r="B17" s="51"/>
      <c r="C17" s="51"/>
      <c r="D17" s="51"/>
      <c r="E17" s="49"/>
      <c r="F17" s="49"/>
      <c r="G17" s="59"/>
      <c r="H17" s="59"/>
      <c r="I17" s="49"/>
      <c r="J17" s="49"/>
      <c r="K17" s="49"/>
      <c r="L17" s="49"/>
      <c r="M17" s="49"/>
      <c r="N17" s="49"/>
      <c r="O17" s="49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1:33" ht="15.75" customHeight="1" x14ac:dyDescent="0.15">
      <c r="A18" s="51"/>
      <c r="B18" s="51"/>
      <c r="C18" s="51"/>
      <c r="D18" s="51"/>
      <c r="E18" s="49"/>
      <c r="F18" s="49"/>
      <c r="G18" s="59"/>
      <c r="H18" s="59"/>
      <c r="I18" s="49"/>
      <c r="J18" s="49"/>
      <c r="K18" s="49"/>
      <c r="L18" s="49"/>
      <c r="M18" s="49"/>
      <c r="N18" s="49"/>
      <c r="O18" s="49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1:33" ht="15.75" customHeight="1" x14ac:dyDescent="0.15">
      <c r="A19" s="51"/>
      <c r="B19" s="51"/>
      <c r="C19" s="51"/>
      <c r="D19" s="51"/>
      <c r="E19" s="49"/>
      <c r="F19" s="49"/>
      <c r="G19" s="59"/>
      <c r="H19" s="59"/>
      <c r="I19" s="49"/>
      <c r="J19" s="49"/>
      <c r="K19" s="49"/>
      <c r="L19" s="49"/>
      <c r="M19" s="49"/>
      <c r="N19" s="49"/>
      <c r="O19" s="49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1:33" ht="15.75" customHeight="1" x14ac:dyDescent="0.15">
      <c r="A20" s="51"/>
      <c r="B20" s="51"/>
      <c r="C20" s="51"/>
      <c r="D20" s="51"/>
      <c r="E20" s="49"/>
      <c r="F20" s="49"/>
      <c r="G20" s="59"/>
      <c r="H20" s="59"/>
      <c r="I20" s="49"/>
      <c r="J20" s="49"/>
      <c r="K20" s="49"/>
      <c r="L20" s="49"/>
      <c r="M20" s="49"/>
      <c r="N20" s="49"/>
      <c r="O20" s="49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1:33" ht="15.75" customHeight="1" x14ac:dyDescent="0.15">
      <c r="A21" s="51"/>
      <c r="B21" s="51"/>
      <c r="C21" s="51"/>
      <c r="D21" s="51"/>
      <c r="E21" s="49"/>
      <c r="F21" s="49"/>
      <c r="G21" s="59"/>
      <c r="H21" s="59"/>
      <c r="I21" s="49"/>
      <c r="J21" s="49"/>
      <c r="K21" s="49"/>
      <c r="L21" s="49"/>
      <c r="M21" s="49"/>
      <c r="N21" s="49"/>
      <c r="O21" s="49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  <row r="22" spans="1:33" ht="15.75" customHeight="1" x14ac:dyDescent="0.15">
      <c r="A22" s="51"/>
      <c r="B22" s="51"/>
      <c r="C22" s="51"/>
      <c r="D22" s="51"/>
      <c r="E22" s="49"/>
      <c r="F22" s="49"/>
      <c r="G22" s="59"/>
      <c r="H22" s="59"/>
      <c r="I22" s="49"/>
      <c r="J22" s="49"/>
      <c r="K22" s="49"/>
      <c r="L22" s="49"/>
      <c r="M22" s="49"/>
      <c r="N22" s="49"/>
      <c r="O22" s="49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</row>
    <row r="23" spans="1:33" ht="15.75" customHeight="1" x14ac:dyDescent="0.15">
      <c r="A23" s="51"/>
      <c r="B23" s="51"/>
      <c r="C23" s="51"/>
      <c r="D23" s="51"/>
      <c r="E23" s="49"/>
      <c r="F23" s="49"/>
      <c r="G23" s="59"/>
      <c r="H23" s="59"/>
      <c r="I23" s="49"/>
      <c r="J23" s="49"/>
      <c r="K23" s="49"/>
      <c r="L23" s="49"/>
      <c r="M23" s="49"/>
      <c r="N23" s="49"/>
      <c r="O23" s="49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</row>
    <row r="24" spans="1:33" ht="15.75" customHeight="1" x14ac:dyDescent="0.15">
      <c r="A24" s="51"/>
      <c r="B24" s="51"/>
      <c r="C24" s="51"/>
      <c r="D24" s="51"/>
      <c r="E24" s="49"/>
      <c r="F24" s="49"/>
      <c r="G24" s="59"/>
      <c r="H24" s="59"/>
      <c r="I24" s="49"/>
      <c r="J24" s="49"/>
      <c r="K24" s="49"/>
      <c r="L24" s="49"/>
      <c r="M24" s="49"/>
      <c r="N24" s="49"/>
      <c r="O24" s="49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</row>
    <row r="25" spans="1:33" ht="15.75" customHeight="1" x14ac:dyDescent="0.15">
      <c r="A25" s="51"/>
      <c r="B25" s="51"/>
      <c r="C25" s="51"/>
      <c r="D25" s="51"/>
      <c r="E25" s="49"/>
      <c r="F25" s="49"/>
      <c r="G25" s="59"/>
      <c r="H25" s="59"/>
      <c r="I25" s="49"/>
      <c r="J25" s="49"/>
      <c r="K25" s="49"/>
      <c r="L25" s="49"/>
      <c r="M25" s="49"/>
      <c r="N25" s="49"/>
      <c r="O25" s="49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</row>
    <row r="26" spans="1:33" ht="15.75" customHeight="1" x14ac:dyDescent="0.15">
      <c r="A26" s="51"/>
      <c r="B26" s="51"/>
      <c r="C26" s="51"/>
      <c r="D26" s="51"/>
      <c r="E26" s="49"/>
      <c r="F26" s="49"/>
      <c r="G26" s="59"/>
      <c r="H26" s="59"/>
      <c r="I26" s="49"/>
      <c r="J26" s="49"/>
      <c r="K26" s="49"/>
      <c r="L26" s="49"/>
      <c r="M26" s="49"/>
      <c r="N26" s="49"/>
      <c r="O26" s="49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</row>
    <row r="27" spans="1:33" ht="15.75" customHeight="1" x14ac:dyDescent="0.15">
      <c r="A27" s="51"/>
      <c r="B27" s="51"/>
      <c r="C27" s="51"/>
      <c r="D27" s="51"/>
      <c r="E27" s="49"/>
      <c r="F27" s="49"/>
      <c r="G27" s="59"/>
      <c r="H27" s="59"/>
      <c r="I27" s="49"/>
      <c r="J27" s="49"/>
      <c r="K27" s="49"/>
      <c r="L27" s="49"/>
      <c r="M27" s="49"/>
      <c r="N27" s="49"/>
      <c r="O27" s="49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</row>
    <row r="28" spans="1:33" ht="15.75" customHeight="1" x14ac:dyDescent="0.15">
      <c r="A28" s="51"/>
      <c r="B28" s="51"/>
      <c r="C28" s="51"/>
      <c r="D28" s="51"/>
      <c r="E28" s="49"/>
      <c r="F28" s="49"/>
      <c r="G28" s="59"/>
      <c r="H28" s="59"/>
      <c r="I28" s="49"/>
      <c r="J28" s="49"/>
      <c r="K28" s="49"/>
      <c r="L28" s="49"/>
      <c r="M28" s="49"/>
      <c r="N28" s="49"/>
      <c r="O28" s="49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</row>
    <row r="29" spans="1:33" ht="15.75" customHeight="1" x14ac:dyDescent="0.15">
      <c r="A29" s="51"/>
      <c r="B29" s="51"/>
      <c r="C29" s="51"/>
      <c r="D29" s="51"/>
      <c r="E29" s="49"/>
      <c r="F29" s="49"/>
      <c r="G29" s="59"/>
      <c r="H29" s="59"/>
      <c r="I29" s="49"/>
      <c r="J29" s="49"/>
      <c r="K29" s="49"/>
      <c r="L29" s="49"/>
      <c r="M29" s="49"/>
      <c r="N29" s="49"/>
      <c r="O29" s="49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</row>
    <row r="30" spans="1:33" ht="15.75" customHeight="1" x14ac:dyDescent="0.15">
      <c r="A30" s="51"/>
      <c r="B30" s="51"/>
      <c r="C30" s="51"/>
      <c r="D30" s="51"/>
      <c r="E30" s="49"/>
      <c r="F30" s="49"/>
      <c r="G30" s="59"/>
      <c r="H30" s="59"/>
      <c r="I30" s="49"/>
      <c r="J30" s="49"/>
      <c r="K30" s="49"/>
      <c r="L30" s="49"/>
      <c r="M30" s="49"/>
      <c r="N30" s="49"/>
      <c r="O30" s="49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</row>
    <row r="31" spans="1:33" ht="15.75" customHeight="1" x14ac:dyDescent="0.15">
      <c r="A31" s="51"/>
      <c r="B31" s="51"/>
      <c r="C31" s="51"/>
      <c r="D31" s="51"/>
      <c r="E31" s="49"/>
      <c r="F31" s="49"/>
      <c r="G31" s="59"/>
      <c r="H31" s="59"/>
      <c r="I31" s="49"/>
      <c r="J31" s="49"/>
      <c r="K31" s="49"/>
      <c r="L31" s="49"/>
      <c r="M31" s="49"/>
      <c r="N31" s="49"/>
      <c r="O31" s="49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</row>
    <row r="32" spans="1:33" ht="15.75" customHeight="1" x14ac:dyDescent="0.15">
      <c r="A32" s="51"/>
      <c r="B32" s="51"/>
      <c r="C32" s="51"/>
      <c r="D32" s="51"/>
      <c r="E32" s="49"/>
      <c r="F32" s="49"/>
      <c r="G32" s="59"/>
      <c r="H32" s="59"/>
      <c r="I32" s="49"/>
      <c r="J32" s="49"/>
      <c r="K32" s="49"/>
      <c r="L32" s="49"/>
      <c r="M32" s="49"/>
      <c r="N32" s="49"/>
      <c r="O32" s="49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</row>
    <row r="33" spans="1:33" ht="15.75" customHeight="1" x14ac:dyDescent="0.15">
      <c r="A33" s="51"/>
      <c r="B33" s="51"/>
      <c r="C33" s="51"/>
      <c r="D33" s="51"/>
      <c r="E33" s="49"/>
      <c r="F33" s="49"/>
      <c r="G33" s="59"/>
      <c r="H33" s="59"/>
      <c r="I33" s="49"/>
      <c r="J33" s="49"/>
      <c r="K33" s="49"/>
      <c r="L33" s="49"/>
      <c r="M33" s="49"/>
      <c r="N33" s="49"/>
      <c r="O33" s="49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</row>
    <row r="34" spans="1:33" ht="15.75" customHeight="1" x14ac:dyDescent="0.15">
      <c r="A34" s="51"/>
      <c r="B34" s="51"/>
      <c r="C34" s="51"/>
      <c r="D34" s="51"/>
      <c r="E34" s="49"/>
      <c r="F34" s="49"/>
      <c r="G34" s="59"/>
      <c r="H34" s="59"/>
      <c r="I34" s="49"/>
      <c r="J34" s="49"/>
      <c r="K34" s="49"/>
      <c r="L34" s="49"/>
      <c r="M34" s="49"/>
      <c r="N34" s="49"/>
      <c r="O34" s="49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</row>
    <row r="35" spans="1:33" ht="15.75" customHeight="1" x14ac:dyDescent="0.15">
      <c r="A35" s="51"/>
      <c r="B35" s="51"/>
      <c r="C35" s="51"/>
      <c r="D35" s="51"/>
      <c r="E35" s="49"/>
      <c r="F35" s="49"/>
      <c r="G35" s="59"/>
      <c r="H35" s="59"/>
      <c r="I35" s="49"/>
      <c r="J35" s="49"/>
      <c r="K35" s="49"/>
      <c r="L35" s="49"/>
      <c r="M35" s="49"/>
      <c r="N35" s="49"/>
      <c r="O35" s="49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</row>
    <row r="36" spans="1:33" ht="15.75" customHeight="1" x14ac:dyDescent="0.15">
      <c r="A36" s="51"/>
      <c r="B36" s="51"/>
      <c r="C36" s="51"/>
      <c r="D36" s="51"/>
      <c r="E36" s="49"/>
      <c r="F36" s="49"/>
      <c r="G36" s="59"/>
      <c r="H36" s="59"/>
      <c r="I36" s="49"/>
      <c r="J36" s="49"/>
      <c r="K36" s="49"/>
      <c r="L36" s="49"/>
      <c r="M36" s="49"/>
      <c r="N36" s="49"/>
      <c r="O36" s="49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</row>
    <row r="37" spans="1:33" ht="15.75" customHeight="1" x14ac:dyDescent="0.15">
      <c r="A37" s="51"/>
      <c r="B37" s="51"/>
      <c r="C37" s="51"/>
      <c r="D37" s="51"/>
      <c r="E37" s="49"/>
      <c r="F37" s="49"/>
      <c r="G37" s="59"/>
      <c r="H37" s="59"/>
      <c r="I37" s="49"/>
      <c r="J37" s="49"/>
      <c r="K37" s="49"/>
      <c r="L37" s="49"/>
      <c r="M37" s="49"/>
      <c r="N37" s="49"/>
      <c r="O37" s="49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</row>
    <row r="38" spans="1:33" ht="15.75" customHeight="1" x14ac:dyDescent="0.15">
      <c r="A38" s="51"/>
      <c r="B38" s="51"/>
      <c r="C38" s="51"/>
      <c r="D38" s="51"/>
      <c r="E38" s="49"/>
      <c r="F38" s="49"/>
      <c r="G38" s="59"/>
      <c r="H38" s="59"/>
      <c r="I38" s="49"/>
      <c r="J38" s="49"/>
      <c r="K38" s="49"/>
      <c r="L38" s="49"/>
      <c r="M38" s="49"/>
      <c r="N38" s="49"/>
      <c r="O38" s="49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</row>
    <row r="39" spans="1:33" ht="15.75" customHeight="1" x14ac:dyDescent="0.15">
      <c r="A39" s="51"/>
      <c r="B39" s="51"/>
      <c r="C39" s="51"/>
      <c r="D39" s="51"/>
      <c r="E39" s="49"/>
      <c r="F39" s="49"/>
      <c r="G39" s="59"/>
      <c r="H39" s="59"/>
      <c r="I39" s="49"/>
      <c r="J39" s="49"/>
      <c r="K39" s="49"/>
      <c r="L39" s="49"/>
      <c r="M39" s="49"/>
      <c r="N39" s="49"/>
      <c r="O39" s="49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</row>
    <row r="40" spans="1:33" ht="15.75" customHeight="1" x14ac:dyDescent="0.15">
      <c r="A40" s="51"/>
      <c r="B40" s="51"/>
      <c r="C40" s="51"/>
      <c r="D40" s="51"/>
      <c r="E40" s="49"/>
      <c r="F40" s="49"/>
      <c r="G40" s="59"/>
      <c r="H40" s="59"/>
      <c r="I40" s="49"/>
      <c r="J40" s="49"/>
      <c r="K40" s="49"/>
      <c r="L40" s="49"/>
      <c r="M40" s="49"/>
      <c r="N40" s="49"/>
      <c r="O40" s="49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</row>
    <row r="41" spans="1:33" ht="15.75" customHeight="1" x14ac:dyDescent="0.15">
      <c r="A41" s="51"/>
      <c r="B41" s="51"/>
      <c r="C41" s="51"/>
      <c r="D41" s="51"/>
      <c r="E41" s="49"/>
      <c r="F41" s="49"/>
      <c r="G41" s="59"/>
      <c r="H41" s="59"/>
      <c r="I41" s="49"/>
      <c r="J41" s="49"/>
      <c r="K41" s="49"/>
      <c r="L41" s="49"/>
      <c r="M41" s="49"/>
      <c r="N41" s="49"/>
      <c r="O41" s="49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</row>
    <row r="42" spans="1:33" ht="15.75" customHeight="1" x14ac:dyDescent="0.15">
      <c r="A42" s="51"/>
      <c r="B42" s="51"/>
      <c r="C42" s="51"/>
      <c r="D42" s="51"/>
      <c r="E42" s="49"/>
      <c r="F42" s="49"/>
      <c r="G42" s="59"/>
      <c r="H42" s="59"/>
      <c r="I42" s="49"/>
      <c r="J42" s="49"/>
      <c r="K42" s="49"/>
      <c r="L42" s="49"/>
      <c r="M42" s="49"/>
      <c r="N42" s="49"/>
      <c r="O42" s="49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</row>
    <row r="43" spans="1:33" ht="15.75" customHeight="1" x14ac:dyDescent="0.15">
      <c r="A43" s="51"/>
      <c r="B43" s="51"/>
      <c r="C43" s="51"/>
      <c r="D43" s="51"/>
      <c r="E43" s="49"/>
      <c r="F43" s="49"/>
      <c r="G43" s="59"/>
      <c r="H43" s="59"/>
      <c r="I43" s="49"/>
      <c r="J43" s="49"/>
      <c r="K43" s="49"/>
      <c r="L43" s="49"/>
      <c r="M43" s="49"/>
      <c r="N43" s="49"/>
      <c r="O43" s="49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</row>
    <row r="44" spans="1:33" ht="15.75" customHeight="1" x14ac:dyDescent="0.15">
      <c r="A44" s="51"/>
      <c r="B44" s="51"/>
      <c r="C44" s="51"/>
      <c r="D44" s="51"/>
      <c r="E44" s="49"/>
      <c r="F44" s="49"/>
      <c r="G44" s="59"/>
      <c r="H44" s="59"/>
      <c r="I44" s="49"/>
      <c r="J44" s="49"/>
      <c r="K44" s="49"/>
      <c r="L44" s="49"/>
      <c r="M44" s="49"/>
      <c r="N44" s="49"/>
      <c r="O44" s="49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</row>
    <row r="45" spans="1:33" ht="15.75" customHeight="1" x14ac:dyDescent="0.15">
      <c r="A45" s="51"/>
      <c r="B45" s="51"/>
      <c r="C45" s="51"/>
      <c r="D45" s="51"/>
      <c r="E45" s="49"/>
      <c r="F45" s="49"/>
      <c r="G45" s="59"/>
      <c r="H45" s="59"/>
      <c r="I45" s="49"/>
      <c r="J45" s="49"/>
      <c r="K45" s="49"/>
      <c r="L45" s="49"/>
      <c r="M45" s="49"/>
      <c r="N45" s="49"/>
      <c r="O45" s="49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</row>
    <row r="46" spans="1:33" ht="15.75" customHeight="1" x14ac:dyDescent="0.15">
      <c r="A46" s="51"/>
      <c r="B46" s="51"/>
      <c r="C46" s="51"/>
      <c r="D46" s="51"/>
      <c r="E46" s="49"/>
      <c r="F46" s="49"/>
      <c r="G46" s="59"/>
      <c r="H46" s="59"/>
      <c r="I46" s="49"/>
      <c r="J46" s="49"/>
      <c r="K46" s="49"/>
      <c r="L46" s="49"/>
      <c r="M46" s="49"/>
      <c r="N46" s="49"/>
      <c r="O46" s="49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</row>
    <row r="47" spans="1:33" ht="15.75" customHeight="1" x14ac:dyDescent="0.15">
      <c r="A47" s="51"/>
      <c r="B47" s="51"/>
      <c r="C47" s="51"/>
      <c r="D47" s="51"/>
      <c r="E47" s="49"/>
      <c r="F47" s="49"/>
      <c r="G47" s="59"/>
      <c r="H47" s="59"/>
      <c r="I47" s="49"/>
      <c r="J47" s="49"/>
      <c r="K47" s="49"/>
      <c r="L47" s="49"/>
      <c r="M47" s="49"/>
      <c r="N47" s="49"/>
      <c r="O47" s="49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</row>
    <row r="48" spans="1:33" ht="15.75" customHeight="1" x14ac:dyDescent="0.15">
      <c r="A48" s="51"/>
      <c r="B48" s="51"/>
      <c r="C48" s="51"/>
      <c r="D48" s="51"/>
      <c r="E48" s="49"/>
      <c r="F48" s="49"/>
      <c r="G48" s="59"/>
      <c r="H48" s="59"/>
      <c r="I48" s="49"/>
      <c r="J48" s="49"/>
      <c r="K48" s="49"/>
      <c r="L48" s="49"/>
      <c r="M48" s="49"/>
      <c r="N48" s="49"/>
      <c r="O48" s="49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</row>
    <row r="49" spans="1:33" ht="15.75" customHeight="1" x14ac:dyDescent="0.15">
      <c r="A49" s="51"/>
      <c r="B49" s="51"/>
      <c r="C49" s="51"/>
      <c r="D49" s="51"/>
      <c r="E49" s="49"/>
      <c r="F49" s="49"/>
      <c r="G49" s="59"/>
      <c r="H49" s="59"/>
      <c r="I49" s="49"/>
      <c r="J49" s="49"/>
      <c r="K49" s="49"/>
      <c r="L49" s="49"/>
      <c r="M49" s="49"/>
      <c r="N49" s="49"/>
      <c r="O49" s="49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</row>
    <row r="50" spans="1:33" ht="15.75" customHeight="1" x14ac:dyDescent="0.15">
      <c r="A50" s="51"/>
      <c r="B50" s="51"/>
      <c r="C50" s="51"/>
      <c r="D50" s="51"/>
      <c r="E50" s="49"/>
      <c r="F50" s="49"/>
      <c r="G50" s="59"/>
      <c r="H50" s="59"/>
      <c r="I50" s="49"/>
      <c r="J50" s="49"/>
      <c r="K50" s="49"/>
      <c r="L50" s="49"/>
      <c r="M50" s="49"/>
      <c r="N50" s="49"/>
      <c r="O50" s="49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</row>
    <row r="51" spans="1:33" ht="15.75" customHeight="1" x14ac:dyDescent="0.15">
      <c r="A51" s="51"/>
      <c r="B51" s="51"/>
      <c r="C51" s="51"/>
      <c r="D51" s="51"/>
      <c r="E51" s="49"/>
      <c r="F51" s="49"/>
      <c r="G51" s="59"/>
      <c r="H51" s="59"/>
      <c r="I51" s="49"/>
      <c r="J51" s="49"/>
      <c r="K51" s="49"/>
      <c r="L51" s="49"/>
      <c r="M51" s="49"/>
      <c r="N51" s="49"/>
      <c r="O51" s="49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</row>
    <row r="52" spans="1:33" ht="15.75" customHeight="1" x14ac:dyDescent="0.15">
      <c r="A52" s="51"/>
      <c r="B52" s="51"/>
      <c r="C52" s="51"/>
      <c r="D52" s="51"/>
      <c r="E52" s="49"/>
      <c r="F52" s="49"/>
      <c r="G52" s="59"/>
      <c r="H52" s="59"/>
      <c r="I52" s="49"/>
      <c r="J52" s="49"/>
      <c r="K52" s="49"/>
      <c r="L52" s="49"/>
      <c r="M52" s="49"/>
      <c r="N52" s="49"/>
      <c r="O52" s="49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</row>
    <row r="53" spans="1:33" ht="15.75" customHeight="1" x14ac:dyDescent="0.15">
      <c r="A53" s="51"/>
      <c r="B53" s="51"/>
      <c r="C53" s="51"/>
      <c r="D53" s="51"/>
      <c r="E53" s="49"/>
      <c r="F53" s="49"/>
      <c r="G53" s="59"/>
      <c r="H53" s="59"/>
      <c r="I53" s="49"/>
      <c r="J53" s="49"/>
      <c r="K53" s="49"/>
      <c r="L53" s="49"/>
      <c r="M53" s="49"/>
      <c r="N53" s="49"/>
      <c r="O53" s="49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</row>
    <row r="54" spans="1:33" ht="15.75" customHeight="1" x14ac:dyDescent="0.15">
      <c r="A54" s="51"/>
      <c r="B54" s="51"/>
      <c r="C54" s="51"/>
      <c r="D54" s="51"/>
      <c r="E54" s="49"/>
      <c r="F54" s="49"/>
      <c r="G54" s="59"/>
      <c r="H54" s="59"/>
      <c r="I54" s="49"/>
      <c r="J54" s="49"/>
      <c r="K54" s="49"/>
      <c r="L54" s="49"/>
      <c r="M54" s="49"/>
      <c r="N54" s="49"/>
      <c r="O54" s="49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</row>
    <row r="55" spans="1:33" ht="15.75" customHeight="1" x14ac:dyDescent="0.15">
      <c r="A55" s="51"/>
      <c r="B55" s="51"/>
      <c r="C55" s="51"/>
      <c r="D55" s="51"/>
      <c r="E55" s="49"/>
      <c r="F55" s="49"/>
      <c r="G55" s="59"/>
      <c r="H55" s="59"/>
      <c r="I55" s="49"/>
      <c r="J55" s="49"/>
      <c r="K55" s="49"/>
      <c r="L55" s="49"/>
      <c r="M55" s="49"/>
      <c r="N55" s="49"/>
      <c r="O55" s="49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</row>
    <row r="56" spans="1:33" ht="15.75" customHeight="1" x14ac:dyDescent="0.15">
      <c r="A56" s="51"/>
      <c r="B56" s="51"/>
      <c r="C56" s="51"/>
      <c r="D56" s="51"/>
      <c r="E56" s="49"/>
      <c r="F56" s="49"/>
      <c r="G56" s="59"/>
      <c r="H56" s="59"/>
      <c r="I56" s="49"/>
      <c r="J56" s="49"/>
      <c r="K56" s="49"/>
      <c r="L56" s="49"/>
      <c r="M56" s="49"/>
      <c r="N56" s="49"/>
      <c r="O56" s="49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</row>
    <row r="57" spans="1:33" ht="15.75" customHeight="1" x14ac:dyDescent="0.15">
      <c r="A57" s="51"/>
      <c r="B57" s="51"/>
      <c r="C57" s="51"/>
      <c r="D57" s="51"/>
      <c r="E57" s="49"/>
      <c r="F57" s="49"/>
      <c r="G57" s="59"/>
      <c r="H57" s="59"/>
      <c r="I57" s="49"/>
      <c r="J57" s="49"/>
      <c r="K57" s="49"/>
      <c r="L57" s="49"/>
      <c r="M57" s="49"/>
      <c r="N57" s="49"/>
      <c r="O57" s="49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</row>
    <row r="58" spans="1:33" ht="15.75" customHeight="1" x14ac:dyDescent="0.15">
      <c r="A58" s="51"/>
      <c r="B58" s="51"/>
      <c r="C58" s="51"/>
      <c r="D58" s="51"/>
      <c r="E58" s="49"/>
      <c r="F58" s="49"/>
      <c r="G58" s="59"/>
      <c r="H58" s="59"/>
      <c r="I58" s="49"/>
      <c r="J58" s="49"/>
      <c r="K58" s="49"/>
      <c r="L58" s="49"/>
      <c r="M58" s="49"/>
      <c r="N58" s="49"/>
      <c r="O58" s="49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</row>
    <row r="59" spans="1:33" ht="15.75" customHeight="1" x14ac:dyDescent="0.15">
      <c r="A59" s="51"/>
      <c r="B59" s="51"/>
      <c r="C59" s="51"/>
      <c r="D59" s="51"/>
      <c r="E59" s="49"/>
      <c r="F59" s="49"/>
      <c r="G59" s="59"/>
      <c r="H59" s="59"/>
      <c r="I59" s="49"/>
      <c r="J59" s="49"/>
      <c r="K59" s="49"/>
      <c r="L59" s="49"/>
      <c r="M59" s="49"/>
      <c r="N59" s="49"/>
      <c r="O59" s="49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</row>
    <row r="60" spans="1:33" ht="15.75" customHeight="1" x14ac:dyDescent="0.15">
      <c r="A60" s="51"/>
      <c r="B60" s="51"/>
      <c r="C60" s="51"/>
      <c r="D60" s="51"/>
      <c r="E60" s="49"/>
      <c r="F60" s="49"/>
      <c r="G60" s="59"/>
      <c r="H60" s="59"/>
      <c r="I60" s="49"/>
      <c r="J60" s="49"/>
      <c r="K60" s="49"/>
      <c r="L60" s="49"/>
      <c r="M60" s="49"/>
      <c r="N60" s="49"/>
      <c r="O60" s="49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</row>
    <row r="61" spans="1:33" ht="15.75" customHeight="1" x14ac:dyDescent="0.15">
      <c r="A61" s="51"/>
      <c r="B61" s="51"/>
      <c r="C61" s="51"/>
      <c r="D61" s="51"/>
      <c r="E61" s="49"/>
      <c r="F61" s="49"/>
      <c r="G61" s="59"/>
      <c r="H61" s="59"/>
      <c r="I61" s="49"/>
      <c r="J61" s="49"/>
      <c r="K61" s="49"/>
      <c r="L61" s="49"/>
      <c r="M61" s="49"/>
      <c r="N61" s="49"/>
      <c r="O61" s="49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</row>
    <row r="62" spans="1:33" ht="15.75" customHeight="1" x14ac:dyDescent="0.15">
      <c r="A62" s="51"/>
      <c r="B62" s="51"/>
      <c r="C62" s="51"/>
      <c r="D62" s="51"/>
      <c r="E62" s="49"/>
      <c r="F62" s="49"/>
      <c r="G62" s="59"/>
      <c r="H62" s="59"/>
      <c r="I62" s="49"/>
      <c r="J62" s="49"/>
      <c r="K62" s="49"/>
      <c r="L62" s="49"/>
      <c r="M62" s="49"/>
      <c r="N62" s="49"/>
      <c r="O62" s="49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</row>
    <row r="63" spans="1:33" ht="15.75" customHeight="1" x14ac:dyDescent="0.15">
      <c r="A63" s="51"/>
      <c r="B63" s="51"/>
      <c r="C63" s="51"/>
      <c r="D63" s="51"/>
      <c r="E63" s="49"/>
      <c r="F63" s="49"/>
      <c r="G63" s="59"/>
      <c r="H63" s="59"/>
      <c r="I63" s="49"/>
      <c r="J63" s="49"/>
      <c r="K63" s="49"/>
      <c r="L63" s="49"/>
      <c r="M63" s="49"/>
      <c r="N63" s="49"/>
      <c r="O63" s="49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</row>
    <row r="64" spans="1:33" ht="15.75" customHeight="1" x14ac:dyDescent="0.15">
      <c r="A64" s="51"/>
      <c r="B64" s="51"/>
      <c r="C64" s="51"/>
      <c r="D64" s="51"/>
      <c r="E64" s="49"/>
      <c r="F64" s="49"/>
      <c r="G64" s="59"/>
      <c r="H64" s="59"/>
      <c r="I64" s="49"/>
      <c r="J64" s="49"/>
      <c r="K64" s="49"/>
      <c r="L64" s="49"/>
      <c r="M64" s="49"/>
      <c r="N64" s="49"/>
      <c r="O64" s="49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</row>
    <row r="65" spans="1:33" ht="15.75" customHeight="1" x14ac:dyDescent="0.15">
      <c r="A65" s="51"/>
      <c r="B65" s="51"/>
      <c r="C65" s="51"/>
      <c r="D65" s="51"/>
      <c r="E65" s="49"/>
      <c r="F65" s="49"/>
      <c r="G65" s="59"/>
      <c r="H65" s="59"/>
      <c r="I65" s="49"/>
      <c r="J65" s="49"/>
      <c r="K65" s="49"/>
      <c r="L65" s="49"/>
      <c r="M65" s="49"/>
      <c r="N65" s="49"/>
      <c r="O65" s="49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</row>
    <row r="66" spans="1:33" ht="13" x14ac:dyDescent="0.15">
      <c r="A66" s="51"/>
      <c r="B66" s="51"/>
      <c r="C66" s="51"/>
      <c r="D66" s="51"/>
      <c r="E66" s="49"/>
      <c r="F66" s="49"/>
      <c r="G66" s="59"/>
      <c r="H66" s="59"/>
      <c r="I66" s="49"/>
      <c r="J66" s="49"/>
      <c r="K66" s="49"/>
      <c r="L66" s="49"/>
      <c r="M66" s="49"/>
      <c r="N66" s="49"/>
      <c r="O66" s="49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</row>
    <row r="67" spans="1:33" ht="13" x14ac:dyDescent="0.15">
      <c r="A67" s="51"/>
      <c r="B67" s="51"/>
      <c r="C67" s="51"/>
      <c r="D67" s="51"/>
      <c r="E67" s="49"/>
      <c r="F67" s="49"/>
      <c r="G67" s="59"/>
      <c r="H67" s="59"/>
      <c r="I67" s="49"/>
      <c r="J67" s="49"/>
      <c r="K67" s="49"/>
      <c r="L67" s="49"/>
      <c r="M67" s="49"/>
      <c r="N67" s="49"/>
      <c r="O67" s="49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</row>
    <row r="68" spans="1:33" ht="13" x14ac:dyDescent="0.15">
      <c r="A68" s="51"/>
      <c r="B68" s="51"/>
      <c r="C68" s="51"/>
      <c r="D68" s="51"/>
      <c r="E68" s="49"/>
      <c r="F68" s="49"/>
      <c r="G68" s="59"/>
      <c r="H68" s="59"/>
      <c r="I68" s="49"/>
      <c r="J68" s="49"/>
      <c r="K68" s="49"/>
      <c r="L68" s="49"/>
      <c r="M68" s="49"/>
      <c r="N68" s="49"/>
      <c r="O68" s="49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</row>
    <row r="69" spans="1:33" ht="13" x14ac:dyDescent="0.15">
      <c r="A69" s="51"/>
      <c r="B69" s="51"/>
      <c r="C69" s="51"/>
      <c r="D69" s="51"/>
      <c r="E69" s="49"/>
      <c r="F69" s="49"/>
      <c r="G69" s="59"/>
      <c r="H69" s="59"/>
      <c r="I69" s="49"/>
      <c r="J69" s="49"/>
      <c r="K69" s="49"/>
      <c r="L69" s="49"/>
      <c r="M69" s="49"/>
      <c r="N69" s="49"/>
      <c r="O69" s="49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</row>
    <row r="70" spans="1:33" ht="13" x14ac:dyDescent="0.15">
      <c r="A70" s="51"/>
      <c r="B70" s="51"/>
      <c r="C70" s="51"/>
      <c r="D70" s="51"/>
      <c r="E70" s="49"/>
      <c r="F70" s="49"/>
      <c r="G70" s="59"/>
      <c r="H70" s="59"/>
      <c r="I70" s="49"/>
      <c r="J70" s="49"/>
      <c r="K70" s="49"/>
      <c r="L70" s="49"/>
      <c r="M70" s="49"/>
      <c r="N70" s="49"/>
      <c r="O70" s="49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</row>
    <row r="71" spans="1:33" ht="13" x14ac:dyDescent="0.15">
      <c r="A71" s="51"/>
      <c r="B71" s="51"/>
      <c r="C71" s="51"/>
      <c r="D71" s="51"/>
      <c r="E71" s="49"/>
      <c r="F71" s="49"/>
      <c r="G71" s="59"/>
      <c r="H71" s="59"/>
      <c r="I71" s="49"/>
      <c r="J71" s="49"/>
      <c r="K71" s="49"/>
      <c r="L71" s="49"/>
      <c r="M71" s="49"/>
      <c r="N71" s="49"/>
      <c r="O71" s="49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</row>
    <row r="72" spans="1:33" ht="13" x14ac:dyDescent="0.15">
      <c r="A72" s="51"/>
      <c r="B72" s="51"/>
      <c r="C72" s="51"/>
      <c r="D72" s="51"/>
      <c r="E72" s="49"/>
      <c r="F72" s="49"/>
      <c r="G72" s="59"/>
      <c r="H72" s="59"/>
      <c r="I72" s="49"/>
      <c r="J72" s="49"/>
      <c r="K72" s="49"/>
      <c r="L72" s="49"/>
      <c r="M72" s="49"/>
      <c r="N72" s="49"/>
      <c r="O72" s="49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</row>
    <row r="73" spans="1:33" ht="13" x14ac:dyDescent="0.15">
      <c r="A73" s="51"/>
      <c r="B73" s="51"/>
      <c r="C73" s="51"/>
      <c r="D73" s="51"/>
      <c r="E73" s="49"/>
      <c r="F73" s="49"/>
      <c r="G73" s="59"/>
      <c r="H73" s="59"/>
      <c r="I73" s="49"/>
      <c r="J73" s="49"/>
      <c r="K73" s="49"/>
      <c r="L73" s="49"/>
      <c r="M73" s="49"/>
      <c r="N73" s="49"/>
      <c r="O73" s="49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</row>
    <row r="74" spans="1:33" ht="13" x14ac:dyDescent="0.15">
      <c r="A74" s="51"/>
      <c r="B74" s="51"/>
      <c r="C74" s="51"/>
      <c r="D74" s="51"/>
      <c r="E74" s="49"/>
      <c r="F74" s="49"/>
      <c r="G74" s="59"/>
      <c r="H74" s="59"/>
      <c r="I74" s="49"/>
      <c r="J74" s="49"/>
      <c r="K74" s="49"/>
      <c r="L74" s="49"/>
      <c r="M74" s="49"/>
      <c r="N74" s="49"/>
      <c r="O74" s="49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</row>
    <row r="75" spans="1:33" ht="13" x14ac:dyDescent="0.15">
      <c r="A75" s="51"/>
      <c r="B75" s="51"/>
      <c r="C75" s="51"/>
      <c r="D75" s="51"/>
      <c r="E75" s="49"/>
      <c r="F75" s="49"/>
      <c r="G75" s="59"/>
      <c r="H75" s="59"/>
      <c r="I75" s="49"/>
      <c r="J75" s="49"/>
      <c r="K75" s="49"/>
      <c r="L75" s="49"/>
      <c r="M75" s="49"/>
      <c r="N75" s="49"/>
      <c r="O75" s="49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</row>
    <row r="76" spans="1:33" ht="13" x14ac:dyDescent="0.15">
      <c r="A76" s="51"/>
      <c r="B76" s="51"/>
      <c r="C76" s="51"/>
      <c r="D76" s="51"/>
      <c r="E76" s="49"/>
      <c r="F76" s="49"/>
      <c r="G76" s="59"/>
      <c r="H76" s="59"/>
      <c r="I76" s="49"/>
      <c r="J76" s="49"/>
      <c r="K76" s="49"/>
      <c r="L76" s="49"/>
      <c r="M76" s="49"/>
      <c r="N76" s="49"/>
      <c r="O76" s="49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</row>
    <row r="77" spans="1:33" ht="13" x14ac:dyDescent="0.15">
      <c r="A77" s="51"/>
      <c r="B77" s="51"/>
      <c r="C77" s="51"/>
      <c r="D77" s="51"/>
      <c r="E77" s="49"/>
      <c r="F77" s="49"/>
      <c r="G77" s="59"/>
      <c r="H77" s="59"/>
      <c r="I77" s="49"/>
      <c r="J77" s="49"/>
      <c r="K77" s="49"/>
      <c r="L77" s="49"/>
      <c r="M77" s="49"/>
      <c r="N77" s="49"/>
      <c r="O77" s="49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</row>
    <row r="78" spans="1:33" ht="13" x14ac:dyDescent="0.15">
      <c r="A78" s="51"/>
      <c r="B78" s="51"/>
      <c r="C78" s="51"/>
      <c r="D78" s="51"/>
      <c r="E78" s="49"/>
      <c r="F78" s="49"/>
      <c r="G78" s="59"/>
      <c r="H78" s="59"/>
      <c r="I78" s="49"/>
      <c r="J78" s="49"/>
      <c r="K78" s="49"/>
      <c r="L78" s="49"/>
      <c r="M78" s="49"/>
      <c r="N78" s="49"/>
      <c r="O78" s="49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</row>
    <row r="79" spans="1:33" ht="13" x14ac:dyDescent="0.15">
      <c r="A79" s="51"/>
      <c r="B79" s="51"/>
      <c r="C79" s="51"/>
      <c r="D79" s="51"/>
      <c r="E79" s="49"/>
      <c r="F79" s="49"/>
      <c r="G79" s="59"/>
      <c r="H79" s="59"/>
      <c r="I79" s="49"/>
      <c r="J79" s="49"/>
      <c r="K79" s="49"/>
      <c r="L79" s="49"/>
      <c r="M79" s="49"/>
      <c r="N79" s="49"/>
      <c r="O79" s="49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</row>
    <row r="80" spans="1:33" ht="13" x14ac:dyDescent="0.15">
      <c r="A80" s="51"/>
      <c r="B80" s="51"/>
      <c r="C80" s="51"/>
      <c r="D80" s="51"/>
      <c r="E80" s="49"/>
      <c r="F80" s="49"/>
      <c r="G80" s="59"/>
      <c r="H80" s="59"/>
      <c r="I80" s="49"/>
      <c r="J80" s="49"/>
      <c r="K80" s="49"/>
      <c r="L80" s="49"/>
      <c r="M80" s="49"/>
      <c r="N80" s="49"/>
      <c r="O80" s="49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</row>
    <row r="81" spans="1:33" ht="13" x14ac:dyDescent="0.15">
      <c r="A81" s="51"/>
      <c r="B81" s="51"/>
      <c r="C81" s="51"/>
      <c r="D81" s="51"/>
      <c r="E81" s="49"/>
      <c r="F81" s="49"/>
      <c r="G81" s="59"/>
      <c r="H81" s="59"/>
      <c r="I81" s="49"/>
      <c r="J81" s="49"/>
      <c r="K81" s="49"/>
      <c r="L81" s="49"/>
      <c r="M81" s="49"/>
      <c r="N81" s="49"/>
      <c r="O81" s="49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</row>
    <row r="82" spans="1:33" ht="13" x14ac:dyDescent="0.15">
      <c r="A82" s="51"/>
      <c r="B82" s="51"/>
      <c r="C82" s="51"/>
      <c r="D82" s="51"/>
      <c r="E82" s="49"/>
      <c r="F82" s="49"/>
      <c r="G82" s="59"/>
      <c r="H82" s="59"/>
      <c r="I82" s="49"/>
      <c r="J82" s="49"/>
      <c r="K82" s="49"/>
      <c r="L82" s="49"/>
      <c r="M82" s="49"/>
      <c r="N82" s="49"/>
      <c r="O82" s="49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</row>
    <row r="83" spans="1:33" ht="13" x14ac:dyDescent="0.15">
      <c r="A83" s="51"/>
      <c r="B83" s="51"/>
      <c r="C83" s="51"/>
      <c r="D83" s="51"/>
      <c r="E83" s="49"/>
      <c r="F83" s="49"/>
      <c r="G83" s="59"/>
      <c r="H83" s="59"/>
      <c r="I83" s="49"/>
      <c r="J83" s="49"/>
      <c r="K83" s="49"/>
      <c r="L83" s="49"/>
      <c r="M83" s="49"/>
      <c r="N83" s="49"/>
      <c r="O83" s="49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</row>
    <row r="84" spans="1:33" ht="13" x14ac:dyDescent="0.15">
      <c r="A84" s="51"/>
      <c r="B84" s="51"/>
      <c r="C84" s="51"/>
      <c r="D84" s="51"/>
      <c r="E84" s="49"/>
      <c r="F84" s="49"/>
      <c r="G84" s="59"/>
      <c r="H84" s="59"/>
      <c r="I84" s="49"/>
      <c r="J84" s="49"/>
      <c r="K84" s="49"/>
      <c r="L84" s="49"/>
      <c r="M84" s="49"/>
      <c r="N84" s="49"/>
      <c r="O84" s="49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</row>
    <row r="85" spans="1:33" ht="13" x14ac:dyDescent="0.15">
      <c r="A85" s="51"/>
      <c r="B85" s="51"/>
      <c r="C85" s="51"/>
      <c r="D85" s="51"/>
      <c r="E85" s="49"/>
      <c r="F85" s="49"/>
      <c r="G85" s="59"/>
      <c r="H85" s="59"/>
      <c r="I85" s="49"/>
      <c r="J85" s="49"/>
      <c r="K85" s="49"/>
      <c r="L85" s="49"/>
      <c r="M85" s="49"/>
      <c r="N85" s="49"/>
      <c r="O85" s="49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</row>
    <row r="86" spans="1:33" ht="13" x14ac:dyDescent="0.15">
      <c r="A86" s="51"/>
      <c r="B86" s="51"/>
      <c r="C86" s="51"/>
      <c r="D86" s="51"/>
      <c r="E86" s="49"/>
      <c r="F86" s="49"/>
      <c r="G86" s="59"/>
      <c r="H86" s="59"/>
      <c r="I86" s="49"/>
      <c r="J86" s="49"/>
      <c r="K86" s="49"/>
      <c r="L86" s="49"/>
      <c r="M86" s="49"/>
      <c r="N86" s="49"/>
      <c r="O86" s="49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</row>
    <row r="87" spans="1:33" ht="13" x14ac:dyDescent="0.15">
      <c r="A87" s="51"/>
      <c r="B87" s="51"/>
      <c r="C87" s="51"/>
      <c r="D87" s="51"/>
      <c r="E87" s="49"/>
      <c r="F87" s="49"/>
      <c r="G87" s="59"/>
      <c r="H87" s="59"/>
      <c r="I87" s="49"/>
      <c r="J87" s="49"/>
      <c r="K87" s="49"/>
      <c r="L87" s="49"/>
      <c r="M87" s="49"/>
      <c r="N87" s="49"/>
      <c r="O87" s="49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</row>
    <row r="88" spans="1:33" ht="13" x14ac:dyDescent="0.15">
      <c r="A88" s="51"/>
      <c r="B88" s="51"/>
      <c r="C88" s="51"/>
      <c r="D88" s="51"/>
      <c r="E88" s="49"/>
      <c r="F88" s="49"/>
      <c r="G88" s="59"/>
      <c r="H88" s="59"/>
      <c r="I88" s="49"/>
      <c r="J88" s="49"/>
      <c r="K88" s="49"/>
      <c r="L88" s="49"/>
      <c r="M88" s="49"/>
      <c r="N88" s="49"/>
      <c r="O88" s="49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</row>
    <row r="89" spans="1:33" ht="13" x14ac:dyDescent="0.15">
      <c r="A89" s="51"/>
      <c r="B89" s="51"/>
      <c r="C89" s="51"/>
      <c r="D89" s="51"/>
      <c r="E89" s="49"/>
      <c r="F89" s="49"/>
      <c r="G89" s="59"/>
      <c r="H89" s="59"/>
      <c r="I89" s="49"/>
      <c r="J89" s="49"/>
      <c r="K89" s="49"/>
      <c r="L89" s="49"/>
      <c r="M89" s="49"/>
      <c r="N89" s="49"/>
      <c r="O89" s="49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</row>
    <row r="90" spans="1:33" ht="13" x14ac:dyDescent="0.15">
      <c r="A90" s="51"/>
      <c r="B90" s="51"/>
      <c r="C90" s="51"/>
      <c r="D90" s="51"/>
      <c r="E90" s="49"/>
      <c r="F90" s="49"/>
      <c r="G90" s="59"/>
      <c r="H90" s="59"/>
      <c r="I90" s="49"/>
      <c r="J90" s="49"/>
      <c r="K90" s="49"/>
      <c r="L90" s="49"/>
      <c r="M90" s="49"/>
      <c r="N90" s="49"/>
      <c r="O90" s="49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</row>
    <row r="91" spans="1:33" ht="13" x14ac:dyDescent="0.15">
      <c r="A91" s="51"/>
      <c r="B91" s="51"/>
      <c r="C91" s="51"/>
      <c r="D91" s="51"/>
      <c r="E91" s="49"/>
      <c r="F91" s="49"/>
      <c r="G91" s="59"/>
      <c r="H91" s="59"/>
      <c r="I91" s="49"/>
      <c r="J91" s="49"/>
      <c r="K91" s="49"/>
      <c r="L91" s="49"/>
      <c r="M91" s="49"/>
      <c r="N91" s="49"/>
      <c r="O91" s="49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</row>
    <row r="92" spans="1:33" ht="13" x14ac:dyDescent="0.15">
      <c r="A92" s="51"/>
      <c r="B92" s="51"/>
      <c r="C92" s="51"/>
      <c r="D92" s="51"/>
      <c r="E92" s="49"/>
      <c r="F92" s="49"/>
      <c r="G92" s="59"/>
      <c r="H92" s="59"/>
      <c r="I92" s="49"/>
      <c r="J92" s="49"/>
      <c r="K92" s="49"/>
      <c r="L92" s="49"/>
      <c r="M92" s="49"/>
      <c r="N92" s="49"/>
      <c r="O92" s="49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</row>
    <row r="93" spans="1:33" ht="13" x14ac:dyDescent="0.15">
      <c r="A93" s="51"/>
      <c r="B93" s="51"/>
      <c r="C93" s="51"/>
      <c r="D93" s="51"/>
      <c r="E93" s="49"/>
      <c r="F93" s="49"/>
      <c r="G93" s="59"/>
      <c r="H93" s="59"/>
      <c r="I93" s="49"/>
      <c r="J93" s="49"/>
      <c r="K93" s="49"/>
      <c r="L93" s="49"/>
      <c r="M93" s="49"/>
      <c r="N93" s="49"/>
      <c r="O93" s="49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</row>
    <row r="94" spans="1:33" ht="13" x14ac:dyDescent="0.15">
      <c r="A94" s="51"/>
      <c r="B94" s="51"/>
      <c r="C94" s="51"/>
      <c r="D94" s="51"/>
      <c r="E94" s="49"/>
      <c r="F94" s="49"/>
      <c r="G94" s="59"/>
      <c r="H94" s="59"/>
      <c r="I94" s="49"/>
      <c r="J94" s="49"/>
      <c r="K94" s="49"/>
      <c r="L94" s="49"/>
      <c r="M94" s="49"/>
      <c r="N94" s="49"/>
      <c r="O94" s="49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</row>
    <row r="95" spans="1:33" ht="13" x14ac:dyDescent="0.15">
      <c r="A95" s="51"/>
      <c r="B95" s="51"/>
      <c r="C95" s="51"/>
      <c r="D95" s="51"/>
      <c r="E95" s="49"/>
      <c r="F95" s="49"/>
      <c r="G95" s="59"/>
      <c r="H95" s="59"/>
      <c r="I95" s="49"/>
      <c r="J95" s="49"/>
      <c r="K95" s="49"/>
      <c r="L95" s="49"/>
      <c r="M95" s="49"/>
      <c r="N95" s="49"/>
      <c r="O95" s="49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</row>
    <row r="96" spans="1:33" ht="13" x14ac:dyDescent="0.15">
      <c r="A96" s="51"/>
      <c r="B96" s="51"/>
      <c r="C96" s="51"/>
      <c r="D96" s="51"/>
      <c r="E96" s="49"/>
      <c r="F96" s="49"/>
      <c r="G96" s="59"/>
      <c r="H96" s="59"/>
      <c r="I96" s="49"/>
      <c r="J96" s="49"/>
      <c r="K96" s="49"/>
      <c r="L96" s="49"/>
      <c r="M96" s="49"/>
      <c r="N96" s="49"/>
      <c r="O96" s="49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</row>
    <row r="97" spans="1:33" ht="13" x14ac:dyDescent="0.15">
      <c r="A97" s="51"/>
      <c r="B97" s="51"/>
      <c r="C97" s="51"/>
      <c r="D97" s="51"/>
      <c r="E97" s="49"/>
      <c r="F97" s="49"/>
      <c r="G97" s="59"/>
      <c r="H97" s="59"/>
      <c r="I97" s="49"/>
      <c r="J97" s="49"/>
      <c r="K97" s="49"/>
      <c r="L97" s="49"/>
      <c r="M97" s="49"/>
      <c r="N97" s="49"/>
      <c r="O97" s="49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</row>
    <row r="98" spans="1:33" ht="13" x14ac:dyDescent="0.15">
      <c r="A98" s="51"/>
      <c r="B98" s="51"/>
      <c r="C98" s="51"/>
      <c r="D98" s="51"/>
      <c r="E98" s="49"/>
      <c r="F98" s="49"/>
      <c r="G98" s="59"/>
      <c r="H98" s="59"/>
      <c r="I98" s="49"/>
      <c r="J98" s="49"/>
      <c r="K98" s="49"/>
      <c r="L98" s="49"/>
      <c r="M98" s="49"/>
      <c r="N98" s="49"/>
      <c r="O98" s="49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</row>
    <row r="99" spans="1:33" ht="13" x14ac:dyDescent="0.15">
      <c r="A99" s="51"/>
      <c r="B99" s="51"/>
      <c r="C99" s="51"/>
      <c r="D99" s="51"/>
      <c r="E99" s="49"/>
      <c r="F99" s="49"/>
      <c r="G99" s="59"/>
      <c r="H99" s="59"/>
      <c r="I99" s="49"/>
      <c r="J99" s="49"/>
      <c r="K99" s="49"/>
      <c r="L99" s="49"/>
      <c r="M99" s="49"/>
      <c r="N99" s="49"/>
      <c r="O99" s="49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</row>
    <row r="100" spans="1:33" ht="13" x14ac:dyDescent="0.15">
      <c r="A100" s="51"/>
      <c r="B100" s="51"/>
      <c r="C100" s="51"/>
      <c r="D100" s="51"/>
      <c r="E100" s="49"/>
      <c r="F100" s="49"/>
      <c r="G100" s="59"/>
      <c r="H100" s="59"/>
      <c r="I100" s="49"/>
      <c r="J100" s="49"/>
      <c r="K100" s="49"/>
      <c r="L100" s="49"/>
      <c r="M100" s="49"/>
      <c r="N100" s="49"/>
      <c r="O100" s="49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</row>
    <row r="101" spans="1:33" ht="13" x14ac:dyDescent="0.15">
      <c r="A101" s="51"/>
      <c r="B101" s="51"/>
      <c r="C101" s="51"/>
      <c r="D101" s="51"/>
      <c r="E101" s="49"/>
      <c r="F101" s="49"/>
      <c r="G101" s="59"/>
      <c r="H101" s="59"/>
      <c r="I101" s="49"/>
      <c r="J101" s="49"/>
      <c r="K101" s="49"/>
      <c r="L101" s="49"/>
      <c r="M101" s="49"/>
      <c r="N101" s="49"/>
      <c r="O101" s="49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</row>
    <row r="102" spans="1:33" ht="13" x14ac:dyDescent="0.15">
      <c r="A102" s="51"/>
      <c r="B102" s="51"/>
      <c r="C102" s="51"/>
      <c r="D102" s="51"/>
      <c r="E102" s="49"/>
      <c r="F102" s="49"/>
      <c r="G102" s="59"/>
      <c r="H102" s="59"/>
      <c r="I102" s="49"/>
      <c r="J102" s="49"/>
      <c r="K102" s="49"/>
      <c r="L102" s="49"/>
      <c r="M102" s="49"/>
      <c r="N102" s="49"/>
      <c r="O102" s="49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</row>
    <row r="103" spans="1:33" ht="13" x14ac:dyDescent="0.15">
      <c r="A103" s="51"/>
      <c r="B103" s="51"/>
      <c r="C103" s="51"/>
      <c r="D103" s="51"/>
      <c r="E103" s="49"/>
      <c r="F103" s="49"/>
      <c r="G103" s="59"/>
      <c r="H103" s="59"/>
      <c r="I103" s="49"/>
      <c r="J103" s="49"/>
      <c r="K103" s="49"/>
      <c r="L103" s="49"/>
      <c r="M103" s="49"/>
      <c r="N103" s="49"/>
      <c r="O103" s="49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</row>
    <row r="104" spans="1:33" ht="13" x14ac:dyDescent="0.15">
      <c r="A104" s="51"/>
      <c r="B104" s="51"/>
      <c r="C104" s="51"/>
      <c r="D104" s="51"/>
      <c r="E104" s="49"/>
      <c r="F104" s="49"/>
      <c r="G104" s="59"/>
      <c r="H104" s="59"/>
      <c r="I104" s="49"/>
      <c r="J104" s="49"/>
      <c r="K104" s="49"/>
      <c r="L104" s="49"/>
      <c r="M104" s="49"/>
      <c r="N104" s="49"/>
      <c r="O104" s="49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</row>
    <row r="105" spans="1:33" ht="13" x14ac:dyDescent="0.15">
      <c r="A105" s="51"/>
      <c r="B105" s="51"/>
      <c r="C105" s="51"/>
      <c r="D105" s="51"/>
      <c r="E105" s="49"/>
      <c r="F105" s="49"/>
      <c r="G105" s="59"/>
      <c r="H105" s="59"/>
      <c r="I105" s="49"/>
      <c r="J105" s="49"/>
      <c r="K105" s="49"/>
      <c r="L105" s="49"/>
      <c r="M105" s="49"/>
      <c r="N105" s="49"/>
      <c r="O105" s="49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</row>
    <row r="106" spans="1:33" ht="13" x14ac:dyDescent="0.15">
      <c r="A106" s="51"/>
      <c r="B106" s="51"/>
      <c r="C106" s="51"/>
      <c r="D106" s="51"/>
      <c r="E106" s="49"/>
      <c r="F106" s="49"/>
      <c r="G106" s="59"/>
      <c r="H106" s="59"/>
      <c r="I106" s="49"/>
      <c r="J106" s="49"/>
      <c r="K106" s="49"/>
      <c r="L106" s="49"/>
      <c r="M106" s="49"/>
      <c r="N106" s="49"/>
      <c r="O106" s="49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</row>
    <row r="107" spans="1:33" ht="13" x14ac:dyDescent="0.15">
      <c r="A107" s="51"/>
      <c r="B107" s="51"/>
      <c r="C107" s="51"/>
      <c r="D107" s="51"/>
      <c r="E107" s="49"/>
      <c r="F107" s="49"/>
      <c r="G107" s="59"/>
      <c r="H107" s="59"/>
      <c r="I107" s="49"/>
      <c r="J107" s="49"/>
      <c r="K107" s="49"/>
      <c r="L107" s="49"/>
      <c r="M107" s="49"/>
      <c r="N107" s="49"/>
      <c r="O107" s="49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</row>
    <row r="108" spans="1:33" ht="13" x14ac:dyDescent="0.15">
      <c r="A108" s="51"/>
      <c r="B108" s="51"/>
      <c r="C108" s="51"/>
      <c r="D108" s="51"/>
      <c r="E108" s="49"/>
      <c r="F108" s="49"/>
      <c r="G108" s="59"/>
      <c r="H108" s="59"/>
      <c r="I108" s="49"/>
      <c r="J108" s="49"/>
      <c r="K108" s="49"/>
      <c r="L108" s="49"/>
      <c r="M108" s="49"/>
      <c r="N108" s="49"/>
      <c r="O108" s="49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</row>
    <row r="109" spans="1:33" ht="13" x14ac:dyDescent="0.15">
      <c r="A109" s="51"/>
      <c r="B109" s="51"/>
      <c r="C109" s="51"/>
      <c r="D109" s="51"/>
      <c r="E109" s="49"/>
      <c r="F109" s="49"/>
      <c r="G109" s="59"/>
      <c r="H109" s="59"/>
      <c r="I109" s="49"/>
      <c r="J109" s="49"/>
      <c r="K109" s="49"/>
      <c r="L109" s="49"/>
      <c r="M109" s="49"/>
      <c r="N109" s="49"/>
      <c r="O109" s="49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</row>
    <row r="110" spans="1:33" ht="13" x14ac:dyDescent="0.15">
      <c r="A110" s="51"/>
      <c r="B110" s="51"/>
      <c r="C110" s="51"/>
      <c r="D110" s="51"/>
      <c r="E110" s="49"/>
      <c r="F110" s="49"/>
      <c r="G110" s="59"/>
      <c r="H110" s="59"/>
      <c r="I110" s="49"/>
      <c r="J110" s="49"/>
      <c r="K110" s="49"/>
      <c r="L110" s="49"/>
      <c r="M110" s="49"/>
      <c r="N110" s="49"/>
      <c r="O110" s="49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</row>
    <row r="111" spans="1:33" ht="13" x14ac:dyDescent="0.15">
      <c r="A111" s="51"/>
      <c r="B111" s="51"/>
      <c r="C111" s="51"/>
      <c r="D111" s="51"/>
      <c r="E111" s="49"/>
      <c r="F111" s="49"/>
      <c r="G111" s="59"/>
      <c r="H111" s="59"/>
      <c r="I111" s="49"/>
      <c r="J111" s="49"/>
      <c r="K111" s="49"/>
      <c r="L111" s="49"/>
      <c r="M111" s="49"/>
      <c r="N111" s="49"/>
      <c r="O111" s="49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</row>
    <row r="112" spans="1:33" ht="13" x14ac:dyDescent="0.15">
      <c r="A112" s="51"/>
      <c r="B112" s="51"/>
      <c r="C112" s="51"/>
      <c r="D112" s="51"/>
      <c r="E112" s="49"/>
      <c r="F112" s="49"/>
      <c r="G112" s="59"/>
      <c r="H112" s="59"/>
      <c r="I112" s="49"/>
      <c r="J112" s="49"/>
      <c r="K112" s="49"/>
      <c r="L112" s="49"/>
      <c r="M112" s="49"/>
      <c r="N112" s="49"/>
      <c r="O112" s="49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</row>
    <row r="113" spans="1:33" ht="13" x14ac:dyDescent="0.15">
      <c r="A113" s="51"/>
      <c r="B113" s="51"/>
      <c r="C113" s="51"/>
      <c r="D113" s="51"/>
      <c r="E113" s="49"/>
      <c r="F113" s="49"/>
      <c r="G113" s="59"/>
      <c r="H113" s="59"/>
      <c r="I113" s="49"/>
      <c r="J113" s="49"/>
      <c r="K113" s="49"/>
      <c r="L113" s="49"/>
      <c r="M113" s="49"/>
      <c r="N113" s="49"/>
      <c r="O113" s="49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</row>
    <row r="114" spans="1:33" ht="13" x14ac:dyDescent="0.15">
      <c r="A114" s="51"/>
      <c r="B114" s="51"/>
      <c r="C114" s="51"/>
      <c r="D114" s="51"/>
      <c r="E114" s="49"/>
      <c r="F114" s="49"/>
      <c r="G114" s="59"/>
      <c r="H114" s="59"/>
      <c r="I114" s="49"/>
      <c r="J114" s="49"/>
      <c r="K114" s="49"/>
      <c r="L114" s="49"/>
      <c r="M114" s="49"/>
      <c r="N114" s="49"/>
      <c r="O114" s="49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</row>
    <row r="115" spans="1:33" ht="13" x14ac:dyDescent="0.15">
      <c r="A115" s="51"/>
      <c r="B115" s="51"/>
      <c r="C115" s="51"/>
      <c r="D115" s="51"/>
      <c r="E115" s="49"/>
      <c r="F115" s="49"/>
      <c r="G115" s="59"/>
      <c r="H115" s="59"/>
      <c r="I115" s="49"/>
      <c r="J115" s="49"/>
      <c r="K115" s="49"/>
      <c r="L115" s="49"/>
      <c r="M115" s="49"/>
      <c r="N115" s="49"/>
      <c r="O115" s="49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</row>
    <row r="116" spans="1:33" ht="13" x14ac:dyDescent="0.15">
      <c r="A116" s="51"/>
      <c r="B116" s="51"/>
      <c r="C116" s="51"/>
      <c r="D116" s="51"/>
      <c r="E116" s="49"/>
      <c r="F116" s="49"/>
      <c r="G116" s="59"/>
      <c r="H116" s="59"/>
      <c r="I116" s="49"/>
      <c r="J116" s="49"/>
      <c r="K116" s="49"/>
      <c r="L116" s="49"/>
      <c r="M116" s="49"/>
      <c r="N116" s="49"/>
      <c r="O116" s="49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</row>
    <row r="117" spans="1:33" ht="13" x14ac:dyDescent="0.15">
      <c r="A117" s="51"/>
      <c r="B117" s="51"/>
      <c r="C117" s="51"/>
      <c r="D117" s="51"/>
      <c r="E117" s="49"/>
      <c r="F117" s="49"/>
      <c r="G117" s="59"/>
      <c r="H117" s="59"/>
      <c r="I117" s="49"/>
      <c r="J117" s="49"/>
      <c r="K117" s="49"/>
      <c r="L117" s="49"/>
      <c r="M117" s="49"/>
      <c r="N117" s="49"/>
      <c r="O117" s="49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</row>
    <row r="118" spans="1:33" ht="13" x14ac:dyDescent="0.15">
      <c r="A118" s="51"/>
      <c r="B118" s="51"/>
      <c r="C118" s="51"/>
      <c r="D118" s="51"/>
      <c r="E118" s="49"/>
      <c r="F118" s="49"/>
      <c r="G118" s="59"/>
      <c r="H118" s="59"/>
      <c r="I118" s="49"/>
      <c r="J118" s="49"/>
      <c r="K118" s="49"/>
      <c r="L118" s="49"/>
      <c r="M118" s="49"/>
      <c r="N118" s="49"/>
      <c r="O118" s="49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</row>
    <row r="119" spans="1:33" ht="13" x14ac:dyDescent="0.15">
      <c r="A119" s="51"/>
      <c r="B119" s="51"/>
      <c r="C119" s="51"/>
      <c r="D119" s="51"/>
      <c r="E119" s="49"/>
      <c r="F119" s="49"/>
      <c r="G119" s="59"/>
      <c r="H119" s="59"/>
      <c r="I119" s="49"/>
      <c r="J119" s="49"/>
      <c r="K119" s="49"/>
      <c r="L119" s="49"/>
      <c r="M119" s="49"/>
      <c r="N119" s="49"/>
      <c r="O119" s="49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</row>
    <row r="120" spans="1:33" ht="13" x14ac:dyDescent="0.15">
      <c r="A120" s="51"/>
      <c r="B120" s="51"/>
      <c r="C120" s="51"/>
      <c r="D120" s="51"/>
      <c r="E120" s="49"/>
      <c r="F120" s="49"/>
      <c r="G120" s="59"/>
      <c r="H120" s="59"/>
      <c r="I120" s="49"/>
      <c r="J120" s="49"/>
      <c r="K120" s="49"/>
      <c r="L120" s="49"/>
      <c r="M120" s="49"/>
      <c r="N120" s="49"/>
      <c r="O120" s="49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</row>
    <row r="121" spans="1:33" ht="13" x14ac:dyDescent="0.15">
      <c r="A121" s="51"/>
      <c r="B121" s="51"/>
      <c r="C121" s="51"/>
      <c r="D121" s="51"/>
      <c r="E121" s="49"/>
      <c r="F121" s="49"/>
      <c r="G121" s="59"/>
      <c r="H121" s="59"/>
      <c r="I121" s="49"/>
      <c r="J121" s="49"/>
      <c r="K121" s="49"/>
      <c r="L121" s="49"/>
      <c r="M121" s="49"/>
      <c r="N121" s="49"/>
      <c r="O121" s="49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</row>
    <row r="122" spans="1:33" ht="13" x14ac:dyDescent="0.15">
      <c r="A122" s="51"/>
      <c r="B122" s="51"/>
      <c r="C122" s="51"/>
      <c r="D122" s="51"/>
      <c r="E122" s="49"/>
      <c r="F122" s="49"/>
      <c r="G122" s="59"/>
      <c r="H122" s="59"/>
      <c r="I122" s="49"/>
      <c r="J122" s="49"/>
      <c r="K122" s="49"/>
      <c r="L122" s="49"/>
      <c r="M122" s="49"/>
      <c r="N122" s="49"/>
      <c r="O122" s="49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</row>
    <row r="123" spans="1:33" ht="13" x14ac:dyDescent="0.15">
      <c r="A123" s="51"/>
      <c r="B123" s="51"/>
      <c r="C123" s="51"/>
      <c r="D123" s="51"/>
      <c r="E123" s="49"/>
      <c r="F123" s="49"/>
      <c r="G123" s="59"/>
      <c r="H123" s="59"/>
      <c r="I123" s="49"/>
      <c r="J123" s="49"/>
      <c r="K123" s="49"/>
      <c r="L123" s="49"/>
      <c r="M123" s="49"/>
      <c r="N123" s="49"/>
      <c r="O123" s="49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</row>
    <row r="124" spans="1:33" ht="13" x14ac:dyDescent="0.15">
      <c r="A124" s="51"/>
      <c r="B124" s="51"/>
      <c r="C124" s="51"/>
      <c r="D124" s="51"/>
      <c r="E124" s="49"/>
      <c r="F124" s="49"/>
      <c r="G124" s="59"/>
      <c r="H124" s="59"/>
      <c r="I124" s="49"/>
      <c r="J124" s="49"/>
      <c r="K124" s="49"/>
      <c r="L124" s="49"/>
      <c r="M124" s="49"/>
      <c r="N124" s="49"/>
      <c r="O124" s="49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</row>
    <row r="125" spans="1:33" ht="13" x14ac:dyDescent="0.15">
      <c r="A125" s="51"/>
      <c r="B125" s="51"/>
      <c r="C125" s="51"/>
      <c r="D125" s="51"/>
      <c r="E125" s="49"/>
      <c r="F125" s="49"/>
      <c r="G125" s="59"/>
      <c r="H125" s="59"/>
      <c r="I125" s="49"/>
      <c r="J125" s="49"/>
      <c r="K125" s="49"/>
      <c r="L125" s="49"/>
      <c r="M125" s="49"/>
      <c r="N125" s="49"/>
      <c r="O125" s="49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</row>
    <row r="126" spans="1:33" ht="13" x14ac:dyDescent="0.15">
      <c r="A126" s="51"/>
      <c r="B126" s="51"/>
      <c r="C126" s="51"/>
      <c r="D126" s="51"/>
      <c r="E126" s="49"/>
      <c r="F126" s="49"/>
      <c r="G126" s="59"/>
      <c r="H126" s="59"/>
      <c r="I126" s="49"/>
      <c r="J126" s="49"/>
      <c r="K126" s="49"/>
      <c r="L126" s="49"/>
      <c r="M126" s="49"/>
      <c r="N126" s="49"/>
      <c r="O126" s="49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</row>
    <row r="127" spans="1:33" ht="13" x14ac:dyDescent="0.15">
      <c r="A127" s="51"/>
      <c r="B127" s="51"/>
      <c r="C127" s="51"/>
      <c r="D127" s="51"/>
      <c r="E127" s="49"/>
      <c r="F127" s="49"/>
      <c r="G127" s="59"/>
      <c r="H127" s="59"/>
      <c r="I127" s="49"/>
      <c r="J127" s="49"/>
      <c r="K127" s="49"/>
      <c r="L127" s="49"/>
      <c r="M127" s="49"/>
      <c r="N127" s="49"/>
      <c r="O127" s="49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</row>
    <row r="128" spans="1:33" ht="13" x14ac:dyDescent="0.15">
      <c r="A128" s="51"/>
      <c r="B128" s="51"/>
      <c r="C128" s="51"/>
      <c r="D128" s="51"/>
      <c r="E128" s="49"/>
      <c r="F128" s="49"/>
      <c r="G128" s="59"/>
      <c r="H128" s="59"/>
      <c r="I128" s="49"/>
      <c r="J128" s="49"/>
      <c r="K128" s="49"/>
      <c r="L128" s="49"/>
      <c r="M128" s="49"/>
      <c r="N128" s="49"/>
      <c r="O128" s="49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</row>
    <row r="129" spans="1:33" ht="13" x14ac:dyDescent="0.15">
      <c r="A129" s="51"/>
      <c r="B129" s="51"/>
      <c r="C129" s="51"/>
      <c r="D129" s="51"/>
      <c r="E129" s="49"/>
      <c r="F129" s="49"/>
      <c r="G129" s="59"/>
      <c r="H129" s="59"/>
      <c r="I129" s="49"/>
      <c r="J129" s="49"/>
      <c r="K129" s="49"/>
      <c r="L129" s="49"/>
      <c r="M129" s="49"/>
      <c r="N129" s="49"/>
      <c r="O129" s="49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</row>
    <row r="130" spans="1:33" ht="13" x14ac:dyDescent="0.15">
      <c r="A130" s="51"/>
      <c r="B130" s="51"/>
      <c r="C130" s="51"/>
      <c r="D130" s="51"/>
      <c r="E130" s="49"/>
      <c r="F130" s="49"/>
      <c r="G130" s="59"/>
      <c r="H130" s="59"/>
      <c r="I130" s="49"/>
      <c r="J130" s="49"/>
      <c r="K130" s="49"/>
      <c r="L130" s="49"/>
      <c r="M130" s="49"/>
      <c r="N130" s="49"/>
      <c r="O130" s="49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</row>
    <row r="131" spans="1:33" ht="13" x14ac:dyDescent="0.15">
      <c r="A131" s="51"/>
      <c r="B131" s="51"/>
      <c r="C131" s="51"/>
      <c r="D131" s="51"/>
      <c r="E131" s="49"/>
      <c r="F131" s="49"/>
      <c r="G131" s="59"/>
      <c r="H131" s="59"/>
      <c r="I131" s="49"/>
      <c r="J131" s="49"/>
      <c r="K131" s="49"/>
      <c r="L131" s="49"/>
      <c r="M131" s="49"/>
      <c r="N131" s="49"/>
      <c r="O131" s="49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</row>
    <row r="132" spans="1:33" ht="13" x14ac:dyDescent="0.15">
      <c r="A132" s="51"/>
      <c r="B132" s="51"/>
      <c r="C132" s="51"/>
      <c r="D132" s="51"/>
      <c r="E132" s="49"/>
      <c r="F132" s="49"/>
      <c r="G132" s="59"/>
      <c r="H132" s="59"/>
      <c r="I132" s="49"/>
      <c r="J132" s="49"/>
      <c r="K132" s="49"/>
      <c r="L132" s="49"/>
      <c r="M132" s="49"/>
      <c r="N132" s="49"/>
      <c r="O132" s="49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</row>
    <row r="133" spans="1:33" ht="13" x14ac:dyDescent="0.15">
      <c r="A133" s="51"/>
      <c r="B133" s="51"/>
      <c r="C133" s="51"/>
      <c r="D133" s="51"/>
      <c r="E133" s="49"/>
      <c r="F133" s="49"/>
      <c r="G133" s="59"/>
      <c r="H133" s="59"/>
      <c r="I133" s="49"/>
      <c r="J133" s="49"/>
      <c r="K133" s="49"/>
      <c r="L133" s="49"/>
      <c r="M133" s="49"/>
      <c r="N133" s="49"/>
      <c r="O133" s="49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</row>
    <row r="134" spans="1:33" ht="13" x14ac:dyDescent="0.15">
      <c r="A134" s="51"/>
      <c r="B134" s="51"/>
      <c r="C134" s="51"/>
      <c r="D134" s="51"/>
      <c r="E134" s="49"/>
      <c r="F134" s="49"/>
      <c r="G134" s="59"/>
      <c r="H134" s="59"/>
      <c r="I134" s="49"/>
      <c r="J134" s="49"/>
      <c r="K134" s="49"/>
      <c r="L134" s="49"/>
      <c r="M134" s="49"/>
      <c r="N134" s="49"/>
      <c r="O134" s="49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</row>
    <row r="135" spans="1:33" ht="13" x14ac:dyDescent="0.15">
      <c r="A135" s="51"/>
      <c r="B135" s="51"/>
      <c r="C135" s="51"/>
      <c r="D135" s="51"/>
      <c r="E135" s="49"/>
      <c r="F135" s="49"/>
      <c r="G135" s="59"/>
      <c r="H135" s="59"/>
      <c r="I135" s="49"/>
      <c r="J135" s="49"/>
      <c r="K135" s="49"/>
      <c r="L135" s="49"/>
      <c r="M135" s="49"/>
      <c r="N135" s="49"/>
      <c r="O135" s="49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</row>
    <row r="136" spans="1:33" ht="13" x14ac:dyDescent="0.15">
      <c r="A136" s="51"/>
      <c r="B136" s="51"/>
      <c r="C136" s="51"/>
      <c r="D136" s="51"/>
      <c r="E136" s="49"/>
      <c r="F136" s="49"/>
      <c r="G136" s="59"/>
      <c r="H136" s="59"/>
      <c r="I136" s="49"/>
      <c r="J136" s="49"/>
      <c r="K136" s="49"/>
      <c r="L136" s="49"/>
      <c r="M136" s="49"/>
      <c r="N136" s="49"/>
      <c r="O136" s="49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</row>
    <row r="137" spans="1:33" ht="13" x14ac:dyDescent="0.15">
      <c r="A137" s="51"/>
      <c r="B137" s="51"/>
      <c r="C137" s="51"/>
      <c r="D137" s="51"/>
      <c r="E137" s="49"/>
      <c r="F137" s="49"/>
      <c r="G137" s="59"/>
      <c r="H137" s="59"/>
      <c r="I137" s="49"/>
      <c r="J137" s="49"/>
      <c r="K137" s="49"/>
      <c r="L137" s="49"/>
      <c r="M137" s="49"/>
      <c r="N137" s="49"/>
      <c r="O137" s="49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</row>
    <row r="138" spans="1:33" ht="13" x14ac:dyDescent="0.15">
      <c r="A138" s="51"/>
      <c r="B138" s="51"/>
      <c r="C138" s="51"/>
      <c r="D138" s="51"/>
      <c r="E138" s="49"/>
      <c r="F138" s="49"/>
      <c r="G138" s="59"/>
      <c r="H138" s="59"/>
      <c r="I138" s="49"/>
      <c r="J138" s="49"/>
      <c r="K138" s="49"/>
      <c r="L138" s="49"/>
      <c r="M138" s="49"/>
      <c r="N138" s="49"/>
      <c r="O138" s="49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</row>
    <row r="139" spans="1:33" ht="13" x14ac:dyDescent="0.15">
      <c r="A139" s="51"/>
      <c r="B139" s="51"/>
      <c r="C139" s="51"/>
      <c r="D139" s="51"/>
      <c r="E139" s="49"/>
      <c r="F139" s="49"/>
      <c r="G139" s="59"/>
      <c r="H139" s="59"/>
      <c r="I139" s="49"/>
      <c r="J139" s="49"/>
      <c r="K139" s="49"/>
      <c r="L139" s="49"/>
      <c r="M139" s="49"/>
      <c r="N139" s="49"/>
      <c r="O139" s="49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</row>
    <row r="140" spans="1:33" ht="13" x14ac:dyDescent="0.15">
      <c r="A140" s="51"/>
      <c r="B140" s="51"/>
      <c r="C140" s="51"/>
      <c r="D140" s="51"/>
      <c r="E140" s="49"/>
      <c r="F140" s="49"/>
      <c r="G140" s="59"/>
      <c r="H140" s="59"/>
      <c r="I140" s="49"/>
      <c r="J140" s="49"/>
      <c r="K140" s="49"/>
      <c r="L140" s="49"/>
      <c r="M140" s="49"/>
      <c r="N140" s="49"/>
      <c r="O140" s="49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</row>
    <row r="141" spans="1:33" ht="13" x14ac:dyDescent="0.15">
      <c r="A141" s="51"/>
      <c r="B141" s="51"/>
      <c r="C141" s="51"/>
      <c r="D141" s="51"/>
      <c r="E141" s="49"/>
      <c r="F141" s="49"/>
      <c r="G141" s="59"/>
      <c r="H141" s="59"/>
      <c r="I141" s="49"/>
      <c r="J141" s="49"/>
      <c r="K141" s="49"/>
      <c r="L141" s="49"/>
      <c r="M141" s="49"/>
      <c r="N141" s="49"/>
      <c r="O141" s="49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</row>
    <row r="142" spans="1:33" ht="13" x14ac:dyDescent="0.15">
      <c r="A142" s="51"/>
      <c r="B142" s="51"/>
      <c r="C142" s="51"/>
      <c r="D142" s="51"/>
      <c r="E142" s="49"/>
      <c r="F142" s="49"/>
      <c r="G142" s="59"/>
      <c r="H142" s="59"/>
      <c r="I142" s="49"/>
      <c r="J142" s="49"/>
      <c r="K142" s="49"/>
      <c r="L142" s="49"/>
      <c r="M142" s="49"/>
      <c r="N142" s="49"/>
      <c r="O142" s="49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</row>
    <row r="143" spans="1:33" ht="13" x14ac:dyDescent="0.15">
      <c r="A143" s="51"/>
      <c r="B143" s="51"/>
      <c r="C143" s="51"/>
      <c r="D143" s="51"/>
      <c r="E143" s="49"/>
      <c r="F143" s="49"/>
      <c r="G143" s="59"/>
      <c r="H143" s="59"/>
      <c r="I143" s="49"/>
      <c r="J143" s="49"/>
      <c r="K143" s="49"/>
      <c r="L143" s="49"/>
      <c r="M143" s="49"/>
      <c r="N143" s="49"/>
      <c r="O143" s="49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</row>
    <row r="144" spans="1:33" ht="13" x14ac:dyDescent="0.15">
      <c r="A144" s="51"/>
      <c r="B144" s="51"/>
      <c r="C144" s="51"/>
      <c r="D144" s="51"/>
      <c r="E144" s="49"/>
      <c r="F144" s="49"/>
      <c r="G144" s="59"/>
      <c r="H144" s="59"/>
      <c r="I144" s="49"/>
      <c r="J144" s="49"/>
      <c r="K144" s="49"/>
      <c r="L144" s="49"/>
      <c r="M144" s="49"/>
      <c r="N144" s="49"/>
      <c r="O144" s="49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</row>
    <row r="145" spans="1:33" ht="13" x14ac:dyDescent="0.15">
      <c r="A145" s="51"/>
      <c r="B145" s="51"/>
      <c r="C145" s="51"/>
      <c r="D145" s="51"/>
      <c r="E145" s="49"/>
      <c r="F145" s="49"/>
      <c r="G145" s="59"/>
      <c r="H145" s="59"/>
      <c r="I145" s="49"/>
      <c r="J145" s="49"/>
      <c r="K145" s="49"/>
      <c r="L145" s="49"/>
      <c r="M145" s="49"/>
      <c r="N145" s="49"/>
      <c r="O145" s="49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</row>
    <row r="146" spans="1:33" ht="13" x14ac:dyDescent="0.15">
      <c r="A146" s="51"/>
      <c r="B146" s="51"/>
      <c r="C146" s="51"/>
      <c r="D146" s="51"/>
      <c r="E146" s="49"/>
      <c r="F146" s="49"/>
      <c r="G146" s="59"/>
      <c r="H146" s="59"/>
      <c r="I146" s="49"/>
      <c r="J146" s="49"/>
      <c r="K146" s="49"/>
      <c r="L146" s="49"/>
      <c r="M146" s="49"/>
      <c r="N146" s="49"/>
      <c r="O146" s="49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</row>
    <row r="147" spans="1:33" ht="13" x14ac:dyDescent="0.15">
      <c r="A147" s="51"/>
      <c r="B147" s="51"/>
      <c r="C147" s="51"/>
      <c r="D147" s="51"/>
      <c r="E147" s="49"/>
      <c r="F147" s="49"/>
      <c r="G147" s="59"/>
      <c r="H147" s="59"/>
      <c r="I147" s="49"/>
      <c r="J147" s="49"/>
      <c r="K147" s="49"/>
      <c r="L147" s="49"/>
      <c r="M147" s="49"/>
      <c r="N147" s="49"/>
      <c r="O147" s="49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</row>
    <row r="148" spans="1:33" ht="13" x14ac:dyDescent="0.15">
      <c r="A148" s="51"/>
      <c r="B148" s="51"/>
      <c r="C148" s="51"/>
      <c r="D148" s="51"/>
      <c r="E148" s="49"/>
      <c r="F148" s="49"/>
      <c r="G148" s="59"/>
      <c r="H148" s="59"/>
      <c r="I148" s="49"/>
      <c r="J148" s="49"/>
      <c r="K148" s="49"/>
      <c r="L148" s="49"/>
      <c r="M148" s="49"/>
      <c r="N148" s="49"/>
      <c r="O148" s="49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</row>
    <row r="149" spans="1:33" ht="13" x14ac:dyDescent="0.15">
      <c r="A149" s="51"/>
      <c r="B149" s="51"/>
      <c r="C149" s="51"/>
      <c r="D149" s="51"/>
      <c r="E149" s="49"/>
      <c r="F149" s="49"/>
      <c r="G149" s="59"/>
      <c r="H149" s="59"/>
      <c r="I149" s="49"/>
      <c r="J149" s="49"/>
      <c r="K149" s="49"/>
      <c r="L149" s="49"/>
      <c r="M149" s="49"/>
      <c r="N149" s="49"/>
      <c r="O149" s="49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</row>
    <row r="150" spans="1:33" ht="13" x14ac:dyDescent="0.15">
      <c r="A150" s="51"/>
      <c r="B150" s="51"/>
      <c r="C150" s="51"/>
      <c r="D150" s="51"/>
      <c r="E150" s="49"/>
      <c r="F150" s="49"/>
      <c r="G150" s="59"/>
      <c r="H150" s="59"/>
      <c r="I150" s="49"/>
      <c r="J150" s="49"/>
      <c r="K150" s="49"/>
      <c r="L150" s="49"/>
      <c r="M150" s="49"/>
      <c r="N150" s="49"/>
      <c r="O150" s="49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</row>
    <row r="151" spans="1:33" ht="13" x14ac:dyDescent="0.15">
      <c r="A151" s="51"/>
      <c r="B151" s="51"/>
      <c r="C151" s="51"/>
      <c r="D151" s="51"/>
      <c r="E151" s="49"/>
      <c r="F151" s="49"/>
      <c r="G151" s="59"/>
      <c r="H151" s="59"/>
      <c r="I151" s="49"/>
      <c r="J151" s="49"/>
      <c r="K151" s="49"/>
      <c r="L151" s="49"/>
      <c r="M151" s="49"/>
      <c r="N151" s="49"/>
      <c r="O151" s="49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</row>
    <row r="152" spans="1:33" ht="13" x14ac:dyDescent="0.15">
      <c r="A152" s="51"/>
      <c r="B152" s="51"/>
      <c r="C152" s="51"/>
      <c r="D152" s="51"/>
      <c r="E152" s="49"/>
      <c r="F152" s="49"/>
      <c r="G152" s="59"/>
      <c r="H152" s="59"/>
      <c r="I152" s="49"/>
      <c r="J152" s="49"/>
      <c r="K152" s="49"/>
      <c r="L152" s="49"/>
      <c r="M152" s="49"/>
      <c r="N152" s="49"/>
      <c r="O152" s="49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</row>
    <row r="153" spans="1:33" ht="13" x14ac:dyDescent="0.15">
      <c r="A153" s="51"/>
      <c r="B153" s="51"/>
      <c r="C153" s="51"/>
      <c r="D153" s="51"/>
      <c r="E153" s="49"/>
      <c r="F153" s="49"/>
      <c r="G153" s="59"/>
      <c r="H153" s="59"/>
      <c r="I153" s="49"/>
      <c r="J153" s="49"/>
      <c r="K153" s="49"/>
      <c r="L153" s="49"/>
      <c r="M153" s="49"/>
      <c r="N153" s="49"/>
      <c r="O153" s="49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</row>
    <row r="154" spans="1:33" ht="13" x14ac:dyDescent="0.15">
      <c r="A154" s="51"/>
      <c r="B154" s="51"/>
      <c r="C154" s="51"/>
      <c r="D154" s="51"/>
      <c r="E154" s="49"/>
      <c r="F154" s="49"/>
      <c r="G154" s="59"/>
      <c r="H154" s="59"/>
      <c r="I154" s="49"/>
      <c r="J154" s="49"/>
      <c r="K154" s="49"/>
      <c r="L154" s="49"/>
      <c r="M154" s="49"/>
      <c r="N154" s="49"/>
      <c r="O154" s="49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</row>
    <row r="155" spans="1:33" ht="13" x14ac:dyDescent="0.15">
      <c r="A155" s="51"/>
      <c r="B155" s="51"/>
      <c r="C155" s="51"/>
      <c r="D155" s="51"/>
      <c r="E155" s="49"/>
      <c r="F155" s="49"/>
      <c r="G155" s="59"/>
      <c r="H155" s="59"/>
      <c r="I155" s="49"/>
      <c r="J155" s="49"/>
      <c r="K155" s="49"/>
      <c r="L155" s="49"/>
      <c r="M155" s="49"/>
      <c r="N155" s="49"/>
      <c r="O155" s="49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</row>
    <row r="156" spans="1:33" ht="13" x14ac:dyDescent="0.15">
      <c r="A156" s="51"/>
      <c r="B156" s="51"/>
      <c r="C156" s="51"/>
      <c r="D156" s="51"/>
      <c r="E156" s="49"/>
      <c r="F156" s="49"/>
      <c r="G156" s="59"/>
      <c r="H156" s="59"/>
      <c r="I156" s="49"/>
      <c r="J156" s="49"/>
      <c r="K156" s="49"/>
      <c r="L156" s="49"/>
      <c r="M156" s="49"/>
      <c r="N156" s="49"/>
      <c r="O156" s="49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</row>
    <row r="157" spans="1:33" ht="13" x14ac:dyDescent="0.15">
      <c r="A157" s="51"/>
      <c r="B157" s="51"/>
      <c r="C157" s="51"/>
      <c r="D157" s="51"/>
      <c r="E157" s="49"/>
      <c r="F157" s="49"/>
      <c r="G157" s="59"/>
      <c r="H157" s="59"/>
      <c r="I157" s="49"/>
      <c r="J157" s="49"/>
      <c r="K157" s="49"/>
      <c r="L157" s="49"/>
      <c r="M157" s="49"/>
      <c r="N157" s="49"/>
      <c r="O157" s="49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</row>
    <row r="158" spans="1:33" ht="13" x14ac:dyDescent="0.15">
      <c r="A158" s="51"/>
      <c r="B158" s="51"/>
      <c r="C158" s="51"/>
      <c r="D158" s="51"/>
      <c r="E158" s="49"/>
      <c r="F158" s="49"/>
      <c r="G158" s="59"/>
      <c r="H158" s="59"/>
      <c r="I158" s="49"/>
      <c r="J158" s="49"/>
      <c r="K158" s="49"/>
      <c r="L158" s="49"/>
      <c r="M158" s="49"/>
      <c r="N158" s="49"/>
      <c r="O158" s="49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</row>
    <row r="159" spans="1:33" ht="13" x14ac:dyDescent="0.15">
      <c r="A159" s="51"/>
      <c r="B159" s="51"/>
      <c r="C159" s="51"/>
      <c r="D159" s="51"/>
      <c r="E159" s="49"/>
      <c r="F159" s="49"/>
      <c r="G159" s="59"/>
      <c r="H159" s="59"/>
      <c r="I159" s="49"/>
      <c r="J159" s="49"/>
      <c r="K159" s="49"/>
      <c r="L159" s="49"/>
      <c r="M159" s="49"/>
      <c r="N159" s="49"/>
      <c r="O159" s="49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</row>
    <row r="160" spans="1:33" ht="13" x14ac:dyDescent="0.15">
      <c r="A160" s="51"/>
      <c r="B160" s="51"/>
      <c r="C160" s="51"/>
      <c r="D160" s="51"/>
      <c r="E160" s="49"/>
      <c r="F160" s="49"/>
      <c r="G160" s="59"/>
      <c r="H160" s="59"/>
      <c r="I160" s="49"/>
      <c r="J160" s="49"/>
      <c r="K160" s="49"/>
      <c r="L160" s="49"/>
      <c r="M160" s="49"/>
      <c r="N160" s="49"/>
      <c r="O160" s="49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</row>
    <row r="161" spans="1:33" ht="13" x14ac:dyDescent="0.15">
      <c r="A161" s="51"/>
      <c r="B161" s="51"/>
      <c r="C161" s="51"/>
      <c r="D161" s="51"/>
      <c r="E161" s="49"/>
      <c r="F161" s="49"/>
      <c r="G161" s="59"/>
      <c r="H161" s="59"/>
      <c r="I161" s="49"/>
      <c r="J161" s="49"/>
      <c r="K161" s="49"/>
      <c r="L161" s="49"/>
      <c r="M161" s="49"/>
      <c r="N161" s="49"/>
      <c r="O161" s="49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</row>
    <row r="162" spans="1:33" ht="13" x14ac:dyDescent="0.15">
      <c r="A162" s="51"/>
      <c r="B162" s="51"/>
      <c r="C162" s="51"/>
      <c r="D162" s="51"/>
      <c r="E162" s="49"/>
      <c r="F162" s="49"/>
      <c r="G162" s="59"/>
      <c r="H162" s="59"/>
      <c r="I162" s="49"/>
      <c r="J162" s="49"/>
      <c r="K162" s="49"/>
      <c r="L162" s="49"/>
      <c r="M162" s="49"/>
      <c r="N162" s="49"/>
      <c r="O162" s="49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</row>
    <row r="163" spans="1:33" ht="13" x14ac:dyDescent="0.15">
      <c r="A163" s="51"/>
      <c r="B163" s="51"/>
      <c r="C163" s="51"/>
      <c r="D163" s="51"/>
      <c r="E163" s="49"/>
      <c r="F163" s="49"/>
      <c r="G163" s="59"/>
      <c r="H163" s="59"/>
      <c r="I163" s="49"/>
      <c r="J163" s="49"/>
      <c r="K163" s="49"/>
      <c r="L163" s="49"/>
      <c r="M163" s="49"/>
      <c r="N163" s="49"/>
      <c r="O163" s="49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</row>
    <row r="164" spans="1:33" ht="13" x14ac:dyDescent="0.15">
      <c r="A164" s="51"/>
      <c r="B164" s="51"/>
      <c r="C164" s="51"/>
      <c r="D164" s="51"/>
      <c r="E164" s="49"/>
      <c r="F164" s="49"/>
      <c r="G164" s="59"/>
      <c r="H164" s="59"/>
      <c r="I164" s="49"/>
      <c r="J164" s="49"/>
      <c r="K164" s="49"/>
      <c r="L164" s="49"/>
      <c r="M164" s="49"/>
      <c r="N164" s="49"/>
      <c r="O164" s="49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</row>
    <row r="165" spans="1:33" ht="13" x14ac:dyDescent="0.15">
      <c r="A165" s="51"/>
      <c r="B165" s="51"/>
      <c r="C165" s="51"/>
      <c r="D165" s="51"/>
      <c r="E165" s="49"/>
      <c r="F165" s="49"/>
      <c r="G165" s="59"/>
      <c r="H165" s="59"/>
      <c r="I165" s="49"/>
      <c r="J165" s="49"/>
      <c r="K165" s="49"/>
      <c r="L165" s="49"/>
      <c r="M165" s="49"/>
      <c r="N165" s="49"/>
      <c r="O165" s="49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</row>
    <row r="166" spans="1:33" ht="13" x14ac:dyDescent="0.15">
      <c r="A166" s="51"/>
      <c r="B166" s="51"/>
      <c r="C166" s="51"/>
      <c r="D166" s="51"/>
      <c r="E166" s="49"/>
      <c r="F166" s="49"/>
      <c r="G166" s="59"/>
      <c r="H166" s="59"/>
      <c r="I166" s="49"/>
      <c r="J166" s="49"/>
      <c r="K166" s="49"/>
      <c r="L166" s="49"/>
      <c r="M166" s="49"/>
      <c r="N166" s="49"/>
      <c r="O166" s="49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</row>
    <row r="167" spans="1:33" ht="13" x14ac:dyDescent="0.15">
      <c r="A167" s="51"/>
      <c r="B167" s="51"/>
      <c r="C167" s="51"/>
      <c r="D167" s="51"/>
      <c r="E167" s="49"/>
      <c r="F167" s="49"/>
      <c r="G167" s="59"/>
      <c r="H167" s="59"/>
      <c r="I167" s="49"/>
      <c r="J167" s="49"/>
      <c r="K167" s="49"/>
      <c r="L167" s="49"/>
      <c r="M167" s="49"/>
      <c r="N167" s="49"/>
      <c r="O167" s="49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</row>
    <row r="168" spans="1:33" ht="13" x14ac:dyDescent="0.15">
      <c r="A168" s="51"/>
      <c r="B168" s="51"/>
      <c r="C168" s="51"/>
      <c r="D168" s="51"/>
      <c r="E168" s="49"/>
      <c r="F168" s="49"/>
      <c r="G168" s="59"/>
      <c r="H168" s="59"/>
      <c r="I168" s="49"/>
      <c r="J168" s="49"/>
      <c r="K168" s="49"/>
      <c r="L168" s="49"/>
      <c r="M168" s="49"/>
      <c r="N168" s="49"/>
      <c r="O168" s="49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</row>
    <row r="169" spans="1:33" ht="13" x14ac:dyDescent="0.15">
      <c r="A169" s="51"/>
      <c r="B169" s="51"/>
      <c r="C169" s="51"/>
      <c r="D169" s="51"/>
      <c r="E169" s="49"/>
      <c r="F169" s="49"/>
      <c r="G169" s="59"/>
      <c r="H169" s="59"/>
      <c r="I169" s="49"/>
      <c r="J169" s="49"/>
      <c r="K169" s="49"/>
      <c r="L169" s="49"/>
      <c r="M169" s="49"/>
      <c r="N169" s="49"/>
      <c r="O169" s="49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</row>
    <row r="170" spans="1:33" ht="13" x14ac:dyDescent="0.15">
      <c r="A170" s="51"/>
      <c r="B170" s="51"/>
      <c r="C170" s="51"/>
      <c r="D170" s="51"/>
      <c r="E170" s="49"/>
      <c r="F170" s="49"/>
      <c r="G170" s="59"/>
      <c r="H170" s="59"/>
      <c r="I170" s="49"/>
      <c r="J170" s="49"/>
      <c r="K170" s="49"/>
      <c r="L170" s="49"/>
      <c r="M170" s="49"/>
      <c r="N170" s="49"/>
      <c r="O170" s="49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</row>
    <row r="171" spans="1:33" ht="13" x14ac:dyDescent="0.15">
      <c r="A171" s="51"/>
      <c r="B171" s="51"/>
      <c r="C171" s="51"/>
      <c r="D171" s="51"/>
      <c r="E171" s="49"/>
      <c r="F171" s="49"/>
      <c r="G171" s="59"/>
      <c r="H171" s="59"/>
      <c r="I171" s="49"/>
      <c r="J171" s="49"/>
      <c r="K171" s="49"/>
      <c r="L171" s="49"/>
      <c r="M171" s="49"/>
      <c r="N171" s="49"/>
      <c r="O171" s="49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</row>
    <row r="172" spans="1:33" ht="13" x14ac:dyDescent="0.15">
      <c r="A172" s="51"/>
      <c r="B172" s="51"/>
      <c r="C172" s="51"/>
      <c r="D172" s="51"/>
      <c r="E172" s="49"/>
      <c r="F172" s="49"/>
      <c r="G172" s="59"/>
      <c r="H172" s="59"/>
      <c r="I172" s="49"/>
      <c r="J172" s="49"/>
      <c r="K172" s="49"/>
      <c r="L172" s="49"/>
      <c r="M172" s="49"/>
      <c r="N172" s="49"/>
      <c r="O172" s="49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</row>
    <row r="173" spans="1:33" ht="13" x14ac:dyDescent="0.15">
      <c r="A173" s="51"/>
      <c r="B173" s="51"/>
      <c r="C173" s="51"/>
      <c r="D173" s="51"/>
      <c r="E173" s="49"/>
      <c r="F173" s="49"/>
      <c r="G173" s="59"/>
      <c r="H173" s="59"/>
      <c r="I173" s="49"/>
      <c r="J173" s="49"/>
      <c r="K173" s="49"/>
      <c r="L173" s="49"/>
      <c r="M173" s="49"/>
      <c r="N173" s="49"/>
      <c r="O173" s="49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</row>
    <row r="174" spans="1:33" ht="13" x14ac:dyDescent="0.15">
      <c r="A174" s="51"/>
      <c r="B174" s="51"/>
      <c r="C174" s="51"/>
      <c r="D174" s="51"/>
      <c r="E174" s="49"/>
      <c r="F174" s="49"/>
      <c r="G174" s="59"/>
      <c r="H174" s="59"/>
      <c r="I174" s="49"/>
      <c r="J174" s="49"/>
      <c r="K174" s="49"/>
      <c r="L174" s="49"/>
      <c r="M174" s="49"/>
      <c r="N174" s="49"/>
      <c r="O174" s="49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</row>
    <row r="175" spans="1:33" ht="13" x14ac:dyDescent="0.15">
      <c r="A175" s="51"/>
      <c r="B175" s="51"/>
      <c r="C175" s="51"/>
      <c r="D175" s="51"/>
      <c r="E175" s="49"/>
      <c r="F175" s="49"/>
      <c r="G175" s="59"/>
      <c r="H175" s="59"/>
      <c r="I175" s="49"/>
      <c r="J175" s="49"/>
      <c r="K175" s="49"/>
      <c r="L175" s="49"/>
      <c r="M175" s="49"/>
      <c r="N175" s="49"/>
      <c r="O175" s="49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</row>
    <row r="176" spans="1:33" ht="13" x14ac:dyDescent="0.15">
      <c r="A176" s="51"/>
      <c r="B176" s="51"/>
      <c r="C176" s="51"/>
      <c r="D176" s="51"/>
      <c r="E176" s="49"/>
      <c r="F176" s="49"/>
      <c r="G176" s="59"/>
      <c r="H176" s="59"/>
      <c r="I176" s="49"/>
      <c r="J176" s="49"/>
      <c r="K176" s="49"/>
      <c r="L176" s="49"/>
      <c r="M176" s="49"/>
      <c r="N176" s="49"/>
      <c r="O176" s="49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</row>
    <row r="177" spans="1:33" ht="13" x14ac:dyDescent="0.15">
      <c r="A177" s="51"/>
      <c r="B177" s="51"/>
      <c r="C177" s="51"/>
      <c r="D177" s="51"/>
      <c r="E177" s="49"/>
      <c r="F177" s="49"/>
      <c r="G177" s="59"/>
      <c r="H177" s="59"/>
      <c r="I177" s="49"/>
      <c r="J177" s="49"/>
      <c r="K177" s="49"/>
      <c r="L177" s="49"/>
      <c r="M177" s="49"/>
      <c r="N177" s="49"/>
      <c r="O177" s="49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</row>
    <row r="178" spans="1:33" ht="13" x14ac:dyDescent="0.15">
      <c r="A178" s="51"/>
      <c r="B178" s="51"/>
      <c r="C178" s="51"/>
      <c r="D178" s="51"/>
      <c r="E178" s="49"/>
      <c r="F178" s="49"/>
      <c r="G178" s="59"/>
      <c r="H178" s="59"/>
      <c r="I178" s="49"/>
      <c r="J178" s="49"/>
      <c r="K178" s="49"/>
      <c r="L178" s="49"/>
      <c r="M178" s="49"/>
      <c r="N178" s="49"/>
      <c r="O178" s="49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</row>
    <row r="179" spans="1:33" ht="13" x14ac:dyDescent="0.15">
      <c r="A179" s="51"/>
      <c r="B179" s="51"/>
      <c r="C179" s="51"/>
      <c r="D179" s="51"/>
      <c r="E179" s="49"/>
      <c r="F179" s="49"/>
      <c r="G179" s="59"/>
      <c r="H179" s="59"/>
      <c r="I179" s="49"/>
      <c r="J179" s="49"/>
      <c r="K179" s="49"/>
      <c r="L179" s="49"/>
      <c r="M179" s="49"/>
      <c r="N179" s="49"/>
      <c r="O179" s="49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</row>
    <row r="180" spans="1:33" ht="13" x14ac:dyDescent="0.15">
      <c r="A180" s="51"/>
      <c r="B180" s="51"/>
      <c r="C180" s="51"/>
      <c r="D180" s="51"/>
      <c r="E180" s="49"/>
      <c r="F180" s="49"/>
      <c r="G180" s="59"/>
      <c r="H180" s="59"/>
      <c r="I180" s="49"/>
      <c r="J180" s="49"/>
      <c r="K180" s="49"/>
      <c r="L180" s="49"/>
      <c r="M180" s="49"/>
      <c r="N180" s="49"/>
      <c r="O180" s="49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</row>
    <row r="181" spans="1:33" ht="13" x14ac:dyDescent="0.15">
      <c r="A181" s="51"/>
      <c r="B181" s="51"/>
      <c r="C181" s="51"/>
      <c r="D181" s="51"/>
      <c r="E181" s="49"/>
      <c r="F181" s="49"/>
      <c r="G181" s="59"/>
      <c r="H181" s="59"/>
      <c r="I181" s="49"/>
      <c r="J181" s="49"/>
      <c r="K181" s="49"/>
      <c r="L181" s="49"/>
      <c r="M181" s="49"/>
      <c r="N181" s="49"/>
      <c r="O181" s="49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</row>
    <row r="182" spans="1:33" ht="13" x14ac:dyDescent="0.15">
      <c r="A182" s="51"/>
      <c r="B182" s="51"/>
      <c r="C182" s="51"/>
      <c r="D182" s="51"/>
      <c r="E182" s="49"/>
      <c r="F182" s="49"/>
      <c r="G182" s="59"/>
      <c r="H182" s="59"/>
      <c r="I182" s="49"/>
      <c r="J182" s="49"/>
      <c r="K182" s="49"/>
      <c r="L182" s="49"/>
      <c r="M182" s="49"/>
      <c r="N182" s="49"/>
      <c r="O182" s="49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</row>
    <row r="183" spans="1:33" ht="13" x14ac:dyDescent="0.15">
      <c r="A183" s="51"/>
      <c r="B183" s="51"/>
      <c r="C183" s="51"/>
      <c r="D183" s="51"/>
      <c r="E183" s="49"/>
      <c r="F183" s="49"/>
      <c r="G183" s="59"/>
      <c r="H183" s="59"/>
      <c r="I183" s="49"/>
      <c r="J183" s="49"/>
      <c r="K183" s="49"/>
      <c r="L183" s="49"/>
      <c r="M183" s="49"/>
      <c r="N183" s="49"/>
      <c r="O183" s="49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</row>
    <row r="184" spans="1:33" ht="13" x14ac:dyDescent="0.15">
      <c r="A184" s="51"/>
      <c r="B184" s="51"/>
      <c r="C184" s="51"/>
      <c r="D184" s="51"/>
      <c r="E184" s="49"/>
      <c r="F184" s="49"/>
      <c r="G184" s="59"/>
      <c r="H184" s="59"/>
      <c r="I184" s="49"/>
      <c r="J184" s="49"/>
      <c r="K184" s="49"/>
      <c r="L184" s="49"/>
      <c r="M184" s="49"/>
      <c r="N184" s="49"/>
      <c r="O184" s="49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</row>
    <row r="185" spans="1:33" ht="13" x14ac:dyDescent="0.15">
      <c r="A185" s="51"/>
      <c r="B185" s="51"/>
      <c r="C185" s="51"/>
      <c r="D185" s="51"/>
      <c r="E185" s="49"/>
      <c r="F185" s="49"/>
      <c r="G185" s="59"/>
      <c r="H185" s="59"/>
      <c r="I185" s="49"/>
      <c r="J185" s="49"/>
      <c r="K185" s="49"/>
      <c r="L185" s="49"/>
      <c r="M185" s="49"/>
      <c r="N185" s="49"/>
      <c r="O185" s="49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</row>
    <row r="186" spans="1:33" ht="13" x14ac:dyDescent="0.15">
      <c r="A186" s="51"/>
      <c r="B186" s="51"/>
      <c r="C186" s="51"/>
      <c r="D186" s="51"/>
      <c r="E186" s="49"/>
      <c r="F186" s="49"/>
      <c r="G186" s="59"/>
      <c r="H186" s="59"/>
      <c r="I186" s="49"/>
      <c r="J186" s="49"/>
      <c r="K186" s="49"/>
      <c r="L186" s="49"/>
      <c r="M186" s="49"/>
      <c r="N186" s="49"/>
      <c r="O186" s="49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</row>
    <row r="187" spans="1:33" ht="13" x14ac:dyDescent="0.15">
      <c r="A187" s="51"/>
      <c r="B187" s="51"/>
      <c r="C187" s="51"/>
      <c r="D187" s="51"/>
      <c r="E187" s="49"/>
      <c r="F187" s="49"/>
      <c r="G187" s="59"/>
      <c r="H187" s="59"/>
      <c r="I187" s="49"/>
      <c r="J187" s="49"/>
      <c r="K187" s="49"/>
      <c r="L187" s="49"/>
      <c r="M187" s="49"/>
      <c r="N187" s="49"/>
      <c r="O187" s="49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</row>
    <row r="188" spans="1:33" ht="13" x14ac:dyDescent="0.15">
      <c r="A188" s="51"/>
      <c r="B188" s="51"/>
      <c r="C188" s="51"/>
      <c r="D188" s="51"/>
      <c r="E188" s="49"/>
      <c r="F188" s="49"/>
      <c r="G188" s="59"/>
      <c r="H188" s="59"/>
      <c r="I188" s="49"/>
      <c r="J188" s="49"/>
      <c r="K188" s="49"/>
      <c r="L188" s="49"/>
      <c r="M188" s="49"/>
      <c r="N188" s="49"/>
      <c r="O188" s="49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</row>
    <row r="189" spans="1:33" ht="13" x14ac:dyDescent="0.15">
      <c r="A189" s="51"/>
      <c r="B189" s="51"/>
      <c r="C189" s="51"/>
      <c r="D189" s="51"/>
      <c r="E189" s="49"/>
      <c r="F189" s="49"/>
      <c r="G189" s="59"/>
      <c r="H189" s="59"/>
      <c r="I189" s="49"/>
      <c r="J189" s="49"/>
      <c r="K189" s="49"/>
      <c r="L189" s="49"/>
      <c r="M189" s="49"/>
      <c r="N189" s="49"/>
      <c r="O189" s="49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</row>
    <row r="190" spans="1:33" ht="13" x14ac:dyDescent="0.15">
      <c r="A190" s="51"/>
      <c r="B190" s="51"/>
      <c r="C190" s="51"/>
      <c r="D190" s="51"/>
      <c r="E190" s="49"/>
      <c r="F190" s="49"/>
      <c r="G190" s="59"/>
      <c r="H190" s="59"/>
      <c r="I190" s="49"/>
      <c r="J190" s="49"/>
      <c r="K190" s="49"/>
      <c r="L190" s="49"/>
      <c r="M190" s="49"/>
      <c r="N190" s="49"/>
      <c r="O190" s="49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</row>
    <row r="191" spans="1:33" ht="13" x14ac:dyDescent="0.15">
      <c r="A191" s="51"/>
      <c r="B191" s="51"/>
      <c r="C191" s="51"/>
      <c r="D191" s="51"/>
      <c r="E191" s="49"/>
      <c r="F191" s="49"/>
      <c r="G191" s="59"/>
      <c r="H191" s="59"/>
      <c r="I191" s="49"/>
      <c r="J191" s="49"/>
      <c r="K191" s="49"/>
      <c r="L191" s="49"/>
      <c r="M191" s="49"/>
      <c r="N191" s="49"/>
      <c r="O191" s="49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</row>
    <row r="192" spans="1:33" ht="13" x14ac:dyDescent="0.15">
      <c r="A192" s="51"/>
      <c r="B192" s="51"/>
      <c r="C192" s="51"/>
      <c r="D192" s="51"/>
      <c r="E192" s="49"/>
      <c r="F192" s="49"/>
      <c r="G192" s="59"/>
      <c r="H192" s="59"/>
      <c r="I192" s="49"/>
      <c r="J192" s="49"/>
      <c r="K192" s="49"/>
      <c r="L192" s="49"/>
      <c r="M192" s="49"/>
      <c r="N192" s="49"/>
      <c r="O192" s="49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</row>
    <row r="193" spans="1:33" ht="13" x14ac:dyDescent="0.15">
      <c r="A193" s="51"/>
      <c r="B193" s="51"/>
      <c r="C193" s="51"/>
      <c r="D193" s="51"/>
      <c r="E193" s="49"/>
      <c r="F193" s="49"/>
      <c r="G193" s="59"/>
      <c r="H193" s="59"/>
      <c r="I193" s="49"/>
      <c r="J193" s="49"/>
      <c r="K193" s="49"/>
      <c r="L193" s="49"/>
      <c r="M193" s="49"/>
      <c r="N193" s="49"/>
      <c r="O193" s="49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</row>
    <row r="194" spans="1:33" ht="13" x14ac:dyDescent="0.15">
      <c r="A194" s="51"/>
      <c r="B194" s="51"/>
      <c r="C194" s="51"/>
      <c r="D194" s="51"/>
      <c r="E194" s="49"/>
      <c r="F194" s="49"/>
      <c r="G194" s="59"/>
      <c r="H194" s="59"/>
      <c r="I194" s="49"/>
      <c r="J194" s="49"/>
      <c r="K194" s="49"/>
      <c r="L194" s="49"/>
      <c r="M194" s="49"/>
      <c r="N194" s="49"/>
      <c r="O194" s="49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</row>
    <row r="195" spans="1:33" ht="13" x14ac:dyDescent="0.15">
      <c r="A195" s="51"/>
      <c r="B195" s="51"/>
      <c r="C195" s="51"/>
      <c r="D195" s="51"/>
      <c r="E195" s="49"/>
      <c r="F195" s="49"/>
      <c r="G195" s="59"/>
      <c r="H195" s="59"/>
      <c r="I195" s="49"/>
      <c r="J195" s="49"/>
      <c r="K195" s="49"/>
      <c r="L195" s="49"/>
      <c r="M195" s="49"/>
      <c r="N195" s="49"/>
      <c r="O195" s="49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</row>
    <row r="196" spans="1:33" ht="13" x14ac:dyDescent="0.15">
      <c r="A196" s="51"/>
      <c r="B196" s="51"/>
      <c r="C196" s="51"/>
      <c r="D196" s="51"/>
      <c r="E196" s="49"/>
      <c r="F196" s="49"/>
      <c r="G196" s="59"/>
      <c r="H196" s="59"/>
      <c r="I196" s="49"/>
      <c r="J196" s="49"/>
      <c r="K196" s="49"/>
      <c r="L196" s="49"/>
      <c r="M196" s="49"/>
      <c r="N196" s="49"/>
      <c r="O196" s="49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</row>
    <row r="197" spans="1:33" ht="13" x14ac:dyDescent="0.15">
      <c r="A197" s="51"/>
      <c r="B197" s="51"/>
      <c r="C197" s="51"/>
      <c r="D197" s="51"/>
      <c r="E197" s="49"/>
      <c r="F197" s="49"/>
      <c r="G197" s="59"/>
      <c r="H197" s="59"/>
      <c r="I197" s="49"/>
      <c r="J197" s="49"/>
      <c r="K197" s="49"/>
      <c r="L197" s="49"/>
      <c r="M197" s="49"/>
      <c r="N197" s="49"/>
      <c r="O197" s="49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</row>
    <row r="198" spans="1:33" ht="13" x14ac:dyDescent="0.15">
      <c r="A198" s="51"/>
      <c r="B198" s="51"/>
      <c r="C198" s="51"/>
      <c r="D198" s="51"/>
      <c r="E198" s="49"/>
      <c r="F198" s="49"/>
      <c r="G198" s="59"/>
      <c r="H198" s="59"/>
      <c r="I198" s="49"/>
      <c r="J198" s="49"/>
      <c r="K198" s="49"/>
      <c r="L198" s="49"/>
      <c r="M198" s="49"/>
      <c r="N198" s="49"/>
      <c r="O198" s="49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</row>
    <row r="199" spans="1:33" ht="13" x14ac:dyDescent="0.15">
      <c r="A199" s="51"/>
      <c r="B199" s="51"/>
      <c r="C199" s="51"/>
      <c r="D199" s="51"/>
      <c r="E199" s="49"/>
      <c r="F199" s="49"/>
      <c r="G199" s="59"/>
      <c r="H199" s="59"/>
      <c r="I199" s="49"/>
      <c r="J199" s="49"/>
      <c r="K199" s="49"/>
      <c r="L199" s="49"/>
      <c r="M199" s="49"/>
      <c r="N199" s="49"/>
      <c r="O199" s="49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</row>
    <row r="200" spans="1:33" ht="13" x14ac:dyDescent="0.15">
      <c r="A200" s="51"/>
      <c r="B200" s="51"/>
      <c r="C200" s="51"/>
      <c r="D200" s="51"/>
      <c r="E200" s="49"/>
      <c r="F200" s="49"/>
      <c r="G200" s="59"/>
      <c r="H200" s="59"/>
      <c r="I200" s="49"/>
      <c r="J200" s="49"/>
      <c r="K200" s="49"/>
      <c r="L200" s="49"/>
      <c r="M200" s="49"/>
      <c r="N200" s="49"/>
      <c r="O200" s="49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</row>
    <row r="201" spans="1:33" ht="13" x14ac:dyDescent="0.15">
      <c r="A201" s="51"/>
      <c r="B201" s="51"/>
      <c r="C201" s="51"/>
      <c r="D201" s="51"/>
      <c r="E201" s="49"/>
      <c r="F201" s="49"/>
      <c r="G201" s="59"/>
      <c r="H201" s="59"/>
      <c r="I201" s="49"/>
      <c r="J201" s="49"/>
      <c r="K201" s="49"/>
      <c r="L201" s="49"/>
      <c r="M201" s="49"/>
      <c r="N201" s="49"/>
      <c r="O201" s="49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</row>
    <row r="202" spans="1:33" ht="13" x14ac:dyDescent="0.15">
      <c r="A202" s="51"/>
      <c r="B202" s="51"/>
      <c r="C202" s="51"/>
      <c r="D202" s="51"/>
      <c r="E202" s="49"/>
      <c r="F202" s="49"/>
      <c r="G202" s="59"/>
      <c r="H202" s="59"/>
      <c r="I202" s="49"/>
      <c r="J202" s="49"/>
      <c r="K202" s="49"/>
      <c r="L202" s="49"/>
      <c r="M202" s="49"/>
      <c r="N202" s="49"/>
      <c r="O202" s="49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</row>
    <row r="203" spans="1:33" ht="13" x14ac:dyDescent="0.15">
      <c r="A203" s="51"/>
      <c r="B203" s="51"/>
      <c r="C203" s="51"/>
      <c r="D203" s="51"/>
      <c r="E203" s="49"/>
      <c r="F203" s="49"/>
      <c r="G203" s="59"/>
      <c r="H203" s="59"/>
      <c r="I203" s="49"/>
      <c r="J203" s="49"/>
      <c r="K203" s="49"/>
      <c r="L203" s="49"/>
      <c r="M203" s="49"/>
      <c r="N203" s="49"/>
      <c r="O203" s="49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</row>
    <row r="204" spans="1:33" ht="13" x14ac:dyDescent="0.15">
      <c r="A204" s="51"/>
      <c r="B204" s="51"/>
      <c r="C204" s="51"/>
      <c r="D204" s="51"/>
      <c r="E204" s="49"/>
      <c r="F204" s="49"/>
      <c r="G204" s="59"/>
      <c r="H204" s="59"/>
      <c r="I204" s="49"/>
      <c r="J204" s="49"/>
      <c r="K204" s="49"/>
      <c r="L204" s="49"/>
      <c r="M204" s="49"/>
      <c r="N204" s="49"/>
      <c r="O204" s="49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</row>
    <row r="205" spans="1:33" ht="13" x14ac:dyDescent="0.15">
      <c r="A205" s="51"/>
      <c r="B205" s="51"/>
      <c r="C205" s="51"/>
      <c r="D205" s="51"/>
      <c r="E205" s="49"/>
      <c r="F205" s="49"/>
      <c r="G205" s="59"/>
      <c r="H205" s="59"/>
      <c r="I205" s="49"/>
      <c r="J205" s="49"/>
      <c r="K205" s="49"/>
      <c r="L205" s="49"/>
      <c r="M205" s="49"/>
      <c r="N205" s="49"/>
      <c r="O205" s="49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</row>
    <row r="206" spans="1:33" ht="13" x14ac:dyDescent="0.15">
      <c r="A206" s="51"/>
      <c r="B206" s="51"/>
      <c r="C206" s="51"/>
      <c r="D206" s="51"/>
      <c r="E206" s="49"/>
      <c r="F206" s="49"/>
      <c r="G206" s="59"/>
      <c r="H206" s="59"/>
      <c r="I206" s="49"/>
      <c r="J206" s="49"/>
      <c r="K206" s="49"/>
      <c r="L206" s="49"/>
      <c r="M206" s="49"/>
      <c r="N206" s="49"/>
      <c r="O206" s="49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</row>
    <row r="207" spans="1:33" ht="13" x14ac:dyDescent="0.15">
      <c r="A207" s="51"/>
      <c r="B207" s="51"/>
      <c r="C207" s="51"/>
      <c r="D207" s="51"/>
      <c r="E207" s="49"/>
      <c r="F207" s="49"/>
      <c r="G207" s="59"/>
      <c r="H207" s="59"/>
      <c r="I207" s="49"/>
      <c r="J207" s="49"/>
      <c r="K207" s="49"/>
      <c r="L207" s="49"/>
      <c r="M207" s="49"/>
      <c r="N207" s="49"/>
      <c r="O207" s="49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</row>
    <row r="208" spans="1:33" ht="13" x14ac:dyDescent="0.15">
      <c r="A208" s="51"/>
      <c r="B208" s="51"/>
      <c r="C208" s="51"/>
      <c r="D208" s="51"/>
      <c r="E208" s="49"/>
      <c r="F208" s="49"/>
      <c r="G208" s="59"/>
      <c r="H208" s="59"/>
      <c r="I208" s="49"/>
      <c r="J208" s="49"/>
      <c r="K208" s="49"/>
      <c r="L208" s="49"/>
      <c r="M208" s="49"/>
      <c r="N208" s="49"/>
      <c r="O208" s="49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</row>
    <row r="209" spans="1:33" ht="13" x14ac:dyDescent="0.15">
      <c r="A209" s="51"/>
      <c r="B209" s="51"/>
      <c r="C209" s="51"/>
      <c r="D209" s="51"/>
      <c r="E209" s="49"/>
      <c r="F209" s="49"/>
      <c r="G209" s="59"/>
      <c r="H209" s="59"/>
      <c r="I209" s="49"/>
      <c r="J209" s="49"/>
      <c r="K209" s="49"/>
      <c r="L209" s="49"/>
      <c r="M209" s="49"/>
      <c r="N209" s="49"/>
      <c r="O209" s="49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</row>
    <row r="210" spans="1:33" ht="13" x14ac:dyDescent="0.15">
      <c r="A210" s="51"/>
      <c r="B210" s="51"/>
      <c r="C210" s="51"/>
      <c r="D210" s="51"/>
      <c r="E210" s="49"/>
      <c r="F210" s="49"/>
      <c r="G210" s="59"/>
      <c r="H210" s="59"/>
      <c r="I210" s="49"/>
      <c r="J210" s="49"/>
      <c r="K210" s="49"/>
      <c r="L210" s="49"/>
      <c r="M210" s="49"/>
      <c r="N210" s="49"/>
      <c r="O210" s="49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</row>
    <row r="211" spans="1:33" ht="13" x14ac:dyDescent="0.15">
      <c r="A211" s="51"/>
      <c r="B211" s="51"/>
      <c r="C211" s="51"/>
      <c r="D211" s="51"/>
      <c r="E211" s="49"/>
      <c r="F211" s="49"/>
      <c r="G211" s="59"/>
      <c r="H211" s="59"/>
      <c r="I211" s="49"/>
      <c r="J211" s="49"/>
      <c r="K211" s="49"/>
      <c r="L211" s="49"/>
      <c r="M211" s="49"/>
      <c r="N211" s="49"/>
      <c r="O211" s="49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</row>
    <row r="212" spans="1:33" ht="13" x14ac:dyDescent="0.15">
      <c r="A212" s="51"/>
      <c r="B212" s="51"/>
      <c r="C212" s="51"/>
      <c r="D212" s="51"/>
      <c r="E212" s="49"/>
      <c r="F212" s="49"/>
      <c r="G212" s="59"/>
      <c r="H212" s="59"/>
      <c r="I212" s="49"/>
      <c r="J212" s="49"/>
      <c r="K212" s="49"/>
      <c r="L212" s="49"/>
      <c r="M212" s="49"/>
      <c r="N212" s="49"/>
      <c r="O212" s="49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</row>
    <row r="213" spans="1:33" ht="13" x14ac:dyDescent="0.15">
      <c r="A213" s="51"/>
      <c r="B213" s="51"/>
      <c r="C213" s="51"/>
      <c r="D213" s="51"/>
      <c r="E213" s="49"/>
      <c r="F213" s="49"/>
      <c r="G213" s="59"/>
      <c r="H213" s="59"/>
      <c r="I213" s="49"/>
      <c r="J213" s="49"/>
      <c r="K213" s="49"/>
      <c r="L213" s="49"/>
      <c r="M213" s="49"/>
      <c r="N213" s="49"/>
      <c r="O213" s="49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</row>
    <row r="214" spans="1:33" ht="13" x14ac:dyDescent="0.15">
      <c r="A214" s="51"/>
      <c r="B214" s="51"/>
      <c r="C214" s="51"/>
      <c r="D214" s="51"/>
      <c r="E214" s="49"/>
      <c r="F214" s="49"/>
      <c r="G214" s="59"/>
      <c r="H214" s="59"/>
      <c r="I214" s="49"/>
      <c r="J214" s="49"/>
      <c r="K214" s="49"/>
      <c r="L214" s="49"/>
      <c r="M214" s="49"/>
      <c r="N214" s="49"/>
      <c r="O214" s="49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</row>
    <row r="215" spans="1:33" ht="13" x14ac:dyDescent="0.15">
      <c r="A215" s="51"/>
      <c r="B215" s="51"/>
      <c r="C215" s="51"/>
      <c r="D215" s="51"/>
      <c r="E215" s="49"/>
      <c r="F215" s="49"/>
      <c r="G215" s="59"/>
      <c r="H215" s="59"/>
      <c r="I215" s="49"/>
      <c r="J215" s="49"/>
      <c r="K215" s="49"/>
      <c r="L215" s="49"/>
      <c r="M215" s="49"/>
      <c r="N215" s="49"/>
      <c r="O215" s="49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</row>
    <row r="216" spans="1:33" ht="13" x14ac:dyDescent="0.15">
      <c r="A216" s="51"/>
      <c r="B216" s="51"/>
      <c r="C216" s="51"/>
      <c r="D216" s="51"/>
      <c r="E216" s="49"/>
      <c r="F216" s="49"/>
      <c r="G216" s="59"/>
      <c r="H216" s="59"/>
      <c r="I216" s="49"/>
      <c r="J216" s="49"/>
      <c r="K216" s="49"/>
      <c r="L216" s="49"/>
      <c r="M216" s="49"/>
      <c r="N216" s="49"/>
      <c r="O216" s="49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</row>
    <row r="217" spans="1:33" ht="13" x14ac:dyDescent="0.15">
      <c r="A217" s="51"/>
      <c r="B217" s="51"/>
      <c r="C217" s="51"/>
      <c r="D217" s="51"/>
      <c r="E217" s="49"/>
      <c r="F217" s="49"/>
      <c r="G217" s="59"/>
      <c r="H217" s="59"/>
      <c r="I217" s="49"/>
      <c r="J217" s="49"/>
      <c r="K217" s="49"/>
      <c r="L217" s="49"/>
      <c r="M217" s="49"/>
      <c r="N217" s="49"/>
      <c r="O217" s="49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</row>
    <row r="218" spans="1:33" ht="13" x14ac:dyDescent="0.15">
      <c r="A218" s="51"/>
      <c r="B218" s="51"/>
      <c r="C218" s="51"/>
      <c r="D218" s="51"/>
      <c r="E218" s="49"/>
      <c r="F218" s="49"/>
      <c r="G218" s="59"/>
      <c r="H218" s="59"/>
      <c r="I218" s="49"/>
      <c r="J218" s="49"/>
      <c r="K218" s="49"/>
      <c r="L218" s="49"/>
      <c r="M218" s="49"/>
      <c r="N218" s="49"/>
      <c r="O218" s="49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</row>
    <row r="219" spans="1:33" ht="13" x14ac:dyDescent="0.15">
      <c r="A219" s="51"/>
      <c r="B219" s="51"/>
      <c r="C219" s="51"/>
      <c r="D219" s="51"/>
      <c r="E219" s="49"/>
      <c r="F219" s="49"/>
      <c r="G219" s="59"/>
      <c r="H219" s="59"/>
      <c r="I219" s="49"/>
      <c r="J219" s="49"/>
      <c r="K219" s="49"/>
      <c r="L219" s="49"/>
      <c r="M219" s="49"/>
      <c r="N219" s="49"/>
      <c r="O219" s="49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</row>
    <row r="220" spans="1:33" ht="13" x14ac:dyDescent="0.15">
      <c r="A220" s="51"/>
      <c r="B220" s="51"/>
      <c r="C220" s="51"/>
      <c r="D220" s="51"/>
      <c r="E220" s="49"/>
      <c r="F220" s="49"/>
      <c r="G220" s="59"/>
      <c r="H220" s="59"/>
      <c r="I220" s="49"/>
      <c r="J220" s="49"/>
      <c r="K220" s="49"/>
      <c r="L220" s="49"/>
      <c r="M220" s="49"/>
      <c r="N220" s="49"/>
      <c r="O220" s="49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</row>
    <row r="221" spans="1:33" ht="13" x14ac:dyDescent="0.15">
      <c r="A221" s="51"/>
      <c r="B221" s="51"/>
      <c r="C221" s="51"/>
      <c r="D221" s="51"/>
      <c r="E221" s="49"/>
      <c r="F221" s="49"/>
      <c r="G221" s="59"/>
      <c r="H221" s="59"/>
      <c r="I221" s="49"/>
      <c r="J221" s="49"/>
      <c r="K221" s="49"/>
      <c r="L221" s="49"/>
      <c r="M221" s="49"/>
      <c r="N221" s="49"/>
      <c r="O221" s="49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</row>
    <row r="222" spans="1:33" ht="13" x14ac:dyDescent="0.15">
      <c r="A222" s="51"/>
      <c r="B222" s="51"/>
      <c r="C222" s="51"/>
      <c r="D222" s="51"/>
      <c r="E222" s="49"/>
      <c r="F222" s="49"/>
      <c r="G222" s="59"/>
      <c r="H222" s="59"/>
      <c r="I222" s="49"/>
      <c r="J222" s="49"/>
      <c r="K222" s="49"/>
      <c r="L222" s="49"/>
      <c r="M222" s="49"/>
      <c r="N222" s="49"/>
      <c r="O222" s="49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</row>
    <row r="223" spans="1:33" ht="13" x14ac:dyDescent="0.15">
      <c r="A223" s="51"/>
      <c r="B223" s="51"/>
      <c r="C223" s="51"/>
      <c r="D223" s="51"/>
      <c r="E223" s="49"/>
      <c r="F223" s="49"/>
      <c r="G223" s="59"/>
      <c r="H223" s="59"/>
      <c r="I223" s="49"/>
      <c r="J223" s="49"/>
      <c r="K223" s="49"/>
      <c r="L223" s="49"/>
      <c r="M223" s="49"/>
      <c r="N223" s="49"/>
      <c r="O223" s="49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</row>
    <row r="224" spans="1:33" ht="13" x14ac:dyDescent="0.15">
      <c r="A224" s="51"/>
      <c r="B224" s="51"/>
      <c r="C224" s="51"/>
      <c r="D224" s="51"/>
      <c r="E224" s="49"/>
      <c r="F224" s="49"/>
      <c r="G224" s="59"/>
      <c r="H224" s="59"/>
      <c r="I224" s="49"/>
      <c r="J224" s="49"/>
      <c r="K224" s="49"/>
      <c r="L224" s="49"/>
      <c r="M224" s="49"/>
      <c r="N224" s="49"/>
      <c r="O224" s="49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</row>
    <row r="225" spans="1:33" ht="13" x14ac:dyDescent="0.15">
      <c r="A225" s="51"/>
      <c r="B225" s="51"/>
      <c r="C225" s="51"/>
      <c r="D225" s="51"/>
      <c r="E225" s="49"/>
      <c r="F225" s="49"/>
      <c r="G225" s="59"/>
      <c r="H225" s="59"/>
      <c r="I225" s="49"/>
      <c r="J225" s="49"/>
      <c r="K225" s="49"/>
      <c r="L225" s="49"/>
      <c r="M225" s="49"/>
      <c r="N225" s="49"/>
      <c r="O225" s="49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</row>
    <row r="226" spans="1:33" ht="13" x14ac:dyDescent="0.15">
      <c r="A226" s="51"/>
      <c r="B226" s="51"/>
      <c r="C226" s="51"/>
      <c r="D226" s="51"/>
      <c r="E226" s="49"/>
      <c r="F226" s="49"/>
      <c r="G226" s="59"/>
      <c r="H226" s="59"/>
      <c r="I226" s="49"/>
      <c r="J226" s="49"/>
      <c r="K226" s="49"/>
      <c r="L226" s="49"/>
      <c r="M226" s="49"/>
      <c r="N226" s="49"/>
      <c r="O226" s="49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</row>
    <row r="227" spans="1:33" ht="13" x14ac:dyDescent="0.15">
      <c r="A227" s="51"/>
      <c r="B227" s="51"/>
      <c r="C227" s="51"/>
      <c r="D227" s="51"/>
      <c r="E227" s="49"/>
      <c r="F227" s="49"/>
      <c r="G227" s="59"/>
      <c r="H227" s="59"/>
      <c r="I227" s="49"/>
      <c r="J227" s="49"/>
      <c r="K227" s="49"/>
      <c r="L227" s="49"/>
      <c r="M227" s="49"/>
      <c r="N227" s="49"/>
      <c r="O227" s="49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</row>
    <row r="228" spans="1:33" ht="13" x14ac:dyDescent="0.15">
      <c r="A228" s="51"/>
      <c r="B228" s="51"/>
      <c r="C228" s="51"/>
      <c r="D228" s="51"/>
      <c r="E228" s="49"/>
      <c r="F228" s="49"/>
      <c r="G228" s="59"/>
      <c r="H228" s="59"/>
      <c r="I228" s="49"/>
      <c r="J228" s="49"/>
      <c r="K228" s="49"/>
      <c r="L228" s="49"/>
      <c r="M228" s="49"/>
      <c r="N228" s="49"/>
      <c r="O228" s="49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</row>
    <row r="229" spans="1:33" ht="13" x14ac:dyDescent="0.15">
      <c r="A229" s="51"/>
      <c r="B229" s="51"/>
      <c r="C229" s="51"/>
      <c r="D229" s="51"/>
      <c r="E229" s="49"/>
      <c r="F229" s="49"/>
      <c r="G229" s="59"/>
      <c r="H229" s="59"/>
      <c r="I229" s="49"/>
      <c r="J229" s="49"/>
      <c r="K229" s="49"/>
      <c r="L229" s="49"/>
      <c r="M229" s="49"/>
      <c r="N229" s="49"/>
      <c r="O229" s="49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</row>
    <row r="230" spans="1:33" ht="13" x14ac:dyDescent="0.15">
      <c r="A230" s="51"/>
      <c r="B230" s="51"/>
      <c r="C230" s="51"/>
      <c r="D230" s="51"/>
      <c r="E230" s="49"/>
      <c r="F230" s="49"/>
      <c r="G230" s="59"/>
      <c r="H230" s="59"/>
      <c r="I230" s="49"/>
      <c r="J230" s="49"/>
      <c r="K230" s="49"/>
      <c r="L230" s="49"/>
      <c r="M230" s="49"/>
      <c r="N230" s="49"/>
      <c r="O230" s="49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</row>
    <row r="231" spans="1:33" ht="13" x14ac:dyDescent="0.15">
      <c r="A231" s="51"/>
      <c r="B231" s="51"/>
      <c r="C231" s="51"/>
      <c r="D231" s="51"/>
      <c r="E231" s="49"/>
      <c r="F231" s="49"/>
      <c r="G231" s="59"/>
      <c r="H231" s="59"/>
      <c r="I231" s="49"/>
      <c r="J231" s="49"/>
      <c r="K231" s="49"/>
      <c r="L231" s="49"/>
      <c r="M231" s="49"/>
      <c r="N231" s="49"/>
      <c r="O231" s="49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</row>
    <row r="232" spans="1:33" ht="13" x14ac:dyDescent="0.15">
      <c r="A232" s="51"/>
      <c r="B232" s="51"/>
      <c r="C232" s="51"/>
      <c r="D232" s="51"/>
      <c r="E232" s="49"/>
      <c r="F232" s="49"/>
      <c r="G232" s="59"/>
      <c r="H232" s="59"/>
      <c r="I232" s="49"/>
      <c r="J232" s="49"/>
      <c r="K232" s="49"/>
      <c r="L232" s="49"/>
      <c r="M232" s="49"/>
      <c r="N232" s="49"/>
      <c r="O232" s="49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</row>
    <row r="233" spans="1:33" ht="13" x14ac:dyDescent="0.15">
      <c r="A233" s="51"/>
      <c r="B233" s="51"/>
      <c r="C233" s="51"/>
      <c r="D233" s="51"/>
      <c r="E233" s="49"/>
      <c r="F233" s="49"/>
      <c r="G233" s="59"/>
      <c r="H233" s="59"/>
      <c r="I233" s="49"/>
      <c r="J233" s="49"/>
      <c r="K233" s="49"/>
      <c r="L233" s="49"/>
      <c r="M233" s="49"/>
      <c r="N233" s="49"/>
      <c r="O233" s="49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</row>
    <row r="234" spans="1:33" ht="13" x14ac:dyDescent="0.15">
      <c r="A234" s="51"/>
      <c r="B234" s="51"/>
      <c r="C234" s="51"/>
      <c r="D234" s="51"/>
      <c r="E234" s="49"/>
      <c r="F234" s="49"/>
      <c r="G234" s="59"/>
      <c r="H234" s="59"/>
      <c r="I234" s="49"/>
      <c r="J234" s="49"/>
      <c r="K234" s="49"/>
      <c r="L234" s="49"/>
      <c r="M234" s="49"/>
      <c r="N234" s="49"/>
      <c r="O234" s="49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</row>
    <row r="235" spans="1:33" ht="13" x14ac:dyDescent="0.15">
      <c r="A235" s="51"/>
      <c r="B235" s="51"/>
      <c r="C235" s="51"/>
      <c r="D235" s="51"/>
      <c r="E235" s="49"/>
      <c r="F235" s="49"/>
      <c r="G235" s="59"/>
      <c r="H235" s="59"/>
      <c r="I235" s="49"/>
      <c r="J235" s="49"/>
      <c r="K235" s="49"/>
      <c r="L235" s="49"/>
      <c r="M235" s="49"/>
      <c r="N235" s="49"/>
      <c r="O235" s="49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</row>
    <row r="236" spans="1:33" ht="13" x14ac:dyDescent="0.15">
      <c r="A236" s="51"/>
      <c r="B236" s="51"/>
      <c r="C236" s="51"/>
      <c r="D236" s="51"/>
      <c r="E236" s="49"/>
      <c r="F236" s="49"/>
      <c r="G236" s="59"/>
      <c r="H236" s="59"/>
      <c r="I236" s="49"/>
      <c r="J236" s="49"/>
      <c r="K236" s="49"/>
      <c r="L236" s="49"/>
      <c r="M236" s="49"/>
      <c r="N236" s="49"/>
      <c r="O236" s="49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</row>
    <row r="237" spans="1:33" ht="13" x14ac:dyDescent="0.15">
      <c r="A237" s="51"/>
      <c r="B237" s="51"/>
      <c r="C237" s="51"/>
      <c r="D237" s="51"/>
      <c r="E237" s="49"/>
      <c r="F237" s="49"/>
      <c r="G237" s="59"/>
      <c r="H237" s="59"/>
      <c r="I237" s="49"/>
      <c r="J237" s="49"/>
      <c r="K237" s="49"/>
      <c r="L237" s="49"/>
      <c r="M237" s="49"/>
      <c r="N237" s="49"/>
      <c r="O237" s="49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</row>
    <row r="238" spans="1:33" ht="13" x14ac:dyDescent="0.15">
      <c r="A238" s="51"/>
      <c r="B238" s="51"/>
      <c r="C238" s="51"/>
      <c r="D238" s="51"/>
      <c r="E238" s="49"/>
      <c r="F238" s="49"/>
      <c r="G238" s="59"/>
      <c r="H238" s="59"/>
      <c r="I238" s="49"/>
      <c r="J238" s="49"/>
      <c r="K238" s="49"/>
      <c r="L238" s="49"/>
      <c r="M238" s="49"/>
      <c r="N238" s="49"/>
      <c r="O238" s="49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</row>
    <row r="239" spans="1:33" ht="13" x14ac:dyDescent="0.15">
      <c r="A239" s="51"/>
      <c r="B239" s="51"/>
      <c r="C239" s="51"/>
      <c r="D239" s="51"/>
      <c r="E239" s="49"/>
      <c r="F239" s="49"/>
      <c r="G239" s="59"/>
      <c r="H239" s="59"/>
      <c r="I239" s="49"/>
      <c r="J239" s="49"/>
      <c r="K239" s="49"/>
      <c r="L239" s="49"/>
      <c r="M239" s="49"/>
      <c r="N239" s="49"/>
      <c r="O239" s="49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</row>
    <row r="240" spans="1:33" ht="13" x14ac:dyDescent="0.15">
      <c r="A240" s="51"/>
      <c r="B240" s="51"/>
      <c r="C240" s="51"/>
      <c r="D240" s="51"/>
      <c r="E240" s="49"/>
      <c r="F240" s="49"/>
      <c r="G240" s="59"/>
      <c r="H240" s="59"/>
      <c r="I240" s="49"/>
      <c r="J240" s="49"/>
      <c r="K240" s="49"/>
      <c r="L240" s="49"/>
      <c r="M240" s="49"/>
      <c r="N240" s="49"/>
      <c r="O240" s="49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</row>
    <row r="241" spans="1:33" ht="13" x14ac:dyDescent="0.15">
      <c r="A241" s="51"/>
      <c r="B241" s="51"/>
      <c r="C241" s="51"/>
      <c r="D241" s="51"/>
      <c r="E241" s="49"/>
      <c r="F241" s="49"/>
      <c r="G241" s="59"/>
      <c r="H241" s="59"/>
      <c r="I241" s="49"/>
      <c r="J241" s="49"/>
      <c r="K241" s="49"/>
      <c r="L241" s="49"/>
      <c r="M241" s="49"/>
      <c r="N241" s="49"/>
      <c r="O241" s="49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</row>
    <row r="242" spans="1:33" ht="13" x14ac:dyDescent="0.15">
      <c r="A242" s="51"/>
      <c r="B242" s="51"/>
      <c r="C242" s="51"/>
      <c r="D242" s="51"/>
      <c r="E242" s="49"/>
      <c r="F242" s="49"/>
      <c r="G242" s="59"/>
      <c r="H242" s="59"/>
      <c r="I242" s="49"/>
      <c r="J242" s="49"/>
      <c r="K242" s="49"/>
      <c r="L242" s="49"/>
      <c r="M242" s="49"/>
      <c r="N242" s="49"/>
      <c r="O242" s="49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</row>
    <row r="243" spans="1:33" ht="13" x14ac:dyDescent="0.15">
      <c r="A243" s="51"/>
      <c r="B243" s="51"/>
      <c r="C243" s="51"/>
      <c r="D243" s="51"/>
      <c r="E243" s="49"/>
      <c r="F243" s="49"/>
      <c r="G243" s="59"/>
      <c r="H243" s="59"/>
      <c r="I243" s="49"/>
      <c r="J243" s="49"/>
      <c r="K243" s="49"/>
      <c r="L243" s="49"/>
      <c r="M243" s="49"/>
      <c r="N243" s="49"/>
      <c r="O243" s="49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</row>
    <row r="244" spans="1:33" ht="13" x14ac:dyDescent="0.15">
      <c r="A244" s="51"/>
      <c r="B244" s="51"/>
      <c r="C244" s="51"/>
      <c r="D244" s="51"/>
      <c r="E244" s="49"/>
      <c r="F244" s="49"/>
      <c r="G244" s="59"/>
      <c r="H244" s="59"/>
      <c r="I244" s="49"/>
      <c r="J244" s="49"/>
      <c r="K244" s="49"/>
      <c r="L244" s="49"/>
      <c r="M244" s="49"/>
      <c r="N244" s="49"/>
      <c r="O244" s="49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</row>
    <row r="245" spans="1:33" ht="13" x14ac:dyDescent="0.15">
      <c r="A245" s="51"/>
      <c r="B245" s="51"/>
      <c r="C245" s="51"/>
      <c r="D245" s="51"/>
      <c r="E245" s="49"/>
      <c r="F245" s="49"/>
      <c r="G245" s="59"/>
      <c r="H245" s="59"/>
      <c r="I245" s="49"/>
      <c r="J245" s="49"/>
      <c r="K245" s="49"/>
      <c r="L245" s="49"/>
      <c r="M245" s="49"/>
      <c r="N245" s="49"/>
      <c r="O245" s="49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</row>
    <row r="246" spans="1:33" ht="13" x14ac:dyDescent="0.15">
      <c r="A246" s="51"/>
      <c r="B246" s="51"/>
      <c r="C246" s="51"/>
      <c r="D246" s="51"/>
      <c r="E246" s="49"/>
      <c r="F246" s="49"/>
      <c r="G246" s="59"/>
      <c r="H246" s="59"/>
      <c r="I246" s="49"/>
      <c r="J246" s="49"/>
      <c r="K246" s="49"/>
      <c r="L246" s="49"/>
      <c r="M246" s="49"/>
      <c r="N246" s="49"/>
      <c r="O246" s="49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</row>
    <row r="247" spans="1:33" ht="13" x14ac:dyDescent="0.15">
      <c r="A247" s="51"/>
      <c r="B247" s="51"/>
      <c r="C247" s="51"/>
      <c r="D247" s="51"/>
      <c r="E247" s="49"/>
      <c r="F247" s="49"/>
      <c r="G247" s="59"/>
      <c r="H247" s="59"/>
      <c r="I247" s="49"/>
      <c r="J247" s="49"/>
      <c r="K247" s="49"/>
      <c r="L247" s="49"/>
      <c r="M247" s="49"/>
      <c r="N247" s="49"/>
      <c r="O247" s="49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</row>
    <row r="248" spans="1:33" ht="13" x14ac:dyDescent="0.15">
      <c r="A248" s="51"/>
      <c r="B248" s="51"/>
      <c r="C248" s="51"/>
      <c r="D248" s="51"/>
      <c r="E248" s="49"/>
      <c r="F248" s="49"/>
      <c r="G248" s="59"/>
      <c r="H248" s="59"/>
      <c r="I248" s="49"/>
      <c r="J248" s="49"/>
      <c r="K248" s="49"/>
      <c r="L248" s="49"/>
      <c r="M248" s="49"/>
      <c r="N248" s="49"/>
      <c r="O248" s="49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</row>
    <row r="249" spans="1:33" ht="13" x14ac:dyDescent="0.15">
      <c r="A249" s="51"/>
      <c r="B249" s="51"/>
      <c r="C249" s="51"/>
      <c r="D249" s="51"/>
      <c r="E249" s="49"/>
      <c r="F249" s="49"/>
      <c r="G249" s="59"/>
      <c r="H249" s="59"/>
      <c r="I249" s="49"/>
      <c r="J249" s="49"/>
      <c r="K249" s="49"/>
      <c r="L249" s="49"/>
      <c r="M249" s="49"/>
      <c r="N249" s="49"/>
      <c r="O249" s="49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</row>
    <row r="250" spans="1:33" ht="13" x14ac:dyDescent="0.15">
      <c r="A250" s="51"/>
      <c r="B250" s="51"/>
      <c r="C250" s="51"/>
      <c r="D250" s="51"/>
      <c r="E250" s="49"/>
      <c r="F250" s="49"/>
      <c r="G250" s="59"/>
      <c r="H250" s="59"/>
      <c r="I250" s="49"/>
      <c r="J250" s="49"/>
      <c r="K250" s="49"/>
      <c r="L250" s="49"/>
      <c r="M250" s="49"/>
      <c r="N250" s="49"/>
      <c r="O250" s="49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</row>
    <row r="251" spans="1:33" ht="13" x14ac:dyDescent="0.15">
      <c r="A251" s="51"/>
      <c r="B251" s="51"/>
      <c r="C251" s="51"/>
      <c r="D251" s="51"/>
      <c r="E251" s="49"/>
      <c r="F251" s="49"/>
      <c r="G251" s="59"/>
      <c r="H251" s="59"/>
      <c r="I251" s="49"/>
      <c r="J251" s="49"/>
      <c r="K251" s="49"/>
      <c r="L251" s="49"/>
      <c r="M251" s="49"/>
      <c r="N251" s="49"/>
      <c r="O251" s="49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</row>
    <row r="252" spans="1:33" ht="13" x14ac:dyDescent="0.15">
      <c r="A252" s="51"/>
      <c r="B252" s="51"/>
      <c r="C252" s="51"/>
      <c r="D252" s="51"/>
      <c r="E252" s="49"/>
      <c r="F252" s="49"/>
      <c r="G252" s="59"/>
      <c r="H252" s="59"/>
      <c r="I252" s="49"/>
      <c r="J252" s="49"/>
      <c r="K252" s="49"/>
      <c r="L252" s="49"/>
      <c r="M252" s="49"/>
      <c r="N252" s="49"/>
      <c r="O252" s="49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</row>
    <row r="253" spans="1:33" ht="13" x14ac:dyDescent="0.15">
      <c r="A253" s="51"/>
      <c r="B253" s="51"/>
      <c r="C253" s="51"/>
      <c r="D253" s="51"/>
      <c r="E253" s="49"/>
      <c r="F253" s="49"/>
      <c r="G253" s="59"/>
      <c r="H253" s="59"/>
      <c r="I253" s="49"/>
      <c r="J253" s="49"/>
      <c r="K253" s="49"/>
      <c r="L253" s="49"/>
      <c r="M253" s="49"/>
      <c r="N253" s="49"/>
      <c r="O253" s="49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</row>
    <row r="254" spans="1:33" ht="13" x14ac:dyDescent="0.15">
      <c r="A254" s="51"/>
      <c r="B254" s="51"/>
      <c r="C254" s="51"/>
      <c r="D254" s="51"/>
      <c r="E254" s="49"/>
      <c r="F254" s="49"/>
      <c r="G254" s="59"/>
      <c r="H254" s="59"/>
      <c r="I254" s="49"/>
      <c r="J254" s="49"/>
      <c r="K254" s="49"/>
      <c r="L254" s="49"/>
      <c r="M254" s="49"/>
      <c r="N254" s="49"/>
      <c r="O254" s="49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</row>
    <row r="255" spans="1:33" ht="13" x14ac:dyDescent="0.15">
      <c r="A255" s="51"/>
      <c r="B255" s="51"/>
      <c r="C255" s="51"/>
      <c r="D255" s="51"/>
      <c r="E255" s="49"/>
      <c r="F255" s="49"/>
      <c r="G255" s="59"/>
      <c r="H255" s="59"/>
      <c r="I255" s="49"/>
      <c r="J255" s="49"/>
      <c r="K255" s="49"/>
      <c r="L255" s="49"/>
      <c r="M255" s="49"/>
      <c r="N255" s="49"/>
      <c r="O255" s="49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</row>
    <row r="256" spans="1:33" ht="13" x14ac:dyDescent="0.15">
      <c r="A256" s="51"/>
      <c r="B256" s="51"/>
      <c r="C256" s="51"/>
      <c r="D256" s="51"/>
      <c r="E256" s="49"/>
      <c r="F256" s="49"/>
      <c r="G256" s="59"/>
      <c r="H256" s="59"/>
      <c r="I256" s="49"/>
      <c r="J256" s="49"/>
      <c r="K256" s="49"/>
      <c r="L256" s="49"/>
      <c r="M256" s="49"/>
      <c r="N256" s="49"/>
      <c r="O256" s="49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</row>
    <row r="257" spans="1:33" ht="13" x14ac:dyDescent="0.15">
      <c r="A257" s="51"/>
      <c r="B257" s="51"/>
      <c r="C257" s="51"/>
      <c r="D257" s="51"/>
      <c r="E257" s="49"/>
      <c r="F257" s="49"/>
      <c r="G257" s="59"/>
      <c r="H257" s="59"/>
      <c r="I257" s="49"/>
      <c r="J257" s="49"/>
      <c r="K257" s="49"/>
      <c r="L257" s="49"/>
      <c r="M257" s="49"/>
      <c r="N257" s="49"/>
      <c r="O257" s="49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</row>
    <row r="258" spans="1:33" ht="13" x14ac:dyDescent="0.15">
      <c r="A258" s="51"/>
      <c r="B258" s="51"/>
      <c r="C258" s="51"/>
      <c r="D258" s="51"/>
      <c r="E258" s="49"/>
      <c r="F258" s="49"/>
      <c r="G258" s="59"/>
      <c r="H258" s="59"/>
      <c r="I258" s="49"/>
      <c r="J258" s="49"/>
      <c r="K258" s="49"/>
      <c r="L258" s="49"/>
      <c r="M258" s="49"/>
      <c r="N258" s="49"/>
      <c r="O258" s="49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</row>
    <row r="259" spans="1:33" ht="13" x14ac:dyDescent="0.15">
      <c r="A259" s="51"/>
      <c r="B259" s="51"/>
      <c r="C259" s="51"/>
      <c r="D259" s="51"/>
      <c r="E259" s="49"/>
      <c r="F259" s="49"/>
      <c r="G259" s="59"/>
      <c r="H259" s="59"/>
      <c r="I259" s="49"/>
      <c r="J259" s="49"/>
      <c r="K259" s="49"/>
      <c r="L259" s="49"/>
      <c r="M259" s="49"/>
      <c r="N259" s="49"/>
      <c r="O259" s="49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</row>
    <row r="260" spans="1:33" ht="13" x14ac:dyDescent="0.15">
      <c r="A260" s="51"/>
      <c r="B260" s="51"/>
      <c r="C260" s="51"/>
      <c r="D260" s="51"/>
      <c r="E260" s="49"/>
      <c r="F260" s="49"/>
      <c r="G260" s="59"/>
      <c r="H260" s="59"/>
      <c r="I260" s="49"/>
      <c r="J260" s="49"/>
      <c r="K260" s="49"/>
      <c r="L260" s="49"/>
      <c r="M260" s="49"/>
      <c r="N260" s="49"/>
      <c r="O260" s="49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</row>
    <row r="261" spans="1:33" ht="13" x14ac:dyDescent="0.15">
      <c r="A261" s="51"/>
      <c r="B261" s="51"/>
      <c r="C261" s="51"/>
      <c r="D261" s="51"/>
      <c r="E261" s="49"/>
      <c r="F261" s="49"/>
      <c r="G261" s="59"/>
      <c r="H261" s="59"/>
      <c r="I261" s="49"/>
      <c r="J261" s="49"/>
      <c r="K261" s="49"/>
      <c r="L261" s="49"/>
      <c r="M261" s="49"/>
      <c r="N261" s="49"/>
      <c r="O261" s="49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</row>
    <row r="262" spans="1:33" ht="13" x14ac:dyDescent="0.15">
      <c r="A262" s="51"/>
      <c r="B262" s="51"/>
      <c r="C262" s="51"/>
      <c r="D262" s="51"/>
      <c r="E262" s="49"/>
      <c r="F262" s="49"/>
      <c r="G262" s="59"/>
      <c r="H262" s="59"/>
      <c r="I262" s="49"/>
      <c r="J262" s="49"/>
      <c r="K262" s="49"/>
      <c r="L262" s="49"/>
      <c r="M262" s="49"/>
      <c r="N262" s="49"/>
      <c r="O262" s="49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</row>
    <row r="263" spans="1:33" ht="13" x14ac:dyDescent="0.15">
      <c r="A263" s="51"/>
      <c r="B263" s="51"/>
      <c r="C263" s="51"/>
      <c r="D263" s="51"/>
      <c r="E263" s="49"/>
      <c r="F263" s="49"/>
      <c r="G263" s="59"/>
      <c r="H263" s="59"/>
      <c r="I263" s="49"/>
      <c r="J263" s="49"/>
      <c r="K263" s="49"/>
      <c r="L263" s="49"/>
      <c r="M263" s="49"/>
      <c r="N263" s="49"/>
      <c r="O263" s="49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</row>
    <row r="264" spans="1:33" ht="13" x14ac:dyDescent="0.15">
      <c r="A264" s="51"/>
      <c r="B264" s="51"/>
      <c r="C264" s="51"/>
      <c r="D264" s="51"/>
      <c r="E264" s="49"/>
      <c r="F264" s="49"/>
      <c r="G264" s="59"/>
      <c r="H264" s="59"/>
      <c r="I264" s="49"/>
      <c r="J264" s="49"/>
      <c r="K264" s="49"/>
      <c r="L264" s="49"/>
      <c r="M264" s="49"/>
      <c r="N264" s="49"/>
      <c r="O264" s="49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</row>
    <row r="265" spans="1:33" ht="13" x14ac:dyDescent="0.15">
      <c r="A265" s="51"/>
      <c r="B265" s="51"/>
      <c r="C265" s="51"/>
      <c r="D265" s="51"/>
      <c r="E265" s="49"/>
      <c r="F265" s="49"/>
      <c r="G265" s="59"/>
      <c r="H265" s="59"/>
      <c r="I265" s="49"/>
      <c r="J265" s="49"/>
      <c r="K265" s="49"/>
      <c r="L265" s="49"/>
      <c r="M265" s="49"/>
      <c r="N265" s="49"/>
      <c r="O265" s="49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</row>
    <row r="266" spans="1:33" ht="13" x14ac:dyDescent="0.15">
      <c r="A266" s="51"/>
      <c r="B266" s="51"/>
      <c r="C266" s="51"/>
      <c r="D266" s="51"/>
      <c r="E266" s="49"/>
      <c r="F266" s="49"/>
      <c r="G266" s="59"/>
      <c r="H266" s="59"/>
      <c r="I266" s="49"/>
      <c r="J266" s="49"/>
      <c r="K266" s="49"/>
      <c r="L266" s="49"/>
      <c r="M266" s="49"/>
      <c r="N266" s="49"/>
      <c r="O266" s="49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</row>
    <row r="267" spans="1:33" ht="13" x14ac:dyDescent="0.15">
      <c r="A267" s="51"/>
      <c r="B267" s="51"/>
      <c r="C267" s="51"/>
      <c r="D267" s="51"/>
      <c r="E267" s="49"/>
      <c r="F267" s="49"/>
      <c r="G267" s="59"/>
      <c r="H267" s="59"/>
      <c r="I267" s="49"/>
      <c r="J267" s="49"/>
      <c r="K267" s="49"/>
      <c r="L267" s="49"/>
      <c r="M267" s="49"/>
      <c r="N267" s="49"/>
      <c r="O267" s="49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</row>
    <row r="268" spans="1:33" ht="13" x14ac:dyDescent="0.15">
      <c r="A268" s="51"/>
      <c r="B268" s="51"/>
      <c r="C268" s="51"/>
      <c r="D268" s="51"/>
      <c r="E268" s="49"/>
      <c r="F268" s="49"/>
      <c r="G268" s="59"/>
      <c r="H268" s="59"/>
      <c r="I268" s="49"/>
      <c r="J268" s="49"/>
      <c r="K268" s="49"/>
      <c r="L268" s="49"/>
      <c r="M268" s="49"/>
      <c r="N268" s="49"/>
      <c r="O268" s="49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</row>
    <row r="269" spans="1:33" ht="13" x14ac:dyDescent="0.15">
      <c r="A269" s="51"/>
      <c r="B269" s="51"/>
      <c r="C269" s="51"/>
      <c r="D269" s="51"/>
      <c r="E269" s="49"/>
      <c r="F269" s="49"/>
      <c r="G269" s="59"/>
      <c r="H269" s="59"/>
      <c r="I269" s="49"/>
      <c r="J269" s="49"/>
      <c r="K269" s="49"/>
      <c r="L269" s="49"/>
      <c r="M269" s="49"/>
      <c r="N269" s="49"/>
      <c r="O269" s="49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</row>
    <row r="270" spans="1:33" ht="13" x14ac:dyDescent="0.15">
      <c r="A270" s="51"/>
      <c r="B270" s="51"/>
      <c r="C270" s="51"/>
      <c r="D270" s="51"/>
      <c r="E270" s="49"/>
      <c r="F270" s="49"/>
      <c r="G270" s="59"/>
      <c r="H270" s="59"/>
      <c r="I270" s="49"/>
      <c r="J270" s="49"/>
      <c r="K270" s="49"/>
      <c r="L270" s="49"/>
      <c r="M270" s="49"/>
      <c r="N270" s="49"/>
      <c r="O270" s="49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</row>
    <row r="271" spans="1:33" ht="13" x14ac:dyDescent="0.15">
      <c r="A271" s="51"/>
      <c r="B271" s="51"/>
      <c r="C271" s="51"/>
      <c r="D271" s="51"/>
      <c r="E271" s="49"/>
      <c r="F271" s="49"/>
      <c r="G271" s="59"/>
      <c r="H271" s="59"/>
      <c r="I271" s="49"/>
      <c r="J271" s="49"/>
      <c r="K271" s="49"/>
      <c r="L271" s="49"/>
      <c r="M271" s="49"/>
      <c r="N271" s="49"/>
      <c r="O271" s="49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</row>
    <row r="272" spans="1:33" ht="13" x14ac:dyDescent="0.15">
      <c r="A272" s="51"/>
      <c r="B272" s="51"/>
      <c r="C272" s="51"/>
      <c r="D272" s="51"/>
      <c r="E272" s="49"/>
      <c r="F272" s="49"/>
      <c r="G272" s="59"/>
      <c r="H272" s="59"/>
      <c r="I272" s="49"/>
      <c r="J272" s="49"/>
      <c r="K272" s="49"/>
      <c r="L272" s="49"/>
      <c r="M272" s="49"/>
      <c r="N272" s="49"/>
      <c r="O272" s="49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</row>
    <row r="273" spans="1:33" ht="13" x14ac:dyDescent="0.15">
      <c r="A273" s="51"/>
      <c r="B273" s="51"/>
      <c r="C273" s="51"/>
      <c r="D273" s="51"/>
      <c r="E273" s="49"/>
      <c r="F273" s="49"/>
      <c r="G273" s="59"/>
      <c r="H273" s="59"/>
      <c r="I273" s="49"/>
      <c r="J273" s="49"/>
      <c r="K273" s="49"/>
      <c r="L273" s="49"/>
      <c r="M273" s="49"/>
      <c r="N273" s="49"/>
      <c r="O273" s="49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</row>
    <row r="274" spans="1:33" ht="13" x14ac:dyDescent="0.15">
      <c r="A274" s="51"/>
      <c r="B274" s="51"/>
      <c r="C274" s="51"/>
      <c r="D274" s="51"/>
      <c r="E274" s="49"/>
      <c r="F274" s="49"/>
      <c r="G274" s="59"/>
      <c r="H274" s="59"/>
      <c r="I274" s="49"/>
      <c r="J274" s="49"/>
      <c r="K274" s="49"/>
      <c r="L274" s="49"/>
      <c r="M274" s="49"/>
      <c r="N274" s="49"/>
      <c r="O274" s="49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</row>
    <row r="275" spans="1:33" ht="13" x14ac:dyDescent="0.15">
      <c r="A275" s="51"/>
      <c r="B275" s="51"/>
      <c r="C275" s="51"/>
      <c r="D275" s="51"/>
      <c r="E275" s="49"/>
      <c r="F275" s="49"/>
      <c r="G275" s="59"/>
      <c r="H275" s="59"/>
      <c r="I275" s="49"/>
      <c r="J275" s="49"/>
      <c r="K275" s="49"/>
      <c r="L275" s="49"/>
      <c r="M275" s="49"/>
      <c r="N275" s="49"/>
      <c r="O275" s="49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</row>
    <row r="276" spans="1:33" ht="13" x14ac:dyDescent="0.15">
      <c r="A276" s="51"/>
      <c r="B276" s="51"/>
      <c r="C276" s="51"/>
      <c r="D276" s="51"/>
      <c r="E276" s="49"/>
      <c r="F276" s="49"/>
      <c r="G276" s="59"/>
      <c r="H276" s="59"/>
      <c r="I276" s="49"/>
      <c r="J276" s="49"/>
      <c r="K276" s="49"/>
      <c r="L276" s="49"/>
      <c r="M276" s="49"/>
      <c r="N276" s="49"/>
      <c r="O276" s="49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</row>
    <row r="277" spans="1:33" ht="13" x14ac:dyDescent="0.15">
      <c r="A277" s="51"/>
      <c r="B277" s="51"/>
      <c r="C277" s="51"/>
      <c r="D277" s="51"/>
      <c r="E277" s="49"/>
      <c r="F277" s="49"/>
      <c r="G277" s="59"/>
      <c r="H277" s="59"/>
      <c r="I277" s="49"/>
      <c r="J277" s="49"/>
      <c r="K277" s="49"/>
      <c r="L277" s="49"/>
      <c r="M277" s="49"/>
      <c r="N277" s="49"/>
      <c r="O277" s="49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</row>
    <row r="278" spans="1:33" ht="13" x14ac:dyDescent="0.15">
      <c r="A278" s="51"/>
      <c r="B278" s="51"/>
      <c r="C278" s="51"/>
      <c r="D278" s="51"/>
      <c r="E278" s="49"/>
      <c r="F278" s="49"/>
      <c r="G278" s="59"/>
      <c r="H278" s="59"/>
      <c r="I278" s="49"/>
      <c r="J278" s="49"/>
      <c r="K278" s="49"/>
      <c r="L278" s="49"/>
      <c r="M278" s="49"/>
      <c r="N278" s="49"/>
      <c r="O278" s="49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</row>
    <row r="279" spans="1:33" ht="13" x14ac:dyDescent="0.15">
      <c r="A279" s="51"/>
      <c r="B279" s="51"/>
      <c r="C279" s="51"/>
      <c r="D279" s="51"/>
      <c r="E279" s="49"/>
      <c r="F279" s="49"/>
      <c r="G279" s="59"/>
      <c r="H279" s="59"/>
      <c r="I279" s="49"/>
      <c r="J279" s="49"/>
      <c r="K279" s="49"/>
      <c r="L279" s="49"/>
      <c r="M279" s="49"/>
      <c r="N279" s="49"/>
      <c r="O279" s="49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</row>
    <row r="280" spans="1:33" ht="13" x14ac:dyDescent="0.15">
      <c r="A280" s="51"/>
      <c r="B280" s="51"/>
      <c r="C280" s="51"/>
      <c r="D280" s="51"/>
      <c r="E280" s="49"/>
      <c r="F280" s="49"/>
      <c r="G280" s="59"/>
      <c r="H280" s="59"/>
      <c r="I280" s="49"/>
      <c r="J280" s="49"/>
      <c r="K280" s="49"/>
      <c r="L280" s="49"/>
      <c r="M280" s="49"/>
      <c r="N280" s="49"/>
      <c r="O280" s="49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</row>
    <row r="281" spans="1:33" ht="13" x14ac:dyDescent="0.15">
      <c r="A281" s="51"/>
      <c r="B281" s="51"/>
      <c r="C281" s="51"/>
      <c r="D281" s="51"/>
      <c r="E281" s="49"/>
      <c r="F281" s="49"/>
      <c r="G281" s="59"/>
      <c r="H281" s="59"/>
      <c r="I281" s="49"/>
      <c r="J281" s="49"/>
      <c r="K281" s="49"/>
      <c r="L281" s="49"/>
      <c r="M281" s="49"/>
      <c r="N281" s="49"/>
      <c r="O281" s="49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</row>
    <row r="282" spans="1:33" ht="13" x14ac:dyDescent="0.15">
      <c r="A282" s="51"/>
      <c r="B282" s="51"/>
      <c r="C282" s="51"/>
      <c r="D282" s="51"/>
      <c r="E282" s="49"/>
      <c r="F282" s="49"/>
      <c r="G282" s="59"/>
      <c r="H282" s="59"/>
      <c r="I282" s="49"/>
      <c r="J282" s="49"/>
      <c r="K282" s="49"/>
      <c r="L282" s="49"/>
      <c r="M282" s="49"/>
      <c r="N282" s="49"/>
      <c r="O282" s="49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</row>
    <row r="283" spans="1:33" ht="13" x14ac:dyDescent="0.15">
      <c r="A283" s="51"/>
      <c r="B283" s="51"/>
      <c r="C283" s="51"/>
      <c r="D283" s="51"/>
      <c r="E283" s="49"/>
      <c r="F283" s="49"/>
      <c r="G283" s="59"/>
      <c r="H283" s="59"/>
      <c r="I283" s="49"/>
      <c r="J283" s="49"/>
      <c r="K283" s="49"/>
      <c r="L283" s="49"/>
      <c r="M283" s="49"/>
      <c r="N283" s="49"/>
      <c r="O283" s="49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</row>
    <row r="284" spans="1:33" ht="13" x14ac:dyDescent="0.15">
      <c r="A284" s="51"/>
      <c r="B284" s="51"/>
      <c r="C284" s="51"/>
      <c r="D284" s="51"/>
      <c r="E284" s="49"/>
      <c r="F284" s="49"/>
      <c r="G284" s="59"/>
      <c r="H284" s="59"/>
      <c r="I284" s="49"/>
      <c r="J284" s="49"/>
      <c r="K284" s="49"/>
      <c r="L284" s="49"/>
      <c r="M284" s="49"/>
      <c r="N284" s="49"/>
      <c r="O284" s="49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</row>
    <row r="285" spans="1:33" ht="13" x14ac:dyDescent="0.15">
      <c r="A285" s="51"/>
      <c r="B285" s="51"/>
      <c r="C285" s="51"/>
      <c r="D285" s="51"/>
      <c r="E285" s="49"/>
      <c r="F285" s="49"/>
      <c r="G285" s="59"/>
      <c r="H285" s="59"/>
      <c r="I285" s="49"/>
      <c r="J285" s="49"/>
      <c r="K285" s="49"/>
      <c r="L285" s="49"/>
      <c r="M285" s="49"/>
      <c r="N285" s="49"/>
      <c r="O285" s="49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</row>
    <row r="286" spans="1:33" ht="13" x14ac:dyDescent="0.15">
      <c r="A286" s="51"/>
      <c r="B286" s="51"/>
      <c r="C286" s="51"/>
      <c r="D286" s="51"/>
      <c r="E286" s="49"/>
      <c r="F286" s="49"/>
      <c r="G286" s="59"/>
      <c r="H286" s="59"/>
      <c r="I286" s="49"/>
      <c r="J286" s="49"/>
      <c r="K286" s="49"/>
      <c r="L286" s="49"/>
      <c r="M286" s="49"/>
      <c r="N286" s="49"/>
      <c r="O286" s="49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</row>
    <row r="287" spans="1:33" ht="13" x14ac:dyDescent="0.15">
      <c r="A287" s="51"/>
      <c r="B287" s="51"/>
      <c r="C287" s="51"/>
      <c r="D287" s="51"/>
      <c r="E287" s="49"/>
      <c r="F287" s="49"/>
      <c r="G287" s="59"/>
      <c r="H287" s="59"/>
      <c r="I287" s="49"/>
      <c r="J287" s="49"/>
      <c r="K287" s="49"/>
      <c r="L287" s="49"/>
      <c r="M287" s="49"/>
      <c r="N287" s="49"/>
      <c r="O287" s="49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</row>
    <row r="288" spans="1:33" ht="13" x14ac:dyDescent="0.15">
      <c r="A288" s="51"/>
      <c r="B288" s="51"/>
      <c r="C288" s="51"/>
      <c r="D288" s="51"/>
      <c r="E288" s="49"/>
      <c r="F288" s="49"/>
      <c r="G288" s="59"/>
      <c r="H288" s="59"/>
      <c r="I288" s="49"/>
      <c r="J288" s="49"/>
      <c r="K288" s="49"/>
      <c r="L288" s="49"/>
      <c r="M288" s="49"/>
      <c r="N288" s="49"/>
      <c r="O288" s="49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</row>
    <row r="289" spans="1:33" ht="13" x14ac:dyDescent="0.15">
      <c r="A289" s="51"/>
      <c r="B289" s="51"/>
      <c r="C289" s="51"/>
      <c r="D289" s="51"/>
      <c r="E289" s="49"/>
      <c r="F289" s="49"/>
      <c r="G289" s="59"/>
      <c r="H289" s="59"/>
      <c r="I289" s="49"/>
      <c r="J289" s="49"/>
      <c r="K289" s="49"/>
      <c r="L289" s="49"/>
      <c r="M289" s="49"/>
      <c r="N289" s="49"/>
      <c r="O289" s="49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</row>
    <row r="290" spans="1:33" ht="13" x14ac:dyDescent="0.15">
      <c r="A290" s="51"/>
      <c r="B290" s="51"/>
      <c r="C290" s="51"/>
      <c r="D290" s="51"/>
      <c r="E290" s="49"/>
      <c r="F290" s="49"/>
      <c r="G290" s="59"/>
      <c r="H290" s="59"/>
      <c r="I290" s="49"/>
      <c r="J290" s="49"/>
      <c r="K290" s="49"/>
      <c r="L290" s="49"/>
      <c r="M290" s="49"/>
      <c r="N290" s="49"/>
      <c r="O290" s="49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</row>
    <row r="291" spans="1:33" ht="13" x14ac:dyDescent="0.15">
      <c r="A291" s="51"/>
      <c r="B291" s="51"/>
      <c r="C291" s="51"/>
      <c r="D291" s="51"/>
      <c r="E291" s="49"/>
      <c r="F291" s="49"/>
      <c r="G291" s="59"/>
      <c r="H291" s="59"/>
      <c r="I291" s="49"/>
      <c r="J291" s="49"/>
      <c r="K291" s="49"/>
      <c r="L291" s="49"/>
      <c r="M291" s="49"/>
      <c r="N291" s="49"/>
      <c r="O291" s="49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</row>
    <row r="292" spans="1:33" ht="13" x14ac:dyDescent="0.15">
      <c r="A292" s="51"/>
      <c r="B292" s="51"/>
      <c r="C292" s="51"/>
      <c r="D292" s="51"/>
      <c r="E292" s="49"/>
      <c r="F292" s="49"/>
      <c r="G292" s="59"/>
      <c r="H292" s="59"/>
      <c r="I292" s="49"/>
      <c r="J292" s="49"/>
      <c r="K292" s="49"/>
      <c r="L292" s="49"/>
      <c r="M292" s="49"/>
      <c r="N292" s="49"/>
      <c r="O292" s="49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</row>
    <row r="293" spans="1:33" ht="13" x14ac:dyDescent="0.15">
      <c r="A293" s="51"/>
      <c r="B293" s="51"/>
      <c r="C293" s="51"/>
      <c r="D293" s="51"/>
      <c r="E293" s="49"/>
      <c r="F293" s="49"/>
      <c r="G293" s="59"/>
      <c r="H293" s="59"/>
      <c r="I293" s="49"/>
      <c r="J293" s="49"/>
      <c r="K293" s="49"/>
      <c r="L293" s="49"/>
      <c r="M293" s="49"/>
      <c r="N293" s="49"/>
      <c r="O293" s="49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</row>
    <row r="294" spans="1:33" ht="13" x14ac:dyDescent="0.15">
      <c r="A294" s="51"/>
      <c r="B294" s="51"/>
      <c r="C294" s="51"/>
      <c r="D294" s="51"/>
      <c r="E294" s="49"/>
      <c r="F294" s="49"/>
      <c r="G294" s="59"/>
      <c r="H294" s="59"/>
      <c r="I294" s="49"/>
      <c r="J294" s="49"/>
      <c r="K294" s="49"/>
      <c r="L294" s="49"/>
      <c r="M294" s="49"/>
      <c r="N294" s="49"/>
      <c r="O294" s="49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</row>
    <row r="295" spans="1:33" ht="13" x14ac:dyDescent="0.15">
      <c r="A295" s="51"/>
      <c r="B295" s="51"/>
      <c r="C295" s="51"/>
      <c r="D295" s="51"/>
      <c r="E295" s="49"/>
      <c r="F295" s="49"/>
      <c r="G295" s="59"/>
      <c r="H295" s="59"/>
      <c r="I295" s="49"/>
      <c r="J295" s="49"/>
      <c r="K295" s="49"/>
      <c r="L295" s="49"/>
      <c r="M295" s="49"/>
      <c r="N295" s="49"/>
      <c r="O295" s="49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</row>
    <row r="296" spans="1:33" ht="13" x14ac:dyDescent="0.15">
      <c r="A296" s="51"/>
      <c r="B296" s="51"/>
      <c r="C296" s="51"/>
      <c r="D296" s="51"/>
      <c r="E296" s="49"/>
      <c r="F296" s="49"/>
      <c r="G296" s="59"/>
      <c r="H296" s="59"/>
      <c r="I296" s="49"/>
      <c r="J296" s="49"/>
      <c r="K296" s="49"/>
      <c r="L296" s="49"/>
      <c r="M296" s="49"/>
      <c r="N296" s="49"/>
      <c r="O296" s="49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</row>
    <row r="297" spans="1:33" ht="13" x14ac:dyDescent="0.15">
      <c r="A297" s="51"/>
      <c r="B297" s="51"/>
      <c r="C297" s="51"/>
      <c r="D297" s="51"/>
      <c r="E297" s="49"/>
      <c r="F297" s="49"/>
      <c r="G297" s="59"/>
      <c r="H297" s="59"/>
      <c r="I297" s="49"/>
      <c r="J297" s="49"/>
      <c r="K297" s="49"/>
      <c r="L297" s="49"/>
      <c r="M297" s="49"/>
      <c r="N297" s="49"/>
      <c r="O297" s="49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</row>
    <row r="298" spans="1:33" ht="13" x14ac:dyDescent="0.15">
      <c r="A298" s="51"/>
      <c r="B298" s="51"/>
      <c r="C298" s="51"/>
      <c r="D298" s="51"/>
      <c r="E298" s="49"/>
      <c r="F298" s="49"/>
      <c r="G298" s="59"/>
      <c r="H298" s="59"/>
      <c r="I298" s="49"/>
      <c r="J298" s="49"/>
      <c r="K298" s="49"/>
      <c r="L298" s="49"/>
      <c r="M298" s="49"/>
      <c r="N298" s="49"/>
      <c r="O298" s="49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</row>
    <row r="299" spans="1:33" ht="13" x14ac:dyDescent="0.15">
      <c r="A299" s="51"/>
      <c r="B299" s="51"/>
      <c r="C299" s="51"/>
      <c r="D299" s="51"/>
      <c r="E299" s="49"/>
      <c r="F299" s="49"/>
      <c r="G299" s="59"/>
      <c r="H299" s="59"/>
      <c r="I299" s="49"/>
      <c r="J299" s="49"/>
      <c r="K299" s="49"/>
      <c r="L299" s="49"/>
      <c r="M299" s="49"/>
      <c r="N299" s="49"/>
      <c r="O299" s="49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</row>
    <row r="300" spans="1:33" ht="13" x14ac:dyDescent="0.15">
      <c r="A300" s="51"/>
      <c r="B300" s="51"/>
      <c r="C300" s="51"/>
      <c r="D300" s="51"/>
      <c r="E300" s="49"/>
      <c r="F300" s="49"/>
      <c r="G300" s="59"/>
      <c r="H300" s="59"/>
      <c r="I300" s="49"/>
      <c r="J300" s="49"/>
      <c r="K300" s="49"/>
      <c r="L300" s="49"/>
      <c r="M300" s="49"/>
      <c r="N300" s="49"/>
      <c r="O300" s="49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</row>
    <row r="301" spans="1:33" ht="13" x14ac:dyDescent="0.15">
      <c r="A301" s="51"/>
      <c r="B301" s="51"/>
      <c r="C301" s="51"/>
      <c r="D301" s="51"/>
      <c r="E301" s="49"/>
      <c r="F301" s="49"/>
      <c r="G301" s="59"/>
      <c r="H301" s="59"/>
      <c r="I301" s="49"/>
      <c r="J301" s="49"/>
      <c r="K301" s="49"/>
      <c r="L301" s="49"/>
      <c r="M301" s="49"/>
      <c r="N301" s="49"/>
      <c r="O301" s="49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</row>
    <row r="302" spans="1:33" ht="13" x14ac:dyDescent="0.15">
      <c r="A302" s="51"/>
      <c r="B302" s="51"/>
      <c r="C302" s="51"/>
      <c r="D302" s="51"/>
      <c r="E302" s="49"/>
      <c r="F302" s="49"/>
      <c r="G302" s="59"/>
      <c r="H302" s="59"/>
      <c r="I302" s="49"/>
      <c r="J302" s="49"/>
      <c r="K302" s="49"/>
      <c r="L302" s="49"/>
      <c r="M302" s="49"/>
      <c r="N302" s="49"/>
      <c r="O302" s="49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</row>
    <row r="303" spans="1:33" ht="13" x14ac:dyDescent="0.15">
      <c r="A303" s="51"/>
      <c r="B303" s="51"/>
      <c r="C303" s="51"/>
      <c r="D303" s="51"/>
      <c r="E303" s="49"/>
      <c r="F303" s="49"/>
      <c r="G303" s="59"/>
      <c r="H303" s="59"/>
      <c r="I303" s="49"/>
      <c r="J303" s="49"/>
      <c r="K303" s="49"/>
      <c r="L303" s="49"/>
      <c r="M303" s="49"/>
      <c r="N303" s="49"/>
      <c r="O303" s="49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</row>
    <row r="304" spans="1:33" ht="13" x14ac:dyDescent="0.15">
      <c r="A304" s="51"/>
      <c r="B304" s="51"/>
      <c r="C304" s="51"/>
      <c r="D304" s="51"/>
      <c r="E304" s="49"/>
      <c r="F304" s="49"/>
      <c r="G304" s="59"/>
      <c r="H304" s="59"/>
      <c r="I304" s="49"/>
      <c r="J304" s="49"/>
      <c r="K304" s="49"/>
      <c r="L304" s="49"/>
      <c r="M304" s="49"/>
      <c r="N304" s="49"/>
      <c r="O304" s="49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</row>
    <row r="305" spans="1:33" ht="13" x14ac:dyDescent="0.15">
      <c r="A305" s="51"/>
      <c r="B305" s="51"/>
      <c r="C305" s="51"/>
      <c r="D305" s="51"/>
      <c r="E305" s="49"/>
      <c r="F305" s="49"/>
      <c r="G305" s="59"/>
      <c r="H305" s="59"/>
      <c r="I305" s="49"/>
      <c r="J305" s="49"/>
      <c r="K305" s="49"/>
      <c r="L305" s="49"/>
      <c r="M305" s="49"/>
      <c r="N305" s="49"/>
      <c r="O305" s="49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</row>
    <row r="306" spans="1:33" ht="13" x14ac:dyDescent="0.15">
      <c r="A306" s="51"/>
      <c r="B306" s="51"/>
      <c r="C306" s="51"/>
      <c r="D306" s="51"/>
      <c r="E306" s="49"/>
      <c r="F306" s="49"/>
      <c r="G306" s="59"/>
      <c r="H306" s="59"/>
      <c r="I306" s="49"/>
      <c r="J306" s="49"/>
      <c r="K306" s="49"/>
      <c r="L306" s="49"/>
      <c r="M306" s="49"/>
      <c r="N306" s="49"/>
      <c r="O306" s="49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</row>
    <row r="307" spans="1:33" ht="13" x14ac:dyDescent="0.15">
      <c r="A307" s="51"/>
      <c r="B307" s="51"/>
      <c r="C307" s="51"/>
      <c r="D307" s="51"/>
      <c r="E307" s="49"/>
      <c r="F307" s="49"/>
      <c r="G307" s="59"/>
      <c r="H307" s="59"/>
      <c r="I307" s="49"/>
      <c r="J307" s="49"/>
      <c r="K307" s="49"/>
      <c r="L307" s="49"/>
      <c r="M307" s="49"/>
      <c r="N307" s="49"/>
      <c r="O307" s="49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</row>
    <row r="308" spans="1:33" ht="13" x14ac:dyDescent="0.15">
      <c r="A308" s="51"/>
      <c r="B308" s="51"/>
      <c r="C308" s="51"/>
      <c r="D308" s="51"/>
      <c r="E308" s="49"/>
      <c r="F308" s="49"/>
      <c r="G308" s="59"/>
      <c r="H308" s="59"/>
      <c r="I308" s="49"/>
      <c r="J308" s="49"/>
      <c r="K308" s="49"/>
      <c r="L308" s="49"/>
      <c r="M308" s="49"/>
      <c r="N308" s="49"/>
      <c r="O308" s="49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</row>
    <row r="309" spans="1:33" ht="13" x14ac:dyDescent="0.15">
      <c r="A309" s="51"/>
      <c r="B309" s="51"/>
      <c r="C309" s="51"/>
      <c r="D309" s="51"/>
      <c r="E309" s="49"/>
      <c r="F309" s="49"/>
      <c r="G309" s="59"/>
      <c r="H309" s="59"/>
      <c r="I309" s="49"/>
      <c r="J309" s="49"/>
      <c r="K309" s="49"/>
      <c r="L309" s="49"/>
      <c r="M309" s="49"/>
      <c r="N309" s="49"/>
      <c r="O309" s="49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</row>
    <row r="310" spans="1:33" ht="13" x14ac:dyDescent="0.15">
      <c r="A310" s="51"/>
      <c r="B310" s="51"/>
      <c r="C310" s="51"/>
      <c r="D310" s="51"/>
      <c r="E310" s="49"/>
      <c r="F310" s="49"/>
      <c r="G310" s="59"/>
      <c r="H310" s="59"/>
      <c r="I310" s="49"/>
      <c r="J310" s="49"/>
      <c r="K310" s="49"/>
      <c r="L310" s="49"/>
      <c r="M310" s="49"/>
      <c r="N310" s="49"/>
      <c r="O310" s="49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</row>
    <row r="311" spans="1:33" ht="13" x14ac:dyDescent="0.15">
      <c r="A311" s="51"/>
      <c r="B311" s="51"/>
      <c r="C311" s="51"/>
      <c r="D311" s="51"/>
      <c r="E311" s="49"/>
      <c r="F311" s="49"/>
      <c r="G311" s="59"/>
      <c r="H311" s="59"/>
      <c r="I311" s="49"/>
      <c r="J311" s="49"/>
      <c r="K311" s="49"/>
      <c r="L311" s="49"/>
      <c r="M311" s="49"/>
      <c r="N311" s="49"/>
      <c r="O311" s="49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</row>
    <row r="312" spans="1:33" ht="13" x14ac:dyDescent="0.15">
      <c r="A312" s="51"/>
      <c r="B312" s="51"/>
      <c r="C312" s="51"/>
      <c r="D312" s="51"/>
      <c r="E312" s="49"/>
      <c r="F312" s="49"/>
      <c r="G312" s="59"/>
      <c r="H312" s="59"/>
      <c r="I312" s="49"/>
      <c r="J312" s="49"/>
      <c r="K312" s="49"/>
      <c r="L312" s="49"/>
      <c r="M312" s="49"/>
      <c r="N312" s="49"/>
      <c r="O312" s="49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</row>
    <row r="313" spans="1:33" ht="13" x14ac:dyDescent="0.15">
      <c r="A313" s="51"/>
      <c r="B313" s="51"/>
      <c r="C313" s="51"/>
      <c r="D313" s="51"/>
      <c r="E313" s="49"/>
      <c r="F313" s="49"/>
      <c r="G313" s="59"/>
      <c r="H313" s="59"/>
      <c r="I313" s="49"/>
      <c r="J313" s="49"/>
      <c r="K313" s="49"/>
      <c r="L313" s="49"/>
      <c r="M313" s="49"/>
      <c r="N313" s="49"/>
      <c r="O313" s="49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</row>
    <row r="314" spans="1:33" ht="13" x14ac:dyDescent="0.15">
      <c r="A314" s="51"/>
      <c r="B314" s="51"/>
      <c r="C314" s="51"/>
      <c r="D314" s="51"/>
      <c r="E314" s="49"/>
      <c r="F314" s="49"/>
      <c r="G314" s="59"/>
      <c r="H314" s="59"/>
      <c r="I314" s="49"/>
      <c r="J314" s="49"/>
      <c r="K314" s="49"/>
      <c r="L314" s="49"/>
      <c r="M314" s="49"/>
      <c r="N314" s="49"/>
      <c r="O314" s="49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</row>
    <row r="315" spans="1:33" ht="13" x14ac:dyDescent="0.15">
      <c r="A315" s="51"/>
      <c r="B315" s="51"/>
      <c r="C315" s="51"/>
      <c r="D315" s="51"/>
      <c r="E315" s="49"/>
      <c r="F315" s="49"/>
      <c r="G315" s="59"/>
      <c r="H315" s="59"/>
      <c r="I315" s="49"/>
      <c r="J315" s="49"/>
      <c r="K315" s="49"/>
      <c r="L315" s="49"/>
      <c r="M315" s="49"/>
      <c r="N315" s="49"/>
      <c r="O315" s="49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</row>
    <row r="316" spans="1:33" ht="13" x14ac:dyDescent="0.15">
      <c r="A316" s="51"/>
      <c r="B316" s="51"/>
      <c r="C316" s="51"/>
      <c r="D316" s="51"/>
      <c r="E316" s="49"/>
      <c r="F316" s="49"/>
      <c r="G316" s="59"/>
      <c r="H316" s="59"/>
      <c r="I316" s="49"/>
      <c r="J316" s="49"/>
      <c r="K316" s="49"/>
      <c r="L316" s="49"/>
      <c r="M316" s="49"/>
      <c r="N316" s="49"/>
      <c r="O316" s="49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</row>
    <row r="317" spans="1:33" ht="13" x14ac:dyDescent="0.15">
      <c r="A317" s="51"/>
      <c r="B317" s="51"/>
      <c r="C317" s="51"/>
      <c r="D317" s="51"/>
      <c r="E317" s="49"/>
      <c r="F317" s="49"/>
      <c r="G317" s="59"/>
      <c r="H317" s="59"/>
      <c r="I317" s="49"/>
      <c r="J317" s="49"/>
      <c r="K317" s="49"/>
      <c r="L317" s="49"/>
      <c r="M317" s="49"/>
      <c r="N317" s="49"/>
      <c r="O317" s="49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</row>
    <row r="318" spans="1:33" ht="13" x14ac:dyDescent="0.15">
      <c r="A318" s="51"/>
      <c r="B318" s="51"/>
      <c r="C318" s="51"/>
      <c r="D318" s="51"/>
      <c r="E318" s="49"/>
      <c r="F318" s="49"/>
      <c r="G318" s="59"/>
      <c r="H318" s="59"/>
      <c r="I318" s="49"/>
      <c r="J318" s="49"/>
      <c r="K318" s="49"/>
      <c r="L318" s="49"/>
      <c r="M318" s="49"/>
      <c r="N318" s="49"/>
      <c r="O318" s="49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</row>
    <row r="319" spans="1:33" ht="13" x14ac:dyDescent="0.15">
      <c r="A319" s="51"/>
      <c r="B319" s="51"/>
      <c r="C319" s="51"/>
      <c r="D319" s="51"/>
      <c r="E319" s="49"/>
      <c r="F319" s="49"/>
      <c r="G319" s="59"/>
      <c r="H319" s="59"/>
      <c r="I319" s="49"/>
      <c r="J319" s="49"/>
      <c r="K319" s="49"/>
      <c r="L319" s="49"/>
      <c r="M319" s="49"/>
      <c r="N319" s="49"/>
      <c r="O319" s="49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</row>
    <row r="320" spans="1:33" ht="13" x14ac:dyDescent="0.15">
      <c r="A320" s="51"/>
      <c r="B320" s="51"/>
      <c r="C320" s="51"/>
      <c r="D320" s="51"/>
      <c r="E320" s="49"/>
      <c r="F320" s="49"/>
      <c r="G320" s="59"/>
      <c r="H320" s="59"/>
      <c r="I320" s="49"/>
      <c r="J320" s="49"/>
      <c r="K320" s="49"/>
      <c r="L320" s="49"/>
      <c r="M320" s="49"/>
      <c r="N320" s="49"/>
      <c r="O320" s="49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</row>
    <row r="321" spans="1:33" ht="13" x14ac:dyDescent="0.15">
      <c r="A321" s="51"/>
      <c r="B321" s="51"/>
      <c r="C321" s="51"/>
      <c r="D321" s="51"/>
      <c r="E321" s="49"/>
      <c r="F321" s="49"/>
      <c r="G321" s="59"/>
      <c r="H321" s="59"/>
      <c r="I321" s="49"/>
      <c r="J321" s="49"/>
      <c r="K321" s="49"/>
      <c r="L321" s="49"/>
      <c r="M321" s="49"/>
      <c r="N321" s="49"/>
      <c r="O321" s="49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</row>
    <row r="322" spans="1:33" ht="13" x14ac:dyDescent="0.15">
      <c r="A322" s="51"/>
      <c r="B322" s="51"/>
      <c r="C322" s="51"/>
      <c r="D322" s="51"/>
      <c r="E322" s="49"/>
      <c r="F322" s="49"/>
      <c r="G322" s="59"/>
      <c r="H322" s="59"/>
      <c r="I322" s="49"/>
      <c r="J322" s="49"/>
      <c r="K322" s="49"/>
      <c r="L322" s="49"/>
      <c r="M322" s="49"/>
      <c r="N322" s="49"/>
      <c r="O322" s="49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</row>
    <row r="323" spans="1:33" ht="13" x14ac:dyDescent="0.15">
      <c r="A323" s="51"/>
      <c r="B323" s="51"/>
      <c r="C323" s="51"/>
      <c r="D323" s="51"/>
      <c r="E323" s="49"/>
      <c r="F323" s="49"/>
      <c r="G323" s="59"/>
      <c r="H323" s="59"/>
      <c r="I323" s="49"/>
      <c r="J323" s="49"/>
      <c r="K323" s="49"/>
      <c r="L323" s="49"/>
      <c r="M323" s="49"/>
      <c r="N323" s="49"/>
      <c r="O323" s="49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</row>
    <row r="324" spans="1:33" ht="13" x14ac:dyDescent="0.15">
      <c r="A324" s="51"/>
      <c r="B324" s="51"/>
      <c r="C324" s="51"/>
      <c r="D324" s="51"/>
      <c r="E324" s="49"/>
      <c r="F324" s="49"/>
      <c r="G324" s="59"/>
      <c r="H324" s="59"/>
      <c r="I324" s="49"/>
      <c r="J324" s="49"/>
      <c r="K324" s="49"/>
      <c r="L324" s="49"/>
      <c r="M324" s="49"/>
      <c r="N324" s="49"/>
      <c r="O324" s="49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</row>
    <row r="325" spans="1:33" ht="13" x14ac:dyDescent="0.15">
      <c r="A325" s="51"/>
      <c r="B325" s="51"/>
      <c r="C325" s="51"/>
      <c r="D325" s="51"/>
      <c r="E325" s="49"/>
      <c r="F325" s="49"/>
      <c r="G325" s="59"/>
      <c r="H325" s="59"/>
      <c r="I325" s="49"/>
      <c r="J325" s="49"/>
      <c r="K325" s="49"/>
      <c r="L325" s="49"/>
      <c r="M325" s="49"/>
      <c r="N325" s="49"/>
      <c r="O325" s="49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</row>
    <row r="326" spans="1:33" ht="13" x14ac:dyDescent="0.15">
      <c r="A326" s="51"/>
      <c r="B326" s="51"/>
      <c r="C326" s="51"/>
      <c r="D326" s="51"/>
      <c r="E326" s="49"/>
      <c r="F326" s="49"/>
      <c r="G326" s="59"/>
      <c r="H326" s="59"/>
      <c r="I326" s="49"/>
      <c r="J326" s="49"/>
      <c r="K326" s="49"/>
      <c r="L326" s="49"/>
      <c r="M326" s="49"/>
      <c r="N326" s="49"/>
      <c r="O326" s="49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</row>
    <row r="327" spans="1:33" ht="13" x14ac:dyDescent="0.15">
      <c r="A327" s="51"/>
      <c r="B327" s="51"/>
      <c r="C327" s="51"/>
      <c r="D327" s="51"/>
      <c r="E327" s="49"/>
      <c r="F327" s="49"/>
      <c r="G327" s="59"/>
      <c r="H327" s="59"/>
      <c r="I327" s="49"/>
      <c r="J327" s="49"/>
      <c r="K327" s="49"/>
      <c r="L327" s="49"/>
      <c r="M327" s="49"/>
      <c r="N327" s="49"/>
      <c r="O327" s="49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</row>
    <row r="328" spans="1:33" ht="13" x14ac:dyDescent="0.15">
      <c r="A328" s="51"/>
      <c r="B328" s="51"/>
      <c r="C328" s="51"/>
      <c r="D328" s="51"/>
      <c r="E328" s="49"/>
      <c r="F328" s="49"/>
      <c r="G328" s="59"/>
      <c r="H328" s="59"/>
      <c r="I328" s="49"/>
      <c r="J328" s="49"/>
      <c r="K328" s="49"/>
      <c r="L328" s="49"/>
      <c r="M328" s="49"/>
      <c r="N328" s="49"/>
      <c r="O328" s="49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</row>
    <row r="329" spans="1:33" ht="13" x14ac:dyDescent="0.15">
      <c r="A329" s="51"/>
      <c r="B329" s="51"/>
      <c r="C329" s="51"/>
      <c r="D329" s="51"/>
      <c r="E329" s="49"/>
      <c r="F329" s="49"/>
      <c r="G329" s="59"/>
      <c r="H329" s="59"/>
      <c r="I329" s="49"/>
      <c r="J329" s="49"/>
      <c r="K329" s="49"/>
      <c r="L329" s="49"/>
      <c r="M329" s="49"/>
      <c r="N329" s="49"/>
      <c r="O329" s="49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</row>
    <row r="330" spans="1:33" ht="13" x14ac:dyDescent="0.15">
      <c r="A330" s="51"/>
      <c r="B330" s="51"/>
      <c r="C330" s="51"/>
      <c r="D330" s="51"/>
      <c r="E330" s="49"/>
      <c r="F330" s="49"/>
      <c r="G330" s="59"/>
      <c r="H330" s="59"/>
      <c r="I330" s="49"/>
      <c r="J330" s="49"/>
      <c r="K330" s="49"/>
      <c r="L330" s="49"/>
      <c r="M330" s="49"/>
      <c r="N330" s="49"/>
      <c r="O330" s="49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</row>
    <row r="331" spans="1:33" ht="13" x14ac:dyDescent="0.15">
      <c r="A331" s="51"/>
      <c r="B331" s="51"/>
      <c r="C331" s="51"/>
      <c r="D331" s="51"/>
      <c r="E331" s="49"/>
      <c r="F331" s="49"/>
      <c r="G331" s="59"/>
      <c r="H331" s="59"/>
      <c r="I331" s="49"/>
      <c r="J331" s="49"/>
      <c r="K331" s="49"/>
      <c r="L331" s="49"/>
      <c r="M331" s="49"/>
      <c r="N331" s="49"/>
      <c r="O331" s="49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</row>
    <row r="332" spans="1:33" ht="13" x14ac:dyDescent="0.15">
      <c r="A332" s="51"/>
      <c r="B332" s="51"/>
      <c r="C332" s="51"/>
      <c r="D332" s="51"/>
      <c r="E332" s="49"/>
      <c r="F332" s="49"/>
      <c r="G332" s="59"/>
      <c r="H332" s="59"/>
      <c r="I332" s="49"/>
      <c r="J332" s="49"/>
      <c r="K332" s="49"/>
      <c r="L332" s="49"/>
      <c r="M332" s="49"/>
      <c r="N332" s="49"/>
      <c r="O332" s="49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</row>
    <row r="333" spans="1:33" ht="13" x14ac:dyDescent="0.15">
      <c r="A333" s="51"/>
      <c r="B333" s="51"/>
      <c r="C333" s="51"/>
      <c r="D333" s="51"/>
      <c r="E333" s="49"/>
      <c r="F333" s="49"/>
      <c r="G333" s="59"/>
      <c r="H333" s="59"/>
      <c r="I333" s="49"/>
      <c r="J333" s="49"/>
      <c r="K333" s="49"/>
      <c r="L333" s="49"/>
      <c r="M333" s="49"/>
      <c r="N333" s="49"/>
      <c r="O333" s="49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</row>
    <row r="334" spans="1:33" ht="13" x14ac:dyDescent="0.15">
      <c r="A334" s="51"/>
      <c r="B334" s="51"/>
      <c r="C334" s="51"/>
      <c r="D334" s="51"/>
      <c r="E334" s="49"/>
      <c r="F334" s="49"/>
      <c r="G334" s="59"/>
      <c r="H334" s="59"/>
      <c r="I334" s="49"/>
      <c r="J334" s="49"/>
      <c r="K334" s="49"/>
      <c r="L334" s="49"/>
      <c r="M334" s="49"/>
      <c r="N334" s="49"/>
      <c r="O334" s="49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</row>
    <row r="335" spans="1:33" ht="13" x14ac:dyDescent="0.15">
      <c r="A335" s="51"/>
      <c r="B335" s="51"/>
      <c r="C335" s="51"/>
      <c r="D335" s="51"/>
      <c r="E335" s="49"/>
      <c r="F335" s="49"/>
      <c r="G335" s="59"/>
      <c r="H335" s="59"/>
      <c r="I335" s="49"/>
      <c r="J335" s="49"/>
      <c r="K335" s="49"/>
      <c r="L335" s="49"/>
      <c r="M335" s="49"/>
      <c r="N335" s="49"/>
      <c r="O335" s="49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</row>
    <row r="336" spans="1:33" ht="13" x14ac:dyDescent="0.15">
      <c r="A336" s="51"/>
      <c r="B336" s="51"/>
      <c r="C336" s="51"/>
      <c r="D336" s="51"/>
      <c r="E336" s="49"/>
      <c r="F336" s="49"/>
      <c r="G336" s="59"/>
      <c r="H336" s="59"/>
      <c r="I336" s="49"/>
      <c r="J336" s="49"/>
      <c r="K336" s="49"/>
      <c r="L336" s="49"/>
      <c r="M336" s="49"/>
      <c r="N336" s="49"/>
      <c r="O336" s="49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</row>
    <row r="337" spans="1:33" ht="13" x14ac:dyDescent="0.15">
      <c r="A337" s="51"/>
      <c r="B337" s="51"/>
      <c r="C337" s="51"/>
      <c r="D337" s="51"/>
      <c r="E337" s="49"/>
      <c r="F337" s="49"/>
      <c r="G337" s="59"/>
      <c r="H337" s="59"/>
      <c r="I337" s="49"/>
      <c r="J337" s="49"/>
      <c r="K337" s="49"/>
      <c r="L337" s="49"/>
      <c r="M337" s="49"/>
      <c r="N337" s="49"/>
      <c r="O337" s="49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</row>
    <row r="338" spans="1:33" ht="13" x14ac:dyDescent="0.15">
      <c r="A338" s="51"/>
      <c r="B338" s="51"/>
      <c r="C338" s="51"/>
      <c r="D338" s="51"/>
      <c r="E338" s="49"/>
      <c r="F338" s="49"/>
      <c r="G338" s="59"/>
      <c r="H338" s="59"/>
      <c r="I338" s="49"/>
      <c r="J338" s="49"/>
      <c r="K338" s="49"/>
      <c r="L338" s="49"/>
      <c r="M338" s="49"/>
      <c r="N338" s="49"/>
      <c r="O338" s="49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</row>
    <row r="339" spans="1:33" ht="13" x14ac:dyDescent="0.15">
      <c r="A339" s="51"/>
      <c r="B339" s="51"/>
      <c r="C339" s="51"/>
      <c r="D339" s="51"/>
      <c r="E339" s="49"/>
      <c r="F339" s="49"/>
      <c r="G339" s="59"/>
      <c r="H339" s="59"/>
      <c r="I339" s="49"/>
      <c r="J339" s="49"/>
      <c r="K339" s="49"/>
      <c r="L339" s="49"/>
      <c r="M339" s="49"/>
      <c r="N339" s="49"/>
      <c r="O339" s="49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</row>
    <row r="340" spans="1:33" ht="13" x14ac:dyDescent="0.15">
      <c r="A340" s="51"/>
      <c r="B340" s="51"/>
      <c r="C340" s="51"/>
      <c r="D340" s="51"/>
      <c r="E340" s="49"/>
      <c r="F340" s="49"/>
      <c r="G340" s="59"/>
      <c r="H340" s="59"/>
      <c r="I340" s="49"/>
      <c r="J340" s="49"/>
      <c r="K340" s="49"/>
      <c r="L340" s="49"/>
      <c r="M340" s="49"/>
      <c r="N340" s="49"/>
      <c r="O340" s="49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</row>
    <row r="341" spans="1:33" ht="13" x14ac:dyDescent="0.15">
      <c r="A341" s="51"/>
      <c r="B341" s="51"/>
      <c r="C341" s="51"/>
      <c r="D341" s="51"/>
      <c r="E341" s="49"/>
      <c r="F341" s="49"/>
      <c r="G341" s="59"/>
      <c r="H341" s="59"/>
      <c r="I341" s="49"/>
      <c r="J341" s="49"/>
      <c r="K341" s="49"/>
      <c r="L341" s="49"/>
      <c r="M341" s="49"/>
      <c r="N341" s="49"/>
      <c r="O341" s="49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</row>
    <row r="342" spans="1:33" ht="13" x14ac:dyDescent="0.15">
      <c r="A342" s="51"/>
      <c r="B342" s="51"/>
      <c r="C342" s="51"/>
      <c r="D342" s="51"/>
      <c r="E342" s="49"/>
      <c r="F342" s="49"/>
      <c r="G342" s="59"/>
      <c r="H342" s="59"/>
      <c r="I342" s="49"/>
      <c r="J342" s="49"/>
      <c r="K342" s="49"/>
      <c r="L342" s="49"/>
      <c r="M342" s="49"/>
      <c r="N342" s="49"/>
      <c r="O342" s="49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</row>
    <row r="343" spans="1:33" ht="13" x14ac:dyDescent="0.15">
      <c r="A343" s="51"/>
      <c r="B343" s="51"/>
      <c r="C343" s="51"/>
      <c r="D343" s="51"/>
      <c r="E343" s="49"/>
      <c r="F343" s="49"/>
      <c r="G343" s="59"/>
      <c r="H343" s="59"/>
      <c r="I343" s="49"/>
      <c r="J343" s="49"/>
      <c r="K343" s="49"/>
      <c r="L343" s="49"/>
      <c r="M343" s="49"/>
      <c r="N343" s="49"/>
      <c r="O343" s="49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</row>
    <row r="344" spans="1:33" ht="13" x14ac:dyDescent="0.15">
      <c r="A344" s="51"/>
      <c r="B344" s="51"/>
      <c r="C344" s="51"/>
      <c r="D344" s="51"/>
      <c r="E344" s="49"/>
      <c r="F344" s="49"/>
      <c r="G344" s="59"/>
      <c r="H344" s="59"/>
      <c r="I344" s="49"/>
      <c r="J344" s="49"/>
      <c r="K344" s="49"/>
      <c r="L344" s="49"/>
      <c r="M344" s="49"/>
      <c r="N344" s="49"/>
      <c r="O344" s="49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</row>
    <row r="345" spans="1:33" ht="13" x14ac:dyDescent="0.15">
      <c r="A345" s="51"/>
      <c r="B345" s="51"/>
      <c r="C345" s="51"/>
      <c r="D345" s="51"/>
      <c r="E345" s="49"/>
      <c r="F345" s="49"/>
      <c r="G345" s="59"/>
      <c r="H345" s="59"/>
      <c r="I345" s="49"/>
      <c r="J345" s="49"/>
      <c r="K345" s="49"/>
      <c r="L345" s="49"/>
      <c r="M345" s="49"/>
      <c r="N345" s="49"/>
      <c r="O345" s="49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</row>
    <row r="346" spans="1:33" ht="13" x14ac:dyDescent="0.15">
      <c r="A346" s="51"/>
      <c r="B346" s="51"/>
      <c r="C346" s="51"/>
      <c r="D346" s="51"/>
      <c r="E346" s="49"/>
      <c r="F346" s="49"/>
      <c r="G346" s="59"/>
      <c r="H346" s="59"/>
      <c r="I346" s="49"/>
      <c r="J346" s="49"/>
      <c r="K346" s="49"/>
      <c r="L346" s="49"/>
      <c r="M346" s="49"/>
      <c r="N346" s="49"/>
      <c r="O346" s="49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</row>
    <row r="347" spans="1:33" ht="13" x14ac:dyDescent="0.15">
      <c r="A347" s="51"/>
      <c r="B347" s="51"/>
      <c r="C347" s="51"/>
      <c r="D347" s="51"/>
      <c r="E347" s="49"/>
      <c r="F347" s="49"/>
      <c r="G347" s="59"/>
      <c r="H347" s="59"/>
      <c r="I347" s="49"/>
      <c r="J347" s="49"/>
      <c r="K347" s="49"/>
      <c r="L347" s="49"/>
      <c r="M347" s="49"/>
      <c r="N347" s="49"/>
      <c r="O347" s="49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</row>
    <row r="348" spans="1:33" ht="13" x14ac:dyDescent="0.15">
      <c r="A348" s="51"/>
      <c r="B348" s="51"/>
      <c r="C348" s="51"/>
      <c r="D348" s="51"/>
      <c r="E348" s="49"/>
      <c r="F348" s="49"/>
      <c r="G348" s="59"/>
      <c r="H348" s="59"/>
      <c r="I348" s="49"/>
      <c r="J348" s="49"/>
      <c r="K348" s="49"/>
      <c r="L348" s="49"/>
      <c r="M348" s="49"/>
      <c r="N348" s="49"/>
      <c r="O348" s="49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</row>
    <row r="349" spans="1:33" ht="13" x14ac:dyDescent="0.15">
      <c r="A349" s="51"/>
      <c r="B349" s="51"/>
      <c r="C349" s="51"/>
      <c r="D349" s="51"/>
      <c r="E349" s="49"/>
      <c r="F349" s="49"/>
      <c r="G349" s="59"/>
      <c r="H349" s="59"/>
      <c r="I349" s="49"/>
      <c r="J349" s="49"/>
      <c r="K349" s="49"/>
      <c r="L349" s="49"/>
      <c r="M349" s="49"/>
      <c r="N349" s="49"/>
      <c r="O349" s="49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</row>
    <row r="350" spans="1:33" ht="13" x14ac:dyDescent="0.15">
      <c r="A350" s="51"/>
      <c r="B350" s="51"/>
      <c r="C350" s="51"/>
      <c r="D350" s="51"/>
      <c r="E350" s="49"/>
      <c r="F350" s="49"/>
      <c r="G350" s="59"/>
      <c r="H350" s="59"/>
      <c r="I350" s="49"/>
      <c r="J350" s="49"/>
      <c r="K350" s="49"/>
      <c r="L350" s="49"/>
      <c r="M350" s="49"/>
      <c r="N350" s="49"/>
      <c r="O350" s="49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</row>
    <row r="351" spans="1:33" ht="13" x14ac:dyDescent="0.15">
      <c r="A351" s="51"/>
      <c r="B351" s="51"/>
      <c r="C351" s="51"/>
      <c r="D351" s="51"/>
      <c r="E351" s="49"/>
      <c r="F351" s="49"/>
      <c r="G351" s="59"/>
      <c r="H351" s="59"/>
      <c r="I351" s="49"/>
      <c r="J351" s="49"/>
      <c r="K351" s="49"/>
      <c r="L351" s="49"/>
      <c r="M351" s="49"/>
      <c r="N351" s="49"/>
      <c r="O351" s="49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</row>
    <row r="352" spans="1:33" ht="13" x14ac:dyDescent="0.15">
      <c r="A352" s="51"/>
      <c r="B352" s="51"/>
      <c r="C352" s="51"/>
      <c r="D352" s="51"/>
      <c r="E352" s="49"/>
      <c r="F352" s="49"/>
      <c r="G352" s="59"/>
      <c r="H352" s="59"/>
      <c r="I352" s="49"/>
      <c r="J352" s="49"/>
      <c r="K352" s="49"/>
      <c r="L352" s="49"/>
      <c r="M352" s="49"/>
      <c r="N352" s="49"/>
      <c r="O352" s="49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</row>
    <row r="353" spans="1:33" ht="13" x14ac:dyDescent="0.15">
      <c r="A353" s="51"/>
      <c r="B353" s="51"/>
      <c r="C353" s="51"/>
      <c r="D353" s="51"/>
      <c r="E353" s="49"/>
      <c r="F353" s="49"/>
      <c r="G353" s="59"/>
      <c r="H353" s="59"/>
      <c r="I353" s="49"/>
      <c r="J353" s="49"/>
      <c r="K353" s="49"/>
      <c r="L353" s="49"/>
      <c r="M353" s="49"/>
      <c r="N353" s="49"/>
      <c r="O353" s="49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</row>
    <row r="354" spans="1:33" ht="13" x14ac:dyDescent="0.15">
      <c r="A354" s="51"/>
      <c r="B354" s="51"/>
      <c r="C354" s="51"/>
      <c r="D354" s="51"/>
      <c r="E354" s="49"/>
      <c r="F354" s="49"/>
      <c r="G354" s="59"/>
      <c r="H354" s="59"/>
      <c r="I354" s="49"/>
      <c r="J354" s="49"/>
      <c r="K354" s="49"/>
      <c r="L354" s="49"/>
      <c r="M354" s="49"/>
      <c r="N354" s="49"/>
      <c r="O354" s="49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</row>
    <row r="355" spans="1:33" ht="13" x14ac:dyDescent="0.15">
      <c r="A355" s="51"/>
      <c r="B355" s="51"/>
      <c r="C355" s="51"/>
      <c r="D355" s="51"/>
      <c r="E355" s="49"/>
      <c r="F355" s="49"/>
      <c r="G355" s="59"/>
      <c r="H355" s="59"/>
      <c r="I355" s="49"/>
      <c r="J355" s="49"/>
      <c r="K355" s="49"/>
      <c r="L355" s="49"/>
      <c r="M355" s="49"/>
      <c r="N355" s="49"/>
      <c r="O355" s="49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</row>
    <row r="356" spans="1:33" ht="13" x14ac:dyDescent="0.15">
      <c r="A356" s="51"/>
      <c r="B356" s="51"/>
      <c r="C356" s="51"/>
      <c r="D356" s="51"/>
      <c r="E356" s="49"/>
      <c r="F356" s="49"/>
      <c r="G356" s="59"/>
      <c r="H356" s="59"/>
      <c r="I356" s="49"/>
      <c r="J356" s="49"/>
      <c r="K356" s="49"/>
      <c r="L356" s="49"/>
      <c r="M356" s="49"/>
      <c r="N356" s="49"/>
      <c r="O356" s="49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</row>
    <row r="357" spans="1:33" ht="13" x14ac:dyDescent="0.15">
      <c r="A357" s="51"/>
      <c r="B357" s="51"/>
      <c r="C357" s="51"/>
      <c r="D357" s="51"/>
      <c r="E357" s="49"/>
      <c r="F357" s="49"/>
      <c r="G357" s="59"/>
      <c r="H357" s="59"/>
      <c r="I357" s="49"/>
      <c r="J357" s="49"/>
      <c r="K357" s="49"/>
      <c r="L357" s="49"/>
      <c r="M357" s="49"/>
      <c r="N357" s="49"/>
      <c r="O357" s="49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</row>
    <row r="358" spans="1:33" ht="13" x14ac:dyDescent="0.15">
      <c r="A358" s="51"/>
      <c r="B358" s="51"/>
      <c r="C358" s="51"/>
      <c r="D358" s="51"/>
      <c r="E358" s="49"/>
      <c r="F358" s="49"/>
      <c r="G358" s="59"/>
      <c r="H358" s="59"/>
      <c r="I358" s="49"/>
      <c r="J358" s="49"/>
      <c r="K358" s="49"/>
      <c r="L358" s="49"/>
      <c r="M358" s="49"/>
      <c r="N358" s="49"/>
      <c r="O358" s="49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</row>
    <row r="359" spans="1:33" ht="13" x14ac:dyDescent="0.15">
      <c r="A359" s="51"/>
      <c r="B359" s="51"/>
      <c r="C359" s="51"/>
      <c r="D359" s="51"/>
      <c r="E359" s="49"/>
      <c r="F359" s="49"/>
      <c r="G359" s="59"/>
      <c r="H359" s="59"/>
      <c r="I359" s="49"/>
      <c r="J359" s="49"/>
      <c r="K359" s="49"/>
      <c r="L359" s="49"/>
      <c r="M359" s="49"/>
      <c r="N359" s="49"/>
      <c r="O359" s="49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</row>
    <row r="360" spans="1:33" ht="13" x14ac:dyDescent="0.15">
      <c r="A360" s="51"/>
      <c r="B360" s="51"/>
      <c r="C360" s="51"/>
      <c r="D360" s="51"/>
      <c r="E360" s="49"/>
      <c r="F360" s="49"/>
      <c r="G360" s="59"/>
      <c r="H360" s="59"/>
      <c r="I360" s="49"/>
      <c r="J360" s="49"/>
      <c r="K360" s="49"/>
      <c r="L360" s="49"/>
      <c r="M360" s="49"/>
      <c r="N360" s="49"/>
      <c r="O360" s="49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</row>
    <row r="361" spans="1:33" ht="13" x14ac:dyDescent="0.15">
      <c r="A361" s="51"/>
      <c r="B361" s="51"/>
      <c r="C361" s="51"/>
      <c r="D361" s="51"/>
      <c r="E361" s="49"/>
      <c r="F361" s="49"/>
      <c r="G361" s="59"/>
      <c r="H361" s="59"/>
      <c r="I361" s="49"/>
      <c r="J361" s="49"/>
      <c r="K361" s="49"/>
      <c r="L361" s="49"/>
      <c r="M361" s="49"/>
      <c r="N361" s="49"/>
      <c r="O361" s="49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</row>
    <row r="362" spans="1:33" ht="13" x14ac:dyDescent="0.15">
      <c r="A362" s="51"/>
      <c r="B362" s="51"/>
      <c r="C362" s="51"/>
      <c r="D362" s="51"/>
      <c r="E362" s="49"/>
      <c r="F362" s="49"/>
      <c r="G362" s="59"/>
      <c r="H362" s="59"/>
      <c r="I362" s="49"/>
      <c r="J362" s="49"/>
      <c r="K362" s="49"/>
      <c r="L362" s="49"/>
      <c r="M362" s="49"/>
      <c r="N362" s="49"/>
      <c r="O362" s="49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</row>
    <row r="363" spans="1:33" ht="13" x14ac:dyDescent="0.15">
      <c r="A363" s="51"/>
      <c r="B363" s="51"/>
      <c r="C363" s="51"/>
      <c r="D363" s="51"/>
      <c r="E363" s="49"/>
      <c r="F363" s="49"/>
      <c r="G363" s="59"/>
      <c r="H363" s="59"/>
      <c r="I363" s="49"/>
      <c r="J363" s="49"/>
      <c r="K363" s="49"/>
      <c r="L363" s="49"/>
      <c r="M363" s="49"/>
      <c r="N363" s="49"/>
      <c r="O363" s="49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</row>
    <row r="364" spans="1:33" ht="13" x14ac:dyDescent="0.15">
      <c r="A364" s="51"/>
      <c r="B364" s="51"/>
      <c r="C364" s="51"/>
      <c r="D364" s="51"/>
      <c r="E364" s="49"/>
      <c r="F364" s="49"/>
      <c r="G364" s="59"/>
      <c r="H364" s="59"/>
      <c r="I364" s="49"/>
      <c r="J364" s="49"/>
      <c r="K364" s="49"/>
      <c r="L364" s="49"/>
      <c r="M364" s="49"/>
      <c r="N364" s="49"/>
      <c r="O364" s="49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</row>
    <row r="365" spans="1:33" ht="13" x14ac:dyDescent="0.15">
      <c r="A365" s="51"/>
      <c r="B365" s="51"/>
      <c r="C365" s="51"/>
      <c r="D365" s="51"/>
      <c r="E365" s="49"/>
      <c r="F365" s="49"/>
      <c r="G365" s="59"/>
      <c r="H365" s="59"/>
      <c r="I365" s="49"/>
      <c r="J365" s="49"/>
      <c r="K365" s="49"/>
      <c r="L365" s="49"/>
      <c r="M365" s="49"/>
      <c r="N365" s="49"/>
      <c r="O365" s="49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</row>
    <row r="366" spans="1:33" ht="13" x14ac:dyDescent="0.15">
      <c r="A366" s="51"/>
      <c r="B366" s="51"/>
      <c r="C366" s="51"/>
      <c r="D366" s="51"/>
      <c r="E366" s="49"/>
      <c r="F366" s="49"/>
      <c r="G366" s="59"/>
      <c r="H366" s="59"/>
      <c r="I366" s="49"/>
      <c r="J366" s="49"/>
      <c r="K366" s="49"/>
      <c r="L366" s="49"/>
      <c r="M366" s="49"/>
      <c r="N366" s="49"/>
      <c r="O366" s="49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</row>
    <row r="367" spans="1:33" ht="13" x14ac:dyDescent="0.15">
      <c r="A367" s="51"/>
      <c r="B367" s="51"/>
      <c r="C367" s="51"/>
      <c r="D367" s="51"/>
      <c r="E367" s="49"/>
      <c r="F367" s="49"/>
      <c r="G367" s="59"/>
      <c r="H367" s="59"/>
      <c r="I367" s="49"/>
      <c r="J367" s="49"/>
      <c r="K367" s="49"/>
      <c r="L367" s="49"/>
      <c r="M367" s="49"/>
      <c r="N367" s="49"/>
      <c r="O367" s="49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</row>
    <row r="368" spans="1:33" ht="13" x14ac:dyDescent="0.15">
      <c r="A368" s="51"/>
      <c r="B368" s="51"/>
      <c r="C368" s="51"/>
      <c r="D368" s="51"/>
      <c r="E368" s="49"/>
      <c r="F368" s="49"/>
      <c r="G368" s="59"/>
      <c r="H368" s="59"/>
      <c r="I368" s="49"/>
      <c r="J368" s="49"/>
      <c r="K368" s="49"/>
      <c r="L368" s="49"/>
      <c r="M368" s="49"/>
      <c r="N368" s="49"/>
      <c r="O368" s="49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</row>
    <row r="369" spans="1:33" ht="13" x14ac:dyDescent="0.15">
      <c r="A369" s="51"/>
      <c r="B369" s="51"/>
      <c r="C369" s="51"/>
      <c r="D369" s="51"/>
      <c r="E369" s="49"/>
      <c r="F369" s="49"/>
      <c r="G369" s="59"/>
      <c r="H369" s="59"/>
      <c r="I369" s="49"/>
      <c r="J369" s="49"/>
      <c r="K369" s="49"/>
      <c r="L369" s="49"/>
      <c r="M369" s="49"/>
      <c r="N369" s="49"/>
      <c r="O369" s="49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</row>
    <row r="370" spans="1:33" ht="13" x14ac:dyDescent="0.15">
      <c r="A370" s="51"/>
      <c r="B370" s="51"/>
      <c r="C370" s="51"/>
      <c r="D370" s="51"/>
      <c r="E370" s="49"/>
      <c r="F370" s="49"/>
      <c r="G370" s="59"/>
      <c r="H370" s="59"/>
      <c r="I370" s="49"/>
      <c r="J370" s="49"/>
      <c r="K370" s="49"/>
      <c r="L370" s="49"/>
      <c r="M370" s="49"/>
      <c r="N370" s="49"/>
      <c r="O370" s="49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</row>
    <row r="371" spans="1:33" ht="13" x14ac:dyDescent="0.15">
      <c r="A371" s="51"/>
      <c r="B371" s="51"/>
      <c r="C371" s="51"/>
      <c r="D371" s="51"/>
      <c r="E371" s="49"/>
      <c r="F371" s="49"/>
      <c r="G371" s="59"/>
      <c r="H371" s="59"/>
      <c r="I371" s="49"/>
      <c r="J371" s="49"/>
      <c r="K371" s="49"/>
      <c r="L371" s="49"/>
      <c r="M371" s="49"/>
      <c r="N371" s="49"/>
      <c r="O371" s="49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</row>
    <row r="372" spans="1:33" ht="13" x14ac:dyDescent="0.15">
      <c r="A372" s="51"/>
      <c r="B372" s="51"/>
      <c r="C372" s="51"/>
      <c r="D372" s="51"/>
      <c r="E372" s="49"/>
      <c r="F372" s="49"/>
      <c r="G372" s="59"/>
      <c r="H372" s="59"/>
      <c r="I372" s="49"/>
      <c r="J372" s="49"/>
      <c r="K372" s="49"/>
      <c r="L372" s="49"/>
      <c r="M372" s="49"/>
      <c r="N372" s="49"/>
      <c r="O372" s="49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</row>
    <row r="373" spans="1:33" ht="13" x14ac:dyDescent="0.15">
      <c r="A373" s="51"/>
      <c r="B373" s="51"/>
      <c r="C373" s="51"/>
      <c r="D373" s="51"/>
      <c r="E373" s="49"/>
      <c r="F373" s="49"/>
      <c r="G373" s="59"/>
      <c r="H373" s="59"/>
      <c r="I373" s="49"/>
      <c r="J373" s="49"/>
      <c r="K373" s="49"/>
      <c r="L373" s="49"/>
      <c r="M373" s="49"/>
      <c r="N373" s="49"/>
      <c r="O373" s="49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</row>
    <row r="374" spans="1:33" ht="13" x14ac:dyDescent="0.15">
      <c r="A374" s="51"/>
      <c r="B374" s="51"/>
      <c r="C374" s="51"/>
      <c r="D374" s="51"/>
      <c r="E374" s="49"/>
      <c r="F374" s="49"/>
      <c r="G374" s="59"/>
      <c r="H374" s="59"/>
      <c r="I374" s="49"/>
      <c r="J374" s="49"/>
      <c r="K374" s="49"/>
      <c r="L374" s="49"/>
      <c r="M374" s="49"/>
      <c r="N374" s="49"/>
      <c r="O374" s="49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</row>
    <row r="375" spans="1:33" ht="13" x14ac:dyDescent="0.15">
      <c r="A375" s="51"/>
      <c r="B375" s="51"/>
      <c r="C375" s="51"/>
      <c r="D375" s="51"/>
      <c r="E375" s="49"/>
      <c r="F375" s="49"/>
      <c r="G375" s="59"/>
      <c r="H375" s="59"/>
      <c r="I375" s="49"/>
      <c r="J375" s="49"/>
      <c r="K375" s="49"/>
      <c r="L375" s="49"/>
      <c r="M375" s="49"/>
      <c r="N375" s="49"/>
      <c r="O375" s="49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</row>
    <row r="376" spans="1:33" ht="13" x14ac:dyDescent="0.15">
      <c r="A376" s="51"/>
      <c r="B376" s="51"/>
      <c r="C376" s="51"/>
      <c r="D376" s="51"/>
      <c r="E376" s="49"/>
      <c r="F376" s="49"/>
      <c r="G376" s="59"/>
      <c r="H376" s="59"/>
      <c r="I376" s="49"/>
      <c r="J376" s="49"/>
      <c r="K376" s="49"/>
      <c r="L376" s="49"/>
      <c r="M376" s="49"/>
      <c r="N376" s="49"/>
      <c r="O376" s="49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</row>
    <row r="377" spans="1:33" ht="13" x14ac:dyDescent="0.15">
      <c r="A377" s="51"/>
      <c r="B377" s="51"/>
      <c r="C377" s="51"/>
      <c r="D377" s="51"/>
      <c r="E377" s="49"/>
      <c r="F377" s="49"/>
      <c r="G377" s="59"/>
      <c r="H377" s="59"/>
      <c r="I377" s="49"/>
      <c r="J377" s="49"/>
      <c r="K377" s="49"/>
      <c r="L377" s="49"/>
      <c r="M377" s="49"/>
      <c r="N377" s="49"/>
      <c r="O377" s="49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</row>
    <row r="378" spans="1:33" ht="13" x14ac:dyDescent="0.15">
      <c r="A378" s="51"/>
      <c r="B378" s="51"/>
      <c r="C378" s="51"/>
      <c r="D378" s="51"/>
      <c r="E378" s="49"/>
      <c r="F378" s="49"/>
      <c r="G378" s="59"/>
      <c r="H378" s="59"/>
      <c r="I378" s="49"/>
      <c r="J378" s="49"/>
      <c r="K378" s="49"/>
      <c r="L378" s="49"/>
      <c r="M378" s="49"/>
      <c r="N378" s="49"/>
      <c r="O378" s="49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</row>
    <row r="379" spans="1:33" ht="13" x14ac:dyDescent="0.15">
      <c r="A379" s="51"/>
      <c r="B379" s="51"/>
      <c r="C379" s="51"/>
      <c r="D379" s="51"/>
      <c r="E379" s="49"/>
      <c r="F379" s="49"/>
      <c r="G379" s="59"/>
      <c r="H379" s="59"/>
      <c r="I379" s="49"/>
      <c r="J379" s="49"/>
      <c r="K379" s="49"/>
      <c r="L379" s="49"/>
      <c r="M379" s="49"/>
      <c r="N379" s="49"/>
      <c r="O379" s="49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</row>
    <row r="380" spans="1:33" ht="13" x14ac:dyDescent="0.15">
      <c r="A380" s="51"/>
      <c r="B380" s="51"/>
      <c r="C380" s="51"/>
      <c r="D380" s="51"/>
      <c r="E380" s="49"/>
      <c r="F380" s="49"/>
      <c r="G380" s="59"/>
      <c r="H380" s="59"/>
      <c r="I380" s="49"/>
      <c r="J380" s="49"/>
      <c r="K380" s="49"/>
      <c r="L380" s="49"/>
      <c r="M380" s="49"/>
      <c r="N380" s="49"/>
      <c r="O380" s="49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</row>
    <row r="381" spans="1:33" ht="13" x14ac:dyDescent="0.15">
      <c r="A381" s="51"/>
      <c r="B381" s="51"/>
      <c r="C381" s="51"/>
      <c r="D381" s="51"/>
      <c r="E381" s="49"/>
      <c r="F381" s="49"/>
      <c r="G381" s="59"/>
      <c r="H381" s="59"/>
      <c r="I381" s="49"/>
      <c r="J381" s="49"/>
      <c r="K381" s="49"/>
      <c r="L381" s="49"/>
      <c r="M381" s="49"/>
      <c r="N381" s="49"/>
      <c r="O381" s="49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</row>
    <row r="382" spans="1:33" ht="13" x14ac:dyDescent="0.15">
      <c r="A382" s="51"/>
      <c r="B382" s="51"/>
      <c r="C382" s="51"/>
      <c r="D382" s="51"/>
      <c r="E382" s="49"/>
      <c r="F382" s="49"/>
      <c r="G382" s="59"/>
      <c r="H382" s="59"/>
      <c r="I382" s="49"/>
      <c r="J382" s="49"/>
      <c r="K382" s="49"/>
      <c r="L382" s="49"/>
      <c r="M382" s="49"/>
      <c r="N382" s="49"/>
      <c r="O382" s="49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</row>
    <row r="383" spans="1:33" ht="13" x14ac:dyDescent="0.15">
      <c r="A383" s="51"/>
      <c r="B383" s="51"/>
      <c r="C383" s="51"/>
      <c r="D383" s="51"/>
      <c r="E383" s="49"/>
      <c r="F383" s="49"/>
      <c r="G383" s="59"/>
      <c r="H383" s="59"/>
      <c r="I383" s="49"/>
      <c r="J383" s="49"/>
      <c r="K383" s="49"/>
      <c r="L383" s="49"/>
      <c r="M383" s="49"/>
      <c r="N383" s="49"/>
      <c r="O383" s="49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</row>
    <row r="384" spans="1:33" ht="13" x14ac:dyDescent="0.15">
      <c r="A384" s="51"/>
      <c r="B384" s="51"/>
      <c r="C384" s="51"/>
      <c r="D384" s="51"/>
      <c r="E384" s="49"/>
      <c r="F384" s="49"/>
      <c r="G384" s="59"/>
      <c r="H384" s="59"/>
      <c r="I384" s="49"/>
      <c r="J384" s="49"/>
      <c r="K384" s="49"/>
      <c r="L384" s="49"/>
      <c r="M384" s="49"/>
      <c r="N384" s="49"/>
      <c r="O384" s="49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</row>
    <row r="385" spans="1:33" ht="13" x14ac:dyDescent="0.15">
      <c r="A385" s="51"/>
      <c r="B385" s="51"/>
      <c r="C385" s="51"/>
      <c r="D385" s="51"/>
      <c r="E385" s="49"/>
      <c r="F385" s="49"/>
      <c r="G385" s="59"/>
      <c r="H385" s="59"/>
      <c r="I385" s="49"/>
      <c r="J385" s="49"/>
      <c r="K385" s="49"/>
      <c r="L385" s="49"/>
      <c r="M385" s="49"/>
      <c r="N385" s="49"/>
      <c r="O385" s="49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</row>
    <row r="386" spans="1:33" ht="13" x14ac:dyDescent="0.15">
      <c r="A386" s="51"/>
      <c r="B386" s="51"/>
      <c r="C386" s="51"/>
      <c r="D386" s="51"/>
      <c r="E386" s="49"/>
      <c r="F386" s="49"/>
      <c r="G386" s="59"/>
      <c r="H386" s="59"/>
      <c r="I386" s="49"/>
      <c r="J386" s="49"/>
      <c r="K386" s="49"/>
      <c r="L386" s="49"/>
      <c r="M386" s="49"/>
      <c r="N386" s="49"/>
      <c r="O386" s="49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</row>
    <row r="387" spans="1:33" ht="13" x14ac:dyDescent="0.15">
      <c r="A387" s="51"/>
      <c r="B387" s="51"/>
      <c r="C387" s="51"/>
      <c r="D387" s="51"/>
      <c r="E387" s="49"/>
      <c r="F387" s="49"/>
      <c r="G387" s="59"/>
      <c r="H387" s="59"/>
      <c r="I387" s="49"/>
      <c r="J387" s="49"/>
      <c r="K387" s="49"/>
      <c r="L387" s="49"/>
      <c r="M387" s="49"/>
      <c r="N387" s="49"/>
      <c r="O387" s="49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</row>
    <row r="388" spans="1:33" ht="13" x14ac:dyDescent="0.15">
      <c r="A388" s="51"/>
      <c r="B388" s="51"/>
      <c r="C388" s="51"/>
      <c r="D388" s="51"/>
      <c r="E388" s="49"/>
      <c r="F388" s="49"/>
      <c r="G388" s="59"/>
      <c r="H388" s="59"/>
      <c r="I388" s="49"/>
      <c r="J388" s="49"/>
      <c r="K388" s="49"/>
      <c r="L388" s="49"/>
      <c r="M388" s="49"/>
      <c r="N388" s="49"/>
      <c r="O388" s="49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</row>
    <row r="389" spans="1:33" ht="13" x14ac:dyDescent="0.15">
      <c r="A389" s="51"/>
      <c r="B389" s="51"/>
      <c r="C389" s="51"/>
      <c r="D389" s="51"/>
      <c r="E389" s="49"/>
      <c r="F389" s="49"/>
      <c r="G389" s="59"/>
      <c r="H389" s="59"/>
      <c r="I389" s="49"/>
      <c r="J389" s="49"/>
      <c r="K389" s="49"/>
      <c r="L389" s="49"/>
      <c r="M389" s="49"/>
      <c r="N389" s="49"/>
      <c r="O389" s="49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</row>
    <row r="390" spans="1:33" ht="13" x14ac:dyDescent="0.15">
      <c r="A390" s="51"/>
      <c r="B390" s="51"/>
      <c r="C390" s="51"/>
      <c r="D390" s="51"/>
      <c r="E390" s="49"/>
      <c r="F390" s="49"/>
      <c r="G390" s="59"/>
      <c r="H390" s="59"/>
      <c r="I390" s="49"/>
      <c r="J390" s="49"/>
      <c r="K390" s="49"/>
      <c r="L390" s="49"/>
      <c r="M390" s="49"/>
      <c r="N390" s="49"/>
      <c r="O390" s="49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</row>
    <row r="391" spans="1:33" ht="13" x14ac:dyDescent="0.15">
      <c r="A391" s="51"/>
      <c r="B391" s="51"/>
      <c r="C391" s="51"/>
      <c r="D391" s="51"/>
      <c r="E391" s="49"/>
      <c r="F391" s="49"/>
      <c r="G391" s="59"/>
      <c r="H391" s="59"/>
      <c r="I391" s="49"/>
      <c r="J391" s="49"/>
      <c r="K391" s="49"/>
      <c r="L391" s="49"/>
      <c r="M391" s="49"/>
      <c r="N391" s="49"/>
      <c r="O391" s="49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</row>
    <row r="392" spans="1:33" ht="13" x14ac:dyDescent="0.15">
      <c r="A392" s="51"/>
      <c r="B392" s="51"/>
      <c r="C392" s="51"/>
      <c r="D392" s="51"/>
      <c r="E392" s="49"/>
      <c r="F392" s="49"/>
      <c r="G392" s="59"/>
      <c r="H392" s="59"/>
      <c r="I392" s="49"/>
      <c r="J392" s="49"/>
      <c r="K392" s="49"/>
      <c r="L392" s="49"/>
      <c r="M392" s="49"/>
      <c r="N392" s="49"/>
      <c r="O392" s="49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</row>
    <row r="393" spans="1:33" ht="13" x14ac:dyDescent="0.15">
      <c r="A393" s="51"/>
      <c r="B393" s="51"/>
      <c r="C393" s="51"/>
      <c r="D393" s="51"/>
      <c r="E393" s="49"/>
      <c r="F393" s="49"/>
      <c r="G393" s="59"/>
      <c r="H393" s="59"/>
      <c r="I393" s="49"/>
      <c r="J393" s="49"/>
      <c r="K393" s="49"/>
      <c r="L393" s="49"/>
      <c r="M393" s="49"/>
      <c r="N393" s="49"/>
      <c r="O393" s="49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</row>
    <row r="394" spans="1:33" ht="13" x14ac:dyDescent="0.15">
      <c r="A394" s="51"/>
      <c r="B394" s="51"/>
      <c r="C394" s="51"/>
      <c r="D394" s="51"/>
      <c r="E394" s="49"/>
      <c r="F394" s="49"/>
      <c r="G394" s="59"/>
      <c r="H394" s="59"/>
      <c r="I394" s="49"/>
      <c r="J394" s="49"/>
      <c r="K394" s="49"/>
      <c r="L394" s="49"/>
      <c r="M394" s="49"/>
      <c r="N394" s="49"/>
      <c r="O394" s="49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</row>
    <row r="395" spans="1:33" ht="13" x14ac:dyDescent="0.15">
      <c r="A395" s="51"/>
      <c r="B395" s="51"/>
      <c r="C395" s="51"/>
      <c r="D395" s="51"/>
      <c r="E395" s="49"/>
      <c r="F395" s="49"/>
      <c r="G395" s="59"/>
      <c r="H395" s="59"/>
      <c r="I395" s="49"/>
      <c r="J395" s="49"/>
      <c r="K395" s="49"/>
      <c r="L395" s="49"/>
      <c r="M395" s="49"/>
      <c r="N395" s="49"/>
      <c r="O395" s="49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</row>
    <row r="396" spans="1:33" ht="13" x14ac:dyDescent="0.15">
      <c r="A396" s="51"/>
      <c r="B396" s="51"/>
      <c r="C396" s="51"/>
      <c r="D396" s="51"/>
      <c r="E396" s="49"/>
      <c r="F396" s="49"/>
      <c r="G396" s="59"/>
      <c r="H396" s="59"/>
      <c r="I396" s="49"/>
      <c r="J396" s="49"/>
      <c r="K396" s="49"/>
      <c r="L396" s="49"/>
      <c r="M396" s="49"/>
      <c r="N396" s="49"/>
      <c r="O396" s="49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</row>
    <row r="397" spans="1:33" ht="13" x14ac:dyDescent="0.15">
      <c r="A397" s="51"/>
      <c r="B397" s="51"/>
      <c r="C397" s="51"/>
      <c r="D397" s="51"/>
      <c r="E397" s="49"/>
      <c r="F397" s="49"/>
      <c r="G397" s="59"/>
      <c r="H397" s="59"/>
      <c r="I397" s="49"/>
      <c r="J397" s="49"/>
      <c r="K397" s="49"/>
      <c r="L397" s="49"/>
      <c r="M397" s="49"/>
      <c r="N397" s="49"/>
      <c r="O397" s="49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</row>
    <row r="398" spans="1:33" ht="13" x14ac:dyDescent="0.15">
      <c r="A398" s="51"/>
      <c r="B398" s="51"/>
      <c r="C398" s="51"/>
      <c r="D398" s="51"/>
      <c r="E398" s="49"/>
      <c r="F398" s="49"/>
      <c r="G398" s="59"/>
      <c r="H398" s="59"/>
      <c r="I398" s="49"/>
      <c r="J398" s="49"/>
      <c r="K398" s="49"/>
      <c r="L398" s="49"/>
      <c r="M398" s="49"/>
      <c r="N398" s="49"/>
      <c r="O398" s="49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</row>
    <row r="399" spans="1:33" ht="13" x14ac:dyDescent="0.15">
      <c r="A399" s="51"/>
      <c r="B399" s="51"/>
      <c r="C399" s="51"/>
      <c r="D399" s="51"/>
      <c r="E399" s="49"/>
      <c r="F399" s="49"/>
      <c r="G399" s="59"/>
      <c r="H399" s="59"/>
      <c r="I399" s="49"/>
      <c r="J399" s="49"/>
      <c r="K399" s="49"/>
      <c r="L399" s="49"/>
      <c r="M399" s="49"/>
      <c r="N399" s="49"/>
      <c r="O399" s="49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</row>
    <row r="400" spans="1:33" ht="13" x14ac:dyDescent="0.15">
      <c r="A400" s="51"/>
      <c r="B400" s="51"/>
      <c r="C400" s="51"/>
      <c r="D400" s="51"/>
      <c r="E400" s="49"/>
      <c r="F400" s="49"/>
      <c r="G400" s="59"/>
      <c r="H400" s="59"/>
      <c r="I400" s="49"/>
      <c r="J400" s="49"/>
      <c r="K400" s="49"/>
      <c r="L400" s="49"/>
      <c r="M400" s="49"/>
      <c r="N400" s="49"/>
      <c r="O400" s="49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</row>
    <row r="401" spans="1:33" ht="13" x14ac:dyDescent="0.15">
      <c r="A401" s="51"/>
      <c r="B401" s="51"/>
      <c r="C401" s="51"/>
      <c r="D401" s="51"/>
      <c r="E401" s="49"/>
      <c r="F401" s="49"/>
      <c r="G401" s="59"/>
      <c r="H401" s="59"/>
      <c r="I401" s="49"/>
      <c r="J401" s="49"/>
      <c r="K401" s="49"/>
      <c r="L401" s="49"/>
      <c r="M401" s="49"/>
      <c r="N401" s="49"/>
      <c r="O401" s="49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</row>
    <row r="402" spans="1:33" ht="13" x14ac:dyDescent="0.15">
      <c r="A402" s="51"/>
      <c r="B402" s="51"/>
      <c r="C402" s="51"/>
      <c r="D402" s="51"/>
      <c r="E402" s="49"/>
      <c r="F402" s="49"/>
      <c r="G402" s="59"/>
      <c r="H402" s="59"/>
      <c r="I402" s="49"/>
      <c r="J402" s="49"/>
      <c r="K402" s="49"/>
      <c r="L402" s="49"/>
      <c r="M402" s="49"/>
      <c r="N402" s="49"/>
      <c r="O402" s="49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</row>
    <row r="403" spans="1:33" ht="13" x14ac:dyDescent="0.15">
      <c r="A403" s="51"/>
      <c r="B403" s="51"/>
      <c r="C403" s="51"/>
      <c r="D403" s="51"/>
      <c r="E403" s="49"/>
      <c r="F403" s="49"/>
      <c r="G403" s="59"/>
      <c r="H403" s="59"/>
      <c r="I403" s="49"/>
      <c r="J403" s="49"/>
      <c r="K403" s="49"/>
      <c r="L403" s="49"/>
      <c r="M403" s="49"/>
      <c r="N403" s="49"/>
      <c r="O403" s="49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</row>
    <row r="404" spans="1:33" ht="13" x14ac:dyDescent="0.15">
      <c r="A404" s="51"/>
      <c r="B404" s="51"/>
      <c r="C404" s="51"/>
      <c r="D404" s="51"/>
      <c r="E404" s="49"/>
      <c r="F404" s="49"/>
      <c r="G404" s="59"/>
      <c r="H404" s="59"/>
      <c r="I404" s="49"/>
      <c r="J404" s="49"/>
      <c r="K404" s="49"/>
      <c r="L404" s="49"/>
      <c r="M404" s="49"/>
      <c r="N404" s="49"/>
      <c r="O404" s="49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</row>
    <row r="405" spans="1:33" ht="13" x14ac:dyDescent="0.15">
      <c r="A405" s="51"/>
      <c r="B405" s="51"/>
      <c r="C405" s="51"/>
      <c r="D405" s="51"/>
      <c r="E405" s="49"/>
      <c r="F405" s="49"/>
      <c r="G405" s="59"/>
      <c r="H405" s="59"/>
      <c r="I405" s="49"/>
      <c r="J405" s="49"/>
      <c r="K405" s="49"/>
      <c r="L405" s="49"/>
      <c r="M405" s="49"/>
      <c r="N405" s="49"/>
      <c r="O405" s="49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</row>
    <row r="406" spans="1:33" ht="13" x14ac:dyDescent="0.15">
      <c r="A406" s="51"/>
      <c r="B406" s="51"/>
      <c r="C406" s="51"/>
      <c r="D406" s="51"/>
      <c r="E406" s="49"/>
      <c r="F406" s="49"/>
      <c r="G406" s="59"/>
      <c r="H406" s="59"/>
      <c r="I406" s="49"/>
      <c r="J406" s="49"/>
      <c r="K406" s="49"/>
      <c r="L406" s="49"/>
      <c r="M406" s="49"/>
      <c r="N406" s="49"/>
      <c r="O406" s="49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</row>
    <row r="407" spans="1:33" ht="13" x14ac:dyDescent="0.15">
      <c r="A407" s="51"/>
      <c r="B407" s="51"/>
      <c r="C407" s="51"/>
      <c r="D407" s="51"/>
      <c r="E407" s="49"/>
      <c r="F407" s="49"/>
      <c r="G407" s="59"/>
      <c r="H407" s="59"/>
      <c r="I407" s="49"/>
      <c r="J407" s="49"/>
      <c r="K407" s="49"/>
      <c r="L407" s="49"/>
      <c r="M407" s="49"/>
      <c r="N407" s="49"/>
      <c r="O407" s="49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</row>
    <row r="408" spans="1:33" ht="13" x14ac:dyDescent="0.15">
      <c r="A408" s="51"/>
      <c r="B408" s="51"/>
      <c r="C408" s="51"/>
      <c r="D408" s="51"/>
      <c r="E408" s="49"/>
      <c r="F408" s="49"/>
      <c r="G408" s="59"/>
      <c r="H408" s="59"/>
      <c r="I408" s="49"/>
      <c r="J408" s="49"/>
      <c r="K408" s="49"/>
      <c r="L408" s="49"/>
      <c r="M408" s="49"/>
      <c r="N408" s="49"/>
      <c r="O408" s="49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</row>
    <row r="409" spans="1:33" ht="13" x14ac:dyDescent="0.15">
      <c r="A409" s="51"/>
      <c r="B409" s="51"/>
      <c r="C409" s="51"/>
      <c r="D409" s="51"/>
      <c r="E409" s="49"/>
      <c r="F409" s="49"/>
      <c r="G409" s="59"/>
      <c r="H409" s="59"/>
      <c r="I409" s="49"/>
      <c r="J409" s="49"/>
      <c r="K409" s="49"/>
      <c r="L409" s="49"/>
      <c r="M409" s="49"/>
      <c r="N409" s="49"/>
      <c r="O409" s="49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</row>
    <row r="410" spans="1:33" ht="13" x14ac:dyDescent="0.15">
      <c r="A410" s="51"/>
      <c r="B410" s="51"/>
      <c r="C410" s="51"/>
      <c r="D410" s="51"/>
      <c r="E410" s="49"/>
      <c r="F410" s="49"/>
      <c r="G410" s="59"/>
      <c r="H410" s="59"/>
      <c r="I410" s="49"/>
      <c r="J410" s="49"/>
      <c r="K410" s="49"/>
      <c r="L410" s="49"/>
      <c r="M410" s="49"/>
      <c r="N410" s="49"/>
      <c r="O410" s="49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</row>
    <row r="411" spans="1:33" ht="13" x14ac:dyDescent="0.15">
      <c r="A411" s="51"/>
      <c r="B411" s="51"/>
      <c r="C411" s="51"/>
      <c r="D411" s="51"/>
      <c r="E411" s="49"/>
      <c r="F411" s="49"/>
      <c r="G411" s="59"/>
      <c r="H411" s="59"/>
      <c r="I411" s="49"/>
      <c r="J411" s="49"/>
      <c r="K411" s="49"/>
      <c r="L411" s="49"/>
      <c r="M411" s="49"/>
      <c r="N411" s="49"/>
      <c r="O411" s="49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</row>
    <row r="412" spans="1:33" ht="13" x14ac:dyDescent="0.15">
      <c r="A412" s="51"/>
      <c r="B412" s="51"/>
      <c r="C412" s="51"/>
      <c r="D412" s="51"/>
      <c r="E412" s="49"/>
      <c r="F412" s="49"/>
      <c r="G412" s="59"/>
      <c r="H412" s="59"/>
      <c r="I412" s="49"/>
      <c r="J412" s="49"/>
      <c r="K412" s="49"/>
      <c r="L412" s="49"/>
      <c r="M412" s="49"/>
      <c r="N412" s="49"/>
      <c r="O412" s="49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</row>
    <row r="413" spans="1:33" ht="13" x14ac:dyDescent="0.15">
      <c r="A413" s="51"/>
      <c r="B413" s="51"/>
      <c r="C413" s="51"/>
      <c r="D413" s="51"/>
      <c r="E413" s="49"/>
      <c r="F413" s="49"/>
      <c r="G413" s="59"/>
      <c r="H413" s="59"/>
      <c r="I413" s="49"/>
      <c r="J413" s="49"/>
      <c r="K413" s="49"/>
      <c r="L413" s="49"/>
      <c r="M413" s="49"/>
      <c r="N413" s="49"/>
      <c r="O413" s="49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</row>
    <row r="414" spans="1:33" ht="13" x14ac:dyDescent="0.15">
      <c r="A414" s="51"/>
      <c r="B414" s="51"/>
      <c r="C414" s="51"/>
      <c r="D414" s="51"/>
      <c r="E414" s="49"/>
      <c r="F414" s="49"/>
      <c r="G414" s="59"/>
      <c r="H414" s="59"/>
      <c r="I414" s="49"/>
      <c r="J414" s="49"/>
      <c r="K414" s="49"/>
      <c r="L414" s="49"/>
      <c r="M414" s="49"/>
      <c r="N414" s="49"/>
      <c r="O414" s="49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</row>
    <row r="415" spans="1:33" ht="13" x14ac:dyDescent="0.15">
      <c r="A415" s="51"/>
      <c r="B415" s="51"/>
      <c r="C415" s="51"/>
      <c r="D415" s="51"/>
      <c r="E415" s="49"/>
      <c r="F415" s="49"/>
      <c r="G415" s="59"/>
      <c r="H415" s="59"/>
      <c r="I415" s="49"/>
      <c r="J415" s="49"/>
      <c r="K415" s="49"/>
      <c r="L415" s="49"/>
      <c r="M415" s="49"/>
      <c r="N415" s="49"/>
      <c r="O415" s="49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</row>
    <row r="416" spans="1:33" ht="13" x14ac:dyDescent="0.15">
      <c r="A416" s="51"/>
      <c r="B416" s="51"/>
      <c r="C416" s="51"/>
      <c r="D416" s="51"/>
      <c r="E416" s="49"/>
      <c r="F416" s="49"/>
      <c r="G416" s="59"/>
      <c r="H416" s="59"/>
      <c r="I416" s="49"/>
      <c r="J416" s="49"/>
      <c r="K416" s="49"/>
      <c r="L416" s="49"/>
      <c r="M416" s="49"/>
      <c r="N416" s="49"/>
      <c r="O416" s="49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</row>
    <row r="417" spans="1:33" ht="13" x14ac:dyDescent="0.15">
      <c r="A417" s="51"/>
      <c r="B417" s="51"/>
      <c r="C417" s="51"/>
      <c r="D417" s="51"/>
      <c r="E417" s="49"/>
      <c r="F417" s="49"/>
      <c r="G417" s="59"/>
      <c r="H417" s="59"/>
      <c r="I417" s="49"/>
      <c r="J417" s="49"/>
      <c r="K417" s="49"/>
      <c r="L417" s="49"/>
      <c r="M417" s="49"/>
      <c r="N417" s="49"/>
      <c r="O417" s="49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</row>
    <row r="418" spans="1:33" ht="13" x14ac:dyDescent="0.15">
      <c r="A418" s="51"/>
      <c r="B418" s="51"/>
      <c r="C418" s="51"/>
      <c r="D418" s="51"/>
      <c r="E418" s="49"/>
      <c r="F418" s="49"/>
      <c r="G418" s="59"/>
      <c r="H418" s="59"/>
      <c r="I418" s="49"/>
      <c r="J418" s="49"/>
      <c r="K418" s="49"/>
      <c r="L418" s="49"/>
      <c r="M418" s="49"/>
      <c r="N418" s="49"/>
      <c r="O418" s="49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</row>
    <row r="419" spans="1:33" ht="13" x14ac:dyDescent="0.15">
      <c r="A419" s="51"/>
      <c r="B419" s="51"/>
      <c r="C419" s="51"/>
      <c r="D419" s="51"/>
      <c r="E419" s="49"/>
      <c r="F419" s="49"/>
      <c r="G419" s="59"/>
      <c r="H419" s="59"/>
      <c r="I419" s="49"/>
      <c r="J419" s="49"/>
      <c r="K419" s="49"/>
      <c r="L419" s="49"/>
      <c r="M419" s="49"/>
      <c r="N419" s="49"/>
      <c r="O419" s="49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</row>
    <row r="420" spans="1:33" ht="13" x14ac:dyDescent="0.15">
      <c r="A420" s="51"/>
      <c r="B420" s="51"/>
      <c r="C420" s="51"/>
      <c r="D420" s="51"/>
      <c r="E420" s="49"/>
      <c r="F420" s="49"/>
      <c r="G420" s="59"/>
      <c r="H420" s="59"/>
      <c r="I420" s="49"/>
      <c r="J420" s="49"/>
      <c r="K420" s="49"/>
      <c r="L420" s="49"/>
      <c r="M420" s="49"/>
      <c r="N420" s="49"/>
      <c r="O420" s="49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</row>
    <row r="421" spans="1:33" ht="13" x14ac:dyDescent="0.15">
      <c r="A421" s="51"/>
      <c r="B421" s="51"/>
      <c r="C421" s="51"/>
      <c r="D421" s="51"/>
      <c r="E421" s="49"/>
      <c r="F421" s="49"/>
      <c r="G421" s="59"/>
      <c r="H421" s="59"/>
      <c r="I421" s="49"/>
      <c r="J421" s="49"/>
      <c r="K421" s="49"/>
      <c r="L421" s="49"/>
      <c r="M421" s="49"/>
      <c r="N421" s="49"/>
      <c r="O421" s="49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</row>
    <row r="422" spans="1:33" ht="13" x14ac:dyDescent="0.15">
      <c r="A422" s="51"/>
      <c r="B422" s="51"/>
      <c r="C422" s="51"/>
      <c r="D422" s="51"/>
      <c r="E422" s="49"/>
      <c r="F422" s="49"/>
      <c r="G422" s="59"/>
      <c r="H422" s="59"/>
      <c r="I422" s="49"/>
      <c r="J422" s="49"/>
      <c r="K422" s="49"/>
      <c r="L422" s="49"/>
      <c r="M422" s="49"/>
      <c r="N422" s="49"/>
      <c r="O422" s="49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</row>
    <row r="423" spans="1:33" ht="13" x14ac:dyDescent="0.15">
      <c r="A423" s="51"/>
      <c r="B423" s="51"/>
      <c r="C423" s="51"/>
      <c r="D423" s="51"/>
      <c r="E423" s="49"/>
      <c r="F423" s="49"/>
      <c r="G423" s="59"/>
      <c r="H423" s="59"/>
      <c r="I423" s="49"/>
      <c r="J423" s="49"/>
      <c r="K423" s="49"/>
      <c r="L423" s="49"/>
      <c r="M423" s="49"/>
      <c r="N423" s="49"/>
      <c r="O423" s="49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</row>
    <row r="424" spans="1:33" ht="13" x14ac:dyDescent="0.15">
      <c r="A424" s="51"/>
      <c r="B424" s="51"/>
      <c r="C424" s="51"/>
      <c r="D424" s="51"/>
      <c r="E424" s="49"/>
      <c r="F424" s="49"/>
      <c r="G424" s="59"/>
      <c r="H424" s="59"/>
      <c r="I424" s="49"/>
      <c r="J424" s="49"/>
      <c r="K424" s="49"/>
      <c r="L424" s="49"/>
      <c r="M424" s="49"/>
      <c r="N424" s="49"/>
      <c r="O424" s="49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</row>
    <row r="425" spans="1:33" ht="13" x14ac:dyDescent="0.15">
      <c r="A425" s="51"/>
      <c r="B425" s="51"/>
      <c r="C425" s="51"/>
      <c r="D425" s="51"/>
      <c r="E425" s="49"/>
      <c r="F425" s="49"/>
      <c r="G425" s="59"/>
      <c r="H425" s="59"/>
      <c r="I425" s="49"/>
      <c r="J425" s="49"/>
      <c r="K425" s="49"/>
      <c r="L425" s="49"/>
      <c r="M425" s="49"/>
      <c r="N425" s="49"/>
      <c r="O425" s="49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</row>
    <row r="426" spans="1:33" ht="13" x14ac:dyDescent="0.15">
      <c r="A426" s="51"/>
      <c r="B426" s="51"/>
      <c r="C426" s="51"/>
      <c r="D426" s="51"/>
      <c r="E426" s="49"/>
      <c r="F426" s="49"/>
      <c r="G426" s="59"/>
      <c r="H426" s="59"/>
      <c r="I426" s="49"/>
      <c r="J426" s="49"/>
      <c r="K426" s="49"/>
      <c r="L426" s="49"/>
      <c r="M426" s="49"/>
      <c r="N426" s="49"/>
      <c r="O426" s="49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</row>
    <row r="427" spans="1:33" ht="13" x14ac:dyDescent="0.15">
      <c r="A427" s="51"/>
      <c r="B427" s="51"/>
      <c r="C427" s="51"/>
      <c r="D427" s="51"/>
      <c r="E427" s="49"/>
      <c r="F427" s="49"/>
      <c r="G427" s="59"/>
      <c r="H427" s="59"/>
      <c r="I427" s="49"/>
      <c r="J427" s="49"/>
      <c r="K427" s="49"/>
      <c r="L427" s="49"/>
      <c r="M427" s="49"/>
      <c r="N427" s="49"/>
      <c r="O427" s="49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</row>
    <row r="428" spans="1:33" ht="13" x14ac:dyDescent="0.15">
      <c r="A428" s="51"/>
      <c r="B428" s="51"/>
      <c r="C428" s="51"/>
      <c r="D428" s="51"/>
      <c r="E428" s="49"/>
      <c r="F428" s="49"/>
      <c r="G428" s="59"/>
      <c r="H428" s="59"/>
      <c r="I428" s="49"/>
      <c r="J428" s="49"/>
      <c r="K428" s="49"/>
      <c r="L428" s="49"/>
      <c r="M428" s="49"/>
      <c r="N428" s="49"/>
      <c r="O428" s="49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</row>
    <row r="429" spans="1:33" ht="13" x14ac:dyDescent="0.15">
      <c r="A429" s="51"/>
      <c r="B429" s="51"/>
      <c r="C429" s="51"/>
      <c r="D429" s="51"/>
      <c r="E429" s="49"/>
      <c r="F429" s="49"/>
      <c r="G429" s="59"/>
      <c r="H429" s="59"/>
      <c r="I429" s="49"/>
      <c r="J429" s="49"/>
      <c r="K429" s="49"/>
      <c r="L429" s="49"/>
      <c r="M429" s="49"/>
      <c r="N429" s="49"/>
      <c r="O429" s="49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</row>
    <row r="430" spans="1:33" ht="13" x14ac:dyDescent="0.15">
      <c r="A430" s="51"/>
      <c r="B430" s="51"/>
      <c r="C430" s="51"/>
      <c r="D430" s="51"/>
      <c r="E430" s="49"/>
      <c r="F430" s="49"/>
      <c r="G430" s="59"/>
      <c r="H430" s="59"/>
      <c r="I430" s="49"/>
      <c r="J430" s="49"/>
      <c r="K430" s="49"/>
      <c r="L430" s="49"/>
      <c r="M430" s="49"/>
      <c r="N430" s="49"/>
      <c r="O430" s="49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</row>
    <row r="431" spans="1:33" ht="13" x14ac:dyDescent="0.15">
      <c r="A431" s="51"/>
      <c r="B431" s="51"/>
      <c r="C431" s="51"/>
      <c r="D431" s="51"/>
      <c r="E431" s="49"/>
      <c r="F431" s="49"/>
      <c r="G431" s="59"/>
      <c r="H431" s="59"/>
      <c r="I431" s="49"/>
      <c r="J431" s="49"/>
      <c r="K431" s="49"/>
      <c r="L431" s="49"/>
      <c r="M431" s="49"/>
      <c r="N431" s="49"/>
      <c r="O431" s="49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</row>
    <row r="432" spans="1:33" ht="13" x14ac:dyDescent="0.15">
      <c r="A432" s="51"/>
      <c r="B432" s="51"/>
      <c r="C432" s="51"/>
      <c r="D432" s="51"/>
      <c r="E432" s="49"/>
      <c r="F432" s="49"/>
      <c r="G432" s="59"/>
      <c r="H432" s="59"/>
      <c r="I432" s="49"/>
      <c r="J432" s="49"/>
      <c r="K432" s="49"/>
      <c r="L432" s="49"/>
      <c r="M432" s="49"/>
      <c r="N432" s="49"/>
      <c r="O432" s="49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</row>
    <row r="433" spans="1:33" ht="13" x14ac:dyDescent="0.15">
      <c r="A433" s="51"/>
      <c r="B433" s="51"/>
      <c r="C433" s="51"/>
      <c r="D433" s="51"/>
      <c r="E433" s="49"/>
      <c r="F433" s="49"/>
      <c r="G433" s="59"/>
      <c r="H433" s="59"/>
      <c r="I433" s="49"/>
      <c r="J433" s="49"/>
      <c r="K433" s="49"/>
      <c r="L433" s="49"/>
      <c r="M433" s="49"/>
      <c r="N433" s="49"/>
      <c r="O433" s="49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</row>
    <row r="434" spans="1:33" ht="13" x14ac:dyDescent="0.15">
      <c r="A434" s="51"/>
      <c r="B434" s="51"/>
      <c r="C434" s="51"/>
      <c r="D434" s="51"/>
      <c r="E434" s="49"/>
      <c r="F434" s="49"/>
      <c r="G434" s="59"/>
      <c r="H434" s="59"/>
      <c r="I434" s="49"/>
      <c r="J434" s="49"/>
      <c r="K434" s="49"/>
      <c r="L434" s="49"/>
      <c r="M434" s="49"/>
      <c r="N434" s="49"/>
      <c r="O434" s="49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</row>
    <row r="435" spans="1:33" ht="13" x14ac:dyDescent="0.15">
      <c r="A435" s="51"/>
      <c r="B435" s="51"/>
      <c r="C435" s="51"/>
      <c r="D435" s="51"/>
      <c r="E435" s="49"/>
      <c r="F435" s="49"/>
      <c r="G435" s="59"/>
      <c r="H435" s="59"/>
      <c r="I435" s="49"/>
      <c r="J435" s="49"/>
      <c r="K435" s="49"/>
      <c r="L435" s="49"/>
      <c r="M435" s="49"/>
      <c r="N435" s="49"/>
      <c r="O435" s="49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</row>
    <row r="436" spans="1:33" ht="13" x14ac:dyDescent="0.15">
      <c r="A436" s="51"/>
      <c r="B436" s="51"/>
      <c r="C436" s="51"/>
      <c r="D436" s="51"/>
      <c r="E436" s="49"/>
      <c r="F436" s="49"/>
      <c r="G436" s="59"/>
      <c r="H436" s="59"/>
      <c r="I436" s="49"/>
      <c r="J436" s="49"/>
      <c r="K436" s="49"/>
      <c r="L436" s="49"/>
      <c r="M436" s="49"/>
      <c r="N436" s="49"/>
      <c r="O436" s="49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</row>
    <row r="437" spans="1:33" ht="13" x14ac:dyDescent="0.15">
      <c r="A437" s="51"/>
      <c r="B437" s="51"/>
      <c r="C437" s="51"/>
      <c r="D437" s="51"/>
      <c r="E437" s="49"/>
      <c r="F437" s="49"/>
      <c r="G437" s="59"/>
      <c r="H437" s="59"/>
      <c r="I437" s="49"/>
      <c r="J437" s="49"/>
      <c r="K437" s="49"/>
      <c r="L437" s="49"/>
      <c r="M437" s="49"/>
      <c r="N437" s="49"/>
      <c r="O437" s="49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</row>
    <row r="438" spans="1:33" ht="13" x14ac:dyDescent="0.15">
      <c r="A438" s="51"/>
      <c r="B438" s="51"/>
      <c r="C438" s="51"/>
      <c r="D438" s="51"/>
      <c r="E438" s="49"/>
      <c r="F438" s="49"/>
      <c r="G438" s="59"/>
      <c r="H438" s="59"/>
      <c r="I438" s="49"/>
      <c r="J438" s="49"/>
      <c r="K438" s="49"/>
      <c r="L438" s="49"/>
      <c r="M438" s="49"/>
      <c r="N438" s="49"/>
      <c r="O438" s="49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</row>
    <row r="439" spans="1:33" ht="13" x14ac:dyDescent="0.15">
      <c r="A439" s="51"/>
      <c r="B439" s="51"/>
      <c r="C439" s="51"/>
      <c r="D439" s="51"/>
      <c r="E439" s="49"/>
      <c r="F439" s="49"/>
      <c r="G439" s="59"/>
      <c r="H439" s="59"/>
      <c r="I439" s="49"/>
      <c r="J439" s="49"/>
      <c r="K439" s="49"/>
      <c r="L439" s="49"/>
      <c r="M439" s="49"/>
      <c r="N439" s="49"/>
      <c r="O439" s="49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</row>
    <row r="440" spans="1:33" ht="13" x14ac:dyDescent="0.15">
      <c r="A440" s="51"/>
      <c r="B440" s="51"/>
      <c r="C440" s="51"/>
      <c r="D440" s="51"/>
      <c r="E440" s="49"/>
      <c r="F440" s="49"/>
      <c r="G440" s="59"/>
      <c r="H440" s="59"/>
      <c r="I440" s="49"/>
      <c r="J440" s="49"/>
      <c r="K440" s="49"/>
      <c r="L440" s="49"/>
      <c r="M440" s="49"/>
      <c r="N440" s="49"/>
      <c r="O440" s="49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</row>
    <row r="441" spans="1:33" ht="13" x14ac:dyDescent="0.15">
      <c r="A441" s="51"/>
      <c r="B441" s="51"/>
      <c r="C441" s="51"/>
      <c r="D441" s="51"/>
      <c r="E441" s="49"/>
      <c r="F441" s="49"/>
      <c r="G441" s="59"/>
      <c r="H441" s="59"/>
      <c r="I441" s="49"/>
      <c r="J441" s="49"/>
      <c r="K441" s="49"/>
      <c r="L441" s="49"/>
      <c r="M441" s="49"/>
      <c r="N441" s="49"/>
      <c r="O441" s="49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</row>
    <row r="442" spans="1:33" ht="13" x14ac:dyDescent="0.15">
      <c r="A442" s="51"/>
      <c r="B442" s="51"/>
      <c r="C442" s="51"/>
      <c r="D442" s="51"/>
      <c r="E442" s="49"/>
      <c r="F442" s="49"/>
      <c r="G442" s="59"/>
      <c r="H442" s="59"/>
      <c r="I442" s="49"/>
      <c r="J442" s="49"/>
      <c r="K442" s="49"/>
      <c r="L442" s="49"/>
      <c r="M442" s="49"/>
      <c r="N442" s="49"/>
      <c r="O442" s="49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</row>
    <row r="443" spans="1:33" ht="13" x14ac:dyDescent="0.15">
      <c r="A443" s="51"/>
      <c r="B443" s="51"/>
      <c r="C443" s="51"/>
      <c r="D443" s="51"/>
      <c r="E443" s="49"/>
      <c r="F443" s="49"/>
      <c r="G443" s="59"/>
      <c r="H443" s="59"/>
      <c r="I443" s="49"/>
      <c r="J443" s="49"/>
      <c r="K443" s="49"/>
      <c r="L443" s="49"/>
      <c r="M443" s="49"/>
      <c r="N443" s="49"/>
      <c r="O443" s="49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</row>
    <row r="444" spans="1:33" ht="13" x14ac:dyDescent="0.15">
      <c r="A444" s="51"/>
      <c r="B444" s="51"/>
      <c r="C444" s="51"/>
      <c r="D444" s="51"/>
      <c r="E444" s="49"/>
      <c r="F444" s="49"/>
      <c r="G444" s="59"/>
      <c r="H444" s="59"/>
      <c r="I444" s="49"/>
      <c r="J444" s="49"/>
      <c r="K444" s="49"/>
      <c r="L444" s="49"/>
      <c r="M444" s="49"/>
      <c r="N444" s="49"/>
      <c r="O444" s="49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</row>
    <row r="445" spans="1:33" ht="13" x14ac:dyDescent="0.15">
      <c r="A445" s="51"/>
      <c r="B445" s="51"/>
      <c r="C445" s="51"/>
      <c r="D445" s="51"/>
      <c r="E445" s="49"/>
      <c r="F445" s="49"/>
      <c r="G445" s="59"/>
      <c r="H445" s="59"/>
      <c r="I445" s="49"/>
      <c r="J445" s="49"/>
      <c r="K445" s="49"/>
      <c r="L445" s="49"/>
      <c r="M445" s="49"/>
      <c r="N445" s="49"/>
      <c r="O445" s="49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</row>
    <row r="446" spans="1:33" ht="13" x14ac:dyDescent="0.15">
      <c r="A446" s="51"/>
      <c r="B446" s="51"/>
      <c r="C446" s="51"/>
      <c r="D446" s="51"/>
      <c r="E446" s="49"/>
      <c r="F446" s="49"/>
      <c r="G446" s="59"/>
      <c r="H446" s="59"/>
      <c r="I446" s="49"/>
      <c r="J446" s="49"/>
      <c r="K446" s="49"/>
      <c r="L446" s="49"/>
      <c r="M446" s="49"/>
      <c r="N446" s="49"/>
      <c r="O446" s="49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</row>
    <row r="447" spans="1:33" ht="13" x14ac:dyDescent="0.15">
      <c r="A447" s="51"/>
      <c r="B447" s="51"/>
      <c r="C447" s="51"/>
      <c r="D447" s="51"/>
      <c r="E447" s="49"/>
      <c r="F447" s="49"/>
      <c r="G447" s="59"/>
      <c r="H447" s="59"/>
      <c r="I447" s="49"/>
      <c r="J447" s="49"/>
      <c r="K447" s="49"/>
      <c r="L447" s="49"/>
      <c r="M447" s="49"/>
      <c r="N447" s="49"/>
      <c r="O447" s="49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</row>
    <row r="448" spans="1:33" ht="13" x14ac:dyDescent="0.15">
      <c r="A448" s="51"/>
      <c r="B448" s="51"/>
      <c r="C448" s="51"/>
      <c r="D448" s="51"/>
      <c r="E448" s="49"/>
      <c r="F448" s="49"/>
      <c r="G448" s="59"/>
      <c r="H448" s="59"/>
      <c r="I448" s="49"/>
      <c r="J448" s="49"/>
      <c r="K448" s="49"/>
      <c r="L448" s="49"/>
      <c r="M448" s="49"/>
      <c r="N448" s="49"/>
      <c r="O448" s="49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</row>
    <row r="449" spans="1:33" ht="13" x14ac:dyDescent="0.15">
      <c r="A449" s="51"/>
      <c r="B449" s="51"/>
      <c r="C449" s="51"/>
      <c r="D449" s="51"/>
      <c r="E449" s="49"/>
      <c r="F449" s="49"/>
      <c r="G449" s="59"/>
      <c r="H449" s="59"/>
      <c r="I449" s="49"/>
      <c r="J449" s="49"/>
      <c r="K449" s="49"/>
      <c r="L449" s="49"/>
      <c r="M449" s="49"/>
      <c r="N449" s="49"/>
      <c r="O449" s="49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</row>
    <row r="450" spans="1:33" ht="13" x14ac:dyDescent="0.15">
      <c r="A450" s="51"/>
      <c r="B450" s="51"/>
      <c r="C450" s="51"/>
      <c r="D450" s="51"/>
      <c r="E450" s="49"/>
      <c r="F450" s="49"/>
      <c r="G450" s="59"/>
      <c r="H450" s="59"/>
      <c r="I450" s="49"/>
      <c r="J450" s="49"/>
      <c r="K450" s="49"/>
      <c r="L450" s="49"/>
      <c r="M450" s="49"/>
      <c r="N450" s="49"/>
      <c r="O450" s="49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</row>
    <row r="451" spans="1:33" ht="13" x14ac:dyDescent="0.15">
      <c r="A451" s="51"/>
      <c r="B451" s="51"/>
      <c r="C451" s="51"/>
      <c r="D451" s="51"/>
      <c r="E451" s="49"/>
      <c r="F451" s="49"/>
      <c r="G451" s="59"/>
      <c r="H451" s="59"/>
      <c r="I451" s="49"/>
      <c r="J451" s="49"/>
      <c r="K451" s="49"/>
      <c r="L451" s="49"/>
      <c r="M451" s="49"/>
      <c r="N451" s="49"/>
      <c r="O451" s="49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  <c r="AG451" s="51"/>
    </row>
    <row r="452" spans="1:33" ht="13" x14ac:dyDescent="0.15">
      <c r="A452" s="51"/>
      <c r="B452" s="51"/>
      <c r="C452" s="51"/>
      <c r="D452" s="51"/>
      <c r="E452" s="49"/>
      <c r="F452" s="49"/>
      <c r="G452" s="59"/>
      <c r="H452" s="59"/>
      <c r="I452" s="49"/>
      <c r="J452" s="49"/>
      <c r="K452" s="49"/>
      <c r="L452" s="49"/>
      <c r="M452" s="49"/>
      <c r="N452" s="49"/>
      <c r="O452" s="49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  <c r="AG452" s="51"/>
    </row>
    <row r="453" spans="1:33" ht="13" x14ac:dyDescent="0.15">
      <c r="A453" s="51"/>
      <c r="B453" s="51"/>
      <c r="C453" s="51"/>
      <c r="D453" s="51"/>
      <c r="E453" s="49"/>
      <c r="F453" s="49"/>
      <c r="G453" s="59"/>
      <c r="H453" s="59"/>
      <c r="I453" s="49"/>
      <c r="J453" s="49"/>
      <c r="K453" s="49"/>
      <c r="L453" s="49"/>
      <c r="M453" s="49"/>
      <c r="N453" s="49"/>
      <c r="O453" s="49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</row>
    <row r="454" spans="1:33" ht="13" x14ac:dyDescent="0.15">
      <c r="A454" s="51"/>
      <c r="B454" s="51"/>
      <c r="C454" s="51"/>
      <c r="D454" s="51"/>
      <c r="E454" s="49"/>
      <c r="F454" s="49"/>
      <c r="G454" s="59"/>
      <c r="H454" s="59"/>
      <c r="I454" s="49"/>
      <c r="J454" s="49"/>
      <c r="K454" s="49"/>
      <c r="L454" s="49"/>
      <c r="M454" s="49"/>
      <c r="N454" s="49"/>
      <c r="O454" s="49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/>
      <c r="AG454" s="51"/>
    </row>
    <row r="455" spans="1:33" ht="13" x14ac:dyDescent="0.15">
      <c r="A455" s="51"/>
      <c r="B455" s="51"/>
      <c r="C455" s="51"/>
      <c r="D455" s="51"/>
      <c r="E455" s="49"/>
      <c r="F455" s="49"/>
      <c r="G455" s="59"/>
      <c r="H455" s="59"/>
      <c r="I455" s="49"/>
      <c r="J455" s="49"/>
      <c r="K455" s="49"/>
      <c r="L455" s="49"/>
      <c r="M455" s="49"/>
      <c r="N455" s="49"/>
      <c r="O455" s="49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/>
      <c r="AG455" s="51"/>
    </row>
    <row r="456" spans="1:33" ht="13" x14ac:dyDescent="0.15">
      <c r="A456" s="51"/>
      <c r="B456" s="51"/>
      <c r="C456" s="51"/>
      <c r="D456" s="51"/>
      <c r="E456" s="49"/>
      <c r="F456" s="49"/>
      <c r="G456" s="59"/>
      <c r="H456" s="59"/>
      <c r="I456" s="49"/>
      <c r="J456" s="49"/>
      <c r="K456" s="49"/>
      <c r="L456" s="49"/>
      <c r="M456" s="49"/>
      <c r="N456" s="49"/>
      <c r="O456" s="49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/>
    </row>
    <row r="457" spans="1:33" ht="13" x14ac:dyDescent="0.15">
      <c r="A457" s="51"/>
      <c r="B457" s="51"/>
      <c r="C457" s="51"/>
      <c r="D457" s="51"/>
      <c r="E457" s="49"/>
      <c r="F457" s="49"/>
      <c r="G457" s="59"/>
      <c r="H457" s="59"/>
      <c r="I457" s="49"/>
      <c r="J457" s="49"/>
      <c r="K457" s="49"/>
      <c r="L457" s="49"/>
      <c r="M457" s="49"/>
      <c r="N457" s="49"/>
      <c r="O457" s="49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/>
      <c r="AG457" s="51"/>
    </row>
    <row r="458" spans="1:33" ht="13" x14ac:dyDescent="0.15">
      <c r="A458" s="51"/>
      <c r="B458" s="51"/>
      <c r="C458" s="51"/>
      <c r="D458" s="51"/>
      <c r="E458" s="49"/>
      <c r="F458" s="49"/>
      <c r="G458" s="59"/>
      <c r="H458" s="59"/>
      <c r="I458" s="49"/>
      <c r="J458" s="49"/>
      <c r="K458" s="49"/>
      <c r="L458" s="49"/>
      <c r="M458" s="49"/>
      <c r="N458" s="49"/>
      <c r="O458" s="49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</row>
    <row r="459" spans="1:33" ht="13" x14ac:dyDescent="0.15">
      <c r="A459" s="51"/>
      <c r="B459" s="51"/>
      <c r="C459" s="51"/>
      <c r="D459" s="51"/>
      <c r="E459" s="49"/>
      <c r="F459" s="49"/>
      <c r="G459" s="59"/>
      <c r="H459" s="59"/>
      <c r="I459" s="49"/>
      <c r="J459" s="49"/>
      <c r="K459" s="49"/>
      <c r="L459" s="49"/>
      <c r="M459" s="49"/>
      <c r="N459" s="49"/>
      <c r="O459" s="49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  <c r="AE459" s="51"/>
      <c r="AF459" s="51"/>
      <c r="AG459" s="51"/>
    </row>
    <row r="460" spans="1:33" ht="13" x14ac:dyDescent="0.15">
      <c r="A460" s="51"/>
      <c r="B460" s="51"/>
      <c r="C460" s="51"/>
      <c r="D460" s="51"/>
      <c r="E460" s="49"/>
      <c r="F460" s="49"/>
      <c r="G460" s="59"/>
      <c r="H460" s="59"/>
      <c r="I460" s="49"/>
      <c r="J460" s="49"/>
      <c r="K460" s="49"/>
      <c r="L460" s="49"/>
      <c r="M460" s="49"/>
      <c r="N460" s="49"/>
      <c r="O460" s="49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  <c r="AE460" s="51"/>
      <c r="AF460" s="51"/>
      <c r="AG460" s="51"/>
    </row>
    <row r="461" spans="1:33" ht="13" x14ac:dyDescent="0.15">
      <c r="A461" s="51"/>
      <c r="B461" s="51"/>
      <c r="C461" s="51"/>
      <c r="D461" s="51"/>
      <c r="E461" s="49"/>
      <c r="F461" s="49"/>
      <c r="G461" s="59"/>
      <c r="H461" s="59"/>
      <c r="I461" s="49"/>
      <c r="J461" s="49"/>
      <c r="K461" s="49"/>
      <c r="L461" s="49"/>
      <c r="M461" s="49"/>
      <c r="N461" s="49"/>
      <c r="O461" s="49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/>
      <c r="AG461" s="51"/>
    </row>
    <row r="462" spans="1:33" ht="13" x14ac:dyDescent="0.15">
      <c r="A462" s="51"/>
      <c r="B462" s="51"/>
      <c r="C462" s="51"/>
      <c r="D462" s="51"/>
      <c r="E462" s="49"/>
      <c r="F462" s="49"/>
      <c r="G462" s="59"/>
      <c r="H462" s="59"/>
      <c r="I462" s="49"/>
      <c r="J462" s="49"/>
      <c r="K462" s="49"/>
      <c r="L462" s="49"/>
      <c r="M462" s="49"/>
      <c r="N462" s="49"/>
      <c r="O462" s="49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</row>
    <row r="463" spans="1:33" ht="13" x14ac:dyDescent="0.15">
      <c r="A463" s="51"/>
      <c r="B463" s="51"/>
      <c r="C463" s="51"/>
      <c r="D463" s="51"/>
      <c r="E463" s="49"/>
      <c r="F463" s="49"/>
      <c r="G463" s="59"/>
      <c r="H463" s="59"/>
      <c r="I463" s="49"/>
      <c r="J463" s="49"/>
      <c r="K463" s="49"/>
      <c r="L463" s="49"/>
      <c r="M463" s="49"/>
      <c r="N463" s="49"/>
      <c r="O463" s="49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</row>
    <row r="464" spans="1:33" ht="13" x14ac:dyDescent="0.15">
      <c r="A464" s="51"/>
      <c r="B464" s="51"/>
      <c r="C464" s="51"/>
      <c r="D464" s="51"/>
      <c r="E464" s="49"/>
      <c r="F464" s="49"/>
      <c r="G464" s="59"/>
      <c r="H464" s="59"/>
      <c r="I464" s="49"/>
      <c r="J464" s="49"/>
      <c r="K464" s="49"/>
      <c r="L464" s="49"/>
      <c r="M464" s="49"/>
      <c r="N464" s="49"/>
      <c r="O464" s="49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</row>
    <row r="465" spans="1:33" ht="13" x14ac:dyDescent="0.15">
      <c r="A465" s="51"/>
      <c r="B465" s="51"/>
      <c r="C465" s="51"/>
      <c r="D465" s="51"/>
      <c r="E465" s="49"/>
      <c r="F465" s="49"/>
      <c r="G465" s="59"/>
      <c r="H465" s="59"/>
      <c r="I465" s="49"/>
      <c r="J465" s="49"/>
      <c r="K465" s="49"/>
      <c r="L465" s="49"/>
      <c r="M465" s="49"/>
      <c r="N465" s="49"/>
      <c r="O465" s="49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</row>
    <row r="466" spans="1:33" ht="13" x14ac:dyDescent="0.15">
      <c r="A466" s="51"/>
      <c r="B466" s="51"/>
      <c r="C466" s="51"/>
      <c r="D466" s="51"/>
      <c r="E466" s="49"/>
      <c r="F466" s="49"/>
      <c r="G466" s="59"/>
      <c r="H466" s="59"/>
      <c r="I466" s="49"/>
      <c r="J466" s="49"/>
      <c r="K466" s="49"/>
      <c r="L466" s="49"/>
      <c r="M466" s="49"/>
      <c r="N466" s="49"/>
      <c r="O466" s="49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</row>
    <row r="467" spans="1:33" ht="13" x14ac:dyDescent="0.15">
      <c r="A467" s="51"/>
      <c r="B467" s="51"/>
      <c r="C467" s="51"/>
      <c r="D467" s="51"/>
      <c r="E467" s="49"/>
      <c r="F467" s="49"/>
      <c r="G467" s="59"/>
      <c r="H467" s="59"/>
      <c r="I467" s="49"/>
      <c r="J467" s="49"/>
      <c r="K467" s="49"/>
      <c r="L467" s="49"/>
      <c r="M467" s="49"/>
      <c r="N467" s="49"/>
      <c r="O467" s="49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</row>
    <row r="468" spans="1:33" ht="13" x14ac:dyDescent="0.15">
      <c r="A468" s="51"/>
      <c r="B468" s="51"/>
      <c r="C468" s="51"/>
      <c r="D468" s="51"/>
      <c r="E468" s="49"/>
      <c r="F468" s="49"/>
      <c r="G468" s="59"/>
      <c r="H468" s="59"/>
      <c r="I468" s="49"/>
      <c r="J468" s="49"/>
      <c r="K468" s="49"/>
      <c r="L468" s="49"/>
      <c r="M468" s="49"/>
      <c r="N468" s="49"/>
      <c r="O468" s="49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/>
    </row>
    <row r="469" spans="1:33" ht="13" x14ac:dyDescent="0.15">
      <c r="A469" s="51"/>
      <c r="B469" s="51"/>
      <c r="C469" s="51"/>
      <c r="D469" s="51"/>
      <c r="E469" s="49"/>
      <c r="F469" s="49"/>
      <c r="G469" s="59"/>
      <c r="H469" s="59"/>
      <c r="I469" s="49"/>
      <c r="J469" s="49"/>
      <c r="K469" s="49"/>
      <c r="L469" s="49"/>
      <c r="M469" s="49"/>
      <c r="N469" s="49"/>
      <c r="O469" s="49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</row>
    <row r="470" spans="1:33" ht="13" x14ac:dyDescent="0.15">
      <c r="A470" s="51"/>
      <c r="B470" s="51"/>
      <c r="C470" s="51"/>
      <c r="D470" s="51"/>
      <c r="E470" s="49"/>
      <c r="F470" s="49"/>
      <c r="G470" s="59"/>
      <c r="H470" s="59"/>
      <c r="I470" s="49"/>
      <c r="J470" s="49"/>
      <c r="K470" s="49"/>
      <c r="L470" s="49"/>
      <c r="M470" s="49"/>
      <c r="N470" s="49"/>
      <c r="O470" s="49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</row>
    <row r="471" spans="1:33" ht="13" x14ac:dyDescent="0.15">
      <c r="A471" s="51"/>
      <c r="B471" s="51"/>
      <c r="C471" s="51"/>
      <c r="D471" s="51"/>
      <c r="E471" s="49"/>
      <c r="F471" s="49"/>
      <c r="G471" s="59"/>
      <c r="H471" s="59"/>
      <c r="I471" s="49"/>
      <c r="J471" s="49"/>
      <c r="K471" s="49"/>
      <c r="L471" s="49"/>
      <c r="M471" s="49"/>
      <c r="N471" s="49"/>
      <c r="O471" s="49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/>
      <c r="AG471" s="51"/>
    </row>
    <row r="472" spans="1:33" ht="13" x14ac:dyDescent="0.15">
      <c r="A472" s="51"/>
      <c r="B472" s="51"/>
      <c r="C472" s="51"/>
      <c r="D472" s="51"/>
      <c r="E472" s="49"/>
      <c r="F472" s="49"/>
      <c r="G472" s="59"/>
      <c r="H472" s="59"/>
      <c r="I472" s="49"/>
      <c r="J472" s="49"/>
      <c r="K472" s="49"/>
      <c r="L472" s="49"/>
      <c r="M472" s="49"/>
      <c r="N472" s="49"/>
      <c r="O472" s="49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  <c r="AG472" s="51"/>
    </row>
    <row r="473" spans="1:33" ht="13" x14ac:dyDescent="0.15">
      <c r="A473" s="51"/>
      <c r="B473" s="51"/>
      <c r="C473" s="51"/>
      <c r="D473" s="51"/>
      <c r="E473" s="49"/>
      <c r="F473" s="49"/>
      <c r="G473" s="59"/>
      <c r="H473" s="59"/>
      <c r="I473" s="49"/>
      <c r="J473" s="49"/>
      <c r="K473" s="49"/>
      <c r="L473" s="49"/>
      <c r="M473" s="49"/>
      <c r="N473" s="49"/>
      <c r="O473" s="49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  <c r="AG473" s="51"/>
    </row>
    <row r="474" spans="1:33" ht="13" x14ac:dyDescent="0.15">
      <c r="A474" s="51"/>
      <c r="B474" s="51"/>
      <c r="C474" s="51"/>
      <c r="D474" s="51"/>
      <c r="E474" s="49"/>
      <c r="F474" s="49"/>
      <c r="G474" s="59"/>
      <c r="H474" s="59"/>
      <c r="I474" s="49"/>
      <c r="J474" s="49"/>
      <c r="K474" s="49"/>
      <c r="L474" s="49"/>
      <c r="M474" s="49"/>
      <c r="N474" s="49"/>
      <c r="O474" s="49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  <c r="AE474" s="51"/>
      <c r="AF474" s="51"/>
      <c r="AG474" s="51"/>
    </row>
    <row r="475" spans="1:33" ht="13" x14ac:dyDescent="0.15">
      <c r="A475" s="51"/>
      <c r="B475" s="51"/>
      <c r="C475" s="51"/>
      <c r="D475" s="51"/>
      <c r="E475" s="49"/>
      <c r="F475" s="49"/>
      <c r="G475" s="59"/>
      <c r="H475" s="59"/>
      <c r="I475" s="49"/>
      <c r="J475" s="49"/>
      <c r="K475" s="49"/>
      <c r="L475" s="49"/>
      <c r="M475" s="49"/>
      <c r="N475" s="49"/>
      <c r="O475" s="49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  <c r="AG475" s="51"/>
    </row>
    <row r="476" spans="1:33" ht="13" x14ac:dyDescent="0.15">
      <c r="A476" s="51"/>
      <c r="B476" s="51"/>
      <c r="C476" s="51"/>
      <c r="D476" s="51"/>
      <c r="E476" s="49"/>
      <c r="F476" s="49"/>
      <c r="G476" s="59"/>
      <c r="H476" s="59"/>
      <c r="I476" s="49"/>
      <c r="J476" s="49"/>
      <c r="K476" s="49"/>
      <c r="L476" s="49"/>
      <c r="M476" s="49"/>
      <c r="N476" s="49"/>
      <c r="O476" s="49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  <c r="AG476" s="51"/>
    </row>
    <row r="477" spans="1:33" ht="13" x14ac:dyDescent="0.15">
      <c r="A477" s="51"/>
      <c r="B477" s="51"/>
      <c r="C477" s="51"/>
      <c r="D477" s="51"/>
      <c r="E477" s="49"/>
      <c r="F477" s="49"/>
      <c r="G477" s="59"/>
      <c r="H477" s="59"/>
      <c r="I477" s="49"/>
      <c r="J477" s="49"/>
      <c r="K477" s="49"/>
      <c r="L477" s="49"/>
      <c r="M477" s="49"/>
      <c r="N477" s="49"/>
      <c r="O477" s="49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  <c r="AG477" s="51"/>
    </row>
    <row r="478" spans="1:33" ht="13" x14ac:dyDescent="0.15">
      <c r="A478" s="51"/>
      <c r="B478" s="51"/>
      <c r="C478" s="51"/>
      <c r="D478" s="51"/>
      <c r="E478" s="49"/>
      <c r="F478" s="49"/>
      <c r="G478" s="59"/>
      <c r="H478" s="59"/>
      <c r="I478" s="49"/>
      <c r="J478" s="49"/>
      <c r="K478" s="49"/>
      <c r="L478" s="49"/>
      <c r="M478" s="49"/>
      <c r="N478" s="49"/>
      <c r="O478" s="49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</row>
    <row r="479" spans="1:33" ht="13" x14ac:dyDescent="0.15">
      <c r="A479" s="51"/>
      <c r="B479" s="51"/>
      <c r="C479" s="51"/>
      <c r="D479" s="51"/>
      <c r="E479" s="49"/>
      <c r="F479" s="49"/>
      <c r="G479" s="59"/>
      <c r="H479" s="59"/>
      <c r="I479" s="49"/>
      <c r="J479" s="49"/>
      <c r="K479" s="49"/>
      <c r="L479" s="49"/>
      <c r="M479" s="49"/>
      <c r="N479" s="49"/>
      <c r="O479" s="49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</row>
    <row r="480" spans="1:33" ht="13" x14ac:dyDescent="0.15">
      <c r="A480" s="51"/>
      <c r="B480" s="51"/>
      <c r="C480" s="51"/>
      <c r="D480" s="51"/>
      <c r="E480" s="49"/>
      <c r="F480" s="49"/>
      <c r="G480" s="59"/>
      <c r="H480" s="59"/>
      <c r="I480" s="49"/>
      <c r="J480" s="49"/>
      <c r="K480" s="49"/>
      <c r="L480" s="49"/>
      <c r="M480" s="49"/>
      <c r="N480" s="49"/>
      <c r="O480" s="49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  <c r="AG480" s="51"/>
    </row>
    <row r="481" spans="1:33" ht="13" x14ac:dyDescent="0.15">
      <c r="A481" s="51"/>
      <c r="B481" s="51"/>
      <c r="C481" s="51"/>
      <c r="D481" s="51"/>
      <c r="E481" s="49"/>
      <c r="F481" s="49"/>
      <c r="G481" s="59"/>
      <c r="H481" s="59"/>
      <c r="I481" s="49"/>
      <c r="J481" s="49"/>
      <c r="K481" s="49"/>
      <c r="L481" s="49"/>
      <c r="M481" s="49"/>
      <c r="N481" s="49"/>
      <c r="O481" s="49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  <c r="AE481" s="51"/>
      <c r="AF481" s="51"/>
      <c r="AG481" s="51"/>
    </row>
    <row r="482" spans="1:33" ht="13" x14ac:dyDescent="0.15">
      <c r="A482" s="51"/>
      <c r="B482" s="51"/>
      <c r="C482" s="51"/>
      <c r="D482" s="51"/>
      <c r="E482" s="49"/>
      <c r="F482" s="49"/>
      <c r="G482" s="59"/>
      <c r="H482" s="59"/>
      <c r="I482" s="49"/>
      <c r="J482" s="49"/>
      <c r="K482" s="49"/>
      <c r="L482" s="49"/>
      <c r="M482" s="49"/>
      <c r="N482" s="49"/>
      <c r="O482" s="49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  <c r="AG482" s="51"/>
    </row>
    <row r="483" spans="1:33" ht="13" x14ac:dyDescent="0.15">
      <c r="A483" s="51"/>
      <c r="B483" s="51"/>
      <c r="C483" s="51"/>
      <c r="D483" s="51"/>
      <c r="E483" s="49"/>
      <c r="F483" s="49"/>
      <c r="G483" s="59"/>
      <c r="H483" s="59"/>
      <c r="I483" s="49"/>
      <c r="J483" s="49"/>
      <c r="K483" s="49"/>
      <c r="L483" s="49"/>
      <c r="M483" s="49"/>
      <c r="N483" s="49"/>
      <c r="O483" s="49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/>
      <c r="AG483" s="51"/>
    </row>
    <row r="484" spans="1:33" ht="13" x14ac:dyDescent="0.15">
      <c r="A484" s="51"/>
      <c r="B484" s="51"/>
      <c r="C484" s="51"/>
      <c r="D484" s="51"/>
      <c r="E484" s="49"/>
      <c r="F484" s="49"/>
      <c r="G484" s="59"/>
      <c r="H484" s="59"/>
      <c r="I484" s="49"/>
      <c r="J484" s="49"/>
      <c r="K484" s="49"/>
      <c r="L484" s="49"/>
      <c r="M484" s="49"/>
      <c r="N484" s="49"/>
      <c r="O484" s="49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  <c r="AC484" s="51"/>
      <c r="AD484" s="51"/>
      <c r="AE484" s="51"/>
      <c r="AF484" s="51"/>
      <c r="AG484" s="51"/>
    </row>
    <row r="485" spans="1:33" ht="13" x14ac:dyDescent="0.15">
      <c r="A485" s="51"/>
      <c r="B485" s="51"/>
      <c r="C485" s="51"/>
      <c r="D485" s="51"/>
      <c r="E485" s="49"/>
      <c r="F485" s="49"/>
      <c r="G485" s="59"/>
      <c r="H485" s="59"/>
      <c r="I485" s="49"/>
      <c r="J485" s="49"/>
      <c r="K485" s="49"/>
      <c r="L485" s="49"/>
      <c r="M485" s="49"/>
      <c r="N485" s="49"/>
      <c r="O485" s="49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  <c r="AG485" s="51"/>
    </row>
    <row r="486" spans="1:33" ht="13" x14ac:dyDescent="0.15">
      <c r="A486" s="51"/>
      <c r="B486" s="51"/>
      <c r="C486" s="51"/>
      <c r="D486" s="51"/>
      <c r="E486" s="49"/>
      <c r="F486" s="49"/>
      <c r="G486" s="59"/>
      <c r="H486" s="59"/>
      <c r="I486" s="49"/>
      <c r="J486" s="49"/>
      <c r="K486" s="49"/>
      <c r="L486" s="49"/>
      <c r="M486" s="49"/>
      <c r="N486" s="49"/>
      <c r="O486" s="49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  <c r="AG486" s="51"/>
    </row>
    <row r="487" spans="1:33" ht="13" x14ac:dyDescent="0.15">
      <c r="A487" s="51"/>
      <c r="B487" s="51"/>
      <c r="C487" s="51"/>
      <c r="D487" s="51"/>
      <c r="E487" s="49"/>
      <c r="F487" s="49"/>
      <c r="G487" s="59"/>
      <c r="H487" s="59"/>
      <c r="I487" s="49"/>
      <c r="J487" s="49"/>
      <c r="K487" s="49"/>
      <c r="L487" s="49"/>
      <c r="M487" s="49"/>
      <c r="N487" s="49"/>
      <c r="O487" s="49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  <c r="AD487" s="51"/>
      <c r="AE487" s="51"/>
      <c r="AF487" s="51"/>
      <c r="AG487" s="51"/>
    </row>
    <row r="488" spans="1:33" ht="13" x14ac:dyDescent="0.15">
      <c r="A488" s="51"/>
      <c r="B488" s="51"/>
      <c r="C488" s="51"/>
      <c r="D488" s="51"/>
      <c r="E488" s="49"/>
      <c r="F488" s="49"/>
      <c r="G488" s="59"/>
      <c r="H488" s="59"/>
      <c r="I488" s="49"/>
      <c r="J488" s="49"/>
      <c r="K488" s="49"/>
      <c r="L488" s="49"/>
      <c r="M488" s="49"/>
      <c r="N488" s="49"/>
      <c r="O488" s="49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  <c r="AE488" s="51"/>
      <c r="AF488" s="51"/>
      <c r="AG488" s="51"/>
    </row>
    <row r="489" spans="1:33" ht="13" x14ac:dyDescent="0.15">
      <c r="A489" s="51"/>
      <c r="B489" s="51"/>
      <c r="C489" s="51"/>
      <c r="D489" s="51"/>
      <c r="E489" s="49"/>
      <c r="F489" s="49"/>
      <c r="G489" s="59"/>
      <c r="H489" s="59"/>
      <c r="I489" s="49"/>
      <c r="J489" s="49"/>
      <c r="K489" s="49"/>
      <c r="L489" s="49"/>
      <c r="M489" s="49"/>
      <c r="N489" s="49"/>
      <c r="O489" s="49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  <c r="AE489" s="51"/>
      <c r="AF489" s="51"/>
      <c r="AG489" s="51"/>
    </row>
    <row r="490" spans="1:33" ht="13" x14ac:dyDescent="0.15">
      <c r="A490" s="51"/>
      <c r="B490" s="51"/>
      <c r="C490" s="51"/>
      <c r="D490" s="51"/>
      <c r="E490" s="49"/>
      <c r="F490" s="49"/>
      <c r="G490" s="59"/>
      <c r="H490" s="59"/>
      <c r="I490" s="49"/>
      <c r="J490" s="49"/>
      <c r="K490" s="49"/>
      <c r="L490" s="49"/>
      <c r="M490" s="49"/>
      <c r="N490" s="49"/>
      <c r="O490" s="49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  <c r="AE490" s="51"/>
      <c r="AF490" s="51"/>
      <c r="AG490" s="51"/>
    </row>
    <row r="491" spans="1:33" ht="13" x14ac:dyDescent="0.15">
      <c r="A491" s="51"/>
      <c r="B491" s="51"/>
      <c r="C491" s="51"/>
      <c r="D491" s="51"/>
      <c r="E491" s="49"/>
      <c r="F491" s="49"/>
      <c r="G491" s="59"/>
      <c r="H491" s="59"/>
      <c r="I491" s="49"/>
      <c r="J491" s="49"/>
      <c r="K491" s="49"/>
      <c r="L491" s="49"/>
      <c r="M491" s="49"/>
      <c r="N491" s="49"/>
      <c r="O491" s="49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  <c r="AE491" s="51"/>
      <c r="AF491" s="51"/>
      <c r="AG491" s="51"/>
    </row>
    <row r="492" spans="1:33" ht="13" x14ac:dyDescent="0.15">
      <c r="A492" s="51"/>
      <c r="B492" s="51"/>
      <c r="C492" s="51"/>
      <c r="D492" s="51"/>
      <c r="E492" s="49"/>
      <c r="F492" s="49"/>
      <c r="G492" s="59"/>
      <c r="H492" s="59"/>
      <c r="I492" s="49"/>
      <c r="J492" s="49"/>
      <c r="K492" s="49"/>
      <c r="L492" s="49"/>
      <c r="M492" s="49"/>
      <c r="N492" s="49"/>
      <c r="O492" s="49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/>
      <c r="AG492" s="51"/>
    </row>
    <row r="493" spans="1:33" ht="13" x14ac:dyDescent="0.15">
      <c r="A493" s="51"/>
      <c r="B493" s="51"/>
      <c r="C493" s="51"/>
      <c r="D493" s="51"/>
      <c r="E493" s="49"/>
      <c r="F493" s="49"/>
      <c r="G493" s="59"/>
      <c r="H493" s="59"/>
      <c r="I493" s="49"/>
      <c r="J493" s="49"/>
      <c r="K493" s="49"/>
      <c r="L493" s="49"/>
      <c r="M493" s="49"/>
      <c r="N493" s="49"/>
      <c r="O493" s="49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  <c r="AG493" s="51"/>
    </row>
    <row r="494" spans="1:33" ht="13" x14ac:dyDescent="0.15">
      <c r="A494" s="51"/>
      <c r="B494" s="51"/>
      <c r="C494" s="51"/>
      <c r="D494" s="51"/>
      <c r="E494" s="49"/>
      <c r="F494" s="49"/>
      <c r="G494" s="59"/>
      <c r="H494" s="59"/>
      <c r="I494" s="49"/>
      <c r="J494" s="49"/>
      <c r="K494" s="49"/>
      <c r="L494" s="49"/>
      <c r="M494" s="49"/>
      <c r="N494" s="49"/>
      <c r="O494" s="49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  <c r="AG494" s="51"/>
    </row>
    <row r="495" spans="1:33" ht="13" x14ac:dyDescent="0.15">
      <c r="A495" s="51"/>
      <c r="B495" s="51"/>
      <c r="C495" s="51"/>
      <c r="D495" s="51"/>
      <c r="E495" s="49"/>
      <c r="F495" s="49"/>
      <c r="G495" s="59"/>
      <c r="H495" s="59"/>
      <c r="I495" s="49"/>
      <c r="J495" s="49"/>
      <c r="K495" s="49"/>
      <c r="L495" s="49"/>
      <c r="M495" s="49"/>
      <c r="N495" s="49"/>
      <c r="O495" s="49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  <c r="AG495" s="51"/>
    </row>
    <row r="496" spans="1:33" ht="13" x14ac:dyDescent="0.15">
      <c r="A496" s="51"/>
      <c r="B496" s="51"/>
      <c r="C496" s="51"/>
      <c r="D496" s="51"/>
      <c r="E496" s="49"/>
      <c r="F496" s="49"/>
      <c r="G496" s="59"/>
      <c r="H496" s="59"/>
      <c r="I496" s="49"/>
      <c r="J496" s="49"/>
      <c r="K496" s="49"/>
      <c r="L496" s="49"/>
      <c r="M496" s="49"/>
      <c r="N496" s="49"/>
      <c r="O496" s="49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  <c r="AG496" s="51"/>
    </row>
    <row r="497" spans="1:33" ht="13" x14ac:dyDescent="0.15">
      <c r="A497" s="51"/>
      <c r="B497" s="51"/>
      <c r="C497" s="51"/>
      <c r="D497" s="51"/>
      <c r="E497" s="49"/>
      <c r="F497" s="49"/>
      <c r="G497" s="59"/>
      <c r="H497" s="59"/>
      <c r="I497" s="49"/>
      <c r="J497" s="49"/>
      <c r="K497" s="49"/>
      <c r="L497" s="49"/>
      <c r="M497" s="49"/>
      <c r="N497" s="49"/>
      <c r="O497" s="49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</row>
    <row r="498" spans="1:33" ht="13" x14ac:dyDescent="0.15">
      <c r="A498" s="51"/>
      <c r="B498" s="51"/>
      <c r="C498" s="51"/>
      <c r="D498" s="51"/>
      <c r="E498" s="49"/>
      <c r="F498" s="49"/>
      <c r="G498" s="59"/>
      <c r="H498" s="59"/>
      <c r="I498" s="49"/>
      <c r="J498" s="49"/>
      <c r="K498" s="49"/>
      <c r="L498" s="49"/>
      <c r="M498" s="49"/>
      <c r="N498" s="49"/>
      <c r="O498" s="49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</row>
    <row r="499" spans="1:33" ht="13" x14ac:dyDescent="0.15">
      <c r="A499" s="51"/>
      <c r="B499" s="51"/>
      <c r="C499" s="51"/>
      <c r="D499" s="51"/>
      <c r="E499" s="49"/>
      <c r="F499" s="49"/>
      <c r="G499" s="59"/>
      <c r="H499" s="59"/>
      <c r="I499" s="49"/>
      <c r="J499" s="49"/>
      <c r="K499" s="49"/>
      <c r="L499" s="49"/>
      <c r="M499" s="49"/>
      <c r="N499" s="49"/>
      <c r="O499" s="49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</row>
    <row r="500" spans="1:33" ht="13" x14ac:dyDescent="0.15">
      <c r="A500" s="51"/>
      <c r="B500" s="51"/>
      <c r="C500" s="51"/>
      <c r="D500" s="51"/>
      <c r="E500" s="49"/>
      <c r="F500" s="49"/>
      <c r="G500" s="59"/>
      <c r="H500" s="59"/>
      <c r="I500" s="49"/>
      <c r="J500" s="49"/>
      <c r="K500" s="49"/>
      <c r="L500" s="49"/>
      <c r="M500" s="49"/>
      <c r="N500" s="49"/>
      <c r="O500" s="49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</row>
    <row r="501" spans="1:33" ht="13" x14ac:dyDescent="0.15">
      <c r="A501" s="51"/>
      <c r="B501" s="51"/>
      <c r="C501" s="51"/>
      <c r="D501" s="51"/>
      <c r="E501" s="49"/>
      <c r="F501" s="49"/>
      <c r="G501" s="59"/>
      <c r="H501" s="59"/>
      <c r="I501" s="49"/>
      <c r="J501" s="49"/>
      <c r="K501" s="49"/>
      <c r="L501" s="49"/>
      <c r="M501" s="49"/>
      <c r="N501" s="49"/>
      <c r="O501" s="49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</row>
    <row r="502" spans="1:33" ht="13" x14ac:dyDescent="0.15">
      <c r="A502" s="51"/>
      <c r="B502" s="51"/>
      <c r="C502" s="51"/>
      <c r="D502" s="51"/>
      <c r="E502" s="49"/>
      <c r="F502" s="49"/>
      <c r="G502" s="59"/>
      <c r="H502" s="59"/>
      <c r="I502" s="49"/>
      <c r="J502" s="49"/>
      <c r="K502" s="49"/>
      <c r="L502" s="49"/>
      <c r="M502" s="49"/>
      <c r="N502" s="49"/>
      <c r="O502" s="49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/>
    </row>
    <row r="503" spans="1:33" ht="13" x14ac:dyDescent="0.15">
      <c r="A503" s="51"/>
      <c r="B503" s="51"/>
      <c r="C503" s="51"/>
      <c r="D503" s="51"/>
      <c r="E503" s="49"/>
      <c r="F503" s="49"/>
      <c r="G503" s="59"/>
      <c r="H503" s="59"/>
      <c r="I503" s="49"/>
      <c r="J503" s="49"/>
      <c r="K503" s="49"/>
      <c r="L503" s="49"/>
      <c r="M503" s="49"/>
      <c r="N503" s="49"/>
      <c r="O503" s="49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  <c r="AG503" s="51"/>
    </row>
    <row r="504" spans="1:33" ht="13" x14ac:dyDescent="0.15">
      <c r="A504" s="51"/>
      <c r="B504" s="51"/>
      <c r="C504" s="51"/>
      <c r="D504" s="51"/>
      <c r="E504" s="49"/>
      <c r="F504" s="49"/>
      <c r="G504" s="59"/>
      <c r="H504" s="59"/>
      <c r="I504" s="49"/>
      <c r="J504" s="49"/>
      <c r="K504" s="49"/>
      <c r="L504" s="49"/>
      <c r="M504" s="49"/>
      <c r="N504" s="49"/>
      <c r="O504" s="49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  <c r="AG504" s="51"/>
    </row>
    <row r="505" spans="1:33" ht="13" x14ac:dyDescent="0.15">
      <c r="A505" s="51"/>
      <c r="B505" s="51"/>
      <c r="C505" s="51"/>
      <c r="D505" s="51"/>
      <c r="E505" s="49"/>
      <c r="F505" s="49"/>
      <c r="G505" s="59"/>
      <c r="H505" s="59"/>
      <c r="I505" s="49"/>
      <c r="J505" s="49"/>
      <c r="K505" s="49"/>
      <c r="L505" s="49"/>
      <c r="M505" s="49"/>
      <c r="N505" s="49"/>
      <c r="O505" s="49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/>
    </row>
    <row r="506" spans="1:33" ht="13" x14ac:dyDescent="0.15">
      <c r="A506" s="51"/>
      <c r="B506" s="51"/>
      <c r="C506" s="51"/>
      <c r="D506" s="51"/>
      <c r="E506" s="49"/>
      <c r="F506" s="49"/>
      <c r="G506" s="59"/>
      <c r="H506" s="59"/>
      <c r="I506" s="49"/>
      <c r="J506" s="49"/>
      <c r="K506" s="49"/>
      <c r="L506" s="49"/>
      <c r="M506" s="49"/>
      <c r="N506" s="49"/>
      <c r="O506" s="49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/>
      <c r="AG506" s="51"/>
    </row>
    <row r="507" spans="1:33" ht="13" x14ac:dyDescent="0.15">
      <c r="A507" s="51"/>
      <c r="B507" s="51"/>
      <c r="C507" s="51"/>
      <c r="D507" s="51"/>
      <c r="E507" s="49"/>
      <c r="F507" s="49"/>
      <c r="G507" s="59"/>
      <c r="H507" s="59"/>
      <c r="I507" s="49"/>
      <c r="J507" s="49"/>
      <c r="K507" s="49"/>
      <c r="L507" s="49"/>
      <c r="M507" s="49"/>
      <c r="N507" s="49"/>
      <c r="O507" s="49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/>
    </row>
    <row r="508" spans="1:33" ht="13" x14ac:dyDescent="0.15">
      <c r="A508" s="51"/>
      <c r="B508" s="51"/>
      <c r="C508" s="51"/>
      <c r="D508" s="51"/>
      <c r="E508" s="49"/>
      <c r="F508" s="49"/>
      <c r="G508" s="59"/>
      <c r="H508" s="59"/>
      <c r="I508" s="49"/>
      <c r="J508" s="49"/>
      <c r="K508" s="49"/>
      <c r="L508" s="49"/>
      <c r="M508" s="49"/>
      <c r="N508" s="49"/>
      <c r="O508" s="49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</row>
    <row r="509" spans="1:33" ht="13" x14ac:dyDescent="0.15">
      <c r="A509" s="51"/>
      <c r="B509" s="51"/>
      <c r="C509" s="51"/>
      <c r="D509" s="51"/>
      <c r="E509" s="49"/>
      <c r="F509" s="49"/>
      <c r="G509" s="59"/>
      <c r="H509" s="59"/>
      <c r="I509" s="49"/>
      <c r="J509" s="49"/>
      <c r="K509" s="49"/>
      <c r="L509" s="49"/>
      <c r="M509" s="49"/>
      <c r="N509" s="49"/>
      <c r="O509" s="49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  <c r="AG509" s="51"/>
    </row>
    <row r="510" spans="1:33" ht="13" x14ac:dyDescent="0.15">
      <c r="A510" s="51"/>
      <c r="B510" s="51"/>
      <c r="C510" s="51"/>
      <c r="D510" s="51"/>
      <c r="E510" s="49"/>
      <c r="F510" s="49"/>
      <c r="G510" s="59"/>
      <c r="H510" s="59"/>
      <c r="I510" s="49"/>
      <c r="J510" s="49"/>
      <c r="K510" s="49"/>
      <c r="L510" s="49"/>
      <c r="M510" s="49"/>
      <c r="N510" s="49"/>
      <c r="O510" s="49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  <c r="AG510" s="51"/>
    </row>
    <row r="511" spans="1:33" ht="13" x14ac:dyDescent="0.15">
      <c r="A511" s="51"/>
      <c r="B511" s="51"/>
      <c r="C511" s="51"/>
      <c r="D511" s="51"/>
      <c r="E511" s="49"/>
      <c r="F511" s="49"/>
      <c r="G511" s="59"/>
      <c r="H511" s="59"/>
      <c r="I511" s="49"/>
      <c r="J511" s="49"/>
      <c r="K511" s="49"/>
      <c r="L511" s="49"/>
      <c r="M511" s="49"/>
      <c r="N511" s="49"/>
      <c r="O511" s="49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</row>
    <row r="512" spans="1:33" ht="13" x14ac:dyDescent="0.15">
      <c r="A512" s="51"/>
      <c r="B512" s="51"/>
      <c r="C512" s="51"/>
      <c r="D512" s="51"/>
      <c r="E512" s="49"/>
      <c r="F512" s="49"/>
      <c r="G512" s="59"/>
      <c r="H512" s="59"/>
      <c r="I512" s="49"/>
      <c r="J512" s="49"/>
      <c r="K512" s="49"/>
      <c r="L512" s="49"/>
      <c r="M512" s="49"/>
      <c r="N512" s="49"/>
      <c r="O512" s="49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</row>
    <row r="513" spans="1:33" ht="13" x14ac:dyDescent="0.15">
      <c r="A513" s="51"/>
      <c r="B513" s="51"/>
      <c r="C513" s="51"/>
      <c r="D513" s="51"/>
      <c r="E513" s="49"/>
      <c r="F513" s="49"/>
      <c r="G513" s="59"/>
      <c r="H513" s="59"/>
      <c r="I513" s="49"/>
      <c r="J513" s="49"/>
      <c r="K513" s="49"/>
      <c r="L513" s="49"/>
      <c r="M513" s="49"/>
      <c r="N513" s="49"/>
      <c r="O513" s="49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  <c r="AC513" s="51"/>
      <c r="AD513" s="51"/>
      <c r="AE513" s="51"/>
      <c r="AF513" s="51"/>
      <c r="AG513" s="51"/>
    </row>
    <row r="514" spans="1:33" ht="13" x14ac:dyDescent="0.15">
      <c r="A514" s="51"/>
      <c r="B514" s="51"/>
      <c r="C514" s="51"/>
      <c r="D514" s="51"/>
      <c r="E514" s="49"/>
      <c r="F514" s="49"/>
      <c r="G514" s="59"/>
      <c r="H514" s="59"/>
      <c r="I514" s="49"/>
      <c r="J514" s="49"/>
      <c r="K514" s="49"/>
      <c r="L514" s="49"/>
      <c r="M514" s="49"/>
      <c r="N514" s="49"/>
      <c r="O514" s="49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  <c r="AE514" s="51"/>
      <c r="AF514" s="51"/>
      <c r="AG514" s="51"/>
    </row>
    <row r="515" spans="1:33" ht="13" x14ac:dyDescent="0.15">
      <c r="A515" s="51"/>
      <c r="B515" s="51"/>
      <c r="C515" s="51"/>
      <c r="D515" s="51"/>
      <c r="E515" s="49"/>
      <c r="F515" s="49"/>
      <c r="G515" s="59"/>
      <c r="H515" s="59"/>
      <c r="I515" s="49"/>
      <c r="J515" s="49"/>
      <c r="K515" s="49"/>
      <c r="L515" s="49"/>
      <c r="M515" s="49"/>
      <c r="N515" s="49"/>
      <c r="O515" s="49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  <c r="AE515" s="51"/>
      <c r="AF515" s="51"/>
      <c r="AG515" s="51"/>
    </row>
    <row r="516" spans="1:33" ht="13" x14ac:dyDescent="0.15">
      <c r="A516" s="51"/>
      <c r="B516" s="51"/>
      <c r="C516" s="51"/>
      <c r="D516" s="51"/>
      <c r="E516" s="49"/>
      <c r="F516" s="49"/>
      <c r="G516" s="59"/>
      <c r="H516" s="59"/>
      <c r="I516" s="49"/>
      <c r="J516" s="49"/>
      <c r="K516" s="49"/>
      <c r="L516" s="49"/>
      <c r="M516" s="49"/>
      <c r="N516" s="49"/>
      <c r="O516" s="49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  <c r="AC516" s="51"/>
      <c r="AD516" s="51"/>
      <c r="AE516" s="51"/>
      <c r="AF516" s="51"/>
      <c r="AG516" s="51"/>
    </row>
    <row r="517" spans="1:33" ht="13" x14ac:dyDescent="0.15">
      <c r="A517" s="51"/>
      <c r="B517" s="51"/>
      <c r="C517" s="51"/>
      <c r="D517" s="51"/>
      <c r="E517" s="49"/>
      <c r="F517" s="49"/>
      <c r="G517" s="59"/>
      <c r="H517" s="59"/>
      <c r="I517" s="49"/>
      <c r="J517" s="49"/>
      <c r="K517" s="49"/>
      <c r="L517" s="49"/>
      <c r="M517" s="49"/>
      <c r="N517" s="49"/>
      <c r="O517" s="49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  <c r="AE517" s="51"/>
      <c r="AF517" s="51"/>
      <c r="AG517" s="51"/>
    </row>
    <row r="518" spans="1:33" ht="13" x14ac:dyDescent="0.15">
      <c r="A518" s="51"/>
      <c r="B518" s="51"/>
      <c r="C518" s="51"/>
      <c r="D518" s="51"/>
      <c r="E518" s="49"/>
      <c r="F518" s="49"/>
      <c r="G518" s="59"/>
      <c r="H518" s="59"/>
      <c r="I518" s="49"/>
      <c r="J518" s="49"/>
      <c r="K518" s="49"/>
      <c r="L518" s="49"/>
      <c r="M518" s="49"/>
      <c r="N518" s="49"/>
      <c r="O518" s="49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  <c r="AG518" s="51"/>
    </row>
    <row r="519" spans="1:33" ht="13" x14ac:dyDescent="0.15">
      <c r="A519" s="51"/>
      <c r="B519" s="51"/>
      <c r="C519" s="51"/>
      <c r="D519" s="51"/>
      <c r="E519" s="49"/>
      <c r="F519" s="49"/>
      <c r="G519" s="59"/>
      <c r="H519" s="59"/>
      <c r="I519" s="49"/>
      <c r="J519" s="49"/>
      <c r="K519" s="49"/>
      <c r="L519" s="49"/>
      <c r="M519" s="49"/>
      <c r="N519" s="49"/>
      <c r="O519" s="49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  <c r="AC519" s="51"/>
      <c r="AD519" s="51"/>
      <c r="AE519" s="51"/>
      <c r="AF519" s="51"/>
      <c r="AG519" s="51"/>
    </row>
    <row r="520" spans="1:33" ht="13" x14ac:dyDescent="0.15">
      <c r="A520" s="51"/>
      <c r="B520" s="51"/>
      <c r="C520" s="51"/>
      <c r="D520" s="51"/>
      <c r="E520" s="49"/>
      <c r="F520" s="49"/>
      <c r="G520" s="59"/>
      <c r="H520" s="59"/>
      <c r="I520" s="49"/>
      <c r="J520" s="49"/>
      <c r="K520" s="49"/>
      <c r="L520" s="49"/>
      <c r="M520" s="49"/>
      <c r="N520" s="49"/>
      <c r="O520" s="49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  <c r="AC520" s="51"/>
      <c r="AD520" s="51"/>
      <c r="AE520" s="51"/>
      <c r="AF520" s="51"/>
      <c r="AG520" s="51"/>
    </row>
    <row r="521" spans="1:33" ht="13" x14ac:dyDescent="0.15">
      <c r="A521" s="51"/>
      <c r="B521" s="51"/>
      <c r="C521" s="51"/>
      <c r="D521" s="51"/>
      <c r="E521" s="49"/>
      <c r="F521" s="49"/>
      <c r="G521" s="59"/>
      <c r="H521" s="59"/>
      <c r="I521" s="49"/>
      <c r="J521" s="49"/>
      <c r="K521" s="49"/>
      <c r="L521" s="49"/>
      <c r="M521" s="49"/>
      <c r="N521" s="49"/>
      <c r="O521" s="49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  <c r="AC521" s="51"/>
      <c r="AD521" s="51"/>
      <c r="AE521" s="51"/>
      <c r="AF521" s="51"/>
      <c r="AG521" s="51"/>
    </row>
    <row r="522" spans="1:33" ht="13" x14ac:dyDescent="0.15">
      <c r="A522" s="51"/>
      <c r="B522" s="51"/>
      <c r="C522" s="51"/>
      <c r="D522" s="51"/>
      <c r="E522" s="49"/>
      <c r="F522" s="49"/>
      <c r="G522" s="59"/>
      <c r="H522" s="59"/>
      <c r="I522" s="49"/>
      <c r="J522" s="49"/>
      <c r="K522" s="49"/>
      <c r="L522" s="49"/>
      <c r="M522" s="49"/>
      <c r="N522" s="49"/>
      <c r="O522" s="49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/>
      <c r="AG522" s="51"/>
    </row>
    <row r="523" spans="1:33" ht="13" x14ac:dyDescent="0.15">
      <c r="A523" s="51"/>
      <c r="B523" s="51"/>
      <c r="C523" s="51"/>
      <c r="D523" s="51"/>
      <c r="E523" s="49"/>
      <c r="F523" s="49"/>
      <c r="G523" s="59"/>
      <c r="H523" s="59"/>
      <c r="I523" s="49"/>
      <c r="J523" s="49"/>
      <c r="K523" s="49"/>
      <c r="L523" s="49"/>
      <c r="M523" s="49"/>
      <c r="N523" s="49"/>
      <c r="O523" s="49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/>
      <c r="AG523" s="51"/>
    </row>
    <row r="524" spans="1:33" ht="13" x14ac:dyDescent="0.15">
      <c r="A524" s="51"/>
      <c r="B524" s="51"/>
      <c r="C524" s="51"/>
      <c r="D524" s="51"/>
      <c r="E524" s="49"/>
      <c r="F524" s="49"/>
      <c r="G524" s="59"/>
      <c r="H524" s="59"/>
      <c r="I524" s="49"/>
      <c r="J524" s="49"/>
      <c r="K524" s="49"/>
      <c r="L524" s="49"/>
      <c r="M524" s="49"/>
      <c r="N524" s="49"/>
      <c r="O524" s="49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  <c r="AG524" s="51"/>
    </row>
    <row r="525" spans="1:33" ht="13" x14ac:dyDescent="0.15">
      <c r="A525" s="51"/>
      <c r="B525" s="51"/>
      <c r="C525" s="51"/>
      <c r="D525" s="51"/>
      <c r="E525" s="49"/>
      <c r="F525" s="49"/>
      <c r="G525" s="59"/>
      <c r="H525" s="59"/>
      <c r="I525" s="49"/>
      <c r="J525" s="49"/>
      <c r="K525" s="49"/>
      <c r="L525" s="49"/>
      <c r="M525" s="49"/>
      <c r="N525" s="49"/>
      <c r="O525" s="49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/>
      <c r="AG525" s="51"/>
    </row>
    <row r="526" spans="1:33" ht="13" x14ac:dyDescent="0.15">
      <c r="A526" s="51"/>
      <c r="B526" s="51"/>
      <c r="C526" s="51"/>
      <c r="D526" s="51"/>
      <c r="E526" s="49"/>
      <c r="F526" s="49"/>
      <c r="G526" s="59"/>
      <c r="H526" s="59"/>
      <c r="I526" s="49"/>
      <c r="J526" s="49"/>
      <c r="K526" s="49"/>
      <c r="L526" s="49"/>
      <c r="M526" s="49"/>
      <c r="N526" s="49"/>
      <c r="O526" s="49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  <c r="AE526" s="51"/>
      <c r="AF526" s="51"/>
      <c r="AG526" s="51"/>
    </row>
    <row r="527" spans="1:33" ht="13" x14ac:dyDescent="0.15">
      <c r="A527" s="51"/>
      <c r="B527" s="51"/>
      <c r="C527" s="51"/>
      <c r="D527" s="51"/>
      <c r="E527" s="49"/>
      <c r="F527" s="49"/>
      <c r="G527" s="59"/>
      <c r="H527" s="59"/>
      <c r="I527" s="49"/>
      <c r="J527" s="49"/>
      <c r="K527" s="49"/>
      <c r="L527" s="49"/>
      <c r="M527" s="49"/>
      <c r="N527" s="49"/>
      <c r="O527" s="49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  <c r="AC527" s="51"/>
      <c r="AD527" s="51"/>
      <c r="AE527" s="51"/>
      <c r="AF527" s="51"/>
      <c r="AG527" s="51"/>
    </row>
    <row r="528" spans="1:33" ht="13" x14ac:dyDescent="0.15">
      <c r="A528" s="51"/>
      <c r="B528" s="51"/>
      <c r="C528" s="51"/>
      <c r="D528" s="51"/>
      <c r="E528" s="49"/>
      <c r="F528" s="49"/>
      <c r="G528" s="59"/>
      <c r="H528" s="59"/>
      <c r="I528" s="49"/>
      <c r="J528" s="49"/>
      <c r="K528" s="49"/>
      <c r="L528" s="49"/>
      <c r="M528" s="49"/>
      <c r="N528" s="49"/>
      <c r="O528" s="49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  <c r="AG528" s="51"/>
    </row>
    <row r="529" spans="1:33" ht="13" x14ac:dyDescent="0.15">
      <c r="A529" s="51"/>
      <c r="B529" s="51"/>
      <c r="C529" s="51"/>
      <c r="D529" s="51"/>
      <c r="E529" s="49"/>
      <c r="F529" s="49"/>
      <c r="G529" s="59"/>
      <c r="H529" s="59"/>
      <c r="I529" s="49"/>
      <c r="J529" s="49"/>
      <c r="K529" s="49"/>
      <c r="L529" s="49"/>
      <c r="M529" s="49"/>
      <c r="N529" s="49"/>
      <c r="O529" s="49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  <c r="AE529" s="51"/>
      <c r="AF529" s="51"/>
      <c r="AG529" s="51"/>
    </row>
    <row r="530" spans="1:33" ht="13" x14ac:dyDescent="0.15">
      <c r="A530" s="51"/>
      <c r="B530" s="51"/>
      <c r="C530" s="51"/>
      <c r="D530" s="51"/>
      <c r="E530" s="49"/>
      <c r="F530" s="49"/>
      <c r="G530" s="59"/>
      <c r="H530" s="59"/>
      <c r="I530" s="49"/>
      <c r="J530" s="49"/>
      <c r="K530" s="49"/>
      <c r="L530" s="49"/>
      <c r="M530" s="49"/>
      <c r="N530" s="49"/>
      <c r="O530" s="49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  <c r="AC530" s="51"/>
      <c r="AD530" s="51"/>
      <c r="AE530" s="51"/>
      <c r="AF530" s="51"/>
      <c r="AG530" s="51"/>
    </row>
    <row r="531" spans="1:33" ht="13" x14ac:dyDescent="0.15">
      <c r="A531" s="51"/>
      <c r="B531" s="51"/>
      <c r="C531" s="51"/>
      <c r="D531" s="51"/>
      <c r="E531" s="49"/>
      <c r="F531" s="49"/>
      <c r="G531" s="59"/>
      <c r="H531" s="59"/>
      <c r="I531" s="49"/>
      <c r="J531" s="49"/>
      <c r="K531" s="49"/>
      <c r="L531" s="49"/>
      <c r="M531" s="49"/>
      <c r="N531" s="49"/>
      <c r="O531" s="49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  <c r="AG531" s="51"/>
    </row>
    <row r="532" spans="1:33" ht="13" x14ac:dyDescent="0.15">
      <c r="A532" s="51"/>
      <c r="B532" s="51"/>
      <c r="C532" s="51"/>
      <c r="D532" s="51"/>
      <c r="E532" s="49"/>
      <c r="F532" s="49"/>
      <c r="G532" s="59"/>
      <c r="H532" s="59"/>
      <c r="I532" s="49"/>
      <c r="J532" s="49"/>
      <c r="K532" s="49"/>
      <c r="L532" s="49"/>
      <c r="M532" s="49"/>
      <c r="N532" s="49"/>
      <c r="O532" s="49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  <c r="AG532" s="51"/>
    </row>
    <row r="533" spans="1:33" ht="13" x14ac:dyDescent="0.15">
      <c r="A533" s="51"/>
      <c r="B533" s="51"/>
      <c r="C533" s="51"/>
      <c r="D533" s="51"/>
      <c r="E533" s="49"/>
      <c r="F533" s="49"/>
      <c r="G533" s="59"/>
      <c r="H533" s="59"/>
      <c r="I533" s="49"/>
      <c r="J533" s="49"/>
      <c r="K533" s="49"/>
      <c r="L533" s="49"/>
      <c r="M533" s="49"/>
      <c r="N533" s="49"/>
      <c r="O533" s="49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/>
    </row>
    <row r="534" spans="1:33" ht="13" x14ac:dyDescent="0.15">
      <c r="A534" s="51"/>
      <c r="B534" s="51"/>
      <c r="C534" s="51"/>
      <c r="D534" s="51"/>
      <c r="E534" s="49"/>
      <c r="F534" s="49"/>
      <c r="G534" s="59"/>
      <c r="H534" s="59"/>
      <c r="I534" s="49"/>
      <c r="J534" s="49"/>
      <c r="K534" s="49"/>
      <c r="L534" s="49"/>
      <c r="M534" s="49"/>
      <c r="N534" s="49"/>
      <c r="O534" s="49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  <c r="AC534" s="51"/>
      <c r="AD534" s="51"/>
      <c r="AE534" s="51"/>
      <c r="AF534" s="51"/>
      <c r="AG534" s="51"/>
    </row>
    <row r="535" spans="1:33" ht="13" x14ac:dyDescent="0.15">
      <c r="A535" s="51"/>
      <c r="B535" s="51"/>
      <c r="C535" s="51"/>
      <c r="D535" s="51"/>
      <c r="E535" s="49"/>
      <c r="F535" s="49"/>
      <c r="G535" s="59"/>
      <c r="H535" s="59"/>
      <c r="I535" s="49"/>
      <c r="J535" s="49"/>
      <c r="K535" s="49"/>
      <c r="L535" s="49"/>
      <c r="M535" s="49"/>
      <c r="N535" s="49"/>
      <c r="O535" s="49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  <c r="AG535" s="51"/>
    </row>
    <row r="536" spans="1:33" ht="13" x14ac:dyDescent="0.15">
      <c r="A536" s="51"/>
      <c r="B536" s="51"/>
      <c r="C536" s="51"/>
      <c r="D536" s="51"/>
      <c r="E536" s="49"/>
      <c r="F536" s="49"/>
      <c r="G536" s="59"/>
      <c r="H536" s="59"/>
      <c r="I536" s="49"/>
      <c r="J536" s="49"/>
      <c r="K536" s="49"/>
      <c r="L536" s="49"/>
      <c r="M536" s="49"/>
      <c r="N536" s="49"/>
      <c r="O536" s="49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</row>
    <row r="537" spans="1:33" ht="13" x14ac:dyDescent="0.15">
      <c r="A537" s="51"/>
      <c r="B537" s="51"/>
      <c r="C537" s="51"/>
      <c r="D537" s="51"/>
      <c r="E537" s="49"/>
      <c r="F537" s="49"/>
      <c r="G537" s="59"/>
      <c r="H537" s="59"/>
      <c r="I537" s="49"/>
      <c r="J537" s="49"/>
      <c r="K537" s="49"/>
      <c r="L537" s="49"/>
      <c r="M537" s="49"/>
      <c r="N537" s="49"/>
      <c r="O537" s="49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</row>
    <row r="538" spans="1:33" ht="13" x14ac:dyDescent="0.15">
      <c r="A538" s="51"/>
      <c r="B538" s="51"/>
      <c r="C538" s="51"/>
      <c r="D538" s="51"/>
      <c r="E538" s="49"/>
      <c r="F538" s="49"/>
      <c r="G538" s="59"/>
      <c r="H538" s="59"/>
      <c r="I538" s="49"/>
      <c r="J538" s="49"/>
      <c r="K538" s="49"/>
      <c r="L538" s="49"/>
      <c r="M538" s="49"/>
      <c r="N538" s="49"/>
      <c r="O538" s="49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</row>
    <row r="539" spans="1:33" ht="13" x14ac:dyDescent="0.15">
      <c r="A539" s="51"/>
      <c r="B539" s="51"/>
      <c r="C539" s="51"/>
      <c r="D539" s="51"/>
      <c r="E539" s="49"/>
      <c r="F539" s="49"/>
      <c r="G539" s="59"/>
      <c r="H539" s="59"/>
      <c r="I539" s="49"/>
      <c r="J539" s="49"/>
      <c r="K539" s="49"/>
      <c r="L539" s="49"/>
      <c r="M539" s="49"/>
      <c r="N539" s="49"/>
      <c r="O539" s="49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</row>
    <row r="540" spans="1:33" ht="13" x14ac:dyDescent="0.15">
      <c r="A540" s="51"/>
      <c r="B540" s="51"/>
      <c r="C540" s="51"/>
      <c r="D540" s="51"/>
      <c r="E540" s="49"/>
      <c r="F540" s="49"/>
      <c r="G540" s="59"/>
      <c r="H540" s="59"/>
      <c r="I540" s="49"/>
      <c r="J540" s="49"/>
      <c r="K540" s="49"/>
      <c r="L540" s="49"/>
      <c r="M540" s="49"/>
      <c r="N540" s="49"/>
      <c r="O540" s="49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</row>
    <row r="541" spans="1:33" ht="13" x14ac:dyDescent="0.15">
      <c r="A541" s="51"/>
      <c r="B541" s="51"/>
      <c r="C541" s="51"/>
      <c r="D541" s="51"/>
      <c r="E541" s="49"/>
      <c r="F541" s="49"/>
      <c r="G541" s="59"/>
      <c r="H541" s="59"/>
      <c r="I541" s="49"/>
      <c r="J541" s="49"/>
      <c r="K541" s="49"/>
      <c r="L541" s="49"/>
      <c r="M541" s="49"/>
      <c r="N541" s="49"/>
      <c r="O541" s="49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/>
    </row>
    <row r="542" spans="1:33" ht="13" x14ac:dyDescent="0.15">
      <c r="A542" s="51"/>
      <c r="B542" s="51"/>
      <c r="C542" s="51"/>
      <c r="D542" s="51"/>
      <c r="E542" s="49"/>
      <c r="F542" s="49"/>
      <c r="G542" s="59"/>
      <c r="H542" s="59"/>
      <c r="I542" s="49"/>
      <c r="J542" s="49"/>
      <c r="K542" s="49"/>
      <c r="L542" s="49"/>
      <c r="M542" s="49"/>
      <c r="N542" s="49"/>
      <c r="O542" s="49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</row>
    <row r="543" spans="1:33" ht="13" x14ac:dyDescent="0.15">
      <c r="A543" s="51"/>
      <c r="B543" s="51"/>
      <c r="C543" s="51"/>
      <c r="D543" s="51"/>
      <c r="E543" s="49"/>
      <c r="F543" s="49"/>
      <c r="G543" s="59"/>
      <c r="H543" s="59"/>
      <c r="I543" s="49"/>
      <c r="J543" s="49"/>
      <c r="K543" s="49"/>
      <c r="L543" s="49"/>
      <c r="M543" s="49"/>
      <c r="N543" s="49"/>
      <c r="O543" s="49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</row>
    <row r="544" spans="1:33" ht="13" x14ac:dyDescent="0.15">
      <c r="A544" s="51"/>
      <c r="B544" s="51"/>
      <c r="C544" s="51"/>
      <c r="D544" s="51"/>
      <c r="E544" s="49"/>
      <c r="F544" s="49"/>
      <c r="G544" s="59"/>
      <c r="H544" s="59"/>
      <c r="I544" s="49"/>
      <c r="J544" s="49"/>
      <c r="K544" s="49"/>
      <c r="L544" s="49"/>
      <c r="M544" s="49"/>
      <c r="N544" s="49"/>
      <c r="O544" s="49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</row>
    <row r="545" spans="1:33" ht="13" x14ac:dyDescent="0.15">
      <c r="A545" s="51"/>
      <c r="B545" s="51"/>
      <c r="C545" s="51"/>
      <c r="D545" s="51"/>
      <c r="E545" s="49"/>
      <c r="F545" s="49"/>
      <c r="G545" s="59"/>
      <c r="H545" s="59"/>
      <c r="I545" s="49"/>
      <c r="J545" s="49"/>
      <c r="K545" s="49"/>
      <c r="L545" s="49"/>
      <c r="M545" s="49"/>
      <c r="N545" s="49"/>
      <c r="O545" s="49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</row>
    <row r="546" spans="1:33" ht="13" x14ac:dyDescent="0.15">
      <c r="A546" s="51"/>
      <c r="B546" s="51"/>
      <c r="C546" s="51"/>
      <c r="D546" s="51"/>
      <c r="E546" s="49"/>
      <c r="F546" s="49"/>
      <c r="G546" s="59"/>
      <c r="H546" s="59"/>
      <c r="I546" s="49"/>
      <c r="J546" s="49"/>
      <c r="K546" s="49"/>
      <c r="L546" s="49"/>
      <c r="M546" s="49"/>
      <c r="N546" s="49"/>
      <c r="O546" s="49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</row>
    <row r="547" spans="1:33" ht="13" x14ac:dyDescent="0.15">
      <c r="A547" s="51"/>
      <c r="B547" s="51"/>
      <c r="C547" s="51"/>
      <c r="D547" s="51"/>
      <c r="E547" s="49"/>
      <c r="F547" s="49"/>
      <c r="G547" s="59"/>
      <c r="H547" s="59"/>
      <c r="I547" s="49"/>
      <c r="J547" s="49"/>
      <c r="K547" s="49"/>
      <c r="L547" s="49"/>
      <c r="M547" s="49"/>
      <c r="N547" s="49"/>
      <c r="O547" s="49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  <c r="AG547" s="51"/>
    </row>
    <row r="548" spans="1:33" ht="13" x14ac:dyDescent="0.15">
      <c r="A548" s="51"/>
      <c r="B548" s="51"/>
      <c r="C548" s="51"/>
      <c r="D548" s="51"/>
      <c r="E548" s="49"/>
      <c r="F548" s="49"/>
      <c r="G548" s="59"/>
      <c r="H548" s="59"/>
      <c r="I548" s="49"/>
      <c r="J548" s="49"/>
      <c r="K548" s="49"/>
      <c r="L548" s="49"/>
      <c r="M548" s="49"/>
      <c r="N548" s="49"/>
      <c r="O548" s="49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</row>
    <row r="549" spans="1:33" ht="13" x14ac:dyDescent="0.15">
      <c r="A549" s="51"/>
      <c r="B549" s="51"/>
      <c r="C549" s="51"/>
      <c r="D549" s="51"/>
      <c r="E549" s="49"/>
      <c r="F549" s="49"/>
      <c r="G549" s="59"/>
      <c r="H549" s="59"/>
      <c r="I549" s="49"/>
      <c r="J549" s="49"/>
      <c r="K549" s="49"/>
      <c r="L549" s="49"/>
      <c r="M549" s="49"/>
      <c r="N549" s="49"/>
      <c r="O549" s="49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</row>
    <row r="550" spans="1:33" ht="13" x14ac:dyDescent="0.15">
      <c r="A550" s="51"/>
      <c r="B550" s="51"/>
      <c r="C550" s="51"/>
      <c r="D550" s="51"/>
      <c r="E550" s="49"/>
      <c r="F550" s="49"/>
      <c r="G550" s="59"/>
      <c r="H550" s="59"/>
      <c r="I550" s="49"/>
      <c r="J550" s="49"/>
      <c r="K550" s="49"/>
      <c r="L550" s="49"/>
      <c r="M550" s="49"/>
      <c r="N550" s="49"/>
      <c r="O550" s="49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  <c r="AG550" s="51"/>
    </row>
    <row r="551" spans="1:33" ht="13" x14ac:dyDescent="0.15">
      <c r="A551" s="51"/>
      <c r="B551" s="51"/>
      <c r="C551" s="51"/>
      <c r="D551" s="51"/>
      <c r="E551" s="49"/>
      <c r="F551" s="49"/>
      <c r="G551" s="59"/>
      <c r="H551" s="59"/>
      <c r="I551" s="49"/>
      <c r="J551" s="49"/>
      <c r="K551" s="49"/>
      <c r="L551" s="49"/>
      <c r="M551" s="49"/>
      <c r="N551" s="49"/>
      <c r="O551" s="49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</row>
    <row r="552" spans="1:33" ht="13" x14ac:dyDescent="0.15">
      <c r="A552" s="51"/>
      <c r="B552" s="51"/>
      <c r="C552" s="51"/>
      <c r="D552" s="51"/>
      <c r="E552" s="49"/>
      <c r="F552" s="49"/>
      <c r="G552" s="59"/>
      <c r="H552" s="59"/>
      <c r="I552" s="49"/>
      <c r="J552" s="49"/>
      <c r="K552" s="49"/>
      <c r="L552" s="49"/>
      <c r="M552" s="49"/>
      <c r="N552" s="49"/>
      <c r="O552" s="49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</row>
    <row r="553" spans="1:33" ht="13" x14ac:dyDescent="0.15">
      <c r="A553" s="51"/>
      <c r="B553" s="51"/>
      <c r="C553" s="51"/>
      <c r="D553" s="51"/>
      <c r="E553" s="49"/>
      <c r="F553" s="49"/>
      <c r="G553" s="59"/>
      <c r="H553" s="59"/>
      <c r="I553" s="49"/>
      <c r="J553" s="49"/>
      <c r="K553" s="49"/>
      <c r="L553" s="49"/>
      <c r="M553" s="49"/>
      <c r="N553" s="49"/>
      <c r="O553" s="49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</row>
    <row r="554" spans="1:33" ht="13" x14ac:dyDescent="0.15">
      <c r="A554" s="51"/>
      <c r="B554" s="51"/>
      <c r="C554" s="51"/>
      <c r="D554" s="51"/>
      <c r="E554" s="49"/>
      <c r="F554" s="49"/>
      <c r="G554" s="59"/>
      <c r="H554" s="59"/>
      <c r="I554" s="49"/>
      <c r="J554" s="49"/>
      <c r="K554" s="49"/>
      <c r="L554" s="49"/>
      <c r="M554" s="49"/>
      <c r="N554" s="49"/>
      <c r="O554" s="49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</row>
    <row r="555" spans="1:33" ht="13" x14ac:dyDescent="0.15">
      <c r="A555" s="51"/>
      <c r="B555" s="51"/>
      <c r="C555" s="51"/>
      <c r="D555" s="51"/>
      <c r="E555" s="49"/>
      <c r="F555" s="49"/>
      <c r="G555" s="59"/>
      <c r="H555" s="59"/>
      <c r="I555" s="49"/>
      <c r="J555" s="49"/>
      <c r="K555" s="49"/>
      <c r="L555" s="49"/>
      <c r="M555" s="49"/>
      <c r="N555" s="49"/>
      <c r="O555" s="49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</row>
    <row r="556" spans="1:33" ht="13" x14ac:dyDescent="0.15">
      <c r="A556" s="51"/>
      <c r="B556" s="51"/>
      <c r="C556" s="51"/>
      <c r="D556" s="51"/>
      <c r="E556" s="49"/>
      <c r="F556" s="49"/>
      <c r="G556" s="59"/>
      <c r="H556" s="59"/>
      <c r="I556" s="49"/>
      <c r="J556" s="49"/>
      <c r="K556" s="49"/>
      <c r="L556" s="49"/>
      <c r="M556" s="49"/>
      <c r="N556" s="49"/>
      <c r="O556" s="49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</row>
    <row r="557" spans="1:33" ht="13" x14ac:dyDescent="0.15">
      <c r="A557" s="51"/>
      <c r="B557" s="51"/>
      <c r="C557" s="51"/>
      <c r="D557" s="51"/>
      <c r="E557" s="49"/>
      <c r="F557" s="49"/>
      <c r="G557" s="59"/>
      <c r="H557" s="59"/>
      <c r="I557" s="49"/>
      <c r="J557" s="49"/>
      <c r="K557" s="49"/>
      <c r="L557" s="49"/>
      <c r="M557" s="49"/>
      <c r="N557" s="49"/>
      <c r="O557" s="49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</row>
    <row r="558" spans="1:33" ht="13" x14ac:dyDescent="0.15">
      <c r="A558" s="51"/>
      <c r="B558" s="51"/>
      <c r="C558" s="51"/>
      <c r="D558" s="51"/>
      <c r="E558" s="49"/>
      <c r="F558" s="49"/>
      <c r="G558" s="59"/>
      <c r="H558" s="59"/>
      <c r="I558" s="49"/>
      <c r="J558" s="49"/>
      <c r="K558" s="49"/>
      <c r="L558" s="49"/>
      <c r="M558" s="49"/>
      <c r="N558" s="49"/>
      <c r="O558" s="49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  <c r="AG558" s="51"/>
    </row>
    <row r="559" spans="1:33" ht="13" x14ac:dyDescent="0.15">
      <c r="A559" s="51"/>
      <c r="B559" s="51"/>
      <c r="C559" s="51"/>
      <c r="D559" s="51"/>
      <c r="E559" s="49"/>
      <c r="F559" s="49"/>
      <c r="G559" s="59"/>
      <c r="H559" s="59"/>
      <c r="I559" s="49"/>
      <c r="J559" s="49"/>
      <c r="K559" s="49"/>
      <c r="L559" s="49"/>
      <c r="M559" s="49"/>
      <c r="N559" s="49"/>
      <c r="O559" s="49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  <c r="AG559" s="51"/>
    </row>
    <row r="560" spans="1:33" ht="13" x14ac:dyDescent="0.15">
      <c r="A560" s="51"/>
      <c r="B560" s="51"/>
      <c r="C560" s="51"/>
      <c r="D560" s="51"/>
      <c r="E560" s="49"/>
      <c r="F560" s="49"/>
      <c r="G560" s="59"/>
      <c r="H560" s="59"/>
      <c r="I560" s="49"/>
      <c r="J560" s="49"/>
      <c r="K560" s="49"/>
      <c r="L560" s="49"/>
      <c r="M560" s="49"/>
      <c r="N560" s="49"/>
      <c r="O560" s="49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</row>
    <row r="561" spans="1:33" ht="13" x14ac:dyDescent="0.15">
      <c r="A561" s="51"/>
      <c r="B561" s="51"/>
      <c r="C561" s="51"/>
      <c r="D561" s="51"/>
      <c r="E561" s="49"/>
      <c r="F561" s="49"/>
      <c r="G561" s="59"/>
      <c r="H561" s="59"/>
      <c r="I561" s="49"/>
      <c r="J561" s="49"/>
      <c r="K561" s="49"/>
      <c r="L561" s="49"/>
      <c r="M561" s="49"/>
      <c r="N561" s="49"/>
      <c r="O561" s="49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</row>
    <row r="562" spans="1:33" ht="13" x14ac:dyDescent="0.15">
      <c r="A562" s="51"/>
      <c r="B562" s="51"/>
      <c r="C562" s="51"/>
      <c r="D562" s="51"/>
      <c r="E562" s="49"/>
      <c r="F562" s="49"/>
      <c r="G562" s="59"/>
      <c r="H562" s="59"/>
      <c r="I562" s="49"/>
      <c r="J562" s="49"/>
      <c r="K562" s="49"/>
      <c r="L562" s="49"/>
      <c r="M562" s="49"/>
      <c r="N562" s="49"/>
      <c r="O562" s="49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</row>
    <row r="563" spans="1:33" ht="13" x14ac:dyDescent="0.15">
      <c r="A563" s="51"/>
      <c r="B563" s="51"/>
      <c r="C563" s="51"/>
      <c r="D563" s="51"/>
      <c r="E563" s="49"/>
      <c r="F563" s="49"/>
      <c r="G563" s="59"/>
      <c r="H563" s="59"/>
      <c r="I563" s="49"/>
      <c r="J563" s="49"/>
      <c r="K563" s="49"/>
      <c r="L563" s="49"/>
      <c r="M563" s="49"/>
      <c r="N563" s="49"/>
      <c r="O563" s="49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</row>
    <row r="564" spans="1:33" ht="13" x14ac:dyDescent="0.15">
      <c r="A564" s="51"/>
      <c r="B564" s="51"/>
      <c r="C564" s="51"/>
      <c r="D564" s="51"/>
      <c r="E564" s="49"/>
      <c r="F564" s="49"/>
      <c r="G564" s="59"/>
      <c r="H564" s="59"/>
      <c r="I564" s="49"/>
      <c r="J564" s="49"/>
      <c r="K564" s="49"/>
      <c r="L564" s="49"/>
      <c r="M564" s="49"/>
      <c r="N564" s="49"/>
      <c r="O564" s="49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</row>
    <row r="565" spans="1:33" ht="13" x14ac:dyDescent="0.15">
      <c r="A565" s="51"/>
      <c r="B565" s="51"/>
      <c r="C565" s="51"/>
      <c r="D565" s="51"/>
      <c r="E565" s="49"/>
      <c r="F565" s="49"/>
      <c r="G565" s="59"/>
      <c r="H565" s="59"/>
      <c r="I565" s="49"/>
      <c r="J565" s="49"/>
      <c r="K565" s="49"/>
      <c r="L565" s="49"/>
      <c r="M565" s="49"/>
      <c r="N565" s="49"/>
      <c r="O565" s="49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  <c r="AG565" s="51"/>
    </row>
    <row r="566" spans="1:33" ht="13" x14ac:dyDescent="0.15">
      <c r="A566" s="51"/>
      <c r="B566" s="51"/>
      <c r="C566" s="51"/>
      <c r="D566" s="51"/>
      <c r="E566" s="49"/>
      <c r="F566" s="49"/>
      <c r="G566" s="59"/>
      <c r="H566" s="59"/>
      <c r="I566" s="49"/>
      <c r="J566" s="49"/>
      <c r="K566" s="49"/>
      <c r="L566" s="49"/>
      <c r="M566" s="49"/>
      <c r="N566" s="49"/>
      <c r="O566" s="49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</row>
    <row r="567" spans="1:33" ht="13" x14ac:dyDescent="0.15">
      <c r="A567" s="51"/>
      <c r="B567" s="51"/>
      <c r="C567" s="51"/>
      <c r="D567" s="51"/>
      <c r="E567" s="49"/>
      <c r="F567" s="49"/>
      <c r="G567" s="59"/>
      <c r="H567" s="59"/>
      <c r="I567" s="49"/>
      <c r="J567" s="49"/>
      <c r="K567" s="49"/>
      <c r="L567" s="49"/>
      <c r="M567" s="49"/>
      <c r="N567" s="49"/>
      <c r="O567" s="49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  <c r="AG567" s="51"/>
    </row>
    <row r="568" spans="1:33" ht="13" x14ac:dyDescent="0.15">
      <c r="A568" s="51"/>
      <c r="B568" s="51"/>
      <c r="C568" s="51"/>
      <c r="D568" s="51"/>
      <c r="E568" s="49"/>
      <c r="F568" s="49"/>
      <c r="G568" s="59"/>
      <c r="H568" s="59"/>
      <c r="I568" s="49"/>
      <c r="J568" s="49"/>
      <c r="K568" s="49"/>
      <c r="L568" s="49"/>
      <c r="M568" s="49"/>
      <c r="N568" s="49"/>
      <c r="O568" s="49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  <c r="AG568" s="51"/>
    </row>
    <row r="569" spans="1:33" ht="13" x14ac:dyDescent="0.15">
      <c r="A569" s="51"/>
      <c r="B569" s="51"/>
      <c r="C569" s="51"/>
      <c r="D569" s="51"/>
      <c r="E569" s="49"/>
      <c r="F569" s="49"/>
      <c r="G569" s="59"/>
      <c r="H569" s="59"/>
      <c r="I569" s="49"/>
      <c r="J569" s="49"/>
      <c r="K569" s="49"/>
      <c r="L569" s="49"/>
      <c r="M569" s="49"/>
      <c r="N569" s="49"/>
      <c r="O569" s="49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</row>
    <row r="570" spans="1:33" ht="13" x14ac:dyDescent="0.15">
      <c r="A570" s="51"/>
      <c r="B570" s="51"/>
      <c r="C570" s="51"/>
      <c r="D570" s="51"/>
      <c r="E570" s="49"/>
      <c r="F570" s="49"/>
      <c r="G570" s="59"/>
      <c r="H570" s="59"/>
      <c r="I570" s="49"/>
      <c r="J570" s="49"/>
      <c r="K570" s="49"/>
      <c r="L570" s="49"/>
      <c r="M570" s="49"/>
      <c r="N570" s="49"/>
      <c r="O570" s="49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</row>
    <row r="571" spans="1:33" ht="13" x14ac:dyDescent="0.15">
      <c r="A571" s="51"/>
      <c r="B571" s="51"/>
      <c r="C571" s="51"/>
      <c r="D571" s="51"/>
      <c r="E571" s="49"/>
      <c r="F571" s="49"/>
      <c r="G571" s="59"/>
      <c r="H571" s="59"/>
      <c r="I571" s="49"/>
      <c r="J571" s="49"/>
      <c r="K571" s="49"/>
      <c r="L571" s="49"/>
      <c r="M571" s="49"/>
      <c r="N571" s="49"/>
      <c r="O571" s="49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/>
      <c r="AG571" s="51"/>
    </row>
    <row r="572" spans="1:33" ht="13" x14ac:dyDescent="0.15">
      <c r="A572" s="51"/>
      <c r="B572" s="51"/>
      <c r="C572" s="51"/>
      <c r="D572" s="51"/>
      <c r="E572" s="49"/>
      <c r="F572" s="49"/>
      <c r="G572" s="59"/>
      <c r="H572" s="59"/>
      <c r="I572" s="49"/>
      <c r="J572" s="49"/>
      <c r="K572" s="49"/>
      <c r="L572" s="49"/>
      <c r="M572" s="49"/>
      <c r="N572" s="49"/>
      <c r="O572" s="49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</row>
    <row r="573" spans="1:33" ht="13" x14ac:dyDescent="0.15">
      <c r="A573" s="51"/>
      <c r="B573" s="51"/>
      <c r="C573" s="51"/>
      <c r="D573" s="51"/>
      <c r="E573" s="49"/>
      <c r="F573" s="49"/>
      <c r="G573" s="59"/>
      <c r="H573" s="59"/>
      <c r="I573" s="49"/>
      <c r="J573" s="49"/>
      <c r="K573" s="49"/>
      <c r="L573" s="49"/>
      <c r="M573" s="49"/>
      <c r="N573" s="49"/>
      <c r="O573" s="49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</row>
    <row r="574" spans="1:33" ht="13" x14ac:dyDescent="0.15">
      <c r="A574" s="51"/>
      <c r="B574" s="51"/>
      <c r="C574" s="51"/>
      <c r="D574" s="51"/>
      <c r="E574" s="49"/>
      <c r="F574" s="49"/>
      <c r="G574" s="59"/>
      <c r="H574" s="59"/>
      <c r="I574" s="49"/>
      <c r="J574" s="49"/>
      <c r="K574" s="49"/>
      <c r="L574" s="49"/>
      <c r="M574" s="49"/>
      <c r="N574" s="49"/>
      <c r="O574" s="49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1"/>
    </row>
    <row r="575" spans="1:33" ht="13" x14ac:dyDescent="0.15">
      <c r="A575" s="51"/>
      <c r="B575" s="51"/>
      <c r="C575" s="51"/>
      <c r="D575" s="51"/>
      <c r="E575" s="49"/>
      <c r="F575" s="49"/>
      <c r="G575" s="59"/>
      <c r="H575" s="59"/>
      <c r="I575" s="49"/>
      <c r="J575" s="49"/>
      <c r="K575" s="49"/>
      <c r="L575" s="49"/>
      <c r="M575" s="49"/>
      <c r="N575" s="49"/>
      <c r="O575" s="49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/>
      <c r="AG575" s="51"/>
    </row>
    <row r="576" spans="1:33" ht="13" x14ac:dyDescent="0.15">
      <c r="A576" s="51"/>
      <c r="B576" s="51"/>
      <c r="C576" s="51"/>
      <c r="D576" s="51"/>
      <c r="E576" s="49"/>
      <c r="F576" s="49"/>
      <c r="G576" s="59"/>
      <c r="H576" s="59"/>
      <c r="I576" s="49"/>
      <c r="J576" s="49"/>
      <c r="K576" s="49"/>
      <c r="L576" s="49"/>
      <c r="M576" s="49"/>
      <c r="N576" s="49"/>
      <c r="O576" s="49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</row>
    <row r="577" spans="1:33" ht="13" x14ac:dyDescent="0.15">
      <c r="A577" s="51"/>
      <c r="B577" s="51"/>
      <c r="C577" s="51"/>
      <c r="D577" s="51"/>
      <c r="E577" s="49"/>
      <c r="F577" s="49"/>
      <c r="G577" s="59"/>
      <c r="H577" s="59"/>
      <c r="I577" s="49"/>
      <c r="J577" s="49"/>
      <c r="K577" s="49"/>
      <c r="L577" s="49"/>
      <c r="M577" s="49"/>
      <c r="N577" s="49"/>
      <c r="O577" s="49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</row>
    <row r="578" spans="1:33" ht="13" x14ac:dyDescent="0.15">
      <c r="A578" s="51"/>
      <c r="B578" s="51"/>
      <c r="C578" s="51"/>
      <c r="D578" s="51"/>
      <c r="E578" s="49"/>
      <c r="F578" s="49"/>
      <c r="G578" s="59"/>
      <c r="H578" s="59"/>
      <c r="I578" s="49"/>
      <c r="J578" s="49"/>
      <c r="K578" s="49"/>
      <c r="L578" s="49"/>
      <c r="M578" s="49"/>
      <c r="N578" s="49"/>
      <c r="O578" s="49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</row>
    <row r="579" spans="1:33" ht="13" x14ac:dyDescent="0.15">
      <c r="A579" s="51"/>
      <c r="B579" s="51"/>
      <c r="C579" s="51"/>
      <c r="D579" s="51"/>
      <c r="E579" s="49"/>
      <c r="F579" s="49"/>
      <c r="G579" s="59"/>
      <c r="H579" s="59"/>
      <c r="I579" s="49"/>
      <c r="J579" s="49"/>
      <c r="K579" s="49"/>
      <c r="L579" s="49"/>
      <c r="M579" s="49"/>
      <c r="N579" s="49"/>
      <c r="O579" s="49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</row>
    <row r="580" spans="1:33" ht="13" x14ac:dyDescent="0.15">
      <c r="A580" s="51"/>
      <c r="B580" s="51"/>
      <c r="C580" s="51"/>
      <c r="D580" s="51"/>
      <c r="E580" s="49"/>
      <c r="F580" s="49"/>
      <c r="G580" s="59"/>
      <c r="H580" s="59"/>
      <c r="I580" s="49"/>
      <c r="J580" s="49"/>
      <c r="K580" s="49"/>
      <c r="L580" s="49"/>
      <c r="M580" s="49"/>
      <c r="N580" s="49"/>
      <c r="O580" s="49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</row>
    <row r="581" spans="1:33" ht="13" x14ac:dyDescent="0.15">
      <c r="A581" s="51"/>
      <c r="B581" s="51"/>
      <c r="C581" s="51"/>
      <c r="D581" s="51"/>
      <c r="E581" s="49"/>
      <c r="F581" s="49"/>
      <c r="G581" s="59"/>
      <c r="H581" s="59"/>
      <c r="I581" s="49"/>
      <c r="J581" s="49"/>
      <c r="K581" s="49"/>
      <c r="L581" s="49"/>
      <c r="M581" s="49"/>
      <c r="N581" s="49"/>
      <c r="O581" s="49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  <c r="AG581" s="51"/>
    </row>
    <row r="582" spans="1:33" ht="13" x14ac:dyDescent="0.15">
      <c r="A582" s="51"/>
      <c r="B582" s="51"/>
      <c r="C582" s="51"/>
      <c r="D582" s="51"/>
      <c r="E582" s="49"/>
      <c r="F582" s="49"/>
      <c r="G582" s="59"/>
      <c r="H582" s="59"/>
      <c r="I582" s="49"/>
      <c r="J582" s="49"/>
      <c r="K582" s="49"/>
      <c r="L582" s="49"/>
      <c r="M582" s="49"/>
      <c r="N582" s="49"/>
      <c r="O582" s="49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</row>
    <row r="583" spans="1:33" ht="13" x14ac:dyDescent="0.15">
      <c r="A583" s="51"/>
      <c r="B583" s="51"/>
      <c r="C583" s="51"/>
      <c r="D583" s="51"/>
      <c r="E583" s="49"/>
      <c r="F583" s="49"/>
      <c r="G583" s="59"/>
      <c r="H583" s="59"/>
      <c r="I583" s="49"/>
      <c r="J583" s="49"/>
      <c r="K583" s="49"/>
      <c r="L583" s="49"/>
      <c r="M583" s="49"/>
      <c r="N583" s="49"/>
      <c r="O583" s="49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  <c r="AG583" s="51"/>
    </row>
    <row r="584" spans="1:33" ht="13" x14ac:dyDescent="0.15">
      <c r="A584" s="51"/>
      <c r="B584" s="51"/>
      <c r="C584" s="51"/>
      <c r="D584" s="51"/>
      <c r="E584" s="49"/>
      <c r="F584" s="49"/>
      <c r="G584" s="59"/>
      <c r="H584" s="59"/>
      <c r="I584" s="49"/>
      <c r="J584" s="49"/>
      <c r="K584" s="49"/>
      <c r="L584" s="49"/>
      <c r="M584" s="49"/>
      <c r="N584" s="49"/>
      <c r="O584" s="49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  <c r="AG584" s="51"/>
    </row>
    <row r="585" spans="1:33" ht="13" x14ac:dyDescent="0.15">
      <c r="A585" s="51"/>
      <c r="B585" s="51"/>
      <c r="C585" s="51"/>
      <c r="D585" s="51"/>
      <c r="E585" s="49"/>
      <c r="F585" s="49"/>
      <c r="G585" s="59"/>
      <c r="H585" s="59"/>
      <c r="I585" s="49"/>
      <c r="J585" s="49"/>
      <c r="K585" s="49"/>
      <c r="L585" s="49"/>
      <c r="M585" s="49"/>
      <c r="N585" s="49"/>
      <c r="O585" s="49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</row>
    <row r="586" spans="1:33" ht="13" x14ac:dyDescent="0.15">
      <c r="A586" s="51"/>
      <c r="B586" s="51"/>
      <c r="C586" s="51"/>
      <c r="D586" s="51"/>
      <c r="E586" s="49"/>
      <c r="F586" s="49"/>
      <c r="G586" s="59"/>
      <c r="H586" s="59"/>
      <c r="I586" s="49"/>
      <c r="J586" s="49"/>
      <c r="K586" s="49"/>
      <c r="L586" s="49"/>
      <c r="M586" s="49"/>
      <c r="N586" s="49"/>
      <c r="O586" s="49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</row>
    <row r="587" spans="1:33" ht="13" x14ac:dyDescent="0.15">
      <c r="A587" s="51"/>
      <c r="B587" s="51"/>
      <c r="C587" s="51"/>
      <c r="D587" s="51"/>
      <c r="E587" s="49"/>
      <c r="F587" s="49"/>
      <c r="G587" s="59"/>
      <c r="H587" s="59"/>
      <c r="I587" s="49"/>
      <c r="J587" s="49"/>
      <c r="K587" s="49"/>
      <c r="L587" s="49"/>
      <c r="M587" s="49"/>
      <c r="N587" s="49"/>
      <c r="O587" s="49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</row>
    <row r="588" spans="1:33" ht="13" x14ac:dyDescent="0.15">
      <c r="A588" s="51"/>
      <c r="B588" s="51"/>
      <c r="C588" s="51"/>
      <c r="D588" s="51"/>
      <c r="E588" s="49"/>
      <c r="F588" s="49"/>
      <c r="G588" s="59"/>
      <c r="H588" s="59"/>
      <c r="I588" s="49"/>
      <c r="J588" s="49"/>
      <c r="K588" s="49"/>
      <c r="L588" s="49"/>
      <c r="M588" s="49"/>
      <c r="N588" s="49"/>
      <c r="O588" s="49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  <c r="AE588" s="51"/>
      <c r="AF588" s="51"/>
      <c r="AG588" s="51"/>
    </row>
    <row r="589" spans="1:33" ht="13" x14ac:dyDescent="0.15">
      <c r="A589" s="51"/>
      <c r="B589" s="51"/>
      <c r="C589" s="51"/>
      <c r="D589" s="51"/>
      <c r="E589" s="49"/>
      <c r="F589" s="49"/>
      <c r="G589" s="59"/>
      <c r="H589" s="59"/>
      <c r="I589" s="49"/>
      <c r="J589" s="49"/>
      <c r="K589" s="49"/>
      <c r="L589" s="49"/>
      <c r="M589" s="49"/>
      <c r="N589" s="49"/>
      <c r="O589" s="49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  <c r="AG589" s="51"/>
    </row>
    <row r="590" spans="1:33" ht="13" x14ac:dyDescent="0.15">
      <c r="A590" s="51"/>
      <c r="B590" s="51"/>
      <c r="C590" s="51"/>
      <c r="D590" s="51"/>
      <c r="E590" s="49"/>
      <c r="F590" s="49"/>
      <c r="G590" s="59"/>
      <c r="H590" s="59"/>
      <c r="I590" s="49"/>
      <c r="J590" s="49"/>
      <c r="K590" s="49"/>
      <c r="L590" s="49"/>
      <c r="M590" s="49"/>
      <c r="N590" s="49"/>
      <c r="O590" s="49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  <c r="AG590" s="51"/>
    </row>
    <row r="591" spans="1:33" ht="13" x14ac:dyDescent="0.15">
      <c r="A591" s="51"/>
      <c r="B591" s="51"/>
      <c r="C591" s="51"/>
      <c r="D591" s="51"/>
      <c r="E591" s="49"/>
      <c r="F591" s="49"/>
      <c r="G591" s="59"/>
      <c r="H591" s="59"/>
      <c r="I591" s="49"/>
      <c r="J591" s="49"/>
      <c r="K591" s="49"/>
      <c r="L591" s="49"/>
      <c r="M591" s="49"/>
      <c r="N591" s="49"/>
      <c r="O591" s="49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</row>
    <row r="592" spans="1:33" ht="13" x14ac:dyDescent="0.15">
      <c r="A592" s="51"/>
      <c r="B592" s="51"/>
      <c r="C592" s="51"/>
      <c r="D592" s="51"/>
      <c r="E592" s="49"/>
      <c r="F592" s="49"/>
      <c r="G592" s="59"/>
      <c r="H592" s="59"/>
      <c r="I592" s="49"/>
      <c r="J592" s="49"/>
      <c r="K592" s="49"/>
      <c r="L592" s="49"/>
      <c r="M592" s="49"/>
      <c r="N592" s="49"/>
      <c r="O592" s="49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</row>
    <row r="593" spans="1:33" ht="13" x14ac:dyDescent="0.15">
      <c r="A593" s="51"/>
      <c r="B593" s="51"/>
      <c r="C593" s="51"/>
      <c r="D593" s="51"/>
      <c r="E593" s="49"/>
      <c r="F593" s="49"/>
      <c r="G593" s="59"/>
      <c r="H593" s="59"/>
      <c r="I593" s="49"/>
      <c r="J593" s="49"/>
      <c r="K593" s="49"/>
      <c r="L593" s="49"/>
      <c r="M593" s="49"/>
      <c r="N593" s="49"/>
      <c r="O593" s="49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</row>
    <row r="594" spans="1:33" ht="13" x14ac:dyDescent="0.15">
      <c r="A594" s="51"/>
      <c r="B594" s="51"/>
      <c r="C594" s="51"/>
      <c r="D594" s="51"/>
      <c r="E594" s="49"/>
      <c r="F594" s="49"/>
      <c r="G594" s="59"/>
      <c r="H594" s="59"/>
      <c r="I594" s="49"/>
      <c r="J594" s="49"/>
      <c r="K594" s="49"/>
      <c r="L594" s="49"/>
      <c r="M594" s="49"/>
      <c r="N594" s="49"/>
      <c r="O594" s="49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</row>
    <row r="595" spans="1:33" ht="13" x14ac:dyDescent="0.15">
      <c r="A595" s="51"/>
      <c r="B595" s="51"/>
      <c r="C595" s="51"/>
      <c r="D595" s="51"/>
      <c r="E595" s="49"/>
      <c r="F595" s="49"/>
      <c r="G595" s="59"/>
      <c r="H595" s="59"/>
      <c r="I595" s="49"/>
      <c r="J595" s="49"/>
      <c r="K595" s="49"/>
      <c r="L595" s="49"/>
      <c r="M595" s="49"/>
      <c r="N595" s="49"/>
      <c r="O595" s="49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</row>
    <row r="596" spans="1:33" ht="13" x14ac:dyDescent="0.15">
      <c r="A596" s="51"/>
      <c r="B596" s="51"/>
      <c r="C596" s="51"/>
      <c r="D596" s="51"/>
      <c r="E596" s="49"/>
      <c r="F596" s="49"/>
      <c r="G596" s="59"/>
      <c r="H596" s="59"/>
      <c r="I596" s="49"/>
      <c r="J596" s="49"/>
      <c r="K596" s="49"/>
      <c r="L596" s="49"/>
      <c r="M596" s="49"/>
      <c r="N596" s="49"/>
      <c r="O596" s="49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</row>
    <row r="597" spans="1:33" ht="13" x14ac:dyDescent="0.15">
      <c r="A597" s="51"/>
      <c r="B597" s="51"/>
      <c r="C597" s="51"/>
      <c r="D597" s="51"/>
      <c r="E597" s="49"/>
      <c r="F597" s="49"/>
      <c r="G597" s="59"/>
      <c r="H597" s="59"/>
      <c r="I597" s="49"/>
      <c r="J597" s="49"/>
      <c r="K597" s="49"/>
      <c r="L597" s="49"/>
      <c r="M597" s="49"/>
      <c r="N597" s="49"/>
      <c r="O597" s="49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  <c r="AG597" s="51"/>
    </row>
    <row r="598" spans="1:33" ht="13" x14ac:dyDescent="0.15">
      <c r="A598" s="51"/>
      <c r="B598" s="51"/>
      <c r="C598" s="51"/>
      <c r="D598" s="51"/>
      <c r="E598" s="49"/>
      <c r="F598" s="49"/>
      <c r="G598" s="59"/>
      <c r="H598" s="59"/>
      <c r="I598" s="49"/>
      <c r="J598" s="49"/>
      <c r="K598" s="49"/>
      <c r="L598" s="49"/>
      <c r="M598" s="49"/>
      <c r="N598" s="49"/>
      <c r="O598" s="49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</row>
    <row r="599" spans="1:33" ht="13" x14ac:dyDescent="0.15">
      <c r="A599" s="51"/>
      <c r="B599" s="51"/>
      <c r="C599" s="51"/>
      <c r="D599" s="51"/>
      <c r="E599" s="49"/>
      <c r="F599" s="49"/>
      <c r="G599" s="59"/>
      <c r="H599" s="59"/>
      <c r="I599" s="49"/>
      <c r="J599" s="49"/>
      <c r="K599" s="49"/>
      <c r="L599" s="49"/>
      <c r="M599" s="49"/>
      <c r="N599" s="49"/>
      <c r="O599" s="49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</row>
    <row r="600" spans="1:33" ht="13" x14ac:dyDescent="0.15">
      <c r="A600" s="51"/>
      <c r="B600" s="51"/>
      <c r="C600" s="51"/>
      <c r="D600" s="51"/>
      <c r="E600" s="49"/>
      <c r="F600" s="49"/>
      <c r="G600" s="59"/>
      <c r="H600" s="59"/>
      <c r="I600" s="49"/>
      <c r="J600" s="49"/>
      <c r="K600" s="49"/>
      <c r="L600" s="49"/>
      <c r="M600" s="49"/>
      <c r="N600" s="49"/>
      <c r="O600" s="49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</row>
    <row r="601" spans="1:33" ht="13" x14ac:dyDescent="0.15">
      <c r="A601" s="51"/>
      <c r="B601" s="51"/>
      <c r="C601" s="51"/>
      <c r="D601" s="51"/>
      <c r="E601" s="49"/>
      <c r="F601" s="49"/>
      <c r="G601" s="59"/>
      <c r="H601" s="59"/>
      <c r="I601" s="49"/>
      <c r="J601" s="49"/>
      <c r="K601" s="49"/>
      <c r="L601" s="49"/>
      <c r="M601" s="49"/>
      <c r="N601" s="49"/>
      <c r="O601" s="49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</row>
    <row r="602" spans="1:33" ht="13" x14ac:dyDescent="0.15">
      <c r="A602" s="51"/>
      <c r="B602" s="51"/>
      <c r="C602" s="51"/>
      <c r="D602" s="51"/>
      <c r="E602" s="49"/>
      <c r="F602" s="49"/>
      <c r="G602" s="59"/>
      <c r="H602" s="59"/>
      <c r="I602" s="49"/>
      <c r="J602" s="49"/>
      <c r="K602" s="49"/>
      <c r="L602" s="49"/>
      <c r="M602" s="49"/>
      <c r="N602" s="49"/>
      <c r="O602" s="49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  <c r="AG602" s="51"/>
    </row>
    <row r="603" spans="1:33" ht="13" x14ac:dyDescent="0.15">
      <c r="A603" s="51"/>
      <c r="B603" s="51"/>
      <c r="C603" s="51"/>
      <c r="D603" s="51"/>
      <c r="E603" s="49"/>
      <c r="F603" s="49"/>
      <c r="G603" s="59"/>
      <c r="H603" s="59"/>
      <c r="I603" s="49"/>
      <c r="J603" s="49"/>
      <c r="K603" s="49"/>
      <c r="L603" s="49"/>
      <c r="M603" s="49"/>
      <c r="N603" s="49"/>
      <c r="O603" s="49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  <c r="AG603" s="51"/>
    </row>
    <row r="604" spans="1:33" ht="13" x14ac:dyDescent="0.15">
      <c r="A604" s="51"/>
      <c r="B604" s="51"/>
      <c r="C604" s="51"/>
      <c r="D604" s="51"/>
      <c r="E604" s="49"/>
      <c r="F604" s="49"/>
      <c r="G604" s="59"/>
      <c r="H604" s="59"/>
      <c r="I604" s="49"/>
      <c r="J604" s="49"/>
      <c r="K604" s="49"/>
      <c r="L604" s="49"/>
      <c r="M604" s="49"/>
      <c r="N604" s="49"/>
      <c r="O604" s="49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</row>
    <row r="605" spans="1:33" ht="13" x14ac:dyDescent="0.15">
      <c r="A605" s="51"/>
      <c r="B605" s="51"/>
      <c r="C605" s="51"/>
      <c r="D605" s="51"/>
      <c r="E605" s="49"/>
      <c r="F605" s="49"/>
      <c r="G605" s="59"/>
      <c r="H605" s="59"/>
      <c r="I605" s="49"/>
      <c r="J605" s="49"/>
      <c r="K605" s="49"/>
      <c r="L605" s="49"/>
      <c r="M605" s="49"/>
      <c r="N605" s="49"/>
      <c r="O605" s="49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</row>
    <row r="606" spans="1:33" ht="13" x14ac:dyDescent="0.15">
      <c r="A606" s="51"/>
      <c r="B606" s="51"/>
      <c r="C606" s="51"/>
      <c r="D606" s="51"/>
      <c r="E606" s="49"/>
      <c r="F606" s="49"/>
      <c r="G606" s="59"/>
      <c r="H606" s="59"/>
      <c r="I606" s="49"/>
      <c r="J606" s="49"/>
      <c r="K606" s="49"/>
      <c r="L606" s="49"/>
      <c r="M606" s="49"/>
      <c r="N606" s="49"/>
      <c r="O606" s="49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/>
      <c r="AG606" s="51"/>
    </row>
    <row r="607" spans="1:33" ht="13" x14ac:dyDescent="0.15">
      <c r="A607" s="51"/>
      <c r="B607" s="51"/>
      <c r="C607" s="51"/>
      <c r="D607" s="51"/>
      <c r="E607" s="49"/>
      <c r="F607" s="49"/>
      <c r="G607" s="59"/>
      <c r="H607" s="59"/>
      <c r="I607" s="49"/>
      <c r="J607" s="49"/>
      <c r="K607" s="49"/>
      <c r="L607" s="49"/>
      <c r="M607" s="49"/>
      <c r="N607" s="49"/>
      <c r="O607" s="49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</row>
    <row r="608" spans="1:33" ht="13" x14ac:dyDescent="0.15">
      <c r="A608" s="51"/>
      <c r="B608" s="51"/>
      <c r="C608" s="51"/>
      <c r="D608" s="51"/>
      <c r="E608" s="49"/>
      <c r="F608" s="49"/>
      <c r="G608" s="59"/>
      <c r="H608" s="59"/>
      <c r="I608" s="49"/>
      <c r="J608" s="49"/>
      <c r="K608" s="49"/>
      <c r="L608" s="49"/>
      <c r="M608" s="49"/>
      <c r="N608" s="49"/>
      <c r="O608" s="49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</row>
    <row r="609" spans="1:33" ht="13" x14ac:dyDescent="0.15">
      <c r="A609" s="51"/>
      <c r="B609" s="51"/>
      <c r="C609" s="51"/>
      <c r="D609" s="51"/>
      <c r="E609" s="49"/>
      <c r="F609" s="49"/>
      <c r="G609" s="59"/>
      <c r="H609" s="59"/>
      <c r="I609" s="49"/>
      <c r="J609" s="49"/>
      <c r="K609" s="49"/>
      <c r="L609" s="49"/>
      <c r="M609" s="49"/>
      <c r="N609" s="49"/>
      <c r="O609" s="49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</row>
    <row r="610" spans="1:33" ht="13" x14ac:dyDescent="0.15">
      <c r="A610" s="51"/>
      <c r="B610" s="51"/>
      <c r="C610" s="51"/>
      <c r="D610" s="51"/>
      <c r="E610" s="49"/>
      <c r="F610" s="49"/>
      <c r="G610" s="59"/>
      <c r="H610" s="59"/>
      <c r="I610" s="49"/>
      <c r="J610" s="49"/>
      <c r="K610" s="49"/>
      <c r="L610" s="49"/>
      <c r="M610" s="49"/>
      <c r="N610" s="49"/>
      <c r="O610" s="49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</row>
    <row r="611" spans="1:33" ht="13" x14ac:dyDescent="0.15">
      <c r="A611" s="51"/>
      <c r="B611" s="51"/>
      <c r="C611" s="51"/>
      <c r="D611" s="51"/>
      <c r="E611" s="49"/>
      <c r="F611" s="49"/>
      <c r="G611" s="59"/>
      <c r="H611" s="59"/>
      <c r="I611" s="49"/>
      <c r="J611" s="49"/>
      <c r="K611" s="49"/>
      <c r="L611" s="49"/>
      <c r="M611" s="49"/>
      <c r="N611" s="49"/>
      <c r="O611" s="49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/>
      <c r="AG611" s="51"/>
    </row>
    <row r="612" spans="1:33" ht="13" x14ac:dyDescent="0.15">
      <c r="A612" s="51"/>
      <c r="B612" s="51"/>
      <c r="C612" s="51"/>
      <c r="D612" s="51"/>
      <c r="E612" s="49"/>
      <c r="F612" s="49"/>
      <c r="G612" s="59"/>
      <c r="H612" s="59"/>
      <c r="I612" s="49"/>
      <c r="J612" s="49"/>
      <c r="K612" s="49"/>
      <c r="L612" s="49"/>
      <c r="M612" s="49"/>
      <c r="N612" s="49"/>
      <c r="O612" s="49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</row>
    <row r="613" spans="1:33" ht="13" x14ac:dyDescent="0.15">
      <c r="A613" s="51"/>
      <c r="B613" s="51"/>
      <c r="C613" s="51"/>
      <c r="D613" s="51"/>
      <c r="E613" s="49"/>
      <c r="F613" s="49"/>
      <c r="G613" s="59"/>
      <c r="H613" s="59"/>
      <c r="I613" s="49"/>
      <c r="J613" s="49"/>
      <c r="K613" s="49"/>
      <c r="L613" s="49"/>
      <c r="M613" s="49"/>
      <c r="N613" s="49"/>
      <c r="O613" s="49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</row>
    <row r="614" spans="1:33" ht="13" x14ac:dyDescent="0.15">
      <c r="A614" s="51"/>
      <c r="B614" s="51"/>
      <c r="C614" s="51"/>
      <c r="D614" s="51"/>
      <c r="E614" s="49"/>
      <c r="F614" s="49"/>
      <c r="G614" s="59"/>
      <c r="H614" s="59"/>
      <c r="I614" s="49"/>
      <c r="J614" s="49"/>
      <c r="K614" s="49"/>
      <c r="L614" s="49"/>
      <c r="M614" s="49"/>
      <c r="N614" s="49"/>
      <c r="O614" s="49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  <c r="AG614" s="51"/>
    </row>
    <row r="615" spans="1:33" ht="13" x14ac:dyDescent="0.15">
      <c r="A615" s="51"/>
      <c r="B615" s="51"/>
      <c r="C615" s="51"/>
      <c r="D615" s="51"/>
      <c r="E615" s="49"/>
      <c r="F615" s="49"/>
      <c r="G615" s="59"/>
      <c r="H615" s="59"/>
      <c r="I615" s="49"/>
      <c r="J615" s="49"/>
      <c r="K615" s="49"/>
      <c r="L615" s="49"/>
      <c r="M615" s="49"/>
      <c r="N615" s="49"/>
      <c r="O615" s="49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</row>
    <row r="616" spans="1:33" ht="13" x14ac:dyDescent="0.15">
      <c r="A616" s="51"/>
      <c r="B616" s="51"/>
      <c r="C616" s="51"/>
      <c r="D616" s="51"/>
      <c r="E616" s="49"/>
      <c r="F616" s="49"/>
      <c r="G616" s="59"/>
      <c r="H616" s="59"/>
      <c r="I616" s="49"/>
      <c r="J616" s="49"/>
      <c r="K616" s="49"/>
      <c r="L616" s="49"/>
      <c r="M616" s="49"/>
      <c r="N616" s="49"/>
      <c r="O616" s="49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</row>
    <row r="617" spans="1:33" ht="13" x14ac:dyDescent="0.15">
      <c r="A617" s="51"/>
      <c r="B617" s="51"/>
      <c r="C617" s="51"/>
      <c r="D617" s="51"/>
      <c r="E617" s="49"/>
      <c r="F617" s="49"/>
      <c r="G617" s="59"/>
      <c r="H617" s="59"/>
      <c r="I617" s="49"/>
      <c r="J617" s="49"/>
      <c r="K617" s="49"/>
      <c r="L617" s="49"/>
      <c r="M617" s="49"/>
      <c r="N617" s="49"/>
      <c r="O617" s="49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</row>
    <row r="618" spans="1:33" ht="13" x14ac:dyDescent="0.15">
      <c r="A618" s="51"/>
      <c r="B618" s="51"/>
      <c r="C618" s="51"/>
      <c r="D618" s="51"/>
      <c r="E618" s="49"/>
      <c r="F618" s="49"/>
      <c r="G618" s="59"/>
      <c r="H618" s="59"/>
      <c r="I618" s="49"/>
      <c r="J618" s="49"/>
      <c r="K618" s="49"/>
      <c r="L618" s="49"/>
      <c r="M618" s="49"/>
      <c r="N618" s="49"/>
      <c r="O618" s="49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  <c r="AG618" s="51"/>
    </row>
    <row r="619" spans="1:33" ht="13" x14ac:dyDescent="0.15">
      <c r="A619" s="51"/>
      <c r="B619" s="51"/>
      <c r="C619" s="51"/>
      <c r="D619" s="51"/>
      <c r="E619" s="49"/>
      <c r="F619" s="49"/>
      <c r="G619" s="59"/>
      <c r="H619" s="59"/>
      <c r="I619" s="49"/>
      <c r="J619" s="49"/>
      <c r="K619" s="49"/>
      <c r="L619" s="49"/>
      <c r="M619" s="49"/>
      <c r="N619" s="49"/>
      <c r="O619" s="49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</row>
    <row r="620" spans="1:33" ht="13" x14ac:dyDescent="0.15">
      <c r="A620" s="51"/>
      <c r="B620" s="51"/>
      <c r="C620" s="51"/>
      <c r="D620" s="51"/>
      <c r="E620" s="49"/>
      <c r="F620" s="49"/>
      <c r="G620" s="59"/>
      <c r="H620" s="59"/>
      <c r="I620" s="49"/>
      <c r="J620" s="49"/>
      <c r="K620" s="49"/>
      <c r="L620" s="49"/>
      <c r="M620" s="49"/>
      <c r="N620" s="49"/>
      <c r="O620" s="49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</row>
    <row r="621" spans="1:33" ht="13" x14ac:dyDescent="0.15">
      <c r="A621" s="51"/>
      <c r="B621" s="51"/>
      <c r="C621" s="51"/>
      <c r="D621" s="51"/>
      <c r="E621" s="49"/>
      <c r="F621" s="49"/>
      <c r="G621" s="59"/>
      <c r="H621" s="59"/>
      <c r="I621" s="49"/>
      <c r="J621" s="49"/>
      <c r="K621" s="49"/>
      <c r="L621" s="49"/>
      <c r="M621" s="49"/>
      <c r="N621" s="49"/>
      <c r="O621" s="49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</row>
    <row r="622" spans="1:33" ht="13" x14ac:dyDescent="0.15">
      <c r="A622" s="51"/>
      <c r="B622" s="51"/>
      <c r="C622" s="51"/>
      <c r="D622" s="51"/>
      <c r="E622" s="49"/>
      <c r="F622" s="49"/>
      <c r="G622" s="59"/>
      <c r="H622" s="59"/>
      <c r="I622" s="49"/>
      <c r="J622" s="49"/>
      <c r="K622" s="49"/>
      <c r="L622" s="49"/>
      <c r="M622" s="49"/>
      <c r="N622" s="49"/>
      <c r="O622" s="49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</row>
    <row r="623" spans="1:33" ht="13" x14ac:dyDescent="0.15">
      <c r="A623" s="51"/>
      <c r="B623" s="51"/>
      <c r="C623" s="51"/>
      <c r="D623" s="51"/>
      <c r="E623" s="49"/>
      <c r="F623" s="49"/>
      <c r="G623" s="59"/>
      <c r="H623" s="59"/>
      <c r="I623" s="49"/>
      <c r="J623" s="49"/>
      <c r="K623" s="49"/>
      <c r="L623" s="49"/>
      <c r="M623" s="49"/>
      <c r="N623" s="49"/>
      <c r="O623" s="49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</row>
    <row r="624" spans="1:33" ht="13" x14ac:dyDescent="0.15">
      <c r="A624" s="51"/>
      <c r="B624" s="51"/>
      <c r="C624" s="51"/>
      <c r="D624" s="51"/>
      <c r="E624" s="49"/>
      <c r="F624" s="49"/>
      <c r="G624" s="59"/>
      <c r="H624" s="59"/>
      <c r="I624" s="49"/>
      <c r="J624" s="49"/>
      <c r="K624" s="49"/>
      <c r="L624" s="49"/>
      <c r="M624" s="49"/>
      <c r="N624" s="49"/>
      <c r="O624" s="49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</row>
    <row r="625" spans="1:33" ht="13" x14ac:dyDescent="0.15">
      <c r="A625" s="51"/>
      <c r="B625" s="51"/>
      <c r="C625" s="51"/>
      <c r="D625" s="51"/>
      <c r="E625" s="49"/>
      <c r="F625" s="49"/>
      <c r="G625" s="59"/>
      <c r="H625" s="59"/>
      <c r="I625" s="49"/>
      <c r="J625" s="49"/>
      <c r="K625" s="49"/>
      <c r="L625" s="49"/>
      <c r="M625" s="49"/>
      <c r="N625" s="49"/>
      <c r="O625" s="49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</row>
    <row r="626" spans="1:33" ht="13" x14ac:dyDescent="0.15">
      <c r="A626" s="51"/>
      <c r="B626" s="51"/>
      <c r="C626" s="51"/>
      <c r="D626" s="51"/>
      <c r="E626" s="49"/>
      <c r="F626" s="49"/>
      <c r="G626" s="59"/>
      <c r="H626" s="59"/>
      <c r="I626" s="49"/>
      <c r="J626" s="49"/>
      <c r="K626" s="49"/>
      <c r="L626" s="49"/>
      <c r="M626" s="49"/>
      <c r="N626" s="49"/>
      <c r="O626" s="49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</row>
    <row r="627" spans="1:33" ht="13" x14ac:dyDescent="0.15">
      <c r="A627" s="51"/>
      <c r="B627" s="51"/>
      <c r="C627" s="51"/>
      <c r="D627" s="51"/>
      <c r="E627" s="49"/>
      <c r="F627" s="49"/>
      <c r="G627" s="59"/>
      <c r="H627" s="59"/>
      <c r="I627" s="49"/>
      <c r="J627" s="49"/>
      <c r="K627" s="49"/>
      <c r="L627" s="49"/>
      <c r="M627" s="49"/>
      <c r="N627" s="49"/>
      <c r="O627" s="49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/>
      <c r="AG627" s="51"/>
    </row>
    <row r="628" spans="1:33" ht="13" x14ac:dyDescent="0.15">
      <c r="A628" s="51"/>
      <c r="B628" s="51"/>
      <c r="C628" s="51"/>
      <c r="D628" s="51"/>
      <c r="E628" s="49"/>
      <c r="F628" s="49"/>
      <c r="G628" s="59"/>
      <c r="H628" s="59"/>
      <c r="I628" s="49"/>
      <c r="J628" s="49"/>
      <c r="K628" s="49"/>
      <c r="L628" s="49"/>
      <c r="M628" s="49"/>
      <c r="N628" s="49"/>
      <c r="O628" s="49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/>
      <c r="AG628" s="51"/>
    </row>
    <row r="629" spans="1:33" ht="13" x14ac:dyDescent="0.15">
      <c r="A629" s="51"/>
      <c r="B629" s="51"/>
      <c r="C629" s="51"/>
      <c r="D629" s="51"/>
      <c r="E629" s="49"/>
      <c r="F629" s="49"/>
      <c r="G629" s="59"/>
      <c r="H629" s="59"/>
      <c r="I629" s="49"/>
      <c r="J629" s="49"/>
      <c r="K629" s="49"/>
      <c r="L629" s="49"/>
      <c r="M629" s="49"/>
      <c r="N629" s="49"/>
      <c r="O629" s="49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/>
      <c r="AG629" s="51"/>
    </row>
    <row r="630" spans="1:33" ht="13" x14ac:dyDescent="0.15">
      <c r="A630" s="51"/>
      <c r="B630" s="51"/>
      <c r="C630" s="51"/>
      <c r="D630" s="51"/>
      <c r="E630" s="49"/>
      <c r="F630" s="49"/>
      <c r="G630" s="59"/>
      <c r="H630" s="59"/>
      <c r="I630" s="49"/>
      <c r="J630" s="49"/>
      <c r="K630" s="49"/>
      <c r="L630" s="49"/>
      <c r="M630" s="49"/>
      <c r="N630" s="49"/>
      <c r="O630" s="49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/>
      <c r="AG630" s="51"/>
    </row>
    <row r="631" spans="1:33" ht="13" x14ac:dyDescent="0.15">
      <c r="A631" s="51"/>
      <c r="B631" s="51"/>
      <c r="C631" s="51"/>
      <c r="D631" s="51"/>
      <c r="E631" s="49"/>
      <c r="F631" s="49"/>
      <c r="G631" s="59"/>
      <c r="H631" s="59"/>
      <c r="I631" s="49"/>
      <c r="J631" s="49"/>
      <c r="K631" s="49"/>
      <c r="L631" s="49"/>
      <c r="M631" s="49"/>
      <c r="N631" s="49"/>
      <c r="O631" s="49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/>
      <c r="AG631" s="51"/>
    </row>
    <row r="632" spans="1:33" ht="13" x14ac:dyDescent="0.15">
      <c r="A632" s="51"/>
      <c r="B632" s="51"/>
      <c r="C632" s="51"/>
      <c r="D632" s="51"/>
      <c r="E632" s="49"/>
      <c r="F632" s="49"/>
      <c r="G632" s="59"/>
      <c r="H632" s="59"/>
      <c r="I632" s="49"/>
      <c r="J632" s="49"/>
      <c r="K632" s="49"/>
      <c r="L632" s="49"/>
      <c r="M632" s="49"/>
      <c r="N632" s="49"/>
      <c r="O632" s="49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</row>
    <row r="633" spans="1:33" ht="13" x14ac:dyDescent="0.15">
      <c r="A633" s="51"/>
      <c r="B633" s="51"/>
      <c r="C633" s="51"/>
      <c r="D633" s="51"/>
      <c r="E633" s="49"/>
      <c r="F633" s="49"/>
      <c r="G633" s="59"/>
      <c r="H633" s="59"/>
      <c r="I633" s="49"/>
      <c r="J633" s="49"/>
      <c r="K633" s="49"/>
      <c r="L633" s="49"/>
      <c r="M633" s="49"/>
      <c r="N633" s="49"/>
      <c r="O633" s="49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</row>
    <row r="634" spans="1:33" ht="13" x14ac:dyDescent="0.15">
      <c r="A634" s="51"/>
      <c r="B634" s="51"/>
      <c r="C634" s="51"/>
      <c r="D634" s="51"/>
      <c r="E634" s="49"/>
      <c r="F634" s="49"/>
      <c r="G634" s="59"/>
      <c r="H634" s="59"/>
      <c r="I634" s="49"/>
      <c r="J634" s="49"/>
      <c r="K634" s="49"/>
      <c r="L634" s="49"/>
      <c r="M634" s="49"/>
      <c r="N634" s="49"/>
      <c r="O634" s="49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</row>
    <row r="635" spans="1:33" ht="13" x14ac:dyDescent="0.15">
      <c r="A635" s="51"/>
      <c r="B635" s="51"/>
      <c r="C635" s="51"/>
      <c r="D635" s="51"/>
      <c r="E635" s="49"/>
      <c r="F635" s="49"/>
      <c r="G635" s="59"/>
      <c r="H635" s="59"/>
      <c r="I635" s="49"/>
      <c r="J635" s="49"/>
      <c r="K635" s="49"/>
      <c r="L635" s="49"/>
      <c r="M635" s="49"/>
      <c r="N635" s="49"/>
      <c r="O635" s="49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/>
    </row>
    <row r="636" spans="1:33" ht="13" x14ac:dyDescent="0.15">
      <c r="A636" s="51"/>
      <c r="B636" s="51"/>
      <c r="C636" s="51"/>
      <c r="D636" s="51"/>
      <c r="E636" s="49"/>
      <c r="F636" s="49"/>
      <c r="G636" s="59"/>
      <c r="H636" s="59"/>
      <c r="I636" s="49"/>
      <c r="J636" s="49"/>
      <c r="K636" s="49"/>
      <c r="L636" s="49"/>
      <c r="M636" s="49"/>
      <c r="N636" s="49"/>
      <c r="O636" s="49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</row>
    <row r="637" spans="1:33" ht="13" x14ac:dyDescent="0.15">
      <c r="A637" s="51"/>
      <c r="B637" s="51"/>
      <c r="C637" s="51"/>
      <c r="D637" s="51"/>
      <c r="E637" s="49"/>
      <c r="F637" s="49"/>
      <c r="G637" s="59"/>
      <c r="H637" s="59"/>
      <c r="I637" s="49"/>
      <c r="J637" s="49"/>
      <c r="K637" s="49"/>
      <c r="L637" s="49"/>
      <c r="M637" s="49"/>
      <c r="N637" s="49"/>
      <c r="O637" s="49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/>
      <c r="AG637" s="51"/>
    </row>
    <row r="638" spans="1:33" ht="13" x14ac:dyDescent="0.15">
      <c r="A638" s="51"/>
      <c r="B638" s="51"/>
      <c r="C638" s="51"/>
      <c r="D638" s="51"/>
      <c r="E638" s="49"/>
      <c r="F638" s="49"/>
      <c r="G638" s="59"/>
      <c r="H638" s="59"/>
      <c r="I638" s="49"/>
      <c r="J638" s="49"/>
      <c r="K638" s="49"/>
      <c r="L638" s="49"/>
      <c r="M638" s="49"/>
      <c r="N638" s="49"/>
      <c r="O638" s="49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  <c r="AG638" s="51"/>
    </row>
    <row r="639" spans="1:33" ht="13" x14ac:dyDescent="0.15">
      <c r="A639" s="51"/>
      <c r="B639" s="51"/>
      <c r="C639" s="51"/>
      <c r="D639" s="51"/>
      <c r="E639" s="49"/>
      <c r="F639" s="49"/>
      <c r="G639" s="59"/>
      <c r="H639" s="59"/>
      <c r="I639" s="49"/>
      <c r="J639" s="49"/>
      <c r="K639" s="49"/>
      <c r="L639" s="49"/>
      <c r="M639" s="49"/>
      <c r="N639" s="49"/>
      <c r="O639" s="49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/>
      <c r="AG639" s="51"/>
    </row>
    <row r="640" spans="1:33" ht="13" x14ac:dyDescent="0.15">
      <c r="A640" s="51"/>
      <c r="B640" s="51"/>
      <c r="C640" s="51"/>
      <c r="D640" s="51"/>
      <c r="E640" s="49"/>
      <c r="F640" s="49"/>
      <c r="G640" s="59"/>
      <c r="H640" s="59"/>
      <c r="I640" s="49"/>
      <c r="J640" s="49"/>
      <c r="K640" s="49"/>
      <c r="L640" s="49"/>
      <c r="M640" s="49"/>
      <c r="N640" s="49"/>
      <c r="O640" s="49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  <c r="AG640" s="51"/>
    </row>
    <row r="641" spans="1:33" ht="13" x14ac:dyDescent="0.15">
      <c r="A641" s="51"/>
      <c r="B641" s="51"/>
      <c r="C641" s="51"/>
      <c r="D641" s="51"/>
      <c r="E641" s="49"/>
      <c r="F641" s="49"/>
      <c r="G641" s="59"/>
      <c r="H641" s="59"/>
      <c r="I641" s="49"/>
      <c r="J641" s="49"/>
      <c r="K641" s="49"/>
      <c r="L641" s="49"/>
      <c r="M641" s="49"/>
      <c r="N641" s="49"/>
      <c r="O641" s="49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/>
      <c r="AG641" s="51"/>
    </row>
    <row r="642" spans="1:33" ht="13" x14ac:dyDescent="0.15">
      <c r="A642" s="51"/>
      <c r="B642" s="51"/>
      <c r="C642" s="51"/>
      <c r="D642" s="51"/>
      <c r="E642" s="49"/>
      <c r="F642" s="49"/>
      <c r="G642" s="59"/>
      <c r="H642" s="59"/>
      <c r="I642" s="49"/>
      <c r="J642" s="49"/>
      <c r="K642" s="49"/>
      <c r="L642" s="49"/>
      <c r="M642" s="49"/>
      <c r="N642" s="49"/>
      <c r="O642" s="49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  <c r="AE642" s="51"/>
      <c r="AF642" s="51"/>
      <c r="AG642" s="51"/>
    </row>
    <row r="643" spans="1:33" ht="13" x14ac:dyDescent="0.15">
      <c r="A643" s="51"/>
      <c r="B643" s="51"/>
      <c r="C643" s="51"/>
      <c r="D643" s="51"/>
      <c r="E643" s="49"/>
      <c r="F643" s="49"/>
      <c r="G643" s="59"/>
      <c r="H643" s="59"/>
      <c r="I643" s="49"/>
      <c r="J643" s="49"/>
      <c r="K643" s="49"/>
      <c r="L643" s="49"/>
      <c r="M643" s="49"/>
      <c r="N643" s="49"/>
      <c r="O643" s="49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  <c r="AG643" s="51"/>
    </row>
    <row r="644" spans="1:33" ht="13" x14ac:dyDescent="0.15">
      <c r="A644" s="51"/>
      <c r="B644" s="51"/>
      <c r="C644" s="51"/>
      <c r="D644" s="51"/>
      <c r="E644" s="49"/>
      <c r="F644" s="49"/>
      <c r="G644" s="59"/>
      <c r="H644" s="59"/>
      <c r="I644" s="49"/>
      <c r="J644" s="49"/>
      <c r="K644" s="49"/>
      <c r="L644" s="49"/>
      <c r="M644" s="49"/>
      <c r="N644" s="49"/>
      <c r="O644" s="49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  <c r="AC644" s="51"/>
      <c r="AD644" s="51"/>
      <c r="AE644" s="51"/>
      <c r="AF644" s="51"/>
      <c r="AG644" s="51"/>
    </row>
    <row r="645" spans="1:33" ht="13" x14ac:dyDescent="0.15">
      <c r="A645" s="51"/>
      <c r="B645" s="51"/>
      <c r="C645" s="51"/>
      <c r="D645" s="51"/>
      <c r="E645" s="49"/>
      <c r="F645" s="49"/>
      <c r="G645" s="59"/>
      <c r="H645" s="59"/>
      <c r="I645" s="49"/>
      <c r="J645" s="49"/>
      <c r="K645" s="49"/>
      <c r="L645" s="49"/>
      <c r="M645" s="49"/>
      <c r="N645" s="49"/>
      <c r="O645" s="49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  <c r="AE645" s="51"/>
      <c r="AF645" s="51"/>
      <c r="AG645" s="51"/>
    </row>
    <row r="646" spans="1:33" ht="13" x14ac:dyDescent="0.15">
      <c r="A646" s="51"/>
      <c r="B646" s="51"/>
      <c r="C646" s="51"/>
      <c r="D646" s="51"/>
      <c r="E646" s="49"/>
      <c r="F646" s="49"/>
      <c r="G646" s="59"/>
      <c r="H646" s="59"/>
      <c r="I646" s="49"/>
      <c r="J646" s="49"/>
      <c r="K646" s="49"/>
      <c r="L646" s="49"/>
      <c r="M646" s="49"/>
      <c r="N646" s="49"/>
      <c r="O646" s="49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  <c r="AE646" s="51"/>
      <c r="AF646" s="51"/>
      <c r="AG646" s="51"/>
    </row>
    <row r="647" spans="1:33" ht="13" x14ac:dyDescent="0.15">
      <c r="A647" s="51"/>
      <c r="B647" s="51"/>
      <c r="C647" s="51"/>
      <c r="D647" s="51"/>
      <c r="E647" s="49"/>
      <c r="F647" s="49"/>
      <c r="G647" s="59"/>
      <c r="H647" s="59"/>
      <c r="I647" s="49"/>
      <c r="J647" s="49"/>
      <c r="K647" s="49"/>
      <c r="L647" s="49"/>
      <c r="M647" s="49"/>
      <c r="N647" s="49"/>
      <c r="O647" s="49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  <c r="AG647" s="51"/>
    </row>
    <row r="648" spans="1:33" ht="13" x14ac:dyDescent="0.15">
      <c r="A648" s="51"/>
      <c r="B648" s="51"/>
      <c r="C648" s="51"/>
      <c r="D648" s="51"/>
      <c r="E648" s="49"/>
      <c r="F648" s="49"/>
      <c r="G648" s="59"/>
      <c r="H648" s="59"/>
      <c r="I648" s="49"/>
      <c r="J648" s="49"/>
      <c r="K648" s="49"/>
      <c r="L648" s="49"/>
      <c r="M648" s="49"/>
      <c r="N648" s="49"/>
      <c r="O648" s="49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</row>
    <row r="649" spans="1:33" ht="13" x14ac:dyDescent="0.15">
      <c r="A649" s="51"/>
      <c r="B649" s="51"/>
      <c r="C649" s="51"/>
      <c r="D649" s="51"/>
      <c r="E649" s="49"/>
      <c r="F649" s="49"/>
      <c r="G649" s="59"/>
      <c r="H649" s="59"/>
      <c r="I649" s="49"/>
      <c r="J649" s="49"/>
      <c r="K649" s="49"/>
      <c r="L649" s="49"/>
      <c r="M649" s="49"/>
      <c r="N649" s="49"/>
      <c r="O649" s="49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</row>
    <row r="650" spans="1:33" ht="13" x14ac:dyDescent="0.15">
      <c r="A650" s="51"/>
      <c r="B650" s="51"/>
      <c r="C650" s="51"/>
      <c r="D650" s="51"/>
      <c r="E650" s="49"/>
      <c r="F650" s="49"/>
      <c r="G650" s="59"/>
      <c r="H650" s="59"/>
      <c r="I650" s="49"/>
      <c r="J650" s="49"/>
      <c r="K650" s="49"/>
      <c r="L650" s="49"/>
      <c r="M650" s="49"/>
      <c r="N650" s="49"/>
      <c r="O650" s="49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</row>
    <row r="651" spans="1:33" ht="13" x14ac:dyDescent="0.15">
      <c r="A651" s="51"/>
      <c r="B651" s="51"/>
      <c r="C651" s="51"/>
      <c r="D651" s="51"/>
      <c r="E651" s="49"/>
      <c r="F651" s="49"/>
      <c r="G651" s="59"/>
      <c r="H651" s="59"/>
      <c r="I651" s="49"/>
      <c r="J651" s="49"/>
      <c r="K651" s="49"/>
      <c r="L651" s="49"/>
      <c r="M651" s="49"/>
      <c r="N651" s="49"/>
      <c r="O651" s="49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</row>
    <row r="652" spans="1:33" ht="13" x14ac:dyDescent="0.15">
      <c r="A652" s="51"/>
      <c r="B652" s="51"/>
      <c r="C652" s="51"/>
      <c r="D652" s="51"/>
      <c r="E652" s="49"/>
      <c r="F652" s="49"/>
      <c r="G652" s="59"/>
      <c r="H652" s="59"/>
      <c r="I652" s="49"/>
      <c r="J652" s="49"/>
      <c r="K652" s="49"/>
      <c r="L652" s="49"/>
      <c r="M652" s="49"/>
      <c r="N652" s="49"/>
      <c r="O652" s="49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  <c r="AG652" s="51"/>
    </row>
    <row r="653" spans="1:33" ht="13" x14ac:dyDescent="0.15">
      <c r="A653" s="51"/>
      <c r="B653" s="51"/>
      <c r="C653" s="51"/>
      <c r="D653" s="51"/>
      <c r="E653" s="49"/>
      <c r="F653" s="49"/>
      <c r="G653" s="59"/>
      <c r="H653" s="59"/>
      <c r="I653" s="49"/>
      <c r="J653" s="49"/>
      <c r="K653" s="49"/>
      <c r="L653" s="49"/>
      <c r="M653" s="49"/>
      <c r="N653" s="49"/>
      <c r="O653" s="49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</row>
    <row r="654" spans="1:33" ht="13" x14ac:dyDescent="0.15">
      <c r="A654" s="51"/>
      <c r="B654" s="51"/>
      <c r="C654" s="51"/>
      <c r="D654" s="51"/>
      <c r="E654" s="49"/>
      <c r="F654" s="49"/>
      <c r="G654" s="59"/>
      <c r="H654" s="59"/>
      <c r="I654" s="49"/>
      <c r="J654" s="49"/>
      <c r="K654" s="49"/>
      <c r="L654" s="49"/>
      <c r="M654" s="49"/>
      <c r="N654" s="49"/>
      <c r="O654" s="49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/>
      <c r="AG654" s="51"/>
    </row>
    <row r="655" spans="1:33" ht="13" x14ac:dyDescent="0.15">
      <c r="A655" s="51"/>
      <c r="B655" s="51"/>
      <c r="C655" s="51"/>
      <c r="D655" s="51"/>
      <c r="E655" s="49"/>
      <c r="F655" s="49"/>
      <c r="G655" s="59"/>
      <c r="H655" s="59"/>
      <c r="I655" s="49"/>
      <c r="J655" s="49"/>
      <c r="K655" s="49"/>
      <c r="L655" s="49"/>
      <c r="M655" s="49"/>
      <c r="N655" s="49"/>
      <c r="O655" s="49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/>
    </row>
    <row r="656" spans="1:33" ht="13" x14ac:dyDescent="0.15">
      <c r="A656" s="51"/>
      <c r="B656" s="51"/>
      <c r="C656" s="51"/>
      <c r="D656" s="51"/>
      <c r="E656" s="49"/>
      <c r="F656" s="49"/>
      <c r="G656" s="59"/>
      <c r="H656" s="59"/>
      <c r="I656" s="49"/>
      <c r="J656" s="49"/>
      <c r="K656" s="49"/>
      <c r="L656" s="49"/>
      <c r="M656" s="49"/>
      <c r="N656" s="49"/>
      <c r="O656" s="49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/>
    </row>
    <row r="657" spans="1:33" ht="13" x14ac:dyDescent="0.15">
      <c r="A657" s="51"/>
      <c r="B657" s="51"/>
      <c r="C657" s="51"/>
      <c r="D657" s="51"/>
      <c r="E657" s="49"/>
      <c r="F657" s="49"/>
      <c r="G657" s="59"/>
      <c r="H657" s="59"/>
      <c r="I657" s="49"/>
      <c r="J657" s="49"/>
      <c r="K657" s="49"/>
      <c r="L657" s="49"/>
      <c r="M657" s="49"/>
      <c r="N657" s="49"/>
      <c r="O657" s="49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</row>
    <row r="658" spans="1:33" ht="13" x14ac:dyDescent="0.15">
      <c r="A658" s="51"/>
      <c r="B658" s="51"/>
      <c r="C658" s="51"/>
      <c r="D658" s="51"/>
      <c r="E658" s="49"/>
      <c r="F658" s="49"/>
      <c r="G658" s="59"/>
      <c r="H658" s="59"/>
      <c r="I658" s="49"/>
      <c r="J658" s="49"/>
      <c r="K658" s="49"/>
      <c r="L658" s="49"/>
      <c r="M658" s="49"/>
      <c r="N658" s="49"/>
      <c r="O658" s="49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</row>
    <row r="659" spans="1:33" ht="13" x14ac:dyDescent="0.15">
      <c r="A659" s="51"/>
      <c r="B659" s="51"/>
      <c r="C659" s="51"/>
      <c r="D659" s="51"/>
      <c r="E659" s="49"/>
      <c r="F659" s="49"/>
      <c r="G659" s="59"/>
      <c r="H659" s="59"/>
      <c r="I659" s="49"/>
      <c r="J659" s="49"/>
      <c r="K659" s="49"/>
      <c r="L659" s="49"/>
      <c r="M659" s="49"/>
      <c r="N659" s="49"/>
      <c r="O659" s="49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</row>
    <row r="660" spans="1:33" ht="13" x14ac:dyDescent="0.15">
      <c r="A660" s="51"/>
      <c r="B660" s="51"/>
      <c r="C660" s="51"/>
      <c r="D660" s="51"/>
      <c r="E660" s="49"/>
      <c r="F660" s="49"/>
      <c r="G660" s="59"/>
      <c r="H660" s="59"/>
      <c r="I660" s="49"/>
      <c r="J660" s="49"/>
      <c r="K660" s="49"/>
      <c r="L660" s="49"/>
      <c r="M660" s="49"/>
      <c r="N660" s="49"/>
      <c r="O660" s="49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/>
      <c r="AG660" s="51"/>
    </row>
    <row r="661" spans="1:33" ht="13" x14ac:dyDescent="0.15">
      <c r="A661" s="51"/>
      <c r="B661" s="51"/>
      <c r="C661" s="51"/>
      <c r="D661" s="51"/>
      <c r="E661" s="49"/>
      <c r="F661" s="49"/>
      <c r="G661" s="59"/>
      <c r="H661" s="59"/>
      <c r="I661" s="49"/>
      <c r="J661" s="49"/>
      <c r="K661" s="49"/>
      <c r="L661" s="49"/>
      <c r="M661" s="49"/>
      <c r="N661" s="49"/>
      <c r="O661" s="49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/>
      <c r="AG661" s="51"/>
    </row>
    <row r="662" spans="1:33" ht="13" x14ac:dyDescent="0.15">
      <c r="A662" s="51"/>
      <c r="B662" s="51"/>
      <c r="C662" s="51"/>
      <c r="D662" s="51"/>
      <c r="E662" s="49"/>
      <c r="F662" s="49"/>
      <c r="G662" s="59"/>
      <c r="H662" s="59"/>
      <c r="I662" s="49"/>
      <c r="J662" s="49"/>
      <c r="K662" s="49"/>
      <c r="L662" s="49"/>
      <c r="M662" s="49"/>
      <c r="N662" s="49"/>
      <c r="O662" s="49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/>
      <c r="AG662" s="51"/>
    </row>
    <row r="663" spans="1:33" ht="13" x14ac:dyDescent="0.15">
      <c r="A663" s="51"/>
      <c r="B663" s="51"/>
      <c r="C663" s="51"/>
      <c r="D663" s="51"/>
      <c r="E663" s="49"/>
      <c r="F663" s="49"/>
      <c r="G663" s="59"/>
      <c r="H663" s="59"/>
      <c r="I663" s="49"/>
      <c r="J663" s="49"/>
      <c r="K663" s="49"/>
      <c r="L663" s="49"/>
      <c r="M663" s="49"/>
      <c r="N663" s="49"/>
      <c r="O663" s="49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/>
      <c r="AG663" s="51"/>
    </row>
    <row r="664" spans="1:33" ht="13" x14ac:dyDescent="0.15">
      <c r="A664" s="51"/>
      <c r="B664" s="51"/>
      <c r="C664" s="51"/>
      <c r="D664" s="51"/>
      <c r="E664" s="49"/>
      <c r="F664" s="49"/>
      <c r="G664" s="59"/>
      <c r="H664" s="59"/>
      <c r="I664" s="49"/>
      <c r="J664" s="49"/>
      <c r="K664" s="49"/>
      <c r="L664" s="49"/>
      <c r="M664" s="49"/>
      <c r="N664" s="49"/>
      <c r="O664" s="49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</row>
    <row r="665" spans="1:33" ht="13" x14ac:dyDescent="0.15">
      <c r="A665" s="51"/>
      <c r="B665" s="51"/>
      <c r="C665" s="51"/>
      <c r="D665" s="51"/>
      <c r="E665" s="49"/>
      <c r="F665" s="49"/>
      <c r="G665" s="59"/>
      <c r="H665" s="59"/>
      <c r="I665" s="49"/>
      <c r="J665" s="49"/>
      <c r="K665" s="49"/>
      <c r="L665" s="49"/>
      <c r="M665" s="49"/>
      <c r="N665" s="49"/>
      <c r="O665" s="49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</row>
    <row r="666" spans="1:33" ht="13" x14ac:dyDescent="0.15">
      <c r="A666" s="51"/>
      <c r="B666" s="51"/>
      <c r="C666" s="51"/>
      <c r="D666" s="51"/>
      <c r="E666" s="49"/>
      <c r="F666" s="49"/>
      <c r="G666" s="59"/>
      <c r="H666" s="59"/>
      <c r="I666" s="49"/>
      <c r="J666" s="49"/>
      <c r="K666" s="49"/>
      <c r="L666" s="49"/>
      <c r="M666" s="49"/>
      <c r="N666" s="49"/>
      <c r="O666" s="49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</row>
    <row r="667" spans="1:33" ht="13" x14ac:dyDescent="0.15">
      <c r="A667" s="51"/>
      <c r="B667" s="51"/>
      <c r="C667" s="51"/>
      <c r="D667" s="51"/>
      <c r="E667" s="49"/>
      <c r="F667" s="49"/>
      <c r="G667" s="59"/>
      <c r="H667" s="59"/>
      <c r="I667" s="49"/>
      <c r="J667" s="49"/>
      <c r="K667" s="49"/>
      <c r="L667" s="49"/>
      <c r="M667" s="49"/>
      <c r="N667" s="49"/>
      <c r="O667" s="49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</row>
    <row r="668" spans="1:33" ht="13" x14ac:dyDescent="0.15">
      <c r="A668" s="51"/>
      <c r="B668" s="51"/>
      <c r="C668" s="51"/>
      <c r="D668" s="51"/>
      <c r="E668" s="49"/>
      <c r="F668" s="49"/>
      <c r="G668" s="59"/>
      <c r="H668" s="59"/>
      <c r="I668" s="49"/>
      <c r="J668" s="49"/>
      <c r="K668" s="49"/>
      <c r="L668" s="49"/>
      <c r="M668" s="49"/>
      <c r="N668" s="49"/>
      <c r="O668" s="49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/>
      <c r="AG668" s="51"/>
    </row>
    <row r="669" spans="1:33" ht="13" x14ac:dyDescent="0.15">
      <c r="A669" s="51"/>
      <c r="B669" s="51"/>
      <c r="C669" s="51"/>
      <c r="D669" s="51"/>
      <c r="E669" s="49"/>
      <c r="F669" s="49"/>
      <c r="G669" s="59"/>
      <c r="H669" s="59"/>
      <c r="I669" s="49"/>
      <c r="J669" s="49"/>
      <c r="K669" s="49"/>
      <c r="L669" s="49"/>
      <c r="M669" s="49"/>
      <c r="N669" s="49"/>
      <c r="O669" s="49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  <c r="AG669" s="51"/>
    </row>
    <row r="670" spans="1:33" ht="13" x14ac:dyDescent="0.15">
      <c r="A670" s="51"/>
      <c r="B670" s="51"/>
      <c r="C670" s="51"/>
      <c r="D670" s="51"/>
      <c r="E670" s="49"/>
      <c r="F670" s="49"/>
      <c r="G670" s="59"/>
      <c r="H670" s="59"/>
      <c r="I670" s="49"/>
      <c r="J670" s="49"/>
      <c r="K670" s="49"/>
      <c r="L670" s="49"/>
      <c r="M670" s="49"/>
      <c r="N670" s="49"/>
      <c r="O670" s="49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/>
      <c r="AG670" s="51"/>
    </row>
    <row r="671" spans="1:33" ht="13" x14ac:dyDescent="0.15">
      <c r="A671" s="51"/>
      <c r="B671" s="51"/>
      <c r="C671" s="51"/>
      <c r="D671" s="51"/>
      <c r="E671" s="49"/>
      <c r="F671" s="49"/>
      <c r="G671" s="59"/>
      <c r="H671" s="59"/>
      <c r="I671" s="49"/>
      <c r="J671" s="49"/>
      <c r="K671" s="49"/>
      <c r="L671" s="49"/>
      <c r="M671" s="49"/>
      <c r="N671" s="49"/>
      <c r="O671" s="49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  <c r="AG671" s="51"/>
    </row>
    <row r="672" spans="1:33" ht="13" x14ac:dyDescent="0.15">
      <c r="A672" s="51"/>
      <c r="B672" s="51"/>
      <c r="C672" s="51"/>
      <c r="D672" s="51"/>
      <c r="E672" s="49"/>
      <c r="F672" s="49"/>
      <c r="G672" s="59"/>
      <c r="H672" s="59"/>
      <c r="I672" s="49"/>
      <c r="J672" s="49"/>
      <c r="K672" s="49"/>
      <c r="L672" s="49"/>
      <c r="M672" s="49"/>
      <c r="N672" s="49"/>
      <c r="O672" s="49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  <c r="AC672" s="51"/>
      <c r="AD672" s="51"/>
      <c r="AE672" s="51"/>
      <c r="AF672" s="51"/>
      <c r="AG672" s="51"/>
    </row>
    <row r="673" spans="1:33" ht="13" x14ac:dyDescent="0.15">
      <c r="A673" s="51"/>
      <c r="B673" s="51"/>
      <c r="C673" s="51"/>
      <c r="D673" s="51"/>
      <c r="E673" s="49"/>
      <c r="F673" s="49"/>
      <c r="G673" s="59"/>
      <c r="H673" s="59"/>
      <c r="I673" s="49"/>
      <c r="J673" s="49"/>
      <c r="K673" s="49"/>
      <c r="L673" s="49"/>
      <c r="M673" s="49"/>
      <c r="N673" s="49"/>
      <c r="O673" s="49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/>
      <c r="AG673" s="51"/>
    </row>
    <row r="674" spans="1:33" ht="13" x14ac:dyDescent="0.15">
      <c r="A674" s="51"/>
      <c r="B674" s="51"/>
      <c r="C674" s="51"/>
      <c r="D674" s="51"/>
      <c r="E674" s="49"/>
      <c r="F674" s="49"/>
      <c r="G674" s="59"/>
      <c r="H674" s="59"/>
      <c r="I674" s="49"/>
      <c r="J674" s="49"/>
      <c r="K674" s="49"/>
      <c r="L674" s="49"/>
      <c r="M674" s="49"/>
      <c r="N674" s="49"/>
      <c r="O674" s="49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/>
      <c r="AG674" s="51"/>
    </row>
    <row r="675" spans="1:33" ht="13" x14ac:dyDescent="0.15">
      <c r="A675" s="51"/>
      <c r="B675" s="51"/>
      <c r="C675" s="51"/>
      <c r="D675" s="51"/>
      <c r="E675" s="49"/>
      <c r="F675" s="49"/>
      <c r="G675" s="59"/>
      <c r="H675" s="59"/>
      <c r="I675" s="49"/>
      <c r="J675" s="49"/>
      <c r="K675" s="49"/>
      <c r="L675" s="49"/>
      <c r="M675" s="49"/>
      <c r="N675" s="49"/>
      <c r="O675" s="49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  <c r="AC675" s="51"/>
      <c r="AD675" s="51"/>
      <c r="AE675" s="51"/>
      <c r="AF675" s="51"/>
      <c r="AG675" s="51"/>
    </row>
    <row r="676" spans="1:33" ht="13" x14ac:dyDescent="0.15">
      <c r="A676" s="51"/>
      <c r="B676" s="51"/>
      <c r="C676" s="51"/>
      <c r="D676" s="51"/>
      <c r="E676" s="49"/>
      <c r="F676" s="49"/>
      <c r="G676" s="59"/>
      <c r="H676" s="59"/>
      <c r="I676" s="49"/>
      <c r="J676" s="49"/>
      <c r="K676" s="49"/>
      <c r="L676" s="49"/>
      <c r="M676" s="49"/>
      <c r="N676" s="49"/>
      <c r="O676" s="49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/>
      <c r="AG676" s="51"/>
    </row>
    <row r="677" spans="1:33" ht="13" x14ac:dyDescent="0.15">
      <c r="A677" s="51"/>
      <c r="B677" s="51"/>
      <c r="C677" s="51"/>
      <c r="D677" s="51"/>
      <c r="E677" s="49"/>
      <c r="F677" s="49"/>
      <c r="G677" s="59"/>
      <c r="H677" s="59"/>
      <c r="I677" s="49"/>
      <c r="J677" s="49"/>
      <c r="K677" s="49"/>
      <c r="L677" s="49"/>
      <c r="M677" s="49"/>
      <c r="N677" s="49"/>
      <c r="O677" s="49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/>
      <c r="AG677" s="51"/>
    </row>
    <row r="678" spans="1:33" ht="13" x14ac:dyDescent="0.15">
      <c r="A678" s="51"/>
      <c r="B678" s="51"/>
      <c r="C678" s="51"/>
      <c r="D678" s="51"/>
      <c r="E678" s="49"/>
      <c r="F678" s="49"/>
      <c r="G678" s="59"/>
      <c r="H678" s="59"/>
      <c r="I678" s="49"/>
      <c r="J678" s="49"/>
      <c r="K678" s="49"/>
      <c r="L678" s="49"/>
      <c r="M678" s="49"/>
      <c r="N678" s="49"/>
      <c r="O678" s="49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/>
      <c r="AG678" s="51"/>
    </row>
    <row r="679" spans="1:33" ht="13" x14ac:dyDescent="0.15">
      <c r="A679" s="51"/>
      <c r="B679" s="51"/>
      <c r="C679" s="51"/>
      <c r="D679" s="51"/>
      <c r="E679" s="49"/>
      <c r="F679" s="49"/>
      <c r="G679" s="59"/>
      <c r="H679" s="59"/>
      <c r="I679" s="49"/>
      <c r="J679" s="49"/>
      <c r="K679" s="49"/>
      <c r="L679" s="49"/>
      <c r="M679" s="49"/>
      <c r="N679" s="49"/>
      <c r="O679" s="49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  <c r="AC679" s="51"/>
      <c r="AD679" s="51"/>
      <c r="AE679" s="51"/>
      <c r="AF679" s="51"/>
      <c r="AG679" s="51"/>
    </row>
    <row r="680" spans="1:33" ht="13" x14ac:dyDescent="0.15">
      <c r="A680" s="51"/>
      <c r="B680" s="51"/>
      <c r="C680" s="51"/>
      <c r="D680" s="51"/>
      <c r="E680" s="49"/>
      <c r="F680" s="49"/>
      <c r="G680" s="59"/>
      <c r="H680" s="59"/>
      <c r="I680" s="49"/>
      <c r="J680" s="49"/>
      <c r="K680" s="49"/>
      <c r="L680" s="49"/>
      <c r="M680" s="49"/>
      <c r="N680" s="49"/>
      <c r="O680" s="49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/>
      <c r="AG680" s="51"/>
    </row>
    <row r="681" spans="1:33" ht="13" x14ac:dyDescent="0.15">
      <c r="A681" s="51"/>
      <c r="B681" s="51"/>
      <c r="C681" s="51"/>
      <c r="D681" s="51"/>
      <c r="E681" s="49"/>
      <c r="F681" s="49"/>
      <c r="G681" s="59"/>
      <c r="H681" s="59"/>
      <c r="I681" s="49"/>
      <c r="J681" s="49"/>
      <c r="K681" s="49"/>
      <c r="L681" s="49"/>
      <c r="M681" s="49"/>
      <c r="N681" s="49"/>
      <c r="O681" s="49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</row>
    <row r="682" spans="1:33" ht="13" x14ac:dyDescent="0.15">
      <c r="A682" s="51"/>
      <c r="B682" s="51"/>
      <c r="C682" s="51"/>
      <c r="D682" s="51"/>
      <c r="E682" s="49"/>
      <c r="F682" s="49"/>
      <c r="G682" s="59"/>
      <c r="H682" s="59"/>
      <c r="I682" s="49"/>
      <c r="J682" s="49"/>
      <c r="K682" s="49"/>
      <c r="L682" s="49"/>
      <c r="M682" s="49"/>
      <c r="N682" s="49"/>
      <c r="O682" s="49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</row>
    <row r="683" spans="1:33" ht="13" x14ac:dyDescent="0.15">
      <c r="A683" s="51"/>
      <c r="B683" s="51"/>
      <c r="C683" s="51"/>
      <c r="D683" s="51"/>
      <c r="E683" s="49"/>
      <c r="F683" s="49"/>
      <c r="G683" s="59"/>
      <c r="H683" s="59"/>
      <c r="I683" s="49"/>
      <c r="J683" s="49"/>
      <c r="K683" s="49"/>
      <c r="L683" s="49"/>
      <c r="M683" s="49"/>
      <c r="N683" s="49"/>
      <c r="O683" s="49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/>
      <c r="AG683" s="51"/>
    </row>
    <row r="684" spans="1:33" ht="13" x14ac:dyDescent="0.15">
      <c r="A684" s="51"/>
      <c r="B684" s="51"/>
      <c r="C684" s="51"/>
      <c r="D684" s="51"/>
      <c r="E684" s="49"/>
      <c r="F684" s="49"/>
      <c r="G684" s="59"/>
      <c r="H684" s="59"/>
      <c r="I684" s="49"/>
      <c r="J684" s="49"/>
      <c r="K684" s="49"/>
      <c r="L684" s="49"/>
      <c r="M684" s="49"/>
      <c r="N684" s="49"/>
      <c r="O684" s="49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/>
      <c r="AG684" s="51"/>
    </row>
    <row r="685" spans="1:33" ht="13" x14ac:dyDescent="0.15">
      <c r="A685" s="51"/>
      <c r="B685" s="51"/>
      <c r="C685" s="51"/>
      <c r="D685" s="51"/>
      <c r="E685" s="49"/>
      <c r="F685" s="49"/>
      <c r="G685" s="59"/>
      <c r="H685" s="59"/>
      <c r="I685" s="49"/>
      <c r="J685" s="49"/>
      <c r="K685" s="49"/>
      <c r="L685" s="49"/>
      <c r="M685" s="49"/>
      <c r="N685" s="49"/>
      <c r="O685" s="49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/>
      <c r="AG685" s="51"/>
    </row>
    <row r="686" spans="1:33" ht="13" x14ac:dyDescent="0.15">
      <c r="A686" s="51"/>
      <c r="B686" s="51"/>
      <c r="C686" s="51"/>
      <c r="D686" s="51"/>
      <c r="E686" s="49"/>
      <c r="F686" s="49"/>
      <c r="G686" s="59"/>
      <c r="H686" s="59"/>
      <c r="I686" s="49"/>
      <c r="J686" s="49"/>
      <c r="K686" s="49"/>
      <c r="L686" s="49"/>
      <c r="M686" s="49"/>
      <c r="N686" s="49"/>
      <c r="O686" s="49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</row>
    <row r="687" spans="1:33" ht="13" x14ac:dyDescent="0.15">
      <c r="A687" s="51"/>
      <c r="B687" s="51"/>
      <c r="C687" s="51"/>
      <c r="D687" s="51"/>
      <c r="E687" s="49"/>
      <c r="F687" s="49"/>
      <c r="G687" s="59"/>
      <c r="H687" s="59"/>
      <c r="I687" s="49"/>
      <c r="J687" s="49"/>
      <c r="K687" s="49"/>
      <c r="L687" s="49"/>
      <c r="M687" s="49"/>
      <c r="N687" s="49"/>
      <c r="O687" s="49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</row>
    <row r="688" spans="1:33" ht="13" x14ac:dyDescent="0.15">
      <c r="A688" s="51"/>
      <c r="B688" s="51"/>
      <c r="C688" s="51"/>
      <c r="D688" s="51"/>
      <c r="E688" s="49"/>
      <c r="F688" s="49"/>
      <c r="G688" s="59"/>
      <c r="H688" s="59"/>
      <c r="I688" s="49"/>
      <c r="J688" s="49"/>
      <c r="K688" s="49"/>
      <c r="L688" s="49"/>
      <c r="M688" s="49"/>
      <c r="N688" s="49"/>
      <c r="O688" s="49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/>
      <c r="AG688" s="51"/>
    </row>
    <row r="689" spans="1:33" ht="13" x14ac:dyDescent="0.15">
      <c r="A689" s="51"/>
      <c r="B689" s="51"/>
      <c r="C689" s="51"/>
      <c r="D689" s="51"/>
      <c r="E689" s="49"/>
      <c r="F689" s="49"/>
      <c r="G689" s="59"/>
      <c r="H689" s="59"/>
      <c r="I689" s="49"/>
      <c r="J689" s="49"/>
      <c r="K689" s="49"/>
      <c r="L689" s="49"/>
      <c r="M689" s="49"/>
      <c r="N689" s="49"/>
      <c r="O689" s="49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/>
      <c r="AG689" s="51"/>
    </row>
    <row r="690" spans="1:33" ht="13" x14ac:dyDescent="0.15">
      <c r="A690" s="51"/>
      <c r="B690" s="51"/>
      <c r="C690" s="51"/>
      <c r="D690" s="51"/>
      <c r="E690" s="49"/>
      <c r="F690" s="49"/>
      <c r="G690" s="59"/>
      <c r="H690" s="59"/>
      <c r="I690" s="49"/>
      <c r="J690" s="49"/>
      <c r="K690" s="49"/>
      <c r="L690" s="49"/>
      <c r="M690" s="49"/>
      <c r="N690" s="49"/>
      <c r="O690" s="49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/>
      <c r="AG690" s="51"/>
    </row>
    <row r="691" spans="1:33" ht="13" x14ac:dyDescent="0.15">
      <c r="A691" s="51"/>
      <c r="B691" s="51"/>
      <c r="C691" s="51"/>
      <c r="D691" s="51"/>
      <c r="E691" s="49"/>
      <c r="F691" s="49"/>
      <c r="G691" s="59"/>
      <c r="H691" s="59"/>
      <c r="I691" s="49"/>
      <c r="J691" s="49"/>
      <c r="K691" s="49"/>
      <c r="L691" s="49"/>
      <c r="M691" s="49"/>
      <c r="N691" s="49"/>
      <c r="O691" s="49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  <c r="AE691" s="51"/>
      <c r="AF691" s="51"/>
      <c r="AG691" s="51"/>
    </row>
    <row r="692" spans="1:33" ht="13" x14ac:dyDescent="0.15">
      <c r="A692" s="51"/>
      <c r="B692" s="51"/>
      <c r="C692" s="51"/>
      <c r="D692" s="51"/>
      <c r="E692" s="49"/>
      <c r="F692" s="49"/>
      <c r="G692" s="59"/>
      <c r="H692" s="59"/>
      <c r="I692" s="49"/>
      <c r="J692" s="49"/>
      <c r="K692" s="49"/>
      <c r="L692" s="49"/>
      <c r="M692" s="49"/>
      <c r="N692" s="49"/>
      <c r="O692" s="49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  <c r="AE692" s="51"/>
      <c r="AF692" s="51"/>
      <c r="AG692" s="51"/>
    </row>
    <row r="693" spans="1:33" ht="13" x14ac:dyDescent="0.15">
      <c r="A693" s="51"/>
      <c r="B693" s="51"/>
      <c r="C693" s="51"/>
      <c r="D693" s="51"/>
      <c r="E693" s="49"/>
      <c r="F693" s="49"/>
      <c r="G693" s="59"/>
      <c r="H693" s="59"/>
      <c r="I693" s="49"/>
      <c r="J693" s="49"/>
      <c r="K693" s="49"/>
      <c r="L693" s="49"/>
      <c r="M693" s="49"/>
      <c r="N693" s="49"/>
      <c r="O693" s="49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</row>
    <row r="694" spans="1:33" ht="13" x14ac:dyDescent="0.15">
      <c r="A694" s="51"/>
      <c r="B694" s="51"/>
      <c r="C694" s="51"/>
      <c r="D694" s="51"/>
      <c r="E694" s="49"/>
      <c r="F694" s="49"/>
      <c r="G694" s="59"/>
      <c r="H694" s="59"/>
      <c r="I694" s="49"/>
      <c r="J694" s="49"/>
      <c r="K694" s="49"/>
      <c r="L694" s="49"/>
      <c r="M694" s="49"/>
      <c r="N694" s="49"/>
      <c r="O694" s="49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</row>
    <row r="695" spans="1:33" ht="13" x14ac:dyDescent="0.15">
      <c r="A695" s="51"/>
      <c r="B695" s="51"/>
      <c r="C695" s="51"/>
      <c r="D695" s="51"/>
      <c r="E695" s="49"/>
      <c r="F695" s="49"/>
      <c r="G695" s="59"/>
      <c r="H695" s="59"/>
      <c r="I695" s="49"/>
      <c r="J695" s="49"/>
      <c r="K695" s="49"/>
      <c r="L695" s="49"/>
      <c r="M695" s="49"/>
      <c r="N695" s="49"/>
      <c r="O695" s="49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/>
      <c r="AG695" s="51"/>
    </row>
    <row r="696" spans="1:33" ht="13" x14ac:dyDescent="0.15">
      <c r="A696" s="51"/>
      <c r="B696" s="51"/>
      <c r="C696" s="51"/>
      <c r="D696" s="51"/>
      <c r="E696" s="49"/>
      <c r="F696" s="49"/>
      <c r="G696" s="59"/>
      <c r="H696" s="59"/>
      <c r="I696" s="49"/>
      <c r="J696" s="49"/>
      <c r="K696" s="49"/>
      <c r="L696" s="49"/>
      <c r="M696" s="49"/>
      <c r="N696" s="49"/>
      <c r="O696" s="49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/>
      <c r="AG696" s="51"/>
    </row>
    <row r="697" spans="1:33" ht="13" x14ac:dyDescent="0.15">
      <c r="A697" s="51"/>
      <c r="B697" s="51"/>
      <c r="C697" s="51"/>
      <c r="D697" s="51"/>
      <c r="E697" s="49"/>
      <c r="F697" s="49"/>
      <c r="G697" s="59"/>
      <c r="H697" s="59"/>
      <c r="I697" s="49"/>
      <c r="J697" s="49"/>
      <c r="K697" s="49"/>
      <c r="L697" s="49"/>
      <c r="M697" s="49"/>
      <c r="N697" s="49"/>
      <c r="O697" s="49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/>
      <c r="AG697" s="51"/>
    </row>
    <row r="698" spans="1:33" ht="13" x14ac:dyDescent="0.15">
      <c r="A698" s="51"/>
      <c r="B698" s="51"/>
      <c r="C698" s="51"/>
      <c r="D698" s="51"/>
      <c r="E698" s="49"/>
      <c r="F698" s="49"/>
      <c r="G698" s="59"/>
      <c r="H698" s="59"/>
      <c r="I698" s="49"/>
      <c r="J698" s="49"/>
      <c r="K698" s="49"/>
      <c r="L698" s="49"/>
      <c r="M698" s="49"/>
      <c r="N698" s="49"/>
      <c r="O698" s="49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/>
      <c r="AG698" s="51"/>
    </row>
    <row r="699" spans="1:33" ht="13" x14ac:dyDescent="0.15">
      <c r="A699" s="51"/>
      <c r="B699" s="51"/>
      <c r="C699" s="51"/>
      <c r="D699" s="51"/>
      <c r="E699" s="49"/>
      <c r="F699" s="49"/>
      <c r="G699" s="59"/>
      <c r="H699" s="59"/>
      <c r="I699" s="49"/>
      <c r="J699" s="49"/>
      <c r="K699" s="49"/>
      <c r="L699" s="49"/>
      <c r="M699" s="49"/>
      <c r="N699" s="49"/>
      <c r="O699" s="49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/>
      <c r="AG699" s="51"/>
    </row>
    <row r="700" spans="1:33" ht="13" x14ac:dyDescent="0.15">
      <c r="A700" s="51"/>
      <c r="B700" s="51"/>
      <c r="C700" s="51"/>
      <c r="D700" s="51"/>
      <c r="E700" s="49"/>
      <c r="F700" s="49"/>
      <c r="G700" s="59"/>
      <c r="H700" s="59"/>
      <c r="I700" s="49"/>
      <c r="J700" s="49"/>
      <c r="K700" s="49"/>
      <c r="L700" s="49"/>
      <c r="M700" s="49"/>
      <c r="N700" s="49"/>
      <c r="O700" s="49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</row>
    <row r="701" spans="1:33" ht="13" x14ac:dyDescent="0.15">
      <c r="A701" s="51"/>
      <c r="B701" s="51"/>
      <c r="C701" s="51"/>
      <c r="D701" s="51"/>
      <c r="E701" s="49"/>
      <c r="F701" s="49"/>
      <c r="G701" s="59"/>
      <c r="H701" s="59"/>
      <c r="I701" s="49"/>
      <c r="J701" s="49"/>
      <c r="K701" s="49"/>
      <c r="L701" s="49"/>
      <c r="M701" s="49"/>
      <c r="N701" s="49"/>
      <c r="O701" s="49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</row>
    <row r="702" spans="1:33" ht="13" x14ac:dyDescent="0.15">
      <c r="A702" s="51"/>
      <c r="B702" s="51"/>
      <c r="C702" s="51"/>
      <c r="D702" s="51"/>
      <c r="E702" s="49"/>
      <c r="F702" s="49"/>
      <c r="G702" s="59"/>
      <c r="H702" s="59"/>
      <c r="I702" s="49"/>
      <c r="J702" s="49"/>
      <c r="K702" s="49"/>
      <c r="L702" s="49"/>
      <c r="M702" s="49"/>
      <c r="N702" s="49"/>
      <c r="O702" s="49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/>
      <c r="AG702" s="51"/>
    </row>
    <row r="703" spans="1:33" ht="13" x14ac:dyDescent="0.15">
      <c r="A703" s="51"/>
      <c r="B703" s="51"/>
      <c r="C703" s="51"/>
      <c r="D703" s="51"/>
      <c r="E703" s="49"/>
      <c r="F703" s="49"/>
      <c r="G703" s="59"/>
      <c r="H703" s="59"/>
      <c r="I703" s="49"/>
      <c r="J703" s="49"/>
      <c r="K703" s="49"/>
      <c r="L703" s="49"/>
      <c r="M703" s="49"/>
      <c r="N703" s="49"/>
      <c r="O703" s="49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/>
      <c r="AG703" s="51"/>
    </row>
    <row r="704" spans="1:33" ht="13" x14ac:dyDescent="0.15">
      <c r="A704" s="51"/>
      <c r="B704" s="51"/>
      <c r="C704" s="51"/>
      <c r="D704" s="51"/>
      <c r="E704" s="49"/>
      <c r="F704" s="49"/>
      <c r="G704" s="59"/>
      <c r="H704" s="59"/>
      <c r="I704" s="49"/>
      <c r="J704" s="49"/>
      <c r="K704" s="49"/>
      <c r="L704" s="49"/>
      <c r="M704" s="49"/>
      <c r="N704" s="49"/>
      <c r="O704" s="49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/>
      <c r="AG704" s="51"/>
    </row>
    <row r="705" spans="1:33" ht="13" x14ac:dyDescent="0.15">
      <c r="A705" s="51"/>
      <c r="B705" s="51"/>
      <c r="C705" s="51"/>
      <c r="D705" s="51"/>
      <c r="E705" s="49"/>
      <c r="F705" s="49"/>
      <c r="G705" s="59"/>
      <c r="H705" s="59"/>
      <c r="I705" s="49"/>
      <c r="J705" s="49"/>
      <c r="K705" s="49"/>
      <c r="L705" s="49"/>
      <c r="M705" s="49"/>
      <c r="N705" s="49"/>
      <c r="O705" s="49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/>
      <c r="AG705" s="51"/>
    </row>
    <row r="706" spans="1:33" ht="13" x14ac:dyDescent="0.15">
      <c r="A706" s="51"/>
      <c r="B706" s="51"/>
      <c r="C706" s="51"/>
      <c r="D706" s="51"/>
      <c r="E706" s="49"/>
      <c r="F706" s="49"/>
      <c r="G706" s="59"/>
      <c r="H706" s="59"/>
      <c r="I706" s="49"/>
      <c r="J706" s="49"/>
      <c r="K706" s="49"/>
      <c r="L706" s="49"/>
      <c r="M706" s="49"/>
      <c r="N706" s="49"/>
      <c r="O706" s="49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/>
      <c r="AG706" s="51"/>
    </row>
    <row r="707" spans="1:33" ht="13" x14ac:dyDescent="0.15">
      <c r="A707" s="51"/>
      <c r="B707" s="51"/>
      <c r="C707" s="51"/>
      <c r="D707" s="51"/>
      <c r="E707" s="49"/>
      <c r="F707" s="49"/>
      <c r="G707" s="59"/>
      <c r="H707" s="59"/>
      <c r="I707" s="49"/>
      <c r="J707" s="49"/>
      <c r="K707" s="49"/>
      <c r="L707" s="49"/>
      <c r="M707" s="49"/>
      <c r="N707" s="49"/>
      <c r="O707" s="49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/>
      <c r="AG707" s="51"/>
    </row>
    <row r="708" spans="1:33" ht="13" x14ac:dyDescent="0.15">
      <c r="A708" s="51"/>
      <c r="B708" s="51"/>
      <c r="C708" s="51"/>
      <c r="D708" s="51"/>
      <c r="E708" s="49"/>
      <c r="F708" s="49"/>
      <c r="G708" s="59"/>
      <c r="H708" s="59"/>
      <c r="I708" s="49"/>
      <c r="J708" s="49"/>
      <c r="K708" s="49"/>
      <c r="L708" s="49"/>
      <c r="M708" s="49"/>
      <c r="N708" s="49"/>
      <c r="O708" s="49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</row>
    <row r="709" spans="1:33" ht="13" x14ac:dyDescent="0.15">
      <c r="A709" s="51"/>
      <c r="B709" s="51"/>
      <c r="C709" s="51"/>
      <c r="D709" s="51"/>
      <c r="E709" s="49"/>
      <c r="F709" s="49"/>
      <c r="G709" s="59"/>
      <c r="H709" s="59"/>
      <c r="I709" s="49"/>
      <c r="J709" s="49"/>
      <c r="K709" s="49"/>
      <c r="L709" s="49"/>
      <c r="M709" s="49"/>
      <c r="N709" s="49"/>
      <c r="O709" s="49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</row>
    <row r="710" spans="1:33" ht="13" x14ac:dyDescent="0.15">
      <c r="A710" s="51"/>
      <c r="B710" s="51"/>
      <c r="C710" s="51"/>
      <c r="D710" s="51"/>
      <c r="E710" s="49"/>
      <c r="F710" s="49"/>
      <c r="G710" s="59"/>
      <c r="H710" s="59"/>
      <c r="I710" s="49"/>
      <c r="J710" s="49"/>
      <c r="K710" s="49"/>
      <c r="L710" s="49"/>
      <c r="M710" s="49"/>
      <c r="N710" s="49"/>
      <c r="O710" s="49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/>
      <c r="AG710" s="51"/>
    </row>
    <row r="711" spans="1:33" ht="13" x14ac:dyDescent="0.15">
      <c r="A711" s="51"/>
      <c r="B711" s="51"/>
      <c r="C711" s="51"/>
      <c r="D711" s="51"/>
      <c r="E711" s="49"/>
      <c r="F711" s="49"/>
      <c r="G711" s="59"/>
      <c r="H711" s="59"/>
      <c r="I711" s="49"/>
      <c r="J711" s="49"/>
      <c r="K711" s="49"/>
      <c r="L711" s="49"/>
      <c r="M711" s="49"/>
      <c r="N711" s="49"/>
      <c r="O711" s="49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/>
    </row>
    <row r="712" spans="1:33" ht="13" x14ac:dyDescent="0.15">
      <c r="A712" s="51"/>
      <c r="B712" s="51"/>
      <c r="C712" s="51"/>
      <c r="D712" s="51"/>
      <c r="E712" s="49"/>
      <c r="F712" s="49"/>
      <c r="G712" s="59"/>
      <c r="H712" s="59"/>
      <c r="I712" s="49"/>
      <c r="J712" s="49"/>
      <c r="K712" s="49"/>
      <c r="L712" s="49"/>
      <c r="M712" s="49"/>
      <c r="N712" s="49"/>
      <c r="O712" s="49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</row>
    <row r="713" spans="1:33" ht="13" x14ac:dyDescent="0.15">
      <c r="A713" s="51"/>
      <c r="B713" s="51"/>
      <c r="C713" s="51"/>
      <c r="D713" s="51"/>
      <c r="E713" s="49"/>
      <c r="F713" s="49"/>
      <c r="G713" s="59"/>
      <c r="H713" s="59"/>
      <c r="I713" s="49"/>
      <c r="J713" s="49"/>
      <c r="K713" s="49"/>
      <c r="L713" s="49"/>
      <c r="M713" s="49"/>
      <c r="N713" s="49"/>
      <c r="O713" s="49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</row>
    <row r="714" spans="1:33" ht="13" x14ac:dyDescent="0.15">
      <c r="A714" s="51"/>
      <c r="B714" s="51"/>
      <c r="C714" s="51"/>
      <c r="D714" s="51"/>
      <c r="E714" s="49"/>
      <c r="F714" s="49"/>
      <c r="G714" s="59"/>
      <c r="H714" s="59"/>
      <c r="I714" s="49"/>
      <c r="J714" s="49"/>
      <c r="K714" s="49"/>
      <c r="L714" s="49"/>
      <c r="M714" s="49"/>
      <c r="N714" s="49"/>
      <c r="O714" s="49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/>
    </row>
    <row r="715" spans="1:33" ht="13" x14ac:dyDescent="0.15">
      <c r="A715" s="51"/>
      <c r="B715" s="51"/>
      <c r="C715" s="51"/>
      <c r="D715" s="51"/>
      <c r="E715" s="49"/>
      <c r="F715" s="49"/>
      <c r="G715" s="59"/>
      <c r="H715" s="59"/>
      <c r="I715" s="49"/>
      <c r="J715" s="49"/>
      <c r="K715" s="49"/>
      <c r="L715" s="49"/>
      <c r="M715" s="49"/>
      <c r="N715" s="49"/>
      <c r="O715" s="49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</row>
    <row r="716" spans="1:33" ht="13" x14ac:dyDescent="0.15">
      <c r="A716" s="51"/>
      <c r="B716" s="51"/>
      <c r="C716" s="51"/>
      <c r="D716" s="51"/>
      <c r="E716" s="49"/>
      <c r="F716" s="49"/>
      <c r="G716" s="59"/>
      <c r="H716" s="59"/>
      <c r="I716" s="49"/>
      <c r="J716" s="49"/>
      <c r="K716" s="49"/>
      <c r="L716" s="49"/>
      <c r="M716" s="49"/>
      <c r="N716" s="49"/>
      <c r="O716" s="49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</row>
    <row r="717" spans="1:33" ht="13" x14ac:dyDescent="0.15">
      <c r="A717" s="51"/>
      <c r="B717" s="51"/>
      <c r="C717" s="51"/>
      <c r="D717" s="51"/>
      <c r="E717" s="49"/>
      <c r="F717" s="49"/>
      <c r="G717" s="59"/>
      <c r="H717" s="59"/>
      <c r="I717" s="49"/>
      <c r="J717" s="49"/>
      <c r="K717" s="49"/>
      <c r="L717" s="49"/>
      <c r="M717" s="49"/>
      <c r="N717" s="49"/>
      <c r="O717" s="49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</row>
    <row r="718" spans="1:33" ht="13" x14ac:dyDescent="0.15">
      <c r="A718" s="51"/>
      <c r="B718" s="51"/>
      <c r="C718" s="51"/>
      <c r="D718" s="51"/>
      <c r="E718" s="49"/>
      <c r="F718" s="49"/>
      <c r="G718" s="59"/>
      <c r="H718" s="59"/>
      <c r="I718" s="49"/>
      <c r="J718" s="49"/>
      <c r="K718" s="49"/>
      <c r="L718" s="49"/>
      <c r="M718" s="49"/>
      <c r="N718" s="49"/>
      <c r="O718" s="49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/>
      <c r="AG718" s="51"/>
    </row>
    <row r="719" spans="1:33" ht="13" x14ac:dyDescent="0.15">
      <c r="A719" s="51"/>
      <c r="B719" s="51"/>
      <c r="C719" s="51"/>
      <c r="D719" s="51"/>
      <c r="E719" s="49"/>
      <c r="F719" s="49"/>
      <c r="G719" s="59"/>
      <c r="H719" s="59"/>
      <c r="I719" s="49"/>
      <c r="J719" s="49"/>
      <c r="K719" s="49"/>
      <c r="L719" s="49"/>
      <c r="M719" s="49"/>
      <c r="N719" s="49"/>
      <c r="O719" s="49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/>
    </row>
    <row r="720" spans="1:33" ht="13" x14ac:dyDescent="0.15">
      <c r="A720" s="51"/>
      <c r="B720" s="51"/>
      <c r="C720" s="51"/>
      <c r="D720" s="51"/>
      <c r="E720" s="49"/>
      <c r="F720" s="49"/>
      <c r="G720" s="59"/>
      <c r="H720" s="59"/>
      <c r="I720" s="49"/>
      <c r="J720" s="49"/>
      <c r="K720" s="49"/>
      <c r="L720" s="49"/>
      <c r="M720" s="49"/>
      <c r="N720" s="49"/>
      <c r="O720" s="49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/>
    </row>
    <row r="721" spans="1:33" ht="13" x14ac:dyDescent="0.15">
      <c r="A721" s="51"/>
      <c r="B721" s="51"/>
      <c r="C721" s="51"/>
      <c r="D721" s="51"/>
      <c r="E721" s="49"/>
      <c r="F721" s="49"/>
      <c r="G721" s="59"/>
      <c r="H721" s="59"/>
      <c r="I721" s="49"/>
      <c r="J721" s="49"/>
      <c r="K721" s="49"/>
      <c r="L721" s="49"/>
      <c r="M721" s="49"/>
      <c r="N721" s="49"/>
      <c r="O721" s="49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/>
      <c r="AG721" s="51"/>
    </row>
    <row r="722" spans="1:33" ht="13" x14ac:dyDescent="0.15">
      <c r="A722" s="51"/>
      <c r="B722" s="51"/>
      <c r="C722" s="51"/>
      <c r="D722" s="51"/>
      <c r="E722" s="49"/>
      <c r="F722" s="49"/>
      <c r="G722" s="59"/>
      <c r="H722" s="59"/>
      <c r="I722" s="49"/>
      <c r="J722" s="49"/>
      <c r="K722" s="49"/>
      <c r="L722" s="49"/>
      <c r="M722" s="49"/>
      <c r="N722" s="49"/>
      <c r="O722" s="49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/>
      <c r="AG722" s="51"/>
    </row>
    <row r="723" spans="1:33" ht="13" x14ac:dyDescent="0.15">
      <c r="A723" s="51"/>
      <c r="B723" s="51"/>
      <c r="C723" s="51"/>
      <c r="D723" s="51"/>
      <c r="E723" s="49"/>
      <c r="F723" s="49"/>
      <c r="G723" s="59"/>
      <c r="H723" s="59"/>
      <c r="I723" s="49"/>
      <c r="J723" s="49"/>
      <c r="K723" s="49"/>
      <c r="L723" s="49"/>
      <c r="M723" s="49"/>
      <c r="N723" s="49"/>
      <c r="O723" s="49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/>
      <c r="AG723" s="51"/>
    </row>
    <row r="724" spans="1:33" ht="13" x14ac:dyDescent="0.15">
      <c r="A724" s="51"/>
      <c r="B724" s="51"/>
      <c r="C724" s="51"/>
      <c r="D724" s="51"/>
      <c r="E724" s="49"/>
      <c r="F724" s="49"/>
      <c r="G724" s="59"/>
      <c r="H724" s="59"/>
      <c r="I724" s="49"/>
      <c r="J724" s="49"/>
      <c r="K724" s="49"/>
      <c r="L724" s="49"/>
      <c r="M724" s="49"/>
      <c r="N724" s="49"/>
      <c r="O724" s="49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/>
      <c r="AG724" s="51"/>
    </row>
    <row r="725" spans="1:33" ht="13" x14ac:dyDescent="0.15">
      <c r="A725" s="51"/>
      <c r="B725" s="51"/>
      <c r="C725" s="51"/>
      <c r="D725" s="51"/>
      <c r="E725" s="49"/>
      <c r="F725" s="49"/>
      <c r="G725" s="59"/>
      <c r="H725" s="59"/>
      <c r="I725" s="49"/>
      <c r="J725" s="49"/>
      <c r="K725" s="49"/>
      <c r="L725" s="49"/>
      <c r="M725" s="49"/>
      <c r="N725" s="49"/>
      <c r="O725" s="49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  <c r="AG725" s="51"/>
    </row>
    <row r="726" spans="1:33" ht="13" x14ac:dyDescent="0.15">
      <c r="A726" s="51"/>
      <c r="B726" s="51"/>
      <c r="C726" s="51"/>
      <c r="D726" s="51"/>
      <c r="E726" s="49"/>
      <c r="F726" s="49"/>
      <c r="G726" s="59"/>
      <c r="H726" s="59"/>
      <c r="I726" s="49"/>
      <c r="J726" s="49"/>
      <c r="K726" s="49"/>
      <c r="L726" s="49"/>
      <c r="M726" s="49"/>
      <c r="N726" s="49"/>
      <c r="O726" s="49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/>
      <c r="AG726" s="51"/>
    </row>
    <row r="727" spans="1:33" ht="13" x14ac:dyDescent="0.15">
      <c r="A727" s="51"/>
      <c r="B727" s="51"/>
      <c r="C727" s="51"/>
      <c r="D727" s="51"/>
      <c r="E727" s="49"/>
      <c r="F727" s="49"/>
      <c r="G727" s="59"/>
      <c r="H727" s="59"/>
      <c r="I727" s="49"/>
      <c r="J727" s="49"/>
      <c r="K727" s="49"/>
      <c r="L727" s="49"/>
      <c r="M727" s="49"/>
      <c r="N727" s="49"/>
      <c r="O727" s="49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  <c r="AG727" s="51"/>
    </row>
    <row r="728" spans="1:33" ht="13" x14ac:dyDescent="0.15">
      <c r="A728" s="51"/>
      <c r="B728" s="51"/>
      <c r="C728" s="51"/>
      <c r="D728" s="51"/>
      <c r="E728" s="49"/>
      <c r="F728" s="49"/>
      <c r="G728" s="59"/>
      <c r="H728" s="59"/>
      <c r="I728" s="49"/>
      <c r="J728" s="49"/>
      <c r="K728" s="49"/>
      <c r="L728" s="49"/>
      <c r="M728" s="49"/>
      <c r="N728" s="49"/>
      <c r="O728" s="49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/>
      <c r="AG728" s="51"/>
    </row>
    <row r="729" spans="1:33" ht="13" x14ac:dyDescent="0.15">
      <c r="A729" s="51"/>
      <c r="B729" s="51"/>
      <c r="C729" s="51"/>
      <c r="D729" s="51"/>
      <c r="E729" s="49"/>
      <c r="F729" s="49"/>
      <c r="G729" s="59"/>
      <c r="H729" s="59"/>
      <c r="I729" s="49"/>
      <c r="J729" s="49"/>
      <c r="K729" s="49"/>
      <c r="L729" s="49"/>
      <c r="M729" s="49"/>
      <c r="N729" s="49"/>
      <c r="O729" s="49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</row>
    <row r="730" spans="1:33" ht="13" x14ac:dyDescent="0.15">
      <c r="A730" s="51"/>
      <c r="B730" s="51"/>
      <c r="C730" s="51"/>
      <c r="D730" s="51"/>
      <c r="E730" s="49"/>
      <c r="F730" s="49"/>
      <c r="G730" s="59"/>
      <c r="H730" s="59"/>
      <c r="I730" s="49"/>
      <c r="J730" s="49"/>
      <c r="K730" s="49"/>
      <c r="L730" s="49"/>
      <c r="M730" s="49"/>
      <c r="N730" s="49"/>
      <c r="O730" s="49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/>
      <c r="AG730" s="51"/>
    </row>
    <row r="731" spans="1:33" ht="13" x14ac:dyDescent="0.15">
      <c r="A731" s="51"/>
      <c r="B731" s="51"/>
      <c r="C731" s="51"/>
      <c r="D731" s="51"/>
      <c r="E731" s="49"/>
      <c r="F731" s="49"/>
      <c r="G731" s="59"/>
      <c r="H731" s="59"/>
      <c r="I731" s="49"/>
      <c r="J731" s="49"/>
      <c r="K731" s="49"/>
      <c r="L731" s="49"/>
      <c r="M731" s="49"/>
      <c r="N731" s="49"/>
      <c r="O731" s="49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/>
      <c r="AG731" s="51"/>
    </row>
    <row r="732" spans="1:33" ht="13" x14ac:dyDescent="0.15">
      <c r="A732" s="51"/>
      <c r="B732" s="51"/>
      <c r="C732" s="51"/>
      <c r="D732" s="51"/>
      <c r="E732" s="49"/>
      <c r="F732" s="49"/>
      <c r="G732" s="59"/>
      <c r="H732" s="59"/>
      <c r="I732" s="49"/>
      <c r="J732" s="49"/>
      <c r="K732" s="49"/>
      <c r="L732" s="49"/>
      <c r="M732" s="49"/>
      <c r="N732" s="49"/>
      <c r="O732" s="49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</row>
    <row r="733" spans="1:33" ht="13" x14ac:dyDescent="0.15">
      <c r="A733" s="51"/>
      <c r="B733" s="51"/>
      <c r="C733" s="51"/>
      <c r="D733" s="51"/>
      <c r="E733" s="49"/>
      <c r="F733" s="49"/>
      <c r="G733" s="59"/>
      <c r="H733" s="59"/>
      <c r="I733" s="49"/>
      <c r="J733" s="49"/>
      <c r="K733" s="49"/>
      <c r="L733" s="49"/>
      <c r="M733" s="49"/>
      <c r="N733" s="49"/>
      <c r="O733" s="49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/>
      <c r="AG733" s="51"/>
    </row>
    <row r="734" spans="1:33" ht="13" x14ac:dyDescent="0.15">
      <c r="A734" s="51"/>
      <c r="B734" s="51"/>
      <c r="C734" s="51"/>
      <c r="D734" s="51"/>
      <c r="E734" s="49"/>
      <c r="F734" s="49"/>
      <c r="G734" s="59"/>
      <c r="H734" s="59"/>
      <c r="I734" s="49"/>
      <c r="J734" s="49"/>
      <c r="K734" s="49"/>
      <c r="L734" s="49"/>
      <c r="M734" s="49"/>
      <c r="N734" s="49"/>
      <c r="O734" s="49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/>
    </row>
    <row r="735" spans="1:33" ht="13" x14ac:dyDescent="0.15">
      <c r="A735" s="51"/>
      <c r="B735" s="51"/>
      <c r="C735" s="51"/>
      <c r="D735" s="51"/>
      <c r="E735" s="49"/>
      <c r="F735" s="49"/>
      <c r="G735" s="59"/>
      <c r="H735" s="59"/>
      <c r="I735" s="49"/>
      <c r="J735" s="49"/>
      <c r="K735" s="49"/>
      <c r="L735" s="49"/>
      <c r="M735" s="49"/>
      <c r="N735" s="49"/>
      <c r="O735" s="49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/>
    </row>
    <row r="736" spans="1:33" ht="13" x14ac:dyDescent="0.15">
      <c r="A736" s="51"/>
      <c r="B736" s="51"/>
      <c r="C736" s="51"/>
      <c r="D736" s="51"/>
      <c r="E736" s="49"/>
      <c r="F736" s="49"/>
      <c r="G736" s="59"/>
      <c r="H736" s="59"/>
      <c r="I736" s="49"/>
      <c r="J736" s="49"/>
      <c r="K736" s="49"/>
      <c r="L736" s="49"/>
      <c r="M736" s="49"/>
      <c r="N736" s="49"/>
      <c r="O736" s="49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/>
      <c r="AG736" s="51"/>
    </row>
    <row r="737" spans="1:33" ht="13" x14ac:dyDescent="0.15">
      <c r="A737" s="51"/>
      <c r="B737" s="51"/>
      <c r="C737" s="51"/>
      <c r="D737" s="51"/>
      <c r="E737" s="49"/>
      <c r="F737" s="49"/>
      <c r="G737" s="59"/>
      <c r="H737" s="59"/>
      <c r="I737" s="49"/>
      <c r="J737" s="49"/>
      <c r="K737" s="49"/>
      <c r="L737" s="49"/>
      <c r="M737" s="49"/>
      <c r="N737" s="49"/>
      <c r="O737" s="49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  <c r="AG737" s="51"/>
    </row>
    <row r="738" spans="1:33" ht="13" x14ac:dyDescent="0.15">
      <c r="A738" s="51"/>
      <c r="B738" s="51"/>
      <c r="C738" s="51"/>
      <c r="D738" s="51"/>
      <c r="E738" s="49"/>
      <c r="F738" s="49"/>
      <c r="G738" s="59"/>
      <c r="H738" s="59"/>
      <c r="I738" s="49"/>
      <c r="J738" s="49"/>
      <c r="K738" s="49"/>
      <c r="L738" s="49"/>
      <c r="M738" s="49"/>
      <c r="N738" s="49"/>
      <c r="O738" s="49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/>
    </row>
    <row r="739" spans="1:33" ht="13" x14ac:dyDescent="0.15">
      <c r="A739" s="51"/>
      <c r="B739" s="51"/>
      <c r="C739" s="51"/>
      <c r="D739" s="51"/>
      <c r="E739" s="49"/>
      <c r="F739" s="49"/>
      <c r="G739" s="59"/>
      <c r="H739" s="59"/>
      <c r="I739" s="49"/>
      <c r="J739" s="49"/>
      <c r="K739" s="49"/>
      <c r="L739" s="49"/>
      <c r="M739" s="49"/>
      <c r="N739" s="49"/>
      <c r="O739" s="49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/>
    </row>
    <row r="740" spans="1:33" ht="13" x14ac:dyDescent="0.15">
      <c r="A740" s="51"/>
      <c r="B740" s="51"/>
      <c r="C740" s="51"/>
      <c r="D740" s="51"/>
      <c r="E740" s="49"/>
      <c r="F740" s="49"/>
      <c r="G740" s="59"/>
      <c r="H740" s="59"/>
      <c r="I740" s="49"/>
      <c r="J740" s="49"/>
      <c r="K740" s="49"/>
      <c r="L740" s="49"/>
      <c r="M740" s="49"/>
      <c r="N740" s="49"/>
      <c r="O740" s="49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/>
      <c r="AG740" s="51"/>
    </row>
    <row r="741" spans="1:33" ht="13" x14ac:dyDescent="0.15">
      <c r="A741" s="51"/>
      <c r="B741" s="51"/>
      <c r="C741" s="51"/>
      <c r="D741" s="51"/>
      <c r="E741" s="49"/>
      <c r="F741" s="49"/>
      <c r="G741" s="59"/>
      <c r="H741" s="59"/>
      <c r="I741" s="49"/>
      <c r="J741" s="49"/>
      <c r="K741" s="49"/>
      <c r="L741" s="49"/>
      <c r="M741" s="49"/>
      <c r="N741" s="49"/>
      <c r="O741" s="49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  <c r="AG741" s="51"/>
    </row>
    <row r="742" spans="1:33" ht="13" x14ac:dyDescent="0.15">
      <c r="A742" s="51"/>
      <c r="B742" s="51"/>
      <c r="C742" s="51"/>
      <c r="D742" s="51"/>
      <c r="E742" s="49"/>
      <c r="F742" s="49"/>
      <c r="G742" s="59"/>
      <c r="H742" s="59"/>
      <c r="I742" s="49"/>
      <c r="J742" s="49"/>
      <c r="K742" s="49"/>
      <c r="L742" s="49"/>
      <c r="M742" s="49"/>
      <c r="N742" s="49"/>
      <c r="O742" s="49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</row>
    <row r="743" spans="1:33" ht="13" x14ac:dyDescent="0.15">
      <c r="A743" s="51"/>
      <c r="B743" s="51"/>
      <c r="C743" s="51"/>
      <c r="D743" s="51"/>
      <c r="E743" s="49"/>
      <c r="F743" s="49"/>
      <c r="G743" s="59"/>
      <c r="H743" s="59"/>
      <c r="I743" s="49"/>
      <c r="J743" s="49"/>
      <c r="K743" s="49"/>
      <c r="L743" s="49"/>
      <c r="M743" s="49"/>
      <c r="N743" s="49"/>
      <c r="O743" s="49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</row>
    <row r="744" spans="1:33" ht="13" x14ac:dyDescent="0.15">
      <c r="A744" s="51"/>
      <c r="B744" s="51"/>
      <c r="C744" s="51"/>
      <c r="D744" s="51"/>
      <c r="E744" s="49"/>
      <c r="F744" s="49"/>
      <c r="G744" s="59"/>
      <c r="H744" s="59"/>
      <c r="I744" s="49"/>
      <c r="J744" s="49"/>
      <c r="K744" s="49"/>
      <c r="L744" s="49"/>
      <c r="M744" s="49"/>
      <c r="N744" s="49"/>
      <c r="O744" s="49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</row>
    <row r="745" spans="1:33" ht="13" x14ac:dyDescent="0.15">
      <c r="A745" s="51"/>
      <c r="B745" s="51"/>
      <c r="C745" s="51"/>
      <c r="D745" s="51"/>
      <c r="E745" s="49"/>
      <c r="F745" s="49"/>
      <c r="G745" s="59"/>
      <c r="H745" s="59"/>
      <c r="I745" s="49"/>
      <c r="J745" s="49"/>
      <c r="K745" s="49"/>
      <c r="L745" s="49"/>
      <c r="M745" s="49"/>
      <c r="N745" s="49"/>
      <c r="O745" s="49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/>
    </row>
    <row r="746" spans="1:33" ht="13" x14ac:dyDescent="0.15">
      <c r="A746" s="51"/>
      <c r="B746" s="51"/>
      <c r="C746" s="51"/>
      <c r="D746" s="51"/>
      <c r="E746" s="49"/>
      <c r="F746" s="49"/>
      <c r="G746" s="59"/>
      <c r="H746" s="59"/>
      <c r="I746" s="49"/>
      <c r="J746" s="49"/>
      <c r="K746" s="49"/>
      <c r="L746" s="49"/>
      <c r="M746" s="49"/>
      <c r="N746" s="49"/>
      <c r="O746" s="49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/>
      <c r="AG746" s="51"/>
    </row>
    <row r="747" spans="1:33" ht="13" x14ac:dyDescent="0.15">
      <c r="A747" s="51"/>
      <c r="B747" s="51"/>
      <c r="C747" s="51"/>
      <c r="D747" s="51"/>
      <c r="E747" s="49"/>
      <c r="F747" s="49"/>
      <c r="G747" s="59"/>
      <c r="H747" s="59"/>
      <c r="I747" s="49"/>
      <c r="J747" s="49"/>
      <c r="K747" s="49"/>
      <c r="L747" s="49"/>
      <c r="M747" s="49"/>
      <c r="N747" s="49"/>
      <c r="O747" s="49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/>
      <c r="AG747" s="51"/>
    </row>
    <row r="748" spans="1:33" ht="13" x14ac:dyDescent="0.15">
      <c r="A748" s="51"/>
      <c r="B748" s="51"/>
      <c r="C748" s="51"/>
      <c r="D748" s="51"/>
      <c r="E748" s="49"/>
      <c r="F748" s="49"/>
      <c r="G748" s="59"/>
      <c r="H748" s="59"/>
      <c r="I748" s="49"/>
      <c r="J748" s="49"/>
      <c r="K748" s="49"/>
      <c r="L748" s="49"/>
      <c r="M748" s="49"/>
      <c r="N748" s="49"/>
      <c r="O748" s="49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51"/>
      <c r="AE748" s="51"/>
      <c r="AF748" s="51"/>
      <c r="AG748" s="51"/>
    </row>
    <row r="749" spans="1:33" ht="13" x14ac:dyDescent="0.15">
      <c r="A749" s="51"/>
      <c r="B749" s="51"/>
      <c r="C749" s="51"/>
      <c r="D749" s="51"/>
      <c r="E749" s="49"/>
      <c r="F749" s="49"/>
      <c r="G749" s="59"/>
      <c r="H749" s="59"/>
      <c r="I749" s="49"/>
      <c r="J749" s="49"/>
      <c r="K749" s="49"/>
      <c r="L749" s="49"/>
      <c r="M749" s="49"/>
      <c r="N749" s="49"/>
      <c r="O749" s="49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  <c r="AC749" s="51"/>
      <c r="AD749" s="51"/>
      <c r="AE749" s="51"/>
      <c r="AF749" s="51"/>
      <c r="AG749" s="51"/>
    </row>
    <row r="750" spans="1:33" ht="13" x14ac:dyDescent="0.15">
      <c r="A750" s="51"/>
      <c r="B750" s="51"/>
      <c r="C750" s="51"/>
      <c r="D750" s="51"/>
      <c r="E750" s="49"/>
      <c r="F750" s="49"/>
      <c r="G750" s="59"/>
      <c r="H750" s="59"/>
      <c r="I750" s="49"/>
      <c r="J750" s="49"/>
      <c r="K750" s="49"/>
      <c r="L750" s="49"/>
      <c r="M750" s="49"/>
      <c r="N750" s="49"/>
      <c r="O750" s="49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/>
      <c r="AG750" s="51"/>
    </row>
    <row r="751" spans="1:33" ht="13" x14ac:dyDescent="0.15">
      <c r="A751" s="51"/>
      <c r="B751" s="51"/>
      <c r="C751" s="51"/>
      <c r="D751" s="51"/>
      <c r="E751" s="49"/>
      <c r="F751" s="49"/>
      <c r="G751" s="59"/>
      <c r="H751" s="59"/>
      <c r="I751" s="49"/>
      <c r="J751" s="49"/>
      <c r="K751" s="49"/>
      <c r="L751" s="49"/>
      <c r="M751" s="49"/>
      <c r="N751" s="49"/>
      <c r="O751" s="49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</row>
    <row r="752" spans="1:33" ht="13" x14ac:dyDescent="0.15">
      <c r="A752" s="51"/>
      <c r="B752" s="51"/>
      <c r="C752" s="51"/>
      <c r="D752" s="51"/>
      <c r="E752" s="49"/>
      <c r="F752" s="49"/>
      <c r="G752" s="59"/>
      <c r="H752" s="59"/>
      <c r="I752" s="49"/>
      <c r="J752" s="49"/>
      <c r="K752" s="49"/>
      <c r="L752" s="49"/>
      <c r="M752" s="49"/>
      <c r="N752" s="49"/>
      <c r="O752" s="49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</row>
    <row r="753" spans="1:33" ht="13" x14ac:dyDescent="0.15">
      <c r="A753" s="51"/>
      <c r="B753" s="51"/>
      <c r="C753" s="51"/>
      <c r="D753" s="51"/>
      <c r="E753" s="49"/>
      <c r="F753" s="49"/>
      <c r="G753" s="59"/>
      <c r="H753" s="59"/>
      <c r="I753" s="49"/>
      <c r="J753" s="49"/>
      <c r="K753" s="49"/>
      <c r="L753" s="49"/>
      <c r="M753" s="49"/>
      <c r="N753" s="49"/>
      <c r="O753" s="49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/>
      <c r="AG753" s="51"/>
    </row>
    <row r="754" spans="1:33" ht="13" x14ac:dyDescent="0.15">
      <c r="A754" s="51"/>
      <c r="B754" s="51"/>
      <c r="C754" s="51"/>
      <c r="D754" s="51"/>
      <c r="E754" s="49"/>
      <c r="F754" s="49"/>
      <c r="G754" s="59"/>
      <c r="H754" s="59"/>
      <c r="I754" s="49"/>
      <c r="J754" s="49"/>
      <c r="K754" s="49"/>
      <c r="L754" s="49"/>
      <c r="M754" s="49"/>
      <c r="N754" s="49"/>
      <c r="O754" s="49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/>
      <c r="AG754" s="51"/>
    </row>
    <row r="755" spans="1:33" ht="13" x14ac:dyDescent="0.15">
      <c r="A755" s="51"/>
      <c r="B755" s="51"/>
      <c r="C755" s="51"/>
      <c r="D755" s="51"/>
      <c r="E755" s="49"/>
      <c r="F755" s="49"/>
      <c r="G755" s="59"/>
      <c r="H755" s="59"/>
      <c r="I755" s="49"/>
      <c r="J755" s="49"/>
      <c r="K755" s="49"/>
      <c r="L755" s="49"/>
      <c r="M755" s="49"/>
      <c r="N755" s="49"/>
      <c r="O755" s="49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  <c r="AC755" s="51"/>
      <c r="AD755" s="51"/>
      <c r="AE755" s="51"/>
      <c r="AF755" s="51"/>
      <c r="AG755" s="51"/>
    </row>
    <row r="756" spans="1:33" ht="13" x14ac:dyDescent="0.15">
      <c r="A756" s="51"/>
      <c r="B756" s="51"/>
      <c r="C756" s="51"/>
      <c r="D756" s="51"/>
      <c r="E756" s="49"/>
      <c r="F756" s="49"/>
      <c r="G756" s="59"/>
      <c r="H756" s="59"/>
      <c r="I756" s="49"/>
      <c r="J756" s="49"/>
      <c r="K756" s="49"/>
      <c r="L756" s="49"/>
      <c r="M756" s="49"/>
      <c r="N756" s="49"/>
      <c r="O756" s="49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/>
      <c r="AG756" s="51"/>
    </row>
    <row r="757" spans="1:33" ht="13" x14ac:dyDescent="0.15">
      <c r="A757" s="51"/>
      <c r="B757" s="51"/>
      <c r="C757" s="51"/>
      <c r="D757" s="51"/>
      <c r="E757" s="49"/>
      <c r="F757" s="49"/>
      <c r="G757" s="59"/>
      <c r="H757" s="59"/>
      <c r="I757" s="49"/>
      <c r="J757" s="49"/>
      <c r="K757" s="49"/>
      <c r="L757" s="49"/>
      <c r="M757" s="49"/>
      <c r="N757" s="49"/>
      <c r="O757" s="49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  <c r="AG757" s="51"/>
    </row>
    <row r="758" spans="1:33" ht="13" x14ac:dyDescent="0.15">
      <c r="A758" s="51"/>
      <c r="B758" s="51"/>
      <c r="C758" s="51"/>
      <c r="D758" s="51"/>
      <c r="E758" s="49"/>
      <c r="F758" s="49"/>
      <c r="G758" s="59"/>
      <c r="H758" s="59"/>
      <c r="I758" s="49"/>
      <c r="J758" s="49"/>
      <c r="K758" s="49"/>
      <c r="L758" s="49"/>
      <c r="M758" s="49"/>
      <c r="N758" s="49"/>
      <c r="O758" s="49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/>
    </row>
    <row r="759" spans="1:33" ht="13" x14ac:dyDescent="0.15">
      <c r="A759" s="51"/>
      <c r="B759" s="51"/>
      <c r="C759" s="51"/>
      <c r="D759" s="51"/>
      <c r="E759" s="49"/>
      <c r="F759" s="49"/>
      <c r="G759" s="59"/>
      <c r="H759" s="59"/>
      <c r="I759" s="49"/>
      <c r="J759" s="49"/>
      <c r="K759" s="49"/>
      <c r="L759" s="49"/>
      <c r="M759" s="49"/>
      <c r="N759" s="49"/>
      <c r="O759" s="49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</row>
    <row r="760" spans="1:33" ht="13" x14ac:dyDescent="0.15">
      <c r="A760" s="51"/>
      <c r="B760" s="51"/>
      <c r="C760" s="51"/>
      <c r="D760" s="51"/>
      <c r="E760" s="49"/>
      <c r="F760" s="49"/>
      <c r="G760" s="59"/>
      <c r="H760" s="59"/>
      <c r="I760" s="49"/>
      <c r="J760" s="49"/>
      <c r="K760" s="49"/>
      <c r="L760" s="49"/>
      <c r="M760" s="49"/>
      <c r="N760" s="49"/>
      <c r="O760" s="49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/>
      <c r="AG760" s="51"/>
    </row>
    <row r="761" spans="1:33" ht="13" x14ac:dyDescent="0.15">
      <c r="A761" s="51"/>
      <c r="B761" s="51"/>
      <c r="C761" s="51"/>
      <c r="D761" s="51"/>
      <c r="E761" s="49"/>
      <c r="F761" s="49"/>
      <c r="G761" s="59"/>
      <c r="H761" s="59"/>
      <c r="I761" s="49"/>
      <c r="J761" s="49"/>
      <c r="K761" s="49"/>
      <c r="L761" s="49"/>
      <c r="M761" s="49"/>
      <c r="N761" s="49"/>
      <c r="O761" s="49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</row>
    <row r="762" spans="1:33" ht="13" x14ac:dyDescent="0.15">
      <c r="A762" s="51"/>
      <c r="B762" s="51"/>
      <c r="C762" s="51"/>
      <c r="D762" s="51"/>
      <c r="E762" s="49"/>
      <c r="F762" s="49"/>
      <c r="G762" s="59"/>
      <c r="H762" s="59"/>
      <c r="I762" s="49"/>
      <c r="J762" s="49"/>
      <c r="K762" s="49"/>
      <c r="L762" s="49"/>
      <c r="M762" s="49"/>
      <c r="N762" s="49"/>
      <c r="O762" s="49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  <c r="AG762" s="51"/>
    </row>
    <row r="763" spans="1:33" ht="13" x14ac:dyDescent="0.15">
      <c r="A763" s="51"/>
      <c r="B763" s="51"/>
      <c r="C763" s="51"/>
      <c r="D763" s="51"/>
      <c r="E763" s="49"/>
      <c r="F763" s="49"/>
      <c r="G763" s="59"/>
      <c r="H763" s="59"/>
      <c r="I763" s="49"/>
      <c r="J763" s="49"/>
      <c r="K763" s="49"/>
      <c r="L763" s="49"/>
      <c r="M763" s="49"/>
      <c r="N763" s="49"/>
      <c r="O763" s="49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  <c r="AG763" s="51"/>
    </row>
    <row r="764" spans="1:33" ht="13" x14ac:dyDescent="0.15">
      <c r="A764" s="51"/>
      <c r="B764" s="51"/>
      <c r="C764" s="51"/>
      <c r="D764" s="51"/>
      <c r="E764" s="49"/>
      <c r="F764" s="49"/>
      <c r="G764" s="59"/>
      <c r="H764" s="59"/>
      <c r="I764" s="49"/>
      <c r="J764" s="49"/>
      <c r="K764" s="49"/>
      <c r="L764" s="49"/>
      <c r="M764" s="49"/>
      <c r="N764" s="49"/>
      <c r="O764" s="49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  <c r="AG764" s="51"/>
    </row>
    <row r="765" spans="1:33" ht="13" x14ac:dyDescent="0.15">
      <c r="A765" s="51"/>
      <c r="B765" s="51"/>
      <c r="C765" s="51"/>
      <c r="D765" s="51"/>
      <c r="E765" s="49"/>
      <c r="F765" s="49"/>
      <c r="G765" s="59"/>
      <c r="H765" s="59"/>
      <c r="I765" s="49"/>
      <c r="J765" s="49"/>
      <c r="K765" s="49"/>
      <c r="L765" s="49"/>
      <c r="M765" s="49"/>
      <c r="N765" s="49"/>
      <c r="O765" s="49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  <c r="AG765" s="51"/>
    </row>
    <row r="766" spans="1:33" ht="13" x14ac:dyDescent="0.15">
      <c r="A766" s="51"/>
      <c r="B766" s="51"/>
      <c r="C766" s="51"/>
      <c r="D766" s="51"/>
      <c r="E766" s="49"/>
      <c r="F766" s="49"/>
      <c r="G766" s="59"/>
      <c r="H766" s="59"/>
      <c r="I766" s="49"/>
      <c r="J766" s="49"/>
      <c r="K766" s="49"/>
      <c r="L766" s="49"/>
      <c r="M766" s="49"/>
      <c r="N766" s="49"/>
      <c r="O766" s="49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  <c r="AG766" s="51"/>
    </row>
    <row r="767" spans="1:33" ht="13" x14ac:dyDescent="0.15">
      <c r="A767" s="51"/>
      <c r="B767" s="51"/>
      <c r="C767" s="51"/>
      <c r="D767" s="51"/>
      <c r="E767" s="49"/>
      <c r="F767" s="49"/>
      <c r="G767" s="59"/>
      <c r="H767" s="59"/>
      <c r="I767" s="49"/>
      <c r="J767" s="49"/>
      <c r="K767" s="49"/>
      <c r="L767" s="49"/>
      <c r="M767" s="49"/>
      <c r="N767" s="49"/>
      <c r="O767" s="49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  <c r="AG767" s="51"/>
    </row>
    <row r="768" spans="1:33" ht="13" x14ac:dyDescent="0.15">
      <c r="A768" s="51"/>
      <c r="B768" s="51"/>
      <c r="C768" s="51"/>
      <c r="D768" s="51"/>
      <c r="E768" s="49"/>
      <c r="F768" s="49"/>
      <c r="G768" s="59"/>
      <c r="H768" s="59"/>
      <c r="I768" s="49"/>
      <c r="J768" s="49"/>
      <c r="K768" s="49"/>
      <c r="L768" s="49"/>
      <c r="M768" s="49"/>
      <c r="N768" s="49"/>
      <c r="O768" s="49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  <c r="AG768" s="51"/>
    </row>
    <row r="769" spans="1:33" ht="13" x14ac:dyDescent="0.15">
      <c r="A769" s="51"/>
      <c r="B769" s="51"/>
      <c r="C769" s="51"/>
      <c r="D769" s="51"/>
      <c r="E769" s="49"/>
      <c r="F769" s="49"/>
      <c r="G769" s="59"/>
      <c r="H769" s="59"/>
      <c r="I769" s="49"/>
      <c r="J769" s="49"/>
      <c r="K769" s="49"/>
      <c r="L769" s="49"/>
      <c r="M769" s="49"/>
      <c r="N769" s="49"/>
      <c r="O769" s="49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  <c r="AG769" s="51"/>
    </row>
    <row r="770" spans="1:33" ht="13" x14ac:dyDescent="0.15">
      <c r="A770" s="51"/>
      <c r="B770" s="51"/>
      <c r="C770" s="51"/>
      <c r="D770" s="51"/>
      <c r="E770" s="49"/>
      <c r="F770" s="49"/>
      <c r="G770" s="59"/>
      <c r="H770" s="59"/>
      <c r="I770" s="49"/>
      <c r="J770" s="49"/>
      <c r="K770" s="49"/>
      <c r="L770" s="49"/>
      <c r="M770" s="49"/>
      <c r="N770" s="49"/>
      <c r="O770" s="49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  <c r="AE770" s="51"/>
      <c r="AF770" s="51"/>
      <c r="AG770" s="51"/>
    </row>
    <row r="771" spans="1:33" ht="13" x14ac:dyDescent="0.15">
      <c r="A771" s="51"/>
      <c r="B771" s="51"/>
      <c r="C771" s="51"/>
      <c r="D771" s="51"/>
      <c r="E771" s="49"/>
      <c r="F771" s="49"/>
      <c r="G771" s="59"/>
      <c r="H771" s="59"/>
      <c r="I771" s="49"/>
      <c r="J771" s="49"/>
      <c r="K771" s="49"/>
      <c r="L771" s="49"/>
      <c r="M771" s="49"/>
      <c r="N771" s="49"/>
      <c r="O771" s="49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  <c r="AG771" s="51"/>
    </row>
    <row r="772" spans="1:33" ht="13" x14ac:dyDescent="0.15">
      <c r="A772" s="51"/>
      <c r="B772" s="51"/>
      <c r="C772" s="51"/>
      <c r="D772" s="51"/>
      <c r="E772" s="49"/>
      <c r="F772" s="49"/>
      <c r="G772" s="59"/>
      <c r="H772" s="59"/>
      <c r="I772" s="49"/>
      <c r="J772" s="49"/>
      <c r="K772" s="49"/>
      <c r="L772" s="49"/>
      <c r="M772" s="49"/>
      <c r="N772" s="49"/>
      <c r="O772" s="49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  <c r="AG772" s="51"/>
    </row>
    <row r="773" spans="1:33" ht="13" x14ac:dyDescent="0.15">
      <c r="A773" s="51"/>
      <c r="B773" s="51"/>
      <c r="C773" s="51"/>
      <c r="D773" s="51"/>
      <c r="E773" s="49"/>
      <c r="F773" s="49"/>
      <c r="G773" s="59"/>
      <c r="H773" s="59"/>
      <c r="I773" s="49"/>
      <c r="J773" s="49"/>
      <c r="K773" s="49"/>
      <c r="L773" s="49"/>
      <c r="M773" s="49"/>
      <c r="N773" s="49"/>
      <c r="O773" s="49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51"/>
      <c r="AD773" s="51"/>
      <c r="AE773" s="51"/>
      <c r="AF773" s="51"/>
      <c r="AG773" s="51"/>
    </row>
    <row r="774" spans="1:33" ht="13" x14ac:dyDescent="0.15">
      <c r="A774" s="51"/>
      <c r="B774" s="51"/>
      <c r="C774" s="51"/>
      <c r="D774" s="51"/>
      <c r="E774" s="49"/>
      <c r="F774" s="49"/>
      <c r="G774" s="59"/>
      <c r="H774" s="59"/>
      <c r="I774" s="49"/>
      <c r="J774" s="49"/>
      <c r="K774" s="49"/>
      <c r="L774" s="49"/>
      <c r="M774" s="49"/>
      <c r="N774" s="49"/>
      <c r="O774" s="49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  <c r="AC774" s="51"/>
      <c r="AD774" s="51"/>
      <c r="AE774" s="51"/>
      <c r="AF774" s="51"/>
      <c r="AG774" s="51"/>
    </row>
    <row r="775" spans="1:33" ht="13" x14ac:dyDescent="0.15">
      <c r="A775" s="51"/>
      <c r="B775" s="51"/>
      <c r="C775" s="51"/>
      <c r="D775" s="51"/>
      <c r="E775" s="49"/>
      <c r="F775" s="49"/>
      <c r="G775" s="59"/>
      <c r="H775" s="59"/>
      <c r="I775" s="49"/>
      <c r="J775" s="49"/>
      <c r="K775" s="49"/>
      <c r="L775" s="49"/>
      <c r="M775" s="49"/>
      <c r="N775" s="49"/>
      <c r="O775" s="49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  <c r="AE775" s="51"/>
      <c r="AF775" s="51"/>
      <c r="AG775" s="51"/>
    </row>
    <row r="776" spans="1:33" ht="13" x14ac:dyDescent="0.15">
      <c r="A776" s="51"/>
      <c r="B776" s="51"/>
      <c r="C776" s="51"/>
      <c r="D776" s="51"/>
      <c r="E776" s="49"/>
      <c r="F776" s="49"/>
      <c r="G776" s="59"/>
      <c r="H776" s="59"/>
      <c r="I776" s="49"/>
      <c r="J776" s="49"/>
      <c r="K776" s="49"/>
      <c r="L776" s="49"/>
      <c r="M776" s="49"/>
      <c r="N776" s="49"/>
      <c r="O776" s="49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  <c r="AC776" s="51"/>
      <c r="AD776" s="51"/>
      <c r="AE776" s="51"/>
      <c r="AF776" s="51"/>
      <c r="AG776" s="51"/>
    </row>
    <row r="777" spans="1:33" ht="13" x14ac:dyDescent="0.15">
      <c r="A777" s="51"/>
      <c r="B777" s="51"/>
      <c r="C777" s="51"/>
      <c r="D777" s="51"/>
      <c r="E777" s="49"/>
      <c r="F777" s="49"/>
      <c r="G777" s="59"/>
      <c r="H777" s="59"/>
      <c r="I777" s="49"/>
      <c r="J777" s="49"/>
      <c r="K777" s="49"/>
      <c r="L777" s="49"/>
      <c r="M777" s="49"/>
      <c r="N777" s="49"/>
      <c r="O777" s="49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  <c r="AG777" s="51"/>
    </row>
    <row r="778" spans="1:33" ht="13" x14ac:dyDescent="0.15">
      <c r="A778" s="51"/>
      <c r="B778" s="51"/>
      <c r="C778" s="51"/>
      <c r="D778" s="51"/>
      <c r="E778" s="49"/>
      <c r="F778" s="49"/>
      <c r="G778" s="59"/>
      <c r="H778" s="59"/>
      <c r="I778" s="49"/>
      <c r="J778" s="49"/>
      <c r="K778" s="49"/>
      <c r="L778" s="49"/>
      <c r="M778" s="49"/>
      <c r="N778" s="49"/>
      <c r="O778" s="49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  <c r="AE778" s="51"/>
      <c r="AF778" s="51"/>
      <c r="AG778" s="51"/>
    </row>
    <row r="779" spans="1:33" ht="13" x14ac:dyDescent="0.15">
      <c r="A779" s="51"/>
      <c r="B779" s="51"/>
      <c r="C779" s="51"/>
      <c r="D779" s="51"/>
      <c r="E779" s="49"/>
      <c r="F779" s="49"/>
      <c r="G779" s="59"/>
      <c r="H779" s="59"/>
      <c r="I779" s="49"/>
      <c r="J779" s="49"/>
      <c r="K779" s="49"/>
      <c r="L779" s="49"/>
      <c r="M779" s="49"/>
      <c r="N779" s="49"/>
      <c r="O779" s="49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  <c r="AG779" s="51"/>
    </row>
    <row r="780" spans="1:33" ht="13" x14ac:dyDescent="0.15">
      <c r="A780" s="51"/>
      <c r="B780" s="51"/>
      <c r="C780" s="51"/>
      <c r="D780" s="51"/>
      <c r="E780" s="49"/>
      <c r="F780" s="49"/>
      <c r="G780" s="59"/>
      <c r="H780" s="59"/>
      <c r="I780" s="49"/>
      <c r="J780" s="49"/>
      <c r="K780" s="49"/>
      <c r="L780" s="49"/>
      <c r="M780" s="49"/>
      <c r="N780" s="49"/>
      <c r="O780" s="49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  <c r="AG780" s="51"/>
    </row>
    <row r="781" spans="1:33" ht="13" x14ac:dyDescent="0.15">
      <c r="A781" s="51"/>
      <c r="B781" s="51"/>
      <c r="C781" s="51"/>
      <c r="D781" s="51"/>
      <c r="E781" s="49"/>
      <c r="F781" s="49"/>
      <c r="G781" s="59"/>
      <c r="H781" s="59"/>
      <c r="I781" s="49"/>
      <c r="J781" s="49"/>
      <c r="K781" s="49"/>
      <c r="L781" s="49"/>
      <c r="M781" s="49"/>
      <c r="N781" s="49"/>
      <c r="O781" s="49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  <c r="AG781" s="51"/>
    </row>
    <row r="782" spans="1:33" ht="13" x14ac:dyDescent="0.15">
      <c r="A782" s="51"/>
      <c r="B782" s="51"/>
      <c r="C782" s="51"/>
      <c r="D782" s="51"/>
      <c r="E782" s="49"/>
      <c r="F782" s="49"/>
      <c r="G782" s="59"/>
      <c r="H782" s="59"/>
      <c r="I782" s="49"/>
      <c r="J782" s="49"/>
      <c r="K782" s="49"/>
      <c r="L782" s="49"/>
      <c r="M782" s="49"/>
      <c r="N782" s="49"/>
      <c r="O782" s="49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  <c r="AE782" s="51"/>
      <c r="AF782" s="51"/>
      <c r="AG782" s="51"/>
    </row>
    <row r="783" spans="1:33" ht="13" x14ac:dyDescent="0.15">
      <c r="A783" s="51"/>
      <c r="B783" s="51"/>
      <c r="C783" s="51"/>
      <c r="D783" s="51"/>
      <c r="E783" s="49"/>
      <c r="F783" s="49"/>
      <c r="G783" s="59"/>
      <c r="H783" s="59"/>
      <c r="I783" s="49"/>
      <c r="J783" s="49"/>
      <c r="K783" s="49"/>
      <c r="L783" s="49"/>
      <c r="M783" s="49"/>
      <c r="N783" s="49"/>
      <c r="O783" s="49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</row>
    <row r="784" spans="1:33" ht="13" x14ac:dyDescent="0.15">
      <c r="A784" s="51"/>
      <c r="B784" s="51"/>
      <c r="C784" s="51"/>
      <c r="D784" s="51"/>
      <c r="E784" s="49"/>
      <c r="F784" s="49"/>
      <c r="G784" s="59"/>
      <c r="H784" s="59"/>
      <c r="I784" s="49"/>
      <c r="J784" s="49"/>
      <c r="K784" s="49"/>
      <c r="L784" s="49"/>
      <c r="M784" s="49"/>
      <c r="N784" s="49"/>
      <c r="O784" s="49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  <c r="AC784" s="51"/>
      <c r="AD784" s="51"/>
      <c r="AE784" s="51"/>
      <c r="AF784" s="51"/>
      <c r="AG784" s="51"/>
    </row>
    <row r="785" spans="1:33" ht="13" x14ac:dyDescent="0.15">
      <c r="A785" s="51"/>
      <c r="B785" s="51"/>
      <c r="C785" s="51"/>
      <c r="D785" s="51"/>
      <c r="E785" s="49"/>
      <c r="F785" s="49"/>
      <c r="G785" s="59"/>
      <c r="H785" s="59"/>
      <c r="I785" s="49"/>
      <c r="J785" s="49"/>
      <c r="K785" s="49"/>
      <c r="L785" s="49"/>
      <c r="M785" s="49"/>
      <c r="N785" s="49"/>
      <c r="O785" s="49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  <c r="AG785" s="51"/>
    </row>
    <row r="786" spans="1:33" ht="13" x14ac:dyDescent="0.15">
      <c r="A786" s="51"/>
      <c r="B786" s="51"/>
      <c r="C786" s="51"/>
      <c r="D786" s="51"/>
      <c r="E786" s="49"/>
      <c r="F786" s="49"/>
      <c r="G786" s="59"/>
      <c r="H786" s="59"/>
      <c r="I786" s="49"/>
      <c r="J786" s="49"/>
      <c r="K786" s="49"/>
      <c r="L786" s="49"/>
      <c r="M786" s="49"/>
      <c r="N786" s="49"/>
      <c r="O786" s="49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  <c r="AC786" s="51"/>
      <c r="AD786" s="51"/>
      <c r="AE786" s="51"/>
      <c r="AF786" s="51"/>
      <c r="AG786" s="51"/>
    </row>
    <row r="787" spans="1:33" ht="13" x14ac:dyDescent="0.15">
      <c r="A787" s="51"/>
      <c r="B787" s="51"/>
      <c r="C787" s="51"/>
      <c r="D787" s="51"/>
      <c r="E787" s="49"/>
      <c r="F787" s="49"/>
      <c r="G787" s="59"/>
      <c r="H787" s="59"/>
      <c r="I787" s="49"/>
      <c r="J787" s="49"/>
      <c r="K787" s="49"/>
      <c r="L787" s="49"/>
      <c r="M787" s="49"/>
      <c r="N787" s="49"/>
      <c r="O787" s="49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  <c r="AC787" s="51"/>
      <c r="AD787" s="51"/>
      <c r="AE787" s="51"/>
      <c r="AF787" s="51"/>
      <c r="AG787" s="51"/>
    </row>
    <row r="788" spans="1:33" ht="13" x14ac:dyDescent="0.15">
      <c r="A788" s="51"/>
      <c r="B788" s="51"/>
      <c r="C788" s="51"/>
      <c r="D788" s="51"/>
      <c r="E788" s="49"/>
      <c r="F788" s="49"/>
      <c r="G788" s="59"/>
      <c r="H788" s="59"/>
      <c r="I788" s="49"/>
      <c r="J788" s="49"/>
      <c r="K788" s="49"/>
      <c r="L788" s="49"/>
      <c r="M788" s="49"/>
      <c r="N788" s="49"/>
      <c r="O788" s="49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  <c r="AG788" s="51"/>
    </row>
    <row r="789" spans="1:33" ht="13" x14ac:dyDescent="0.15">
      <c r="A789" s="51"/>
      <c r="B789" s="51"/>
      <c r="C789" s="51"/>
      <c r="D789" s="51"/>
      <c r="E789" s="49"/>
      <c r="F789" s="49"/>
      <c r="G789" s="59"/>
      <c r="H789" s="59"/>
      <c r="I789" s="49"/>
      <c r="J789" s="49"/>
      <c r="K789" s="49"/>
      <c r="L789" s="49"/>
      <c r="M789" s="49"/>
      <c r="N789" s="49"/>
      <c r="O789" s="49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  <c r="AG789" s="51"/>
    </row>
    <row r="790" spans="1:33" ht="13" x14ac:dyDescent="0.15">
      <c r="A790" s="51"/>
      <c r="B790" s="51"/>
      <c r="C790" s="51"/>
      <c r="D790" s="51"/>
      <c r="E790" s="49"/>
      <c r="F790" s="49"/>
      <c r="G790" s="59"/>
      <c r="H790" s="59"/>
      <c r="I790" s="49"/>
      <c r="J790" s="49"/>
      <c r="K790" s="49"/>
      <c r="L790" s="49"/>
      <c r="M790" s="49"/>
      <c r="N790" s="49"/>
      <c r="O790" s="49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  <c r="AC790" s="51"/>
      <c r="AD790" s="51"/>
      <c r="AE790" s="51"/>
      <c r="AF790" s="51"/>
      <c r="AG790" s="51"/>
    </row>
    <row r="791" spans="1:33" ht="13" x14ac:dyDescent="0.15">
      <c r="A791" s="51"/>
      <c r="B791" s="51"/>
      <c r="C791" s="51"/>
      <c r="D791" s="51"/>
      <c r="E791" s="49"/>
      <c r="F791" s="49"/>
      <c r="G791" s="59"/>
      <c r="H791" s="59"/>
      <c r="I791" s="49"/>
      <c r="J791" s="49"/>
      <c r="K791" s="49"/>
      <c r="L791" s="49"/>
      <c r="M791" s="49"/>
      <c r="N791" s="49"/>
      <c r="O791" s="49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  <c r="AC791" s="51"/>
      <c r="AD791" s="51"/>
      <c r="AE791" s="51"/>
      <c r="AF791" s="51"/>
      <c r="AG791" s="51"/>
    </row>
    <row r="792" spans="1:33" ht="13" x14ac:dyDescent="0.15">
      <c r="A792" s="51"/>
      <c r="B792" s="51"/>
      <c r="C792" s="51"/>
      <c r="D792" s="51"/>
      <c r="E792" s="49"/>
      <c r="F792" s="49"/>
      <c r="G792" s="59"/>
      <c r="H792" s="59"/>
      <c r="I792" s="49"/>
      <c r="J792" s="49"/>
      <c r="K792" s="49"/>
      <c r="L792" s="49"/>
      <c r="M792" s="49"/>
      <c r="N792" s="49"/>
      <c r="O792" s="49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</row>
    <row r="793" spans="1:33" ht="13" x14ac:dyDescent="0.15">
      <c r="A793" s="51"/>
      <c r="B793" s="51"/>
      <c r="C793" s="51"/>
      <c r="D793" s="51"/>
      <c r="E793" s="49"/>
      <c r="F793" s="49"/>
      <c r="G793" s="59"/>
      <c r="H793" s="59"/>
      <c r="I793" s="49"/>
      <c r="J793" s="49"/>
      <c r="K793" s="49"/>
      <c r="L793" s="49"/>
      <c r="M793" s="49"/>
      <c r="N793" s="49"/>
      <c r="O793" s="49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  <c r="AG793" s="51"/>
    </row>
    <row r="794" spans="1:33" ht="13" x14ac:dyDescent="0.15">
      <c r="A794" s="51"/>
      <c r="B794" s="51"/>
      <c r="C794" s="51"/>
      <c r="D794" s="51"/>
      <c r="E794" s="49"/>
      <c r="F794" s="49"/>
      <c r="G794" s="59"/>
      <c r="H794" s="59"/>
      <c r="I794" s="49"/>
      <c r="J794" s="49"/>
      <c r="K794" s="49"/>
      <c r="L794" s="49"/>
      <c r="M794" s="49"/>
      <c r="N794" s="49"/>
      <c r="O794" s="49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  <c r="AG794" s="51"/>
    </row>
    <row r="795" spans="1:33" ht="13" x14ac:dyDescent="0.15">
      <c r="A795" s="51"/>
      <c r="B795" s="51"/>
      <c r="C795" s="51"/>
      <c r="D795" s="51"/>
      <c r="E795" s="49"/>
      <c r="F795" s="49"/>
      <c r="G795" s="59"/>
      <c r="H795" s="59"/>
      <c r="I795" s="49"/>
      <c r="J795" s="49"/>
      <c r="K795" s="49"/>
      <c r="L795" s="49"/>
      <c r="M795" s="49"/>
      <c r="N795" s="49"/>
      <c r="O795" s="49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  <c r="AC795" s="51"/>
      <c r="AD795" s="51"/>
      <c r="AE795" s="51"/>
      <c r="AF795" s="51"/>
      <c r="AG795" s="51"/>
    </row>
    <row r="796" spans="1:33" ht="13" x14ac:dyDescent="0.15">
      <c r="A796" s="51"/>
      <c r="B796" s="51"/>
      <c r="C796" s="51"/>
      <c r="D796" s="51"/>
      <c r="E796" s="49"/>
      <c r="F796" s="49"/>
      <c r="G796" s="59"/>
      <c r="H796" s="59"/>
      <c r="I796" s="49"/>
      <c r="J796" s="49"/>
      <c r="K796" s="49"/>
      <c r="L796" s="49"/>
      <c r="M796" s="49"/>
      <c r="N796" s="49"/>
      <c r="O796" s="49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  <c r="AC796" s="51"/>
      <c r="AD796" s="51"/>
      <c r="AE796" s="51"/>
      <c r="AF796" s="51"/>
      <c r="AG796" s="51"/>
    </row>
    <row r="797" spans="1:33" ht="13" x14ac:dyDescent="0.15">
      <c r="A797" s="51"/>
      <c r="B797" s="51"/>
      <c r="C797" s="51"/>
      <c r="D797" s="51"/>
      <c r="E797" s="49"/>
      <c r="F797" s="49"/>
      <c r="G797" s="59"/>
      <c r="H797" s="59"/>
      <c r="I797" s="49"/>
      <c r="J797" s="49"/>
      <c r="K797" s="49"/>
      <c r="L797" s="49"/>
      <c r="M797" s="49"/>
      <c r="N797" s="49"/>
      <c r="O797" s="49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  <c r="AG797" s="51"/>
    </row>
    <row r="798" spans="1:33" ht="13" x14ac:dyDescent="0.15">
      <c r="A798" s="51"/>
      <c r="B798" s="51"/>
      <c r="C798" s="51"/>
      <c r="D798" s="51"/>
      <c r="E798" s="49"/>
      <c r="F798" s="49"/>
      <c r="G798" s="59"/>
      <c r="H798" s="59"/>
      <c r="I798" s="49"/>
      <c r="J798" s="49"/>
      <c r="K798" s="49"/>
      <c r="L798" s="49"/>
      <c r="M798" s="49"/>
      <c r="N798" s="49"/>
      <c r="O798" s="49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  <c r="AG798" s="51"/>
    </row>
    <row r="799" spans="1:33" ht="13" x14ac:dyDescent="0.15">
      <c r="A799" s="51"/>
      <c r="B799" s="51"/>
      <c r="C799" s="51"/>
      <c r="D799" s="51"/>
      <c r="E799" s="49"/>
      <c r="F799" s="49"/>
      <c r="G799" s="59"/>
      <c r="H799" s="59"/>
      <c r="I799" s="49"/>
      <c r="J799" s="49"/>
      <c r="K799" s="49"/>
      <c r="L799" s="49"/>
      <c r="M799" s="49"/>
      <c r="N799" s="49"/>
      <c r="O799" s="49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  <c r="AE799" s="51"/>
      <c r="AF799" s="51"/>
      <c r="AG799" s="51"/>
    </row>
    <row r="800" spans="1:33" ht="13" x14ac:dyDescent="0.15">
      <c r="A800" s="51"/>
      <c r="B800" s="51"/>
      <c r="C800" s="51"/>
      <c r="D800" s="51"/>
      <c r="E800" s="49"/>
      <c r="F800" s="49"/>
      <c r="G800" s="59"/>
      <c r="H800" s="59"/>
      <c r="I800" s="49"/>
      <c r="J800" s="49"/>
      <c r="K800" s="49"/>
      <c r="L800" s="49"/>
      <c r="M800" s="49"/>
      <c r="N800" s="49"/>
      <c r="O800" s="49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  <c r="AC800" s="51"/>
      <c r="AD800" s="51"/>
      <c r="AE800" s="51"/>
      <c r="AF800" s="51"/>
      <c r="AG800" s="51"/>
    </row>
    <row r="801" spans="1:33" ht="13" x14ac:dyDescent="0.15">
      <c r="A801" s="51"/>
      <c r="B801" s="51"/>
      <c r="C801" s="51"/>
      <c r="D801" s="51"/>
      <c r="E801" s="49"/>
      <c r="F801" s="49"/>
      <c r="G801" s="59"/>
      <c r="H801" s="59"/>
      <c r="I801" s="49"/>
      <c r="J801" s="49"/>
      <c r="K801" s="49"/>
      <c r="L801" s="49"/>
      <c r="M801" s="49"/>
      <c r="N801" s="49"/>
      <c r="O801" s="49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  <c r="AC801" s="51"/>
      <c r="AD801" s="51"/>
      <c r="AE801" s="51"/>
      <c r="AF801" s="51"/>
      <c r="AG801" s="51"/>
    </row>
    <row r="802" spans="1:33" ht="13" x14ac:dyDescent="0.15">
      <c r="A802" s="51"/>
      <c r="B802" s="51"/>
      <c r="C802" s="51"/>
      <c r="D802" s="51"/>
      <c r="E802" s="49"/>
      <c r="F802" s="49"/>
      <c r="G802" s="59"/>
      <c r="H802" s="59"/>
      <c r="I802" s="49"/>
      <c r="J802" s="49"/>
      <c r="K802" s="49"/>
      <c r="L802" s="49"/>
      <c r="M802" s="49"/>
      <c r="N802" s="49"/>
      <c r="O802" s="49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  <c r="AC802" s="51"/>
      <c r="AD802" s="51"/>
      <c r="AE802" s="51"/>
      <c r="AF802" s="51"/>
      <c r="AG802" s="51"/>
    </row>
    <row r="803" spans="1:33" ht="13" x14ac:dyDescent="0.15">
      <c r="A803" s="51"/>
      <c r="B803" s="51"/>
      <c r="C803" s="51"/>
      <c r="D803" s="51"/>
      <c r="E803" s="49"/>
      <c r="F803" s="49"/>
      <c r="G803" s="59"/>
      <c r="H803" s="59"/>
      <c r="I803" s="49"/>
      <c r="J803" s="49"/>
      <c r="K803" s="49"/>
      <c r="L803" s="49"/>
      <c r="M803" s="49"/>
      <c r="N803" s="49"/>
      <c r="O803" s="49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  <c r="AE803" s="51"/>
      <c r="AF803" s="51"/>
      <c r="AG803" s="51"/>
    </row>
    <row r="804" spans="1:33" ht="13" x14ac:dyDescent="0.15">
      <c r="A804" s="51"/>
      <c r="B804" s="51"/>
      <c r="C804" s="51"/>
      <c r="D804" s="51"/>
      <c r="E804" s="49"/>
      <c r="F804" s="49"/>
      <c r="G804" s="59"/>
      <c r="H804" s="59"/>
      <c r="I804" s="49"/>
      <c r="J804" s="49"/>
      <c r="K804" s="49"/>
      <c r="L804" s="49"/>
      <c r="M804" s="49"/>
      <c r="N804" s="49"/>
      <c r="O804" s="49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  <c r="AG804" s="51"/>
    </row>
    <row r="805" spans="1:33" ht="13" x14ac:dyDescent="0.15">
      <c r="A805" s="51"/>
      <c r="B805" s="51"/>
      <c r="C805" s="51"/>
      <c r="D805" s="51"/>
      <c r="E805" s="49"/>
      <c r="F805" s="49"/>
      <c r="G805" s="59"/>
      <c r="H805" s="59"/>
      <c r="I805" s="49"/>
      <c r="J805" s="49"/>
      <c r="K805" s="49"/>
      <c r="L805" s="49"/>
      <c r="M805" s="49"/>
      <c r="N805" s="49"/>
      <c r="O805" s="49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  <c r="AE805" s="51"/>
      <c r="AF805" s="51"/>
      <c r="AG805" s="51"/>
    </row>
    <row r="806" spans="1:33" ht="13" x14ac:dyDescent="0.15">
      <c r="A806" s="51"/>
      <c r="B806" s="51"/>
      <c r="C806" s="51"/>
      <c r="D806" s="51"/>
      <c r="E806" s="49"/>
      <c r="F806" s="49"/>
      <c r="G806" s="59"/>
      <c r="H806" s="59"/>
      <c r="I806" s="49"/>
      <c r="J806" s="49"/>
      <c r="K806" s="49"/>
      <c r="L806" s="49"/>
      <c r="M806" s="49"/>
      <c r="N806" s="49"/>
      <c r="O806" s="49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  <c r="AG806" s="51"/>
    </row>
    <row r="807" spans="1:33" ht="13" x14ac:dyDescent="0.15">
      <c r="A807" s="51"/>
      <c r="B807" s="51"/>
      <c r="C807" s="51"/>
      <c r="D807" s="51"/>
      <c r="E807" s="49"/>
      <c r="F807" s="49"/>
      <c r="G807" s="59"/>
      <c r="H807" s="59"/>
      <c r="I807" s="49"/>
      <c r="J807" s="49"/>
      <c r="K807" s="49"/>
      <c r="L807" s="49"/>
      <c r="M807" s="49"/>
      <c r="N807" s="49"/>
      <c r="O807" s="49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  <c r="AE807" s="51"/>
      <c r="AF807" s="51"/>
      <c r="AG807" s="51"/>
    </row>
    <row r="808" spans="1:33" ht="13" x14ac:dyDescent="0.15">
      <c r="A808" s="51"/>
      <c r="B808" s="51"/>
      <c r="C808" s="51"/>
      <c r="D808" s="51"/>
      <c r="E808" s="49"/>
      <c r="F808" s="49"/>
      <c r="G808" s="59"/>
      <c r="H808" s="59"/>
      <c r="I808" s="49"/>
      <c r="J808" s="49"/>
      <c r="K808" s="49"/>
      <c r="L808" s="49"/>
      <c r="M808" s="49"/>
      <c r="N808" s="49"/>
      <c r="O808" s="49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  <c r="AG808" s="51"/>
    </row>
    <row r="809" spans="1:33" ht="13" x14ac:dyDescent="0.15">
      <c r="A809" s="51"/>
      <c r="B809" s="51"/>
      <c r="C809" s="51"/>
      <c r="D809" s="51"/>
      <c r="E809" s="49"/>
      <c r="F809" s="49"/>
      <c r="G809" s="59"/>
      <c r="H809" s="59"/>
      <c r="I809" s="49"/>
      <c r="J809" s="49"/>
      <c r="K809" s="49"/>
      <c r="L809" s="49"/>
      <c r="M809" s="49"/>
      <c r="N809" s="49"/>
      <c r="O809" s="49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  <c r="AG809" s="51"/>
    </row>
    <row r="810" spans="1:33" ht="13" x14ac:dyDescent="0.15">
      <c r="A810" s="51"/>
      <c r="B810" s="51"/>
      <c r="C810" s="51"/>
      <c r="D810" s="51"/>
      <c r="E810" s="49"/>
      <c r="F810" s="49"/>
      <c r="G810" s="59"/>
      <c r="H810" s="59"/>
      <c r="I810" s="49"/>
      <c r="J810" s="49"/>
      <c r="K810" s="49"/>
      <c r="L810" s="49"/>
      <c r="M810" s="49"/>
      <c r="N810" s="49"/>
      <c r="O810" s="49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  <c r="AC810" s="51"/>
      <c r="AD810" s="51"/>
      <c r="AE810" s="51"/>
      <c r="AF810" s="51"/>
      <c r="AG810" s="51"/>
    </row>
    <row r="811" spans="1:33" ht="13" x14ac:dyDescent="0.15">
      <c r="A811" s="51"/>
      <c r="B811" s="51"/>
      <c r="C811" s="51"/>
      <c r="D811" s="51"/>
      <c r="E811" s="49"/>
      <c r="F811" s="49"/>
      <c r="G811" s="59"/>
      <c r="H811" s="59"/>
      <c r="I811" s="49"/>
      <c r="J811" s="49"/>
      <c r="K811" s="49"/>
      <c r="L811" s="49"/>
      <c r="M811" s="49"/>
      <c r="N811" s="49"/>
      <c r="O811" s="49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  <c r="AC811" s="51"/>
      <c r="AD811" s="51"/>
      <c r="AE811" s="51"/>
      <c r="AF811" s="51"/>
      <c r="AG811" s="51"/>
    </row>
    <row r="812" spans="1:33" ht="13" x14ac:dyDescent="0.15">
      <c r="A812" s="51"/>
      <c r="B812" s="51"/>
      <c r="C812" s="51"/>
      <c r="D812" s="51"/>
      <c r="E812" s="49"/>
      <c r="F812" s="49"/>
      <c r="G812" s="59"/>
      <c r="H812" s="59"/>
      <c r="I812" s="49"/>
      <c r="J812" s="49"/>
      <c r="K812" s="49"/>
      <c r="L812" s="49"/>
      <c r="M812" s="49"/>
      <c r="N812" s="49"/>
      <c r="O812" s="49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  <c r="AG812" s="51"/>
    </row>
    <row r="813" spans="1:33" ht="13" x14ac:dyDescent="0.15">
      <c r="A813" s="51"/>
      <c r="B813" s="51"/>
      <c r="C813" s="51"/>
      <c r="D813" s="51"/>
      <c r="E813" s="49"/>
      <c r="F813" s="49"/>
      <c r="G813" s="59"/>
      <c r="H813" s="59"/>
      <c r="I813" s="49"/>
      <c r="J813" s="49"/>
      <c r="K813" s="49"/>
      <c r="L813" s="49"/>
      <c r="M813" s="49"/>
      <c r="N813" s="49"/>
      <c r="O813" s="49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  <c r="AG813" s="51"/>
    </row>
    <row r="814" spans="1:33" ht="13" x14ac:dyDescent="0.15">
      <c r="A814" s="51"/>
      <c r="B814" s="51"/>
      <c r="C814" s="51"/>
      <c r="D814" s="51"/>
      <c r="E814" s="49"/>
      <c r="F814" s="49"/>
      <c r="G814" s="59"/>
      <c r="H814" s="59"/>
      <c r="I814" s="49"/>
      <c r="J814" s="49"/>
      <c r="K814" s="49"/>
      <c r="L814" s="49"/>
      <c r="M814" s="49"/>
      <c r="N814" s="49"/>
      <c r="O814" s="49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  <c r="AE814" s="51"/>
      <c r="AF814" s="51"/>
      <c r="AG814" s="51"/>
    </row>
    <row r="815" spans="1:33" ht="13" x14ac:dyDescent="0.15">
      <c r="A815" s="51"/>
      <c r="B815" s="51"/>
      <c r="C815" s="51"/>
      <c r="D815" s="51"/>
      <c r="E815" s="49"/>
      <c r="F815" s="49"/>
      <c r="G815" s="59"/>
      <c r="H815" s="59"/>
      <c r="I815" s="49"/>
      <c r="J815" s="49"/>
      <c r="K815" s="49"/>
      <c r="L815" s="49"/>
      <c r="M815" s="49"/>
      <c r="N815" s="49"/>
      <c r="O815" s="49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  <c r="AC815" s="51"/>
      <c r="AD815" s="51"/>
      <c r="AE815" s="51"/>
      <c r="AF815" s="51"/>
      <c r="AG815" s="51"/>
    </row>
    <row r="816" spans="1:33" ht="13" x14ac:dyDescent="0.15">
      <c r="A816" s="51"/>
      <c r="B816" s="51"/>
      <c r="C816" s="51"/>
      <c r="D816" s="51"/>
      <c r="E816" s="49"/>
      <c r="F816" s="49"/>
      <c r="G816" s="59"/>
      <c r="H816" s="59"/>
      <c r="I816" s="49"/>
      <c r="J816" s="49"/>
      <c r="K816" s="49"/>
      <c r="L816" s="49"/>
      <c r="M816" s="49"/>
      <c r="N816" s="49"/>
      <c r="O816" s="49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  <c r="AC816" s="51"/>
      <c r="AD816" s="51"/>
      <c r="AE816" s="51"/>
      <c r="AF816" s="51"/>
      <c r="AG816" s="51"/>
    </row>
    <row r="817" spans="1:33" ht="13" x14ac:dyDescent="0.15">
      <c r="A817" s="51"/>
      <c r="B817" s="51"/>
      <c r="C817" s="51"/>
      <c r="D817" s="51"/>
      <c r="E817" s="49"/>
      <c r="F817" s="49"/>
      <c r="G817" s="59"/>
      <c r="H817" s="59"/>
      <c r="I817" s="49"/>
      <c r="J817" s="49"/>
      <c r="K817" s="49"/>
      <c r="L817" s="49"/>
      <c r="M817" s="49"/>
      <c r="N817" s="49"/>
      <c r="O817" s="49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  <c r="AC817" s="51"/>
      <c r="AD817" s="51"/>
      <c r="AE817" s="51"/>
      <c r="AF817" s="51"/>
      <c r="AG817" s="51"/>
    </row>
    <row r="818" spans="1:33" ht="13" x14ac:dyDescent="0.15">
      <c r="A818" s="51"/>
      <c r="B818" s="51"/>
      <c r="C818" s="51"/>
      <c r="D818" s="51"/>
      <c r="E818" s="49"/>
      <c r="F818" s="49"/>
      <c r="G818" s="59"/>
      <c r="H818" s="59"/>
      <c r="I818" s="49"/>
      <c r="J818" s="49"/>
      <c r="K818" s="49"/>
      <c r="L818" s="49"/>
      <c r="M818" s="49"/>
      <c r="N818" s="49"/>
      <c r="O818" s="49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  <c r="AE818" s="51"/>
      <c r="AF818" s="51"/>
      <c r="AG818" s="51"/>
    </row>
    <row r="819" spans="1:33" ht="13" x14ac:dyDescent="0.15">
      <c r="A819" s="51"/>
      <c r="B819" s="51"/>
      <c r="C819" s="51"/>
      <c r="D819" s="51"/>
      <c r="E819" s="49"/>
      <c r="F819" s="49"/>
      <c r="G819" s="59"/>
      <c r="H819" s="59"/>
      <c r="I819" s="49"/>
      <c r="J819" s="49"/>
      <c r="K819" s="49"/>
      <c r="L819" s="49"/>
      <c r="M819" s="49"/>
      <c r="N819" s="49"/>
      <c r="O819" s="49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  <c r="AG819" s="51"/>
    </row>
    <row r="820" spans="1:33" ht="13" x14ac:dyDescent="0.15">
      <c r="A820" s="51"/>
      <c r="B820" s="51"/>
      <c r="C820" s="51"/>
      <c r="D820" s="51"/>
      <c r="E820" s="49"/>
      <c r="F820" s="49"/>
      <c r="G820" s="59"/>
      <c r="H820" s="59"/>
      <c r="I820" s="49"/>
      <c r="J820" s="49"/>
      <c r="K820" s="49"/>
      <c r="L820" s="49"/>
      <c r="M820" s="49"/>
      <c r="N820" s="49"/>
      <c r="O820" s="49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  <c r="AE820" s="51"/>
      <c r="AF820" s="51"/>
      <c r="AG820" s="51"/>
    </row>
    <row r="821" spans="1:33" ht="13" x14ac:dyDescent="0.15">
      <c r="A821" s="51"/>
      <c r="B821" s="51"/>
      <c r="C821" s="51"/>
      <c r="D821" s="51"/>
      <c r="E821" s="49"/>
      <c r="F821" s="49"/>
      <c r="G821" s="59"/>
      <c r="H821" s="59"/>
      <c r="I821" s="49"/>
      <c r="J821" s="49"/>
      <c r="K821" s="49"/>
      <c r="L821" s="49"/>
      <c r="M821" s="49"/>
      <c r="N821" s="49"/>
      <c r="O821" s="49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  <c r="AE821" s="51"/>
      <c r="AF821" s="51"/>
      <c r="AG821" s="51"/>
    </row>
    <row r="822" spans="1:33" ht="13" x14ac:dyDescent="0.15">
      <c r="A822" s="51"/>
      <c r="B822" s="51"/>
      <c r="C822" s="51"/>
      <c r="D822" s="51"/>
      <c r="E822" s="49"/>
      <c r="F822" s="49"/>
      <c r="G822" s="59"/>
      <c r="H822" s="59"/>
      <c r="I822" s="49"/>
      <c r="J822" s="49"/>
      <c r="K822" s="49"/>
      <c r="L822" s="49"/>
      <c r="M822" s="49"/>
      <c r="N822" s="49"/>
      <c r="O822" s="49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  <c r="AC822" s="51"/>
      <c r="AD822" s="51"/>
      <c r="AE822" s="51"/>
      <c r="AF822" s="51"/>
      <c r="AG822" s="51"/>
    </row>
    <row r="823" spans="1:33" ht="13" x14ac:dyDescent="0.15">
      <c r="A823" s="51"/>
      <c r="B823" s="51"/>
      <c r="C823" s="51"/>
      <c r="D823" s="51"/>
      <c r="E823" s="49"/>
      <c r="F823" s="49"/>
      <c r="G823" s="59"/>
      <c r="H823" s="59"/>
      <c r="I823" s="49"/>
      <c r="J823" s="49"/>
      <c r="K823" s="49"/>
      <c r="L823" s="49"/>
      <c r="M823" s="49"/>
      <c r="N823" s="49"/>
      <c r="O823" s="49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  <c r="AG823" s="51"/>
    </row>
    <row r="824" spans="1:33" ht="13" x14ac:dyDescent="0.15">
      <c r="A824" s="51"/>
      <c r="B824" s="51"/>
      <c r="C824" s="51"/>
      <c r="D824" s="51"/>
      <c r="E824" s="49"/>
      <c r="F824" s="49"/>
      <c r="G824" s="59"/>
      <c r="H824" s="59"/>
      <c r="I824" s="49"/>
      <c r="J824" s="49"/>
      <c r="K824" s="49"/>
      <c r="L824" s="49"/>
      <c r="M824" s="49"/>
      <c r="N824" s="49"/>
      <c r="O824" s="49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</row>
    <row r="825" spans="1:33" ht="13" x14ac:dyDescent="0.15">
      <c r="A825" s="51"/>
      <c r="B825" s="51"/>
      <c r="C825" s="51"/>
      <c r="D825" s="51"/>
      <c r="E825" s="49"/>
      <c r="F825" s="49"/>
      <c r="G825" s="59"/>
      <c r="H825" s="59"/>
      <c r="I825" s="49"/>
      <c r="J825" s="49"/>
      <c r="K825" s="49"/>
      <c r="L825" s="49"/>
      <c r="M825" s="49"/>
      <c r="N825" s="49"/>
      <c r="O825" s="49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  <c r="AG825" s="51"/>
    </row>
    <row r="826" spans="1:33" ht="13" x14ac:dyDescent="0.15">
      <c r="A826" s="51"/>
      <c r="B826" s="51"/>
      <c r="C826" s="51"/>
      <c r="D826" s="51"/>
      <c r="E826" s="49"/>
      <c r="F826" s="49"/>
      <c r="G826" s="59"/>
      <c r="H826" s="59"/>
      <c r="I826" s="49"/>
      <c r="J826" s="49"/>
      <c r="K826" s="49"/>
      <c r="L826" s="49"/>
      <c r="M826" s="49"/>
      <c r="N826" s="49"/>
      <c r="O826" s="49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</row>
    <row r="827" spans="1:33" ht="13" x14ac:dyDescent="0.15">
      <c r="A827" s="51"/>
      <c r="B827" s="51"/>
      <c r="C827" s="51"/>
      <c r="D827" s="51"/>
      <c r="E827" s="49"/>
      <c r="F827" s="49"/>
      <c r="G827" s="59"/>
      <c r="H827" s="59"/>
      <c r="I827" s="49"/>
      <c r="J827" s="49"/>
      <c r="K827" s="49"/>
      <c r="L827" s="49"/>
      <c r="M827" s="49"/>
      <c r="N827" s="49"/>
      <c r="O827" s="49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  <c r="AG827" s="51"/>
    </row>
    <row r="828" spans="1:33" ht="13" x14ac:dyDescent="0.15">
      <c r="A828" s="51"/>
      <c r="B828" s="51"/>
      <c r="C828" s="51"/>
      <c r="D828" s="51"/>
      <c r="E828" s="49"/>
      <c r="F828" s="49"/>
      <c r="G828" s="59"/>
      <c r="H828" s="59"/>
      <c r="I828" s="49"/>
      <c r="J828" s="49"/>
      <c r="K828" s="49"/>
      <c r="L828" s="49"/>
      <c r="M828" s="49"/>
      <c r="N828" s="49"/>
      <c r="O828" s="49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  <c r="AE828" s="51"/>
      <c r="AF828" s="51"/>
      <c r="AG828" s="51"/>
    </row>
    <row r="829" spans="1:33" ht="13" x14ac:dyDescent="0.15">
      <c r="A829" s="51"/>
      <c r="B829" s="51"/>
      <c r="C829" s="51"/>
      <c r="D829" s="51"/>
      <c r="E829" s="49"/>
      <c r="F829" s="49"/>
      <c r="G829" s="59"/>
      <c r="H829" s="59"/>
      <c r="I829" s="49"/>
      <c r="J829" s="49"/>
      <c r="K829" s="49"/>
      <c r="L829" s="49"/>
      <c r="M829" s="49"/>
      <c r="N829" s="49"/>
      <c r="O829" s="49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  <c r="AG829" s="51"/>
    </row>
    <row r="830" spans="1:33" ht="13" x14ac:dyDescent="0.15">
      <c r="A830" s="51"/>
      <c r="B830" s="51"/>
      <c r="C830" s="51"/>
      <c r="D830" s="51"/>
      <c r="E830" s="49"/>
      <c r="F830" s="49"/>
      <c r="G830" s="59"/>
      <c r="H830" s="59"/>
      <c r="I830" s="49"/>
      <c r="J830" s="49"/>
      <c r="K830" s="49"/>
      <c r="L830" s="49"/>
      <c r="M830" s="49"/>
      <c r="N830" s="49"/>
      <c r="O830" s="49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  <c r="AE830" s="51"/>
      <c r="AF830" s="51"/>
      <c r="AG830" s="51"/>
    </row>
    <row r="831" spans="1:33" ht="13" x14ac:dyDescent="0.15">
      <c r="A831" s="51"/>
      <c r="B831" s="51"/>
      <c r="C831" s="51"/>
      <c r="D831" s="51"/>
      <c r="E831" s="49"/>
      <c r="F831" s="49"/>
      <c r="G831" s="59"/>
      <c r="H831" s="59"/>
      <c r="I831" s="49"/>
      <c r="J831" s="49"/>
      <c r="K831" s="49"/>
      <c r="L831" s="49"/>
      <c r="M831" s="49"/>
      <c r="N831" s="49"/>
      <c r="O831" s="49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  <c r="AE831" s="51"/>
      <c r="AF831" s="51"/>
      <c r="AG831" s="51"/>
    </row>
    <row r="832" spans="1:33" ht="13" x14ac:dyDescent="0.15">
      <c r="A832" s="51"/>
      <c r="B832" s="51"/>
      <c r="C832" s="51"/>
      <c r="D832" s="51"/>
      <c r="E832" s="49"/>
      <c r="F832" s="49"/>
      <c r="G832" s="59"/>
      <c r="H832" s="59"/>
      <c r="I832" s="49"/>
      <c r="J832" s="49"/>
      <c r="K832" s="49"/>
      <c r="L832" s="49"/>
      <c r="M832" s="49"/>
      <c r="N832" s="49"/>
      <c r="O832" s="49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</row>
    <row r="833" spans="1:33" ht="13" x14ac:dyDescent="0.15">
      <c r="A833" s="51"/>
      <c r="B833" s="51"/>
      <c r="C833" s="51"/>
      <c r="D833" s="51"/>
      <c r="E833" s="49"/>
      <c r="F833" s="49"/>
      <c r="G833" s="59"/>
      <c r="H833" s="59"/>
      <c r="I833" s="49"/>
      <c r="J833" s="49"/>
      <c r="K833" s="49"/>
      <c r="L833" s="49"/>
      <c r="M833" s="49"/>
      <c r="N833" s="49"/>
      <c r="O833" s="49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  <c r="AG833" s="51"/>
    </row>
    <row r="834" spans="1:33" ht="13" x14ac:dyDescent="0.15">
      <c r="A834" s="51"/>
      <c r="B834" s="51"/>
      <c r="C834" s="51"/>
      <c r="D834" s="51"/>
      <c r="E834" s="49"/>
      <c r="F834" s="49"/>
      <c r="G834" s="59"/>
      <c r="H834" s="59"/>
      <c r="I834" s="49"/>
      <c r="J834" s="49"/>
      <c r="K834" s="49"/>
      <c r="L834" s="49"/>
      <c r="M834" s="49"/>
      <c r="N834" s="49"/>
      <c r="O834" s="49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</row>
    <row r="835" spans="1:33" ht="13" x14ac:dyDescent="0.15">
      <c r="A835" s="51"/>
      <c r="B835" s="51"/>
      <c r="C835" s="51"/>
      <c r="D835" s="51"/>
      <c r="E835" s="49"/>
      <c r="F835" s="49"/>
      <c r="G835" s="59"/>
      <c r="H835" s="59"/>
      <c r="I835" s="49"/>
      <c r="J835" s="49"/>
      <c r="K835" s="49"/>
      <c r="L835" s="49"/>
      <c r="M835" s="49"/>
      <c r="N835" s="49"/>
      <c r="O835" s="49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  <c r="AG835" s="51"/>
    </row>
    <row r="836" spans="1:33" ht="13" x14ac:dyDescent="0.15">
      <c r="A836" s="51"/>
      <c r="B836" s="51"/>
      <c r="C836" s="51"/>
      <c r="D836" s="51"/>
      <c r="E836" s="49"/>
      <c r="F836" s="49"/>
      <c r="G836" s="59"/>
      <c r="H836" s="59"/>
      <c r="I836" s="49"/>
      <c r="J836" s="49"/>
      <c r="K836" s="49"/>
      <c r="L836" s="49"/>
      <c r="M836" s="49"/>
      <c r="N836" s="49"/>
      <c r="O836" s="49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</row>
    <row r="837" spans="1:33" ht="13" x14ac:dyDescent="0.15">
      <c r="A837" s="51"/>
      <c r="B837" s="51"/>
      <c r="C837" s="51"/>
      <c r="D837" s="51"/>
      <c r="E837" s="49"/>
      <c r="F837" s="49"/>
      <c r="G837" s="59"/>
      <c r="H837" s="59"/>
      <c r="I837" s="49"/>
      <c r="J837" s="49"/>
      <c r="K837" s="49"/>
      <c r="L837" s="49"/>
      <c r="M837" s="49"/>
      <c r="N837" s="49"/>
      <c r="O837" s="49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</row>
    <row r="838" spans="1:33" ht="13" x14ac:dyDescent="0.15">
      <c r="A838" s="51"/>
      <c r="B838" s="51"/>
      <c r="C838" s="51"/>
      <c r="D838" s="51"/>
      <c r="E838" s="49"/>
      <c r="F838" s="49"/>
      <c r="G838" s="59"/>
      <c r="H838" s="59"/>
      <c r="I838" s="49"/>
      <c r="J838" s="49"/>
      <c r="K838" s="49"/>
      <c r="L838" s="49"/>
      <c r="M838" s="49"/>
      <c r="N838" s="49"/>
      <c r="O838" s="49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</row>
    <row r="839" spans="1:33" ht="13" x14ac:dyDescent="0.15">
      <c r="A839" s="51"/>
      <c r="B839" s="51"/>
      <c r="C839" s="51"/>
      <c r="D839" s="51"/>
      <c r="E839" s="49"/>
      <c r="F839" s="49"/>
      <c r="G839" s="59"/>
      <c r="H839" s="59"/>
      <c r="I839" s="49"/>
      <c r="J839" s="49"/>
      <c r="K839" s="49"/>
      <c r="L839" s="49"/>
      <c r="M839" s="49"/>
      <c r="N839" s="49"/>
      <c r="O839" s="49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</row>
    <row r="840" spans="1:33" ht="13" x14ac:dyDescent="0.15">
      <c r="A840" s="51"/>
      <c r="B840" s="51"/>
      <c r="C840" s="51"/>
      <c r="D840" s="51"/>
      <c r="E840" s="49"/>
      <c r="F840" s="49"/>
      <c r="G840" s="59"/>
      <c r="H840" s="59"/>
      <c r="I840" s="49"/>
      <c r="J840" s="49"/>
      <c r="K840" s="49"/>
      <c r="L840" s="49"/>
      <c r="M840" s="49"/>
      <c r="N840" s="49"/>
      <c r="O840" s="49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  <c r="AG840" s="51"/>
    </row>
    <row r="841" spans="1:33" ht="13" x14ac:dyDescent="0.15">
      <c r="A841" s="51"/>
      <c r="B841" s="51"/>
      <c r="C841" s="51"/>
      <c r="D841" s="51"/>
      <c r="E841" s="49"/>
      <c r="F841" s="49"/>
      <c r="G841" s="59"/>
      <c r="H841" s="59"/>
      <c r="I841" s="49"/>
      <c r="J841" s="49"/>
      <c r="K841" s="49"/>
      <c r="L841" s="49"/>
      <c r="M841" s="49"/>
      <c r="N841" s="49"/>
      <c r="O841" s="49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  <c r="AE841" s="51"/>
      <c r="AF841" s="51"/>
      <c r="AG841" s="51"/>
    </row>
    <row r="842" spans="1:33" ht="13" x14ac:dyDescent="0.15">
      <c r="A842" s="51"/>
      <c r="B842" s="51"/>
      <c r="C842" s="51"/>
      <c r="D842" s="51"/>
      <c r="E842" s="49"/>
      <c r="F842" s="49"/>
      <c r="G842" s="59"/>
      <c r="H842" s="59"/>
      <c r="I842" s="49"/>
      <c r="J842" s="49"/>
      <c r="K842" s="49"/>
      <c r="L842" s="49"/>
      <c r="M842" s="49"/>
      <c r="N842" s="49"/>
      <c r="O842" s="49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</row>
    <row r="843" spans="1:33" ht="13" x14ac:dyDescent="0.15">
      <c r="A843" s="51"/>
      <c r="B843" s="51"/>
      <c r="C843" s="51"/>
      <c r="D843" s="51"/>
      <c r="E843" s="49"/>
      <c r="F843" s="49"/>
      <c r="G843" s="59"/>
      <c r="H843" s="59"/>
      <c r="I843" s="49"/>
      <c r="J843" s="49"/>
      <c r="K843" s="49"/>
      <c r="L843" s="49"/>
      <c r="M843" s="49"/>
      <c r="N843" s="49"/>
      <c r="O843" s="49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  <c r="AG843" s="51"/>
    </row>
    <row r="844" spans="1:33" ht="13" x14ac:dyDescent="0.15">
      <c r="A844" s="51"/>
      <c r="B844" s="51"/>
      <c r="C844" s="51"/>
      <c r="D844" s="51"/>
      <c r="E844" s="49"/>
      <c r="F844" s="49"/>
      <c r="G844" s="59"/>
      <c r="H844" s="59"/>
      <c r="I844" s="49"/>
      <c r="J844" s="49"/>
      <c r="K844" s="49"/>
      <c r="L844" s="49"/>
      <c r="M844" s="49"/>
      <c r="N844" s="49"/>
      <c r="O844" s="49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  <c r="AG844" s="51"/>
    </row>
    <row r="845" spans="1:33" ht="13" x14ac:dyDescent="0.15">
      <c r="A845" s="51"/>
      <c r="B845" s="51"/>
      <c r="C845" s="51"/>
      <c r="D845" s="51"/>
      <c r="E845" s="49"/>
      <c r="F845" s="49"/>
      <c r="G845" s="59"/>
      <c r="H845" s="59"/>
      <c r="I845" s="49"/>
      <c r="J845" s="49"/>
      <c r="K845" s="49"/>
      <c r="L845" s="49"/>
      <c r="M845" s="49"/>
      <c r="N845" s="49"/>
      <c r="O845" s="49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  <c r="AG845" s="51"/>
    </row>
    <row r="846" spans="1:33" ht="13" x14ac:dyDescent="0.15">
      <c r="A846" s="51"/>
      <c r="B846" s="51"/>
      <c r="C846" s="51"/>
      <c r="D846" s="51"/>
      <c r="E846" s="49"/>
      <c r="F846" s="49"/>
      <c r="G846" s="59"/>
      <c r="H846" s="59"/>
      <c r="I846" s="49"/>
      <c r="J846" s="49"/>
      <c r="K846" s="49"/>
      <c r="L846" s="49"/>
      <c r="M846" s="49"/>
      <c r="N846" s="49"/>
      <c r="O846" s="49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  <c r="AG846" s="51"/>
    </row>
    <row r="847" spans="1:33" ht="13" x14ac:dyDescent="0.15">
      <c r="A847" s="51"/>
      <c r="B847" s="51"/>
      <c r="C847" s="51"/>
      <c r="D847" s="51"/>
      <c r="E847" s="49"/>
      <c r="F847" s="49"/>
      <c r="G847" s="59"/>
      <c r="H847" s="59"/>
      <c r="I847" s="49"/>
      <c r="J847" s="49"/>
      <c r="K847" s="49"/>
      <c r="L847" s="49"/>
      <c r="M847" s="49"/>
      <c r="N847" s="49"/>
      <c r="O847" s="49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  <c r="AE847" s="51"/>
      <c r="AF847" s="51"/>
      <c r="AG847" s="51"/>
    </row>
    <row r="848" spans="1:33" ht="13" x14ac:dyDescent="0.15">
      <c r="A848" s="51"/>
      <c r="B848" s="51"/>
      <c r="C848" s="51"/>
      <c r="D848" s="51"/>
      <c r="E848" s="49"/>
      <c r="F848" s="49"/>
      <c r="G848" s="59"/>
      <c r="H848" s="59"/>
      <c r="I848" s="49"/>
      <c r="J848" s="49"/>
      <c r="K848" s="49"/>
      <c r="L848" s="49"/>
      <c r="M848" s="49"/>
      <c r="N848" s="49"/>
      <c r="O848" s="49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</row>
    <row r="849" spans="1:33" ht="13" x14ac:dyDescent="0.15">
      <c r="A849" s="51"/>
      <c r="B849" s="51"/>
      <c r="C849" s="51"/>
      <c r="D849" s="51"/>
      <c r="E849" s="49"/>
      <c r="F849" s="49"/>
      <c r="G849" s="59"/>
      <c r="H849" s="59"/>
      <c r="I849" s="49"/>
      <c r="J849" s="49"/>
      <c r="K849" s="49"/>
      <c r="L849" s="49"/>
      <c r="M849" s="49"/>
      <c r="N849" s="49"/>
      <c r="O849" s="49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  <c r="AE849" s="51"/>
      <c r="AF849" s="51"/>
      <c r="AG849" s="51"/>
    </row>
    <row r="850" spans="1:33" ht="13" x14ac:dyDescent="0.15">
      <c r="A850" s="51"/>
      <c r="B850" s="51"/>
      <c r="C850" s="51"/>
      <c r="D850" s="51"/>
      <c r="E850" s="49"/>
      <c r="F850" s="49"/>
      <c r="G850" s="59"/>
      <c r="H850" s="59"/>
      <c r="I850" s="49"/>
      <c r="J850" s="49"/>
      <c r="K850" s="49"/>
      <c r="L850" s="49"/>
      <c r="M850" s="49"/>
      <c r="N850" s="49"/>
      <c r="O850" s="49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</row>
    <row r="851" spans="1:33" ht="13" x14ac:dyDescent="0.15">
      <c r="A851" s="51"/>
      <c r="B851" s="51"/>
      <c r="C851" s="51"/>
      <c r="D851" s="51"/>
      <c r="E851" s="49"/>
      <c r="F851" s="49"/>
      <c r="G851" s="59"/>
      <c r="H851" s="59"/>
      <c r="I851" s="49"/>
      <c r="J851" s="49"/>
      <c r="K851" s="49"/>
      <c r="L851" s="49"/>
      <c r="M851" s="49"/>
      <c r="N851" s="49"/>
      <c r="O851" s="49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  <c r="AG851" s="51"/>
    </row>
    <row r="852" spans="1:33" ht="13" x14ac:dyDescent="0.15">
      <c r="A852" s="51"/>
      <c r="B852" s="51"/>
      <c r="C852" s="51"/>
      <c r="D852" s="51"/>
      <c r="E852" s="49"/>
      <c r="F852" s="49"/>
      <c r="G852" s="59"/>
      <c r="H852" s="59"/>
      <c r="I852" s="49"/>
      <c r="J852" s="49"/>
      <c r="K852" s="49"/>
      <c r="L852" s="49"/>
      <c r="M852" s="49"/>
      <c r="N852" s="49"/>
      <c r="O852" s="49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</row>
    <row r="853" spans="1:33" ht="13" x14ac:dyDescent="0.15">
      <c r="A853" s="51"/>
      <c r="B853" s="51"/>
      <c r="C853" s="51"/>
      <c r="D853" s="51"/>
      <c r="E853" s="49"/>
      <c r="F853" s="49"/>
      <c r="G853" s="59"/>
      <c r="H853" s="59"/>
      <c r="I853" s="49"/>
      <c r="J853" s="49"/>
      <c r="K853" s="49"/>
      <c r="L853" s="49"/>
      <c r="M853" s="49"/>
      <c r="N853" s="49"/>
      <c r="O853" s="49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</row>
    <row r="854" spans="1:33" ht="13" x14ac:dyDescent="0.15">
      <c r="A854" s="51"/>
      <c r="B854" s="51"/>
      <c r="C854" s="51"/>
      <c r="D854" s="51"/>
      <c r="E854" s="49"/>
      <c r="F854" s="49"/>
      <c r="G854" s="59"/>
      <c r="H854" s="59"/>
      <c r="I854" s="49"/>
      <c r="J854" s="49"/>
      <c r="K854" s="49"/>
      <c r="L854" s="49"/>
      <c r="M854" s="49"/>
      <c r="N854" s="49"/>
      <c r="O854" s="49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</row>
    <row r="855" spans="1:33" ht="13" x14ac:dyDescent="0.15">
      <c r="A855" s="51"/>
      <c r="B855" s="51"/>
      <c r="C855" s="51"/>
      <c r="D855" s="51"/>
      <c r="E855" s="49"/>
      <c r="F855" s="49"/>
      <c r="G855" s="59"/>
      <c r="H855" s="59"/>
      <c r="I855" s="49"/>
      <c r="J855" s="49"/>
      <c r="K855" s="49"/>
      <c r="L855" s="49"/>
      <c r="M855" s="49"/>
      <c r="N855" s="49"/>
      <c r="O855" s="49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</row>
    <row r="856" spans="1:33" ht="13" x14ac:dyDescent="0.15">
      <c r="A856" s="51"/>
      <c r="B856" s="51"/>
      <c r="C856" s="51"/>
      <c r="D856" s="51"/>
      <c r="E856" s="49"/>
      <c r="F856" s="49"/>
      <c r="G856" s="59"/>
      <c r="H856" s="59"/>
      <c r="I856" s="49"/>
      <c r="J856" s="49"/>
      <c r="K856" s="49"/>
      <c r="L856" s="49"/>
      <c r="M856" s="49"/>
      <c r="N856" s="49"/>
      <c r="O856" s="49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</row>
    <row r="857" spans="1:33" ht="13" x14ac:dyDescent="0.15">
      <c r="A857" s="51"/>
      <c r="B857" s="51"/>
      <c r="C857" s="51"/>
      <c r="D857" s="51"/>
      <c r="E857" s="49"/>
      <c r="F857" s="49"/>
      <c r="G857" s="59"/>
      <c r="H857" s="59"/>
      <c r="I857" s="49"/>
      <c r="J857" s="49"/>
      <c r="K857" s="49"/>
      <c r="L857" s="49"/>
      <c r="M857" s="49"/>
      <c r="N857" s="49"/>
      <c r="O857" s="49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</row>
    <row r="858" spans="1:33" ht="13" x14ac:dyDescent="0.15">
      <c r="A858" s="51"/>
      <c r="B858" s="51"/>
      <c r="C858" s="51"/>
      <c r="D858" s="51"/>
      <c r="E858" s="49"/>
      <c r="F858" s="49"/>
      <c r="G858" s="59"/>
      <c r="H858" s="59"/>
      <c r="I858" s="49"/>
      <c r="J858" s="49"/>
      <c r="K858" s="49"/>
      <c r="L858" s="49"/>
      <c r="M858" s="49"/>
      <c r="N858" s="49"/>
      <c r="O858" s="49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1"/>
    </row>
    <row r="859" spans="1:33" ht="13" x14ac:dyDescent="0.15">
      <c r="A859" s="51"/>
      <c r="B859" s="51"/>
      <c r="C859" s="51"/>
      <c r="D859" s="51"/>
      <c r="E859" s="49"/>
      <c r="F859" s="49"/>
      <c r="G859" s="59"/>
      <c r="H859" s="59"/>
      <c r="I859" s="49"/>
      <c r="J859" s="49"/>
      <c r="K859" s="49"/>
      <c r="L859" s="49"/>
      <c r="M859" s="49"/>
      <c r="N859" s="49"/>
      <c r="O859" s="49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  <c r="AG859" s="51"/>
    </row>
    <row r="860" spans="1:33" ht="13" x14ac:dyDescent="0.15">
      <c r="A860" s="51"/>
      <c r="B860" s="51"/>
      <c r="C860" s="51"/>
      <c r="D860" s="51"/>
      <c r="E860" s="49"/>
      <c r="F860" s="49"/>
      <c r="G860" s="59"/>
      <c r="H860" s="59"/>
      <c r="I860" s="49"/>
      <c r="J860" s="49"/>
      <c r="K860" s="49"/>
      <c r="L860" s="49"/>
      <c r="M860" s="49"/>
      <c r="N860" s="49"/>
      <c r="O860" s="49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</row>
    <row r="861" spans="1:33" ht="13" x14ac:dyDescent="0.15">
      <c r="A861" s="51"/>
      <c r="B861" s="51"/>
      <c r="C861" s="51"/>
      <c r="D861" s="51"/>
      <c r="E861" s="49"/>
      <c r="F861" s="49"/>
      <c r="G861" s="59"/>
      <c r="H861" s="59"/>
      <c r="I861" s="49"/>
      <c r="J861" s="49"/>
      <c r="K861" s="49"/>
      <c r="L861" s="49"/>
      <c r="M861" s="49"/>
      <c r="N861" s="49"/>
      <c r="O861" s="49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  <c r="AG861" s="51"/>
    </row>
    <row r="862" spans="1:33" ht="13" x14ac:dyDescent="0.15">
      <c r="A862" s="51"/>
      <c r="B862" s="51"/>
      <c r="C862" s="51"/>
      <c r="D862" s="51"/>
      <c r="E862" s="49"/>
      <c r="F862" s="49"/>
      <c r="G862" s="59"/>
      <c r="H862" s="59"/>
      <c r="I862" s="49"/>
      <c r="J862" s="49"/>
      <c r="K862" s="49"/>
      <c r="L862" s="49"/>
      <c r="M862" s="49"/>
      <c r="N862" s="49"/>
      <c r="O862" s="49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</row>
    <row r="863" spans="1:33" ht="13" x14ac:dyDescent="0.15">
      <c r="A863" s="51"/>
      <c r="B863" s="51"/>
      <c r="C863" s="51"/>
      <c r="D863" s="51"/>
      <c r="E863" s="49"/>
      <c r="F863" s="49"/>
      <c r="G863" s="59"/>
      <c r="H863" s="59"/>
      <c r="I863" s="49"/>
      <c r="J863" s="49"/>
      <c r="K863" s="49"/>
      <c r="L863" s="49"/>
      <c r="M863" s="49"/>
      <c r="N863" s="49"/>
      <c r="O863" s="49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</row>
    <row r="864" spans="1:33" ht="13" x14ac:dyDescent="0.15">
      <c r="A864" s="51"/>
      <c r="B864" s="51"/>
      <c r="C864" s="51"/>
      <c r="D864" s="51"/>
      <c r="E864" s="49"/>
      <c r="F864" s="49"/>
      <c r="G864" s="59"/>
      <c r="H864" s="59"/>
      <c r="I864" s="49"/>
      <c r="J864" s="49"/>
      <c r="K864" s="49"/>
      <c r="L864" s="49"/>
      <c r="M864" s="49"/>
      <c r="N864" s="49"/>
      <c r="O864" s="49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</row>
    <row r="865" spans="1:33" ht="13" x14ac:dyDescent="0.15">
      <c r="A865" s="51"/>
      <c r="B865" s="51"/>
      <c r="C865" s="51"/>
      <c r="D865" s="51"/>
      <c r="E865" s="49"/>
      <c r="F865" s="49"/>
      <c r="G865" s="59"/>
      <c r="H865" s="59"/>
      <c r="I865" s="49"/>
      <c r="J865" s="49"/>
      <c r="K865" s="49"/>
      <c r="L865" s="49"/>
      <c r="M865" s="49"/>
      <c r="N865" s="49"/>
      <c r="O865" s="49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</row>
    <row r="866" spans="1:33" ht="13" x14ac:dyDescent="0.15">
      <c r="A866" s="51"/>
      <c r="B866" s="51"/>
      <c r="C866" s="51"/>
      <c r="D866" s="51"/>
      <c r="E866" s="49"/>
      <c r="F866" s="49"/>
      <c r="G866" s="59"/>
      <c r="H866" s="59"/>
      <c r="I866" s="49"/>
      <c r="J866" s="49"/>
      <c r="K866" s="49"/>
      <c r="L866" s="49"/>
      <c r="M866" s="49"/>
      <c r="N866" s="49"/>
      <c r="O866" s="49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</row>
    <row r="867" spans="1:33" ht="13" x14ac:dyDescent="0.15">
      <c r="A867" s="51"/>
      <c r="B867" s="51"/>
      <c r="C867" s="51"/>
      <c r="D867" s="51"/>
      <c r="E867" s="49"/>
      <c r="F867" s="49"/>
      <c r="G867" s="59"/>
      <c r="H867" s="59"/>
      <c r="I867" s="49"/>
      <c r="J867" s="49"/>
      <c r="K867" s="49"/>
      <c r="L867" s="49"/>
      <c r="M867" s="49"/>
      <c r="N867" s="49"/>
      <c r="O867" s="49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</row>
    <row r="868" spans="1:33" ht="13" x14ac:dyDescent="0.15">
      <c r="A868" s="51"/>
      <c r="B868" s="51"/>
      <c r="C868" s="51"/>
      <c r="D868" s="51"/>
      <c r="E868" s="49"/>
      <c r="F868" s="49"/>
      <c r="G868" s="59"/>
      <c r="H868" s="59"/>
      <c r="I868" s="49"/>
      <c r="J868" s="49"/>
      <c r="K868" s="49"/>
      <c r="L868" s="49"/>
      <c r="M868" s="49"/>
      <c r="N868" s="49"/>
      <c r="O868" s="49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</row>
    <row r="869" spans="1:33" ht="13" x14ac:dyDescent="0.15">
      <c r="A869" s="51"/>
      <c r="B869" s="51"/>
      <c r="C869" s="51"/>
      <c r="D869" s="51"/>
      <c r="E869" s="49"/>
      <c r="F869" s="49"/>
      <c r="G869" s="59"/>
      <c r="H869" s="59"/>
      <c r="I869" s="49"/>
      <c r="J869" s="49"/>
      <c r="K869" s="49"/>
      <c r="L869" s="49"/>
      <c r="M869" s="49"/>
      <c r="N869" s="49"/>
      <c r="O869" s="49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  <c r="AG869" s="51"/>
    </row>
    <row r="870" spans="1:33" ht="13" x14ac:dyDescent="0.15">
      <c r="A870" s="51"/>
      <c r="B870" s="51"/>
      <c r="C870" s="51"/>
      <c r="D870" s="51"/>
      <c r="E870" s="49"/>
      <c r="F870" s="49"/>
      <c r="G870" s="59"/>
      <c r="H870" s="59"/>
      <c r="I870" s="49"/>
      <c r="J870" s="49"/>
      <c r="K870" s="49"/>
      <c r="L870" s="49"/>
      <c r="M870" s="49"/>
      <c r="N870" s="49"/>
      <c r="O870" s="49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</row>
    <row r="871" spans="1:33" ht="13" x14ac:dyDescent="0.15">
      <c r="A871" s="51"/>
      <c r="B871" s="51"/>
      <c r="C871" s="51"/>
      <c r="D871" s="51"/>
      <c r="E871" s="49"/>
      <c r="F871" s="49"/>
      <c r="G871" s="59"/>
      <c r="H871" s="59"/>
      <c r="I871" s="49"/>
      <c r="J871" s="49"/>
      <c r="K871" s="49"/>
      <c r="L871" s="49"/>
      <c r="M871" s="49"/>
      <c r="N871" s="49"/>
      <c r="O871" s="49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  <c r="AG871" s="51"/>
    </row>
    <row r="872" spans="1:33" ht="13" x14ac:dyDescent="0.15">
      <c r="A872" s="51"/>
      <c r="B872" s="51"/>
      <c r="C872" s="51"/>
      <c r="D872" s="51"/>
      <c r="E872" s="49"/>
      <c r="F872" s="49"/>
      <c r="G872" s="59"/>
      <c r="H872" s="59"/>
      <c r="I872" s="49"/>
      <c r="J872" s="49"/>
      <c r="K872" s="49"/>
      <c r="L872" s="49"/>
      <c r="M872" s="49"/>
      <c r="N872" s="49"/>
      <c r="O872" s="49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  <c r="AG872" s="51"/>
    </row>
    <row r="873" spans="1:33" ht="13" x14ac:dyDescent="0.15">
      <c r="A873" s="51"/>
      <c r="B873" s="51"/>
      <c r="C873" s="51"/>
      <c r="D873" s="51"/>
      <c r="E873" s="49"/>
      <c r="F873" s="49"/>
      <c r="G873" s="59"/>
      <c r="H873" s="59"/>
      <c r="I873" s="49"/>
      <c r="J873" s="49"/>
      <c r="K873" s="49"/>
      <c r="L873" s="49"/>
      <c r="M873" s="49"/>
      <c r="N873" s="49"/>
      <c r="O873" s="49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  <c r="AG873" s="51"/>
    </row>
    <row r="874" spans="1:33" ht="13" x14ac:dyDescent="0.15">
      <c r="A874" s="51"/>
      <c r="B874" s="51"/>
      <c r="C874" s="51"/>
      <c r="D874" s="51"/>
      <c r="E874" s="49"/>
      <c r="F874" s="49"/>
      <c r="G874" s="59"/>
      <c r="H874" s="59"/>
      <c r="I874" s="49"/>
      <c r="J874" s="49"/>
      <c r="K874" s="49"/>
      <c r="L874" s="49"/>
      <c r="M874" s="49"/>
      <c r="N874" s="49"/>
      <c r="O874" s="49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  <c r="AG874" s="51"/>
    </row>
    <row r="875" spans="1:33" ht="13" x14ac:dyDescent="0.15">
      <c r="A875" s="51"/>
      <c r="B875" s="51"/>
      <c r="C875" s="51"/>
      <c r="D875" s="51"/>
      <c r="E875" s="49"/>
      <c r="F875" s="49"/>
      <c r="G875" s="59"/>
      <c r="H875" s="59"/>
      <c r="I875" s="49"/>
      <c r="J875" s="49"/>
      <c r="K875" s="49"/>
      <c r="L875" s="49"/>
      <c r="M875" s="49"/>
      <c r="N875" s="49"/>
      <c r="O875" s="49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  <c r="AE875" s="51"/>
      <c r="AF875" s="51"/>
      <c r="AG875" s="51"/>
    </row>
    <row r="876" spans="1:33" ht="13" x14ac:dyDescent="0.15">
      <c r="A876" s="51"/>
      <c r="B876" s="51"/>
      <c r="C876" s="51"/>
      <c r="D876" s="51"/>
      <c r="E876" s="49"/>
      <c r="F876" s="49"/>
      <c r="G876" s="59"/>
      <c r="H876" s="59"/>
      <c r="I876" s="49"/>
      <c r="J876" s="49"/>
      <c r="K876" s="49"/>
      <c r="L876" s="49"/>
      <c r="M876" s="49"/>
      <c r="N876" s="49"/>
      <c r="O876" s="49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  <c r="AC876" s="51"/>
      <c r="AD876" s="51"/>
      <c r="AE876" s="51"/>
      <c r="AF876" s="51"/>
      <c r="AG876" s="51"/>
    </row>
    <row r="877" spans="1:33" ht="13" x14ac:dyDescent="0.15">
      <c r="A877" s="51"/>
      <c r="B877" s="51"/>
      <c r="C877" s="51"/>
      <c r="D877" s="51"/>
      <c r="E877" s="49"/>
      <c r="F877" s="49"/>
      <c r="G877" s="59"/>
      <c r="H877" s="59"/>
      <c r="I877" s="49"/>
      <c r="J877" s="49"/>
      <c r="K877" s="49"/>
      <c r="L877" s="49"/>
      <c r="M877" s="49"/>
      <c r="N877" s="49"/>
      <c r="O877" s="49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  <c r="AC877" s="51"/>
      <c r="AD877" s="51"/>
      <c r="AE877" s="51"/>
      <c r="AF877" s="51"/>
      <c r="AG877" s="51"/>
    </row>
    <row r="878" spans="1:33" ht="13" x14ac:dyDescent="0.15">
      <c r="A878" s="51"/>
      <c r="B878" s="51"/>
      <c r="C878" s="51"/>
      <c r="D878" s="51"/>
      <c r="E878" s="49"/>
      <c r="F878" s="49"/>
      <c r="G878" s="59"/>
      <c r="H878" s="59"/>
      <c r="I878" s="49"/>
      <c r="J878" s="49"/>
      <c r="K878" s="49"/>
      <c r="L878" s="49"/>
      <c r="M878" s="49"/>
      <c r="N878" s="49"/>
      <c r="O878" s="49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  <c r="AC878" s="51"/>
      <c r="AD878" s="51"/>
      <c r="AE878" s="51"/>
      <c r="AF878" s="51"/>
      <c r="AG878" s="51"/>
    </row>
    <row r="879" spans="1:33" ht="13" x14ac:dyDescent="0.15">
      <c r="A879" s="51"/>
      <c r="B879" s="51"/>
      <c r="C879" s="51"/>
      <c r="D879" s="51"/>
      <c r="E879" s="49"/>
      <c r="F879" s="49"/>
      <c r="G879" s="59"/>
      <c r="H879" s="59"/>
      <c r="I879" s="49"/>
      <c r="J879" s="49"/>
      <c r="K879" s="49"/>
      <c r="L879" s="49"/>
      <c r="M879" s="49"/>
      <c r="N879" s="49"/>
      <c r="O879" s="49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  <c r="AC879" s="51"/>
      <c r="AD879" s="51"/>
      <c r="AE879" s="51"/>
      <c r="AF879" s="51"/>
      <c r="AG879" s="51"/>
    </row>
    <row r="880" spans="1:33" ht="13" x14ac:dyDescent="0.15">
      <c r="A880" s="51"/>
      <c r="B880" s="51"/>
      <c r="C880" s="51"/>
      <c r="D880" s="51"/>
      <c r="E880" s="49"/>
      <c r="F880" s="49"/>
      <c r="G880" s="59"/>
      <c r="H880" s="59"/>
      <c r="I880" s="49"/>
      <c r="J880" s="49"/>
      <c r="K880" s="49"/>
      <c r="L880" s="49"/>
      <c r="M880" s="49"/>
      <c r="N880" s="49"/>
      <c r="O880" s="49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  <c r="AC880" s="51"/>
      <c r="AD880" s="51"/>
      <c r="AE880" s="51"/>
      <c r="AF880" s="51"/>
      <c r="AG880" s="51"/>
    </row>
    <row r="881" spans="1:33" ht="13" x14ac:dyDescent="0.15">
      <c r="A881" s="51"/>
      <c r="B881" s="51"/>
      <c r="C881" s="51"/>
      <c r="D881" s="51"/>
      <c r="E881" s="49"/>
      <c r="F881" s="49"/>
      <c r="G881" s="59"/>
      <c r="H881" s="59"/>
      <c r="I881" s="49"/>
      <c r="J881" s="49"/>
      <c r="K881" s="49"/>
      <c r="L881" s="49"/>
      <c r="M881" s="49"/>
      <c r="N881" s="49"/>
      <c r="O881" s="49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  <c r="AC881" s="51"/>
      <c r="AD881" s="51"/>
      <c r="AE881" s="51"/>
      <c r="AF881" s="51"/>
      <c r="AG881" s="51"/>
    </row>
    <row r="882" spans="1:33" ht="13" x14ac:dyDescent="0.15">
      <c r="A882" s="51"/>
      <c r="B882" s="51"/>
      <c r="C882" s="51"/>
      <c r="D882" s="51"/>
      <c r="E882" s="49"/>
      <c r="F882" s="49"/>
      <c r="G882" s="59"/>
      <c r="H882" s="59"/>
      <c r="I882" s="49"/>
      <c r="J882" s="49"/>
      <c r="K882" s="49"/>
      <c r="L882" s="49"/>
      <c r="M882" s="49"/>
      <c r="N882" s="49"/>
      <c r="O882" s="49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  <c r="AC882" s="51"/>
      <c r="AD882" s="51"/>
      <c r="AE882" s="51"/>
      <c r="AF882" s="51"/>
      <c r="AG882" s="51"/>
    </row>
    <row r="883" spans="1:33" ht="13" x14ac:dyDescent="0.15">
      <c r="A883" s="51"/>
      <c r="B883" s="51"/>
      <c r="C883" s="51"/>
      <c r="D883" s="51"/>
      <c r="E883" s="49"/>
      <c r="F883" s="49"/>
      <c r="G883" s="59"/>
      <c r="H883" s="59"/>
      <c r="I883" s="49"/>
      <c r="J883" s="49"/>
      <c r="K883" s="49"/>
      <c r="L883" s="49"/>
      <c r="M883" s="49"/>
      <c r="N883" s="49"/>
      <c r="O883" s="49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  <c r="AC883" s="51"/>
      <c r="AD883" s="51"/>
      <c r="AE883" s="51"/>
      <c r="AF883" s="51"/>
      <c r="AG883" s="51"/>
    </row>
    <row r="884" spans="1:33" ht="13" x14ac:dyDescent="0.15">
      <c r="A884" s="51"/>
      <c r="B884" s="51"/>
      <c r="C884" s="51"/>
      <c r="D884" s="51"/>
      <c r="E884" s="49"/>
      <c r="F884" s="49"/>
      <c r="G884" s="59"/>
      <c r="H884" s="59"/>
      <c r="I884" s="49"/>
      <c r="J884" s="49"/>
      <c r="K884" s="49"/>
      <c r="L884" s="49"/>
      <c r="M884" s="49"/>
      <c r="N884" s="49"/>
      <c r="O884" s="49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  <c r="AC884" s="51"/>
      <c r="AD884" s="51"/>
      <c r="AE884" s="51"/>
      <c r="AF884" s="51"/>
      <c r="AG884" s="51"/>
    </row>
    <row r="885" spans="1:33" ht="13" x14ac:dyDescent="0.15">
      <c r="A885" s="51"/>
      <c r="B885" s="51"/>
      <c r="C885" s="51"/>
      <c r="D885" s="51"/>
      <c r="E885" s="49"/>
      <c r="F885" s="49"/>
      <c r="G885" s="59"/>
      <c r="H885" s="59"/>
      <c r="I885" s="49"/>
      <c r="J885" s="49"/>
      <c r="K885" s="49"/>
      <c r="L885" s="49"/>
      <c r="M885" s="49"/>
      <c r="N885" s="49"/>
      <c r="O885" s="49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  <c r="AC885" s="51"/>
      <c r="AD885" s="51"/>
      <c r="AE885" s="51"/>
      <c r="AF885" s="51"/>
      <c r="AG885" s="51"/>
    </row>
    <row r="886" spans="1:33" ht="13" x14ac:dyDescent="0.15">
      <c r="A886" s="51"/>
      <c r="B886" s="51"/>
      <c r="C886" s="51"/>
      <c r="D886" s="51"/>
      <c r="E886" s="49"/>
      <c r="F886" s="49"/>
      <c r="G886" s="59"/>
      <c r="H886" s="59"/>
      <c r="I886" s="49"/>
      <c r="J886" s="49"/>
      <c r="K886" s="49"/>
      <c r="L886" s="49"/>
      <c r="M886" s="49"/>
      <c r="N886" s="49"/>
      <c r="O886" s="49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  <c r="AC886" s="51"/>
      <c r="AD886" s="51"/>
      <c r="AE886" s="51"/>
      <c r="AF886" s="51"/>
      <c r="AG886" s="51"/>
    </row>
    <row r="887" spans="1:33" ht="13" x14ac:dyDescent="0.15">
      <c r="A887" s="51"/>
      <c r="B887" s="51"/>
      <c r="C887" s="51"/>
      <c r="D887" s="51"/>
      <c r="E887" s="49"/>
      <c r="F887" s="49"/>
      <c r="G887" s="59"/>
      <c r="H887" s="59"/>
      <c r="I887" s="49"/>
      <c r="J887" s="49"/>
      <c r="K887" s="49"/>
      <c r="L887" s="49"/>
      <c r="M887" s="49"/>
      <c r="N887" s="49"/>
      <c r="O887" s="49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  <c r="AC887" s="51"/>
      <c r="AD887" s="51"/>
      <c r="AE887" s="51"/>
      <c r="AF887" s="51"/>
      <c r="AG887" s="51"/>
    </row>
    <row r="888" spans="1:33" ht="13" x14ac:dyDescent="0.15">
      <c r="A888" s="51"/>
      <c r="B888" s="51"/>
      <c r="C888" s="51"/>
      <c r="D888" s="51"/>
      <c r="E888" s="49"/>
      <c r="F888" s="49"/>
      <c r="G888" s="59"/>
      <c r="H888" s="59"/>
      <c r="I888" s="49"/>
      <c r="J888" s="49"/>
      <c r="K888" s="49"/>
      <c r="L888" s="49"/>
      <c r="M888" s="49"/>
      <c r="N888" s="49"/>
      <c r="O888" s="49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  <c r="AC888" s="51"/>
      <c r="AD888" s="51"/>
      <c r="AE888" s="51"/>
      <c r="AF888" s="51"/>
      <c r="AG888" s="51"/>
    </row>
    <row r="889" spans="1:33" ht="13" x14ac:dyDescent="0.15">
      <c r="A889" s="51"/>
      <c r="B889" s="51"/>
      <c r="C889" s="51"/>
      <c r="D889" s="51"/>
      <c r="E889" s="49"/>
      <c r="F889" s="49"/>
      <c r="G889" s="59"/>
      <c r="H889" s="59"/>
      <c r="I889" s="49"/>
      <c r="J889" s="49"/>
      <c r="K889" s="49"/>
      <c r="L889" s="49"/>
      <c r="M889" s="49"/>
      <c r="N889" s="49"/>
      <c r="O889" s="49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  <c r="AC889" s="51"/>
      <c r="AD889" s="51"/>
      <c r="AE889" s="51"/>
      <c r="AF889" s="51"/>
      <c r="AG889" s="51"/>
    </row>
    <row r="890" spans="1:33" ht="13" x14ac:dyDescent="0.15">
      <c r="A890" s="51"/>
      <c r="B890" s="51"/>
      <c r="C890" s="51"/>
      <c r="D890" s="51"/>
      <c r="E890" s="49"/>
      <c r="F890" s="49"/>
      <c r="G890" s="59"/>
      <c r="H890" s="59"/>
      <c r="I890" s="49"/>
      <c r="J890" s="49"/>
      <c r="K890" s="49"/>
      <c r="L890" s="49"/>
      <c r="M890" s="49"/>
      <c r="N890" s="49"/>
      <c r="O890" s="49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  <c r="AC890" s="51"/>
      <c r="AD890" s="51"/>
      <c r="AE890" s="51"/>
      <c r="AF890" s="51"/>
      <c r="AG890" s="51"/>
    </row>
    <row r="891" spans="1:33" ht="13" x14ac:dyDescent="0.15">
      <c r="A891" s="51"/>
      <c r="B891" s="51"/>
      <c r="C891" s="51"/>
      <c r="D891" s="51"/>
      <c r="E891" s="49"/>
      <c r="F891" s="49"/>
      <c r="G891" s="59"/>
      <c r="H891" s="59"/>
      <c r="I891" s="49"/>
      <c r="J891" s="49"/>
      <c r="K891" s="49"/>
      <c r="L891" s="49"/>
      <c r="M891" s="49"/>
      <c r="N891" s="49"/>
      <c r="O891" s="49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  <c r="AC891" s="51"/>
      <c r="AD891" s="51"/>
      <c r="AE891" s="51"/>
      <c r="AF891" s="51"/>
      <c r="AG891" s="51"/>
    </row>
    <row r="892" spans="1:33" ht="13" x14ac:dyDescent="0.15">
      <c r="A892" s="51"/>
      <c r="B892" s="51"/>
      <c r="C892" s="51"/>
      <c r="D892" s="51"/>
      <c r="E892" s="49"/>
      <c r="F892" s="49"/>
      <c r="G892" s="59"/>
      <c r="H892" s="59"/>
      <c r="I892" s="49"/>
      <c r="J892" s="49"/>
      <c r="K892" s="49"/>
      <c r="L892" s="49"/>
      <c r="M892" s="49"/>
      <c r="N892" s="49"/>
      <c r="O892" s="49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  <c r="AC892" s="51"/>
      <c r="AD892" s="51"/>
      <c r="AE892" s="51"/>
      <c r="AF892" s="51"/>
      <c r="AG892" s="51"/>
    </row>
    <row r="893" spans="1:33" ht="13" x14ac:dyDescent="0.15">
      <c r="A893" s="51"/>
      <c r="B893" s="51"/>
      <c r="C893" s="51"/>
      <c r="D893" s="51"/>
      <c r="E893" s="49"/>
      <c r="F893" s="49"/>
      <c r="G893" s="59"/>
      <c r="H893" s="59"/>
      <c r="I893" s="49"/>
      <c r="J893" s="49"/>
      <c r="K893" s="49"/>
      <c r="L893" s="49"/>
      <c r="M893" s="49"/>
      <c r="N893" s="49"/>
      <c r="O893" s="49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  <c r="AC893" s="51"/>
      <c r="AD893" s="51"/>
      <c r="AE893" s="51"/>
      <c r="AF893" s="51"/>
      <c r="AG893" s="51"/>
    </row>
    <row r="894" spans="1:33" ht="13" x14ac:dyDescent="0.15">
      <c r="A894" s="51"/>
      <c r="B894" s="51"/>
      <c r="C894" s="51"/>
      <c r="D894" s="51"/>
      <c r="E894" s="49"/>
      <c r="F894" s="49"/>
      <c r="G894" s="59"/>
      <c r="H894" s="59"/>
      <c r="I894" s="49"/>
      <c r="J894" s="49"/>
      <c r="K894" s="49"/>
      <c r="L894" s="49"/>
      <c r="M894" s="49"/>
      <c r="N894" s="49"/>
      <c r="O894" s="49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  <c r="AC894" s="51"/>
      <c r="AD894" s="51"/>
      <c r="AE894" s="51"/>
      <c r="AF894" s="51"/>
      <c r="AG894" s="51"/>
    </row>
    <row r="895" spans="1:33" ht="13" x14ac:dyDescent="0.15">
      <c r="A895" s="51"/>
      <c r="B895" s="51"/>
      <c r="C895" s="51"/>
      <c r="D895" s="51"/>
      <c r="E895" s="49"/>
      <c r="F895" s="49"/>
      <c r="G895" s="59"/>
      <c r="H895" s="59"/>
      <c r="I895" s="49"/>
      <c r="J895" s="49"/>
      <c r="K895" s="49"/>
      <c r="L895" s="49"/>
      <c r="M895" s="49"/>
      <c r="N895" s="49"/>
      <c r="O895" s="49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  <c r="AC895" s="51"/>
      <c r="AD895" s="51"/>
      <c r="AE895" s="51"/>
      <c r="AF895" s="51"/>
      <c r="AG895" s="51"/>
    </row>
    <row r="896" spans="1:33" ht="13" x14ac:dyDescent="0.15">
      <c r="A896" s="51"/>
      <c r="B896" s="51"/>
      <c r="C896" s="51"/>
      <c r="D896" s="51"/>
      <c r="E896" s="49"/>
      <c r="F896" s="49"/>
      <c r="G896" s="59"/>
      <c r="H896" s="59"/>
      <c r="I896" s="49"/>
      <c r="J896" s="49"/>
      <c r="K896" s="49"/>
      <c r="L896" s="49"/>
      <c r="M896" s="49"/>
      <c r="N896" s="49"/>
      <c r="O896" s="49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  <c r="AC896" s="51"/>
      <c r="AD896" s="51"/>
      <c r="AE896" s="51"/>
      <c r="AF896" s="51"/>
      <c r="AG896" s="51"/>
    </row>
    <row r="897" spans="1:33" ht="13" x14ac:dyDescent="0.15">
      <c r="A897" s="51"/>
      <c r="B897" s="51"/>
      <c r="C897" s="51"/>
      <c r="D897" s="51"/>
      <c r="E897" s="49"/>
      <c r="F897" s="49"/>
      <c r="G897" s="59"/>
      <c r="H897" s="59"/>
      <c r="I897" s="49"/>
      <c r="J897" s="49"/>
      <c r="K897" s="49"/>
      <c r="L897" s="49"/>
      <c r="M897" s="49"/>
      <c r="N897" s="49"/>
      <c r="O897" s="49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  <c r="AC897" s="51"/>
      <c r="AD897" s="51"/>
      <c r="AE897" s="51"/>
      <c r="AF897" s="51"/>
      <c r="AG897" s="51"/>
    </row>
    <row r="898" spans="1:33" ht="13" x14ac:dyDescent="0.15">
      <c r="A898" s="51"/>
      <c r="B898" s="51"/>
      <c r="C898" s="51"/>
      <c r="D898" s="51"/>
      <c r="E898" s="49"/>
      <c r="F898" s="49"/>
      <c r="G898" s="59"/>
      <c r="H898" s="59"/>
      <c r="I898" s="49"/>
      <c r="J898" s="49"/>
      <c r="K898" s="49"/>
      <c r="L898" s="49"/>
      <c r="M898" s="49"/>
      <c r="N898" s="49"/>
      <c r="O898" s="49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  <c r="AE898" s="51"/>
      <c r="AF898" s="51"/>
      <c r="AG898" s="51"/>
    </row>
    <row r="899" spans="1:33" ht="13" x14ac:dyDescent="0.15">
      <c r="A899" s="51"/>
      <c r="B899" s="51"/>
      <c r="C899" s="51"/>
      <c r="D899" s="51"/>
      <c r="E899" s="49"/>
      <c r="F899" s="49"/>
      <c r="G899" s="59"/>
      <c r="H899" s="59"/>
      <c r="I899" s="49"/>
      <c r="J899" s="49"/>
      <c r="K899" s="49"/>
      <c r="L899" s="49"/>
      <c r="M899" s="49"/>
      <c r="N899" s="49"/>
      <c r="O899" s="49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  <c r="AC899" s="51"/>
      <c r="AD899" s="51"/>
      <c r="AE899" s="51"/>
      <c r="AF899" s="51"/>
      <c r="AG899" s="51"/>
    </row>
    <row r="900" spans="1:33" ht="13" x14ac:dyDescent="0.15">
      <c r="A900" s="51"/>
      <c r="B900" s="51"/>
      <c r="C900" s="51"/>
      <c r="D900" s="51"/>
      <c r="E900" s="49"/>
      <c r="F900" s="49"/>
      <c r="G900" s="59"/>
      <c r="H900" s="59"/>
      <c r="I900" s="49"/>
      <c r="J900" s="49"/>
      <c r="K900" s="49"/>
      <c r="L900" s="49"/>
      <c r="M900" s="49"/>
      <c r="N900" s="49"/>
      <c r="O900" s="49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  <c r="AC900" s="51"/>
      <c r="AD900" s="51"/>
      <c r="AE900" s="51"/>
      <c r="AF900" s="51"/>
      <c r="AG900" s="51"/>
    </row>
    <row r="901" spans="1:33" ht="13" x14ac:dyDescent="0.15">
      <c r="A901" s="51"/>
      <c r="B901" s="51"/>
      <c r="C901" s="51"/>
      <c r="D901" s="51"/>
      <c r="E901" s="49"/>
      <c r="F901" s="49"/>
      <c r="G901" s="59"/>
      <c r="H901" s="59"/>
      <c r="I901" s="49"/>
      <c r="J901" s="49"/>
      <c r="K901" s="49"/>
      <c r="L901" s="49"/>
      <c r="M901" s="49"/>
      <c r="N901" s="49"/>
      <c r="O901" s="49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  <c r="AC901" s="51"/>
      <c r="AD901" s="51"/>
      <c r="AE901" s="51"/>
      <c r="AF901" s="51"/>
      <c r="AG901" s="51"/>
    </row>
    <row r="902" spans="1:33" ht="13" x14ac:dyDescent="0.15">
      <c r="A902" s="51"/>
      <c r="B902" s="51"/>
      <c r="C902" s="51"/>
      <c r="D902" s="51"/>
      <c r="E902" s="49"/>
      <c r="F902" s="49"/>
      <c r="G902" s="59"/>
      <c r="H902" s="59"/>
      <c r="I902" s="49"/>
      <c r="J902" s="49"/>
      <c r="K902" s="49"/>
      <c r="L902" s="49"/>
      <c r="M902" s="49"/>
      <c r="N902" s="49"/>
      <c r="O902" s="49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  <c r="AC902" s="51"/>
      <c r="AD902" s="51"/>
      <c r="AE902" s="51"/>
      <c r="AF902" s="51"/>
      <c r="AG902" s="51"/>
    </row>
    <row r="903" spans="1:33" ht="13" x14ac:dyDescent="0.15">
      <c r="A903" s="51"/>
      <c r="B903" s="51"/>
      <c r="C903" s="51"/>
      <c r="D903" s="51"/>
      <c r="E903" s="49"/>
      <c r="F903" s="49"/>
      <c r="G903" s="59"/>
      <c r="H903" s="59"/>
      <c r="I903" s="49"/>
      <c r="J903" s="49"/>
      <c r="K903" s="49"/>
      <c r="L903" s="49"/>
      <c r="M903" s="49"/>
      <c r="N903" s="49"/>
      <c r="O903" s="49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  <c r="AC903" s="51"/>
      <c r="AD903" s="51"/>
      <c r="AE903" s="51"/>
      <c r="AF903" s="51"/>
      <c r="AG903" s="51"/>
    </row>
    <row r="904" spans="1:33" ht="13" x14ac:dyDescent="0.15">
      <c r="A904" s="51"/>
      <c r="B904" s="51"/>
      <c r="C904" s="51"/>
      <c r="D904" s="51"/>
      <c r="E904" s="49"/>
      <c r="F904" s="49"/>
      <c r="G904" s="59"/>
      <c r="H904" s="59"/>
      <c r="I904" s="49"/>
      <c r="J904" s="49"/>
      <c r="K904" s="49"/>
      <c r="L904" s="49"/>
      <c r="M904" s="49"/>
      <c r="N904" s="49"/>
      <c r="O904" s="49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  <c r="AC904" s="51"/>
      <c r="AD904" s="51"/>
      <c r="AE904" s="51"/>
      <c r="AF904" s="51"/>
      <c r="AG904" s="51"/>
    </row>
    <row r="905" spans="1:33" ht="13" x14ac:dyDescent="0.15">
      <c r="A905" s="51"/>
      <c r="B905" s="51"/>
      <c r="C905" s="51"/>
      <c r="D905" s="51"/>
      <c r="E905" s="49"/>
      <c r="F905" s="49"/>
      <c r="G905" s="59"/>
      <c r="H905" s="59"/>
      <c r="I905" s="49"/>
      <c r="J905" s="49"/>
      <c r="K905" s="49"/>
      <c r="L905" s="49"/>
      <c r="M905" s="49"/>
      <c r="N905" s="49"/>
      <c r="O905" s="49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  <c r="AC905" s="51"/>
      <c r="AD905" s="51"/>
      <c r="AE905" s="51"/>
      <c r="AF905" s="51"/>
      <c r="AG905" s="51"/>
    </row>
    <row r="906" spans="1:33" ht="13" x14ac:dyDescent="0.15">
      <c r="A906" s="51"/>
      <c r="B906" s="51"/>
      <c r="C906" s="51"/>
      <c r="D906" s="51"/>
      <c r="E906" s="49"/>
      <c r="F906" s="49"/>
      <c r="G906" s="59"/>
      <c r="H906" s="59"/>
      <c r="I906" s="49"/>
      <c r="J906" s="49"/>
      <c r="K906" s="49"/>
      <c r="L906" s="49"/>
      <c r="M906" s="49"/>
      <c r="N906" s="49"/>
      <c r="O906" s="49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  <c r="AC906" s="51"/>
      <c r="AD906" s="51"/>
      <c r="AE906" s="51"/>
      <c r="AF906" s="51"/>
      <c r="AG906" s="51"/>
    </row>
    <row r="907" spans="1:33" ht="13" x14ac:dyDescent="0.15">
      <c r="A907" s="51"/>
      <c r="B907" s="51"/>
      <c r="C907" s="51"/>
      <c r="D907" s="51"/>
      <c r="E907" s="49"/>
      <c r="F907" s="49"/>
      <c r="G907" s="59"/>
      <c r="H907" s="59"/>
      <c r="I907" s="49"/>
      <c r="J907" s="49"/>
      <c r="K907" s="49"/>
      <c r="L907" s="49"/>
      <c r="M907" s="49"/>
      <c r="N907" s="49"/>
      <c r="O907" s="49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  <c r="AC907" s="51"/>
      <c r="AD907" s="51"/>
      <c r="AE907" s="51"/>
      <c r="AF907" s="51"/>
      <c r="AG907" s="51"/>
    </row>
    <row r="908" spans="1:33" ht="13" x14ac:dyDescent="0.15">
      <c r="A908" s="51"/>
      <c r="B908" s="51"/>
      <c r="C908" s="51"/>
      <c r="D908" s="51"/>
      <c r="E908" s="49"/>
      <c r="F908" s="49"/>
      <c r="G908" s="59"/>
      <c r="H908" s="59"/>
      <c r="I908" s="49"/>
      <c r="J908" s="49"/>
      <c r="K908" s="49"/>
      <c r="L908" s="49"/>
      <c r="M908" s="49"/>
      <c r="N908" s="49"/>
      <c r="O908" s="49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  <c r="AC908" s="51"/>
      <c r="AD908" s="51"/>
      <c r="AE908" s="51"/>
      <c r="AF908" s="51"/>
      <c r="AG908" s="51"/>
    </row>
    <row r="909" spans="1:33" ht="13" x14ac:dyDescent="0.15">
      <c r="A909" s="51"/>
      <c r="B909" s="51"/>
      <c r="C909" s="51"/>
      <c r="D909" s="51"/>
      <c r="E909" s="49"/>
      <c r="F909" s="49"/>
      <c r="G909" s="59"/>
      <c r="H909" s="59"/>
      <c r="I909" s="49"/>
      <c r="J909" s="49"/>
      <c r="K909" s="49"/>
      <c r="L909" s="49"/>
      <c r="M909" s="49"/>
      <c r="N909" s="49"/>
      <c r="O909" s="49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  <c r="AC909" s="51"/>
      <c r="AD909" s="51"/>
      <c r="AE909" s="51"/>
      <c r="AF909" s="51"/>
      <c r="AG909" s="51"/>
    </row>
    <row r="910" spans="1:33" ht="13" x14ac:dyDescent="0.15">
      <c r="A910" s="51"/>
      <c r="B910" s="51"/>
      <c r="C910" s="51"/>
      <c r="D910" s="51"/>
      <c r="E910" s="49"/>
      <c r="F910" s="49"/>
      <c r="G910" s="59"/>
      <c r="H910" s="59"/>
      <c r="I910" s="49"/>
      <c r="J910" s="49"/>
      <c r="K910" s="49"/>
      <c r="L910" s="49"/>
      <c r="M910" s="49"/>
      <c r="N910" s="49"/>
      <c r="O910" s="49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  <c r="AC910" s="51"/>
      <c r="AD910" s="51"/>
      <c r="AE910" s="51"/>
      <c r="AF910" s="51"/>
      <c r="AG910" s="51"/>
    </row>
    <row r="911" spans="1:33" ht="13" x14ac:dyDescent="0.15">
      <c r="A911" s="51"/>
      <c r="B911" s="51"/>
      <c r="C911" s="51"/>
      <c r="D911" s="51"/>
      <c r="E911" s="49"/>
      <c r="F911" s="49"/>
      <c r="G911" s="59"/>
      <c r="H911" s="59"/>
      <c r="I911" s="49"/>
      <c r="J911" s="49"/>
      <c r="K911" s="49"/>
      <c r="L911" s="49"/>
      <c r="M911" s="49"/>
      <c r="N911" s="49"/>
      <c r="O911" s="49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  <c r="AC911" s="51"/>
      <c r="AD911" s="51"/>
      <c r="AE911" s="51"/>
      <c r="AF911" s="51"/>
      <c r="AG911" s="51"/>
    </row>
    <row r="912" spans="1:33" ht="13" x14ac:dyDescent="0.15">
      <c r="A912" s="51"/>
      <c r="B912" s="51"/>
      <c r="C912" s="51"/>
      <c r="D912" s="51"/>
      <c r="E912" s="49"/>
      <c r="F912" s="49"/>
      <c r="G912" s="59"/>
      <c r="H912" s="59"/>
      <c r="I912" s="49"/>
      <c r="J912" s="49"/>
      <c r="K912" s="49"/>
      <c r="L912" s="49"/>
      <c r="M912" s="49"/>
      <c r="N912" s="49"/>
      <c r="O912" s="49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  <c r="AC912" s="51"/>
      <c r="AD912" s="51"/>
      <c r="AE912" s="51"/>
      <c r="AF912" s="51"/>
      <c r="AG912" s="51"/>
    </row>
    <row r="913" spans="1:33" ht="13" x14ac:dyDescent="0.15">
      <c r="A913" s="51"/>
      <c r="B913" s="51"/>
      <c r="C913" s="51"/>
      <c r="D913" s="51"/>
      <c r="E913" s="49"/>
      <c r="F913" s="49"/>
      <c r="G913" s="59"/>
      <c r="H913" s="59"/>
      <c r="I913" s="49"/>
      <c r="J913" s="49"/>
      <c r="K913" s="49"/>
      <c r="L913" s="49"/>
      <c r="M913" s="49"/>
      <c r="N913" s="49"/>
      <c r="O913" s="49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  <c r="AC913" s="51"/>
      <c r="AD913" s="51"/>
      <c r="AE913" s="51"/>
      <c r="AF913" s="51"/>
      <c r="AG913" s="51"/>
    </row>
    <row r="914" spans="1:33" ht="13" x14ac:dyDescent="0.15">
      <c r="A914" s="51"/>
      <c r="B914" s="51"/>
      <c r="C914" s="51"/>
      <c r="D914" s="51"/>
      <c r="E914" s="49"/>
      <c r="F914" s="49"/>
      <c r="G914" s="59"/>
      <c r="H914" s="59"/>
      <c r="I914" s="49"/>
      <c r="J914" s="49"/>
      <c r="K914" s="49"/>
      <c r="L914" s="49"/>
      <c r="M914" s="49"/>
      <c r="N914" s="49"/>
      <c r="O914" s="49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  <c r="AC914" s="51"/>
      <c r="AD914" s="51"/>
      <c r="AE914" s="51"/>
      <c r="AF914" s="51"/>
      <c r="AG914" s="51"/>
    </row>
    <row r="915" spans="1:33" ht="13" x14ac:dyDescent="0.15">
      <c r="A915" s="51"/>
      <c r="B915" s="51"/>
      <c r="C915" s="51"/>
      <c r="D915" s="51"/>
      <c r="E915" s="49"/>
      <c r="F915" s="49"/>
      <c r="G915" s="59"/>
      <c r="H915" s="59"/>
      <c r="I915" s="49"/>
      <c r="J915" s="49"/>
      <c r="K915" s="49"/>
      <c r="L915" s="49"/>
      <c r="M915" s="49"/>
      <c r="N915" s="49"/>
      <c r="O915" s="49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  <c r="AG915" s="51"/>
    </row>
    <row r="916" spans="1:33" ht="13" x14ac:dyDescent="0.15">
      <c r="A916" s="51"/>
      <c r="B916" s="51"/>
      <c r="C916" s="51"/>
      <c r="D916" s="51"/>
      <c r="E916" s="49"/>
      <c r="F916" s="49"/>
      <c r="G916" s="59"/>
      <c r="H916" s="59"/>
      <c r="I916" s="49"/>
      <c r="J916" s="49"/>
      <c r="K916" s="49"/>
      <c r="L916" s="49"/>
      <c r="M916" s="49"/>
      <c r="N916" s="49"/>
      <c r="O916" s="49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  <c r="AC916" s="51"/>
      <c r="AD916" s="51"/>
      <c r="AE916" s="51"/>
      <c r="AF916" s="51"/>
      <c r="AG916" s="51"/>
    </row>
    <row r="917" spans="1:33" ht="13" x14ac:dyDescent="0.15">
      <c r="A917" s="51"/>
      <c r="B917" s="51"/>
      <c r="C917" s="51"/>
      <c r="D917" s="51"/>
      <c r="E917" s="49"/>
      <c r="F917" s="49"/>
      <c r="G917" s="59"/>
      <c r="H917" s="59"/>
      <c r="I917" s="49"/>
      <c r="J917" s="49"/>
      <c r="K917" s="49"/>
      <c r="L917" s="49"/>
      <c r="M917" s="49"/>
      <c r="N917" s="49"/>
      <c r="O917" s="49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  <c r="AE917" s="51"/>
      <c r="AF917" s="51"/>
      <c r="AG917" s="51"/>
    </row>
    <row r="918" spans="1:33" ht="13" x14ac:dyDescent="0.15">
      <c r="A918" s="51"/>
      <c r="B918" s="51"/>
      <c r="C918" s="51"/>
      <c r="D918" s="51"/>
      <c r="E918" s="49"/>
      <c r="F918" s="49"/>
      <c r="G918" s="59"/>
      <c r="H918" s="59"/>
      <c r="I918" s="49"/>
      <c r="J918" s="49"/>
      <c r="K918" s="49"/>
      <c r="L918" s="49"/>
      <c r="M918" s="49"/>
      <c r="N918" s="49"/>
      <c r="O918" s="49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  <c r="AG918" s="51"/>
    </row>
    <row r="919" spans="1:33" ht="13" x14ac:dyDescent="0.15">
      <c r="A919" s="51"/>
      <c r="B919" s="51"/>
      <c r="C919" s="51"/>
      <c r="D919" s="51"/>
      <c r="E919" s="49"/>
      <c r="F919" s="49"/>
      <c r="G919" s="59"/>
      <c r="H919" s="59"/>
      <c r="I919" s="49"/>
      <c r="J919" s="49"/>
      <c r="K919" s="49"/>
      <c r="L919" s="49"/>
      <c r="M919" s="49"/>
      <c r="N919" s="49"/>
      <c r="O919" s="49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  <c r="AE919" s="51"/>
      <c r="AF919" s="51"/>
      <c r="AG919" s="51"/>
    </row>
    <row r="920" spans="1:33" ht="13" x14ac:dyDescent="0.15">
      <c r="A920" s="51"/>
      <c r="B920" s="51"/>
      <c r="C920" s="51"/>
      <c r="D920" s="51"/>
      <c r="E920" s="49"/>
      <c r="F920" s="49"/>
      <c r="G920" s="59"/>
      <c r="H920" s="59"/>
      <c r="I920" s="49"/>
      <c r="J920" s="49"/>
      <c r="K920" s="49"/>
      <c r="L920" s="49"/>
      <c r="M920" s="49"/>
      <c r="N920" s="49"/>
      <c r="O920" s="49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  <c r="AG920" s="51"/>
    </row>
    <row r="921" spans="1:33" ht="13" x14ac:dyDescent="0.15">
      <c r="A921" s="51"/>
      <c r="B921" s="51"/>
      <c r="C921" s="51"/>
      <c r="D921" s="51"/>
      <c r="E921" s="49"/>
      <c r="F921" s="49"/>
      <c r="G921" s="59"/>
      <c r="H921" s="59"/>
      <c r="I921" s="49"/>
      <c r="J921" s="49"/>
      <c r="K921" s="49"/>
      <c r="L921" s="49"/>
      <c r="M921" s="49"/>
      <c r="N921" s="49"/>
      <c r="O921" s="49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  <c r="AC921" s="51"/>
      <c r="AD921" s="51"/>
      <c r="AE921" s="51"/>
      <c r="AF921" s="51"/>
      <c r="AG921" s="51"/>
    </row>
    <row r="922" spans="1:33" ht="13" x14ac:dyDescent="0.15">
      <c r="A922" s="51"/>
      <c r="B922" s="51"/>
      <c r="C922" s="51"/>
      <c r="D922" s="51"/>
      <c r="E922" s="49"/>
      <c r="F922" s="49"/>
      <c r="G922" s="59"/>
      <c r="H922" s="59"/>
      <c r="I922" s="49"/>
      <c r="J922" s="49"/>
      <c r="K922" s="49"/>
      <c r="L922" s="49"/>
      <c r="M922" s="49"/>
      <c r="N922" s="49"/>
      <c r="O922" s="49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  <c r="AE922" s="51"/>
      <c r="AF922" s="51"/>
      <c r="AG922" s="51"/>
    </row>
    <row r="923" spans="1:33" ht="13" x14ac:dyDescent="0.15">
      <c r="A923" s="51"/>
      <c r="B923" s="51"/>
      <c r="C923" s="51"/>
      <c r="D923" s="51"/>
      <c r="E923" s="49"/>
      <c r="F923" s="49"/>
      <c r="G923" s="59"/>
      <c r="H923" s="59"/>
      <c r="I923" s="49"/>
      <c r="J923" s="49"/>
      <c r="K923" s="49"/>
      <c r="L923" s="49"/>
      <c r="M923" s="49"/>
      <c r="N923" s="49"/>
      <c r="O923" s="49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  <c r="AC923" s="51"/>
      <c r="AD923" s="51"/>
      <c r="AE923" s="51"/>
      <c r="AF923" s="51"/>
      <c r="AG923" s="51"/>
    </row>
    <row r="924" spans="1:33" ht="13" x14ac:dyDescent="0.15">
      <c r="A924" s="51"/>
      <c r="B924" s="51"/>
      <c r="C924" s="51"/>
      <c r="D924" s="51"/>
      <c r="E924" s="49"/>
      <c r="F924" s="49"/>
      <c r="G924" s="59"/>
      <c r="H924" s="59"/>
      <c r="I924" s="49"/>
      <c r="J924" s="49"/>
      <c r="K924" s="49"/>
      <c r="L924" s="49"/>
      <c r="M924" s="49"/>
      <c r="N924" s="49"/>
      <c r="O924" s="49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  <c r="AC924" s="51"/>
      <c r="AD924" s="51"/>
      <c r="AE924" s="51"/>
      <c r="AF924" s="51"/>
      <c r="AG924" s="51"/>
    </row>
    <row r="925" spans="1:33" ht="13" x14ac:dyDescent="0.15">
      <c r="A925" s="51"/>
      <c r="B925" s="51"/>
      <c r="C925" s="51"/>
      <c r="D925" s="51"/>
      <c r="E925" s="49"/>
      <c r="F925" s="49"/>
      <c r="G925" s="59"/>
      <c r="H925" s="59"/>
      <c r="I925" s="49"/>
      <c r="J925" s="49"/>
      <c r="K925" s="49"/>
      <c r="L925" s="49"/>
      <c r="M925" s="49"/>
      <c r="N925" s="49"/>
      <c r="O925" s="49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  <c r="AC925" s="51"/>
      <c r="AD925" s="51"/>
      <c r="AE925" s="51"/>
      <c r="AF925" s="51"/>
      <c r="AG925" s="51"/>
    </row>
    <row r="926" spans="1:33" ht="13" x14ac:dyDescent="0.15">
      <c r="A926" s="51"/>
      <c r="B926" s="51"/>
      <c r="C926" s="51"/>
      <c r="D926" s="51"/>
      <c r="E926" s="49"/>
      <c r="F926" s="49"/>
      <c r="G926" s="59"/>
      <c r="H926" s="59"/>
      <c r="I926" s="49"/>
      <c r="J926" s="49"/>
      <c r="K926" s="49"/>
      <c r="L926" s="49"/>
      <c r="M926" s="49"/>
      <c r="N926" s="49"/>
      <c r="O926" s="49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  <c r="AC926" s="51"/>
      <c r="AD926" s="51"/>
      <c r="AE926" s="51"/>
      <c r="AF926" s="51"/>
      <c r="AG926" s="51"/>
    </row>
    <row r="927" spans="1:33" ht="13" x14ac:dyDescent="0.15">
      <c r="A927" s="51"/>
      <c r="B927" s="51"/>
      <c r="C927" s="51"/>
      <c r="D927" s="51"/>
      <c r="E927" s="49"/>
      <c r="F927" s="49"/>
      <c r="G927" s="59"/>
      <c r="H927" s="59"/>
      <c r="I927" s="49"/>
      <c r="J927" s="49"/>
      <c r="K927" s="49"/>
      <c r="L927" s="49"/>
      <c r="M927" s="49"/>
      <c r="N927" s="49"/>
      <c r="O927" s="49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  <c r="AC927" s="51"/>
      <c r="AD927" s="51"/>
      <c r="AE927" s="51"/>
      <c r="AF927" s="51"/>
      <c r="AG927" s="51"/>
    </row>
    <row r="928" spans="1:33" ht="13" x14ac:dyDescent="0.15">
      <c r="A928" s="51"/>
      <c r="B928" s="51"/>
      <c r="C928" s="51"/>
      <c r="D928" s="51"/>
      <c r="E928" s="49"/>
      <c r="F928" s="49"/>
      <c r="G928" s="59"/>
      <c r="H928" s="59"/>
      <c r="I928" s="49"/>
      <c r="J928" s="49"/>
      <c r="K928" s="49"/>
      <c r="L928" s="49"/>
      <c r="M928" s="49"/>
      <c r="N928" s="49"/>
      <c r="O928" s="49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  <c r="AC928" s="51"/>
      <c r="AD928" s="51"/>
      <c r="AE928" s="51"/>
      <c r="AF928" s="51"/>
      <c r="AG928" s="51"/>
    </row>
    <row r="929" spans="1:33" ht="13" x14ac:dyDescent="0.15">
      <c r="A929" s="51"/>
      <c r="B929" s="51"/>
      <c r="C929" s="51"/>
      <c r="D929" s="51"/>
      <c r="E929" s="49"/>
      <c r="F929" s="49"/>
      <c r="G929" s="59"/>
      <c r="H929" s="59"/>
      <c r="I929" s="49"/>
      <c r="J929" s="49"/>
      <c r="K929" s="49"/>
      <c r="L929" s="49"/>
      <c r="M929" s="49"/>
      <c r="N929" s="49"/>
      <c r="O929" s="49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  <c r="AE929" s="51"/>
      <c r="AF929" s="51"/>
      <c r="AG929" s="51"/>
    </row>
    <row r="930" spans="1:33" ht="13" x14ac:dyDescent="0.15">
      <c r="A930" s="51"/>
      <c r="B930" s="51"/>
      <c r="C930" s="51"/>
      <c r="D930" s="51"/>
      <c r="E930" s="49"/>
      <c r="F930" s="49"/>
      <c r="G930" s="59"/>
      <c r="H930" s="59"/>
      <c r="I930" s="49"/>
      <c r="J930" s="49"/>
      <c r="K930" s="49"/>
      <c r="L930" s="49"/>
      <c r="M930" s="49"/>
      <c r="N930" s="49"/>
      <c r="O930" s="49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  <c r="AC930" s="51"/>
      <c r="AD930" s="51"/>
      <c r="AE930" s="51"/>
      <c r="AF930" s="51"/>
      <c r="AG930" s="51"/>
    </row>
    <row r="931" spans="1:33" ht="13" x14ac:dyDescent="0.15">
      <c r="A931" s="51"/>
      <c r="B931" s="51"/>
      <c r="C931" s="51"/>
      <c r="D931" s="51"/>
      <c r="E931" s="49"/>
      <c r="F931" s="49"/>
      <c r="G931" s="59"/>
      <c r="H931" s="59"/>
      <c r="I931" s="49"/>
      <c r="J931" s="49"/>
      <c r="K931" s="49"/>
      <c r="L931" s="49"/>
      <c r="M931" s="49"/>
      <c r="N931" s="49"/>
      <c r="O931" s="49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  <c r="AE931" s="51"/>
      <c r="AF931" s="51"/>
      <c r="AG931" s="51"/>
    </row>
    <row r="932" spans="1:33" ht="13" x14ac:dyDescent="0.15">
      <c r="A932" s="51"/>
      <c r="B932" s="51"/>
      <c r="C932" s="51"/>
      <c r="D932" s="51"/>
      <c r="E932" s="49"/>
      <c r="F932" s="49"/>
      <c r="G932" s="59"/>
      <c r="H932" s="59"/>
      <c r="I932" s="49"/>
      <c r="J932" s="49"/>
      <c r="K932" s="49"/>
      <c r="L932" s="49"/>
      <c r="M932" s="49"/>
      <c r="N932" s="49"/>
      <c r="O932" s="49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  <c r="AC932" s="51"/>
      <c r="AD932" s="51"/>
      <c r="AE932" s="51"/>
      <c r="AF932" s="51"/>
      <c r="AG932" s="51"/>
    </row>
    <row r="933" spans="1:33" ht="13" x14ac:dyDescent="0.15">
      <c r="A933" s="51"/>
      <c r="B933" s="51"/>
      <c r="C933" s="51"/>
      <c r="D933" s="51"/>
      <c r="E933" s="49"/>
      <c r="F933" s="49"/>
      <c r="G933" s="59"/>
      <c r="H933" s="59"/>
      <c r="I933" s="49"/>
      <c r="J933" s="49"/>
      <c r="K933" s="49"/>
      <c r="L933" s="49"/>
      <c r="M933" s="49"/>
      <c r="N933" s="49"/>
      <c r="O933" s="49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  <c r="AC933" s="51"/>
      <c r="AD933" s="51"/>
      <c r="AE933" s="51"/>
      <c r="AF933" s="51"/>
      <c r="AG933" s="51"/>
    </row>
    <row r="934" spans="1:33" ht="13" x14ac:dyDescent="0.15">
      <c r="A934" s="51"/>
      <c r="B934" s="51"/>
      <c r="C934" s="51"/>
      <c r="D934" s="51"/>
      <c r="E934" s="49"/>
      <c r="F934" s="49"/>
      <c r="G934" s="59"/>
      <c r="H934" s="59"/>
      <c r="I934" s="49"/>
      <c r="J934" s="49"/>
      <c r="K934" s="49"/>
      <c r="L934" s="49"/>
      <c r="M934" s="49"/>
      <c r="N934" s="49"/>
      <c r="O934" s="49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  <c r="AC934" s="51"/>
      <c r="AD934" s="51"/>
      <c r="AE934" s="51"/>
      <c r="AF934" s="51"/>
      <c r="AG934" s="51"/>
    </row>
    <row r="935" spans="1:33" ht="13" x14ac:dyDescent="0.15">
      <c r="A935" s="51"/>
      <c r="B935" s="51"/>
      <c r="C935" s="51"/>
      <c r="D935" s="51"/>
      <c r="E935" s="49"/>
      <c r="F935" s="49"/>
      <c r="G935" s="59"/>
      <c r="H935" s="59"/>
      <c r="I935" s="49"/>
      <c r="J935" s="49"/>
      <c r="K935" s="49"/>
      <c r="L935" s="49"/>
      <c r="M935" s="49"/>
      <c r="N935" s="49"/>
      <c r="O935" s="49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  <c r="AC935" s="51"/>
      <c r="AD935" s="51"/>
      <c r="AE935" s="51"/>
      <c r="AF935" s="51"/>
      <c r="AG935" s="51"/>
    </row>
    <row r="936" spans="1:33" ht="13" x14ac:dyDescent="0.15">
      <c r="A936" s="51"/>
      <c r="B936" s="51"/>
      <c r="C936" s="51"/>
      <c r="D936" s="51"/>
      <c r="E936" s="49"/>
      <c r="F936" s="49"/>
      <c r="G936" s="59"/>
      <c r="H936" s="59"/>
      <c r="I936" s="49"/>
      <c r="J936" s="49"/>
      <c r="K936" s="49"/>
      <c r="L936" s="49"/>
      <c r="M936" s="49"/>
      <c r="N936" s="49"/>
      <c r="O936" s="49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  <c r="AC936" s="51"/>
      <c r="AD936" s="51"/>
      <c r="AE936" s="51"/>
      <c r="AF936" s="51"/>
      <c r="AG936" s="51"/>
    </row>
    <row r="937" spans="1:33" ht="13" x14ac:dyDescent="0.15">
      <c r="A937" s="51"/>
      <c r="B937" s="51"/>
      <c r="C937" s="51"/>
      <c r="D937" s="51"/>
      <c r="E937" s="49"/>
      <c r="F937" s="49"/>
      <c r="G937" s="59"/>
      <c r="H937" s="59"/>
      <c r="I937" s="49"/>
      <c r="J937" s="49"/>
      <c r="K937" s="49"/>
      <c r="L937" s="49"/>
      <c r="M937" s="49"/>
      <c r="N937" s="49"/>
      <c r="O937" s="49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  <c r="AC937" s="51"/>
      <c r="AD937" s="51"/>
      <c r="AE937" s="51"/>
      <c r="AF937" s="51"/>
      <c r="AG937" s="51"/>
    </row>
    <row r="938" spans="1:33" ht="13" x14ac:dyDescent="0.15">
      <c r="A938" s="51"/>
      <c r="B938" s="51"/>
      <c r="C938" s="51"/>
      <c r="D938" s="51"/>
      <c r="E938" s="49"/>
      <c r="F938" s="49"/>
      <c r="G938" s="59"/>
      <c r="H938" s="59"/>
      <c r="I938" s="49"/>
      <c r="J938" s="49"/>
      <c r="K938" s="49"/>
      <c r="L938" s="49"/>
      <c r="M938" s="49"/>
      <c r="N938" s="49"/>
      <c r="O938" s="49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  <c r="AC938" s="51"/>
      <c r="AD938" s="51"/>
      <c r="AE938" s="51"/>
      <c r="AF938" s="51"/>
      <c r="AG938" s="51"/>
    </row>
    <row r="939" spans="1:33" ht="13" x14ac:dyDescent="0.15">
      <c r="A939" s="51"/>
      <c r="B939" s="51"/>
      <c r="C939" s="51"/>
      <c r="D939" s="51"/>
      <c r="E939" s="49"/>
      <c r="F939" s="49"/>
      <c r="G939" s="59"/>
      <c r="H939" s="59"/>
      <c r="I939" s="49"/>
      <c r="J939" s="49"/>
      <c r="K939" s="49"/>
      <c r="L939" s="49"/>
      <c r="M939" s="49"/>
      <c r="N939" s="49"/>
      <c r="O939" s="49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  <c r="AC939" s="51"/>
      <c r="AD939" s="51"/>
      <c r="AE939" s="51"/>
      <c r="AF939" s="51"/>
      <c r="AG939" s="51"/>
    </row>
    <row r="940" spans="1:33" ht="13" x14ac:dyDescent="0.15">
      <c r="A940" s="51"/>
      <c r="B940" s="51"/>
      <c r="C940" s="51"/>
      <c r="D940" s="51"/>
      <c r="E940" s="49"/>
      <c r="F940" s="49"/>
      <c r="G940" s="59"/>
      <c r="H940" s="59"/>
      <c r="I940" s="49"/>
      <c r="J940" s="49"/>
      <c r="K940" s="49"/>
      <c r="L940" s="49"/>
      <c r="M940" s="49"/>
      <c r="N940" s="49"/>
      <c r="O940" s="49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  <c r="AC940" s="51"/>
      <c r="AD940" s="51"/>
      <c r="AE940" s="51"/>
      <c r="AF940" s="51"/>
      <c r="AG940" s="51"/>
    </row>
    <row r="941" spans="1:33" ht="13" x14ac:dyDescent="0.15">
      <c r="A941" s="51"/>
      <c r="B941" s="51"/>
      <c r="C941" s="51"/>
      <c r="D941" s="51"/>
      <c r="E941" s="49"/>
      <c r="F941" s="49"/>
      <c r="G941" s="59"/>
      <c r="H941" s="59"/>
      <c r="I941" s="49"/>
      <c r="J941" s="49"/>
      <c r="K941" s="49"/>
      <c r="L941" s="49"/>
      <c r="M941" s="49"/>
      <c r="N941" s="49"/>
      <c r="O941" s="49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  <c r="AC941" s="51"/>
      <c r="AD941" s="51"/>
      <c r="AE941" s="51"/>
      <c r="AF941" s="51"/>
      <c r="AG941" s="51"/>
    </row>
    <row r="942" spans="1:33" ht="13" x14ac:dyDescent="0.15">
      <c r="A942" s="51"/>
      <c r="B942" s="51"/>
      <c r="C942" s="51"/>
      <c r="D942" s="51"/>
      <c r="E942" s="49"/>
      <c r="F942" s="49"/>
      <c r="G942" s="59"/>
      <c r="H942" s="59"/>
      <c r="I942" s="49"/>
      <c r="J942" s="49"/>
      <c r="K942" s="49"/>
      <c r="L942" s="49"/>
      <c r="M942" s="49"/>
      <c r="N942" s="49"/>
      <c r="O942" s="49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  <c r="AC942" s="51"/>
      <c r="AD942" s="51"/>
      <c r="AE942" s="51"/>
      <c r="AF942" s="51"/>
      <c r="AG942" s="51"/>
    </row>
    <row r="943" spans="1:33" ht="13" x14ac:dyDescent="0.15">
      <c r="A943" s="51"/>
      <c r="B943" s="51"/>
      <c r="C943" s="51"/>
      <c r="D943" s="51"/>
      <c r="E943" s="49"/>
      <c r="F943" s="49"/>
      <c r="G943" s="59"/>
      <c r="H943" s="59"/>
      <c r="I943" s="49"/>
      <c r="J943" s="49"/>
      <c r="K943" s="49"/>
      <c r="L943" s="49"/>
      <c r="M943" s="49"/>
      <c r="N943" s="49"/>
      <c r="O943" s="49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  <c r="AC943" s="51"/>
      <c r="AD943" s="51"/>
      <c r="AE943" s="51"/>
      <c r="AF943" s="51"/>
      <c r="AG943" s="51"/>
    </row>
    <row r="944" spans="1:33" ht="13" x14ac:dyDescent="0.15">
      <c r="A944" s="51"/>
      <c r="B944" s="51"/>
      <c r="C944" s="51"/>
      <c r="D944" s="51"/>
      <c r="E944" s="49"/>
      <c r="F944" s="49"/>
      <c r="G944" s="59"/>
      <c r="H944" s="59"/>
      <c r="I944" s="49"/>
      <c r="J944" s="49"/>
      <c r="K944" s="49"/>
      <c r="L944" s="49"/>
      <c r="M944" s="49"/>
      <c r="N944" s="49"/>
      <c r="O944" s="49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  <c r="AC944" s="51"/>
      <c r="AD944" s="51"/>
      <c r="AE944" s="51"/>
      <c r="AF944" s="51"/>
      <c r="AG944" s="51"/>
    </row>
    <row r="945" spans="1:33" ht="13" x14ac:dyDescent="0.15">
      <c r="A945" s="51"/>
      <c r="B945" s="51"/>
      <c r="C945" s="51"/>
      <c r="D945" s="51"/>
      <c r="E945" s="49"/>
      <c r="F945" s="49"/>
      <c r="G945" s="59"/>
      <c r="H945" s="59"/>
      <c r="I945" s="49"/>
      <c r="J945" s="49"/>
      <c r="K945" s="49"/>
      <c r="L945" s="49"/>
      <c r="M945" s="49"/>
      <c r="N945" s="49"/>
      <c r="O945" s="49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  <c r="AC945" s="51"/>
      <c r="AD945" s="51"/>
      <c r="AE945" s="51"/>
      <c r="AF945" s="51"/>
      <c r="AG945" s="51"/>
    </row>
    <row r="946" spans="1:33" ht="13" x14ac:dyDescent="0.15">
      <c r="A946" s="51"/>
      <c r="B946" s="51"/>
      <c r="C946" s="51"/>
      <c r="D946" s="51"/>
      <c r="E946" s="49"/>
      <c r="F946" s="49"/>
      <c r="G946" s="59"/>
      <c r="H946" s="59"/>
      <c r="I946" s="49"/>
      <c r="J946" s="49"/>
      <c r="K946" s="49"/>
      <c r="L946" s="49"/>
      <c r="M946" s="49"/>
      <c r="N946" s="49"/>
      <c r="O946" s="49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  <c r="AE946" s="51"/>
      <c r="AF946" s="51"/>
      <c r="AG946" s="51"/>
    </row>
    <row r="947" spans="1:33" ht="13" x14ac:dyDescent="0.15">
      <c r="A947" s="51"/>
      <c r="B947" s="51"/>
      <c r="C947" s="51"/>
      <c r="D947" s="51"/>
      <c r="E947" s="49"/>
      <c r="F947" s="49"/>
      <c r="G947" s="59"/>
      <c r="H947" s="59"/>
      <c r="I947" s="49"/>
      <c r="J947" s="49"/>
      <c r="K947" s="49"/>
      <c r="L947" s="49"/>
      <c r="M947" s="49"/>
      <c r="N947" s="49"/>
      <c r="O947" s="49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  <c r="AC947" s="51"/>
      <c r="AD947" s="51"/>
      <c r="AE947" s="51"/>
      <c r="AF947" s="51"/>
      <c r="AG947" s="51"/>
    </row>
    <row r="948" spans="1:33" ht="13" x14ac:dyDescent="0.15">
      <c r="A948" s="51"/>
      <c r="B948" s="51"/>
      <c r="C948" s="51"/>
      <c r="D948" s="51"/>
      <c r="E948" s="49"/>
      <c r="F948" s="49"/>
      <c r="G948" s="59"/>
      <c r="H948" s="59"/>
      <c r="I948" s="49"/>
      <c r="J948" s="49"/>
      <c r="K948" s="49"/>
      <c r="L948" s="49"/>
      <c r="M948" s="49"/>
      <c r="N948" s="49"/>
      <c r="O948" s="49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  <c r="AC948" s="51"/>
      <c r="AD948" s="51"/>
      <c r="AE948" s="51"/>
      <c r="AF948" s="51"/>
      <c r="AG948" s="51"/>
    </row>
    <row r="949" spans="1:33" ht="13" x14ac:dyDescent="0.15">
      <c r="A949" s="51"/>
      <c r="B949" s="51"/>
      <c r="C949" s="51"/>
      <c r="D949" s="51"/>
      <c r="E949" s="49"/>
      <c r="F949" s="49"/>
      <c r="G949" s="59"/>
      <c r="H949" s="59"/>
      <c r="I949" s="49"/>
      <c r="J949" s="49"/>
      <c r="K949" s="49"/>
      <c r="L949" s="49"/>
      <c r="M949" s="49"/>
      <c r="N949" s="49"/>
      <c r="O949" s="49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  <c r="AC949" s="51"/>
      <c r="AD949" s="51"/>
      <c r="AE949" s="51"/>
      <c r="AF949" s="51"/>
      <c r="AG949" s="51"/>
    </row>
    <row r="950" spans="1:33" ht="13" x14ac:dyDescent="0.15">
      <c r="A950" s="51"/>
      <c r="B950" s="51"/>
      <c r="C950" s="51"/>
      <c r="D950" s="51"/>
      <c r="E950" s="49"/>
      <c r="F950" s="49"/>
      <c r="G950" s="59"/>
      <c r="H950" s="59"/>
      <c r="I950" s="49"/>
      <c r="J950" s="49"/>
      <c r="K950" s="49"/>
      <c r="L950" s="49"/>
      <c r="M950" s="49"/>
      <c r="N950" s="49"/>
      <c r="O950" s="49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  <c r="AC950" s="51"/>
      <c r="AD950" s="51"/>
      <c r="AE950" s="51"/>
      <c r="AF950" s="51"/>
      <c r="AG950" s="51"/>
    </row>
    <row r="951" spans="1:33" ht="13" x14ac:dyDescent="0.15">
      <c r="A951" s="51"/>
      <c r="B951" s="51"/>
      <c r="C951" s="51"/>
      <c r="D951" s="51"/>
      <c r="E951" s="49"/>
      <c r="F951" s="49"/>
      <c r="G951" s="59"/>
      <c r="H951" s="59"/>
      <c r="I951" s="49"/>
      <c r="J951" s="49"/>
      <c r="K951" s="49"/>
      <c r="L951" s="49"/>
      <c r="M951" s="49"/>
      <c r="N951" s="49"/>
      <c r="O951" s="49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  <c r="AC951" s="51"/>
      <c r="AD951" s="51"/>
      <c r="AE951" s="51"/>
      <c r="AF951" s="51"/>
      <c r="AG951" s="51"/>
    </row>
    <row r="952" spans="1:33" ht="13" x14ac:dyDescent="0.15">
      <c r="A952" s="51"/>
      <c r="B952" s="51"/>
      <c r="C952" s="51"/>
      <c r="D952" s="51"/>
      <c r="E952" s="49"/>
      <c r="F952" s="49"/>
      <c r="G952" s="59"/>
      <c r="H952" s="59"/>
      <c r="I952" s="49"/>
      <c r="J952" s="49"/>
      <c r="K952" s="49"/>
      <c r="L952" s="49"/>
      <c r="M952" s="49"/>
      <c r="N952" s="49"/>
      <c r="O952" s="49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  <c r="AC952" s="51"/>
      <c r="AD952" s="51"/>
      <c r="AE952" s="51"/>
      <c r="AF952" s="51"/>
      <c r="AG952" s="51"/>
    </row>
    <row r="953" spans="1:33" ht="13" x14ac:dyDescent="0.15">
      <c r="A953" s="51"/>
      <c r="B953" s="51"/>
      <c r="C953" s="51"/>
      <c r="D953" s="51"/>
      <c r="E953" s="49"/>
      <c r="F953" s="49"/>
      <c r="G953" s="59"/>
      <c r="H953" s="59"/>
      <c r="I953" s="49"/>
      <c r="J953" s="49"/>
      <c r="K953" s="49"/>
      <c r="L953" s="49"/>
      <c r="M953" s="49"/>
      <c r="N953" s="49"/>
      <c r="O953" s="49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  <c r="AC953" s="51"/>
      <c r="AD953" s="51"/>
      <c r="AE953" s="51"/>
      <c r="AF953" s="51"/>
      <c r="AG953" s="51"/>
    </row>
    <row r="954" spans="1:33" ht="13" x14ac:dyDescent="0.15">
      <c r="A954" s="51"/>
      <c r="B954" s="51"/>
      <c r="C954" s="51"/>
      <c r="D954" s="51"/>
      <c r="E954" s="49"/>
      <c r="F954" s="49"/>
      <c r="G954" s="59"/>
      <c r="H954" s="59"/>
      <c r="I954" s="49"/>
      <c r="J954" s="49"/>
      <c r="K954" s="49"/>
      <c r="L954" s="49"/>
      <c r="M954" s="49"/>
      <c r="N954" s="49"/>
      <c r="O954" s="49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  <c r="AC954" s="51"/>
      <c r="AD954" s="51"/>
      <c r="AE954" s="51"/>
      <c r="AF954" s="51"/>
      <c r="AG954" s="51"/>
    </row>
    <row r="955" spans="1:33" ht="13" x14ac:dyDescent="0.15">
      <c r="A955" s="51"/>
      <c r="B955" s="51"/>
      <c r="C955" s="51"/>
      <c r="D955" s="51"/>
      <c r="E955" s="49"/>
      <c r="F955" s="49"/>
      <c r="G955" s="59"/>
      <c r="H955" s="59"/>
      <c r="I955" s="49"/>
      <c r="J955" s="49"/>
      <c r="K955" s="49"/>
      <c r="L955" s="49"/>
      <c r="M955" s="49"/>
      <c r="N955" s="49"/>
      <c r="O955" s="49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  <c r="AC955" s="51"/>
      <c r="AD955" s="51"/>
      <c r="AE955" s="51"/>
      <c r="AF955" s="51"/>
      <c r="AG955" s="51"/>
    </row>
    <row r="956" spans="1:33" ht="13" x14ac:dyDescent="0.15">
      <c r="A956" s="51"/>
      <c r="B956" s="51"/>
      <c r="C956" s="51"/>
      <c r="D956" s="51"/>
      <c r="E956" s="49"/>
      <c r="F956" s="49"/>
      <c r="G956" s="59"/>
      <c r="H956" s="59"/>
      <c r="I956" s="49"/>
      <c r="J956" s="49"/>
      <c r="K956" s="49"/>
      <c r="L956" s="49"/>
      <c r="M956" s="49"/>
      <c r="N956" s="49"/>
      <c r="O956" s="49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  <c r="AC956" s="51"/>
      <c r="AD956" s="51"/>
      <c r="AE956" s="51"/>
      <c r="AF956" s="51"/>
      <c r="AG956" s="51"/>
    </row>
    <row r="957" spans="1:33" ht="13" x14ac:dyDescent="0.15">
      <c r="A957" s="51"/>
      <c r="B957" s="51"/>
      <c r="C957" s="51"/>
      <c r="D957" s="51"/>
      <c r="E957" s="49"/>
      <c r="F957" s="49"/>
      <c r="G957" s="59"/>
      <c r="H957" s="59"/>
      <c r="I957" s="49"/>
      <c r="J957" s="49"/>
      <c r="K957" s="49"/>
      <c r="L957" s="49"/>
      <c r="M957" s="49"/>
      <c r="N957" s="49"/>
      <c r="O957" s="49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  <c r="AC957" s="51"/>
      <c r="AD957" s="51"/>
      <c r="AE957" s="51"/>
      <c r="AF957" s="51"/>
      <c r="AG957" s="51"/>
    </row>
    <row r="958" spans="1:33" ht="13" x14ac:dyDescent="0.15">
      <c r="A958" s="51"/>
      <c r="B958" s="51"/>
      <c r="C958" s="51"/>
      <c r="D958" s="51"/>
      <c r="E958" s="49"/>
      <c r="F958" s="49"/>
      <c r="G958" s="59"/>
      <c r="H958" s="59"/>
      <c r="I958" s="49"/>
      <c r="J958" s="49"/>
      <c r="K958" s="49"/>
      <c r="L958" s="49"/>
      <c r="M958" s="49"/>
      <c r="N958" s="49"/>
      <c r="O958" s="49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  <c r="AC958" s="51"/>
      <c r="AD958" s="51"/>
      <c r="AE958" s="51"/>
      <c r="AF958" s="51"/>
      <c r="AG958" s="51"/>
    </row>
    <row r="959" spans="1:33" ht="13" x14ac:dyDescent="0.15">
      <c r="A959" s="51"/>
      <c r="B959" s="51"/>
      <c r="C959" s="51"/>
      <c r="D959" s="51"/>
      <c r="E959" s="49"/>
      <c r="F959" s="49"/>
      <c r="G959" s="59"/>
      <c r="H959" s="59"/>
      <c r="I959" s="49"/>
      <c r="J959" s="49"/>
      <c r="K959" s="49"/>
      <c r="L959" s="49"/>
      <c r="M959" s="49"/>
      <c r="N959" s="49"/>
      <c r="O959" s="49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  <c r="AC959" s="51"/>
      <c r="AD959" s="51"/>
      <c r="AE959" s="51"/>
      <c r="AF959" s="51"/>
      <c r="AG959" s="51"/>
    </row>
    <row r="960" spans="1:33" ht="13" x14ac:dyDescent="0.15">
      <c r="A960" s="51"/>
      <c r="B960" s="51"/>
      <c r="C960" s="51"/>
      <c r="D960" s="51"/>
      <c r="E960" s="49"/>
      <c r="F960" s="49"/>
      <c r="G960" s="59"/>
      <c r="H960" s="59"/>
      <c r="I960" s="49"/>
      <c r="J960" s="49"/>
      <c r="K960" s="49"/>
      <c r="L960" s="49"/>
      <c r="M960" s="49"/>
      <c r="N960" s="49"/>
      <c r="O960" s="49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  <c r="AC960" s="51"/>
      <c r="AD960" s="51"/>
      <c r="AE960" s="51"/>
      <c r="AF960" s="51"/>
      <c r="AG960" s="51"/>
    </row>
    <row r="961" spans="1:33" ht="13" x14ac:dyDescent="0.15">
      <c r="A961" s="51"/>
      <c r="B961" s="51"/>
      <c r="C961" s="51"/>
      <c r="D961" s="51"/>
      <c r="E961" s="49"/>
      <c r="F961" s="49"/>
      <c r="G961" s="59"/>
      <c r="H961" s="59"/>
      <c r="I961" s="49"/>
      <c r="J961" s="49"/>
      <c r="K961" s="49"/>
      <c r="L961" s="49"/>
      <c r="M961" s="49"/>
      <c r="N961" s="49"/>
      <c r="O961" s="49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  <c r="AC961" s="51"/>
      <c r="AD961" s="51"/>
      <c r="AE961" s="51"/>
      <c r="AF961" s="51"/>
      <c r="AG961" s="51"/>
    </row>
    <row r="962" spans="1:33" ht="13" x14ac:dyDescent="0.15">
      <c r="A962" s="51"/>
      <c r="B962" s="51"/>
      <c r="C962" s="51"/>
      <c r="D962" s="51"/>
      <c r="E962" s="49"/>
      <c r="F962" s="49"/>
      <c r="G962" s="59"/>
      <c r="H962" s="59"/>
      <c r="I962" s="49"/>
      <c r="J962" s="49"/>
      <c r="K962" s="49"/>
      <c r="L962" s="49"/>
      <c r="M962" s="49"/>
      <c r="N962" s="49"/>
      <c r="O962" s="49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  <c r="AC962" s="51"/>
      <c r="AD962" s="51"/>
      <c r="AE962" s="51"/>
      <c r="AF962" s="51"/>
      <c r="AG962" s="51"/>
    </row>
    <row r="963" spans="1:33" ht="13" x14ac:dyDescent="0.15">
      <c r="A963" s="51"/>
      <c r="B963" s="51"/>
      <c r="C963" s="51"/>
      <c r="D963" s="51"/>
      <c r="E963" s="49"/>
      <c r="F963" s="49"/>
      <c r="G963" s="59"/>
      <c r="H963" s="59"/>
      <c r="I963" s="49"/>
      <c r="J963" s="49"/>
      <c r="K963" s="49"/>
      <c r="L963" s="49"/>
      <c r="M963" s="49"/>
      <c r="N963" s="49"/>
      <c r="O963" s="49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  <c r="AC963" s="51"/>
      <c r="AD963" s="51"/>
      <c r="AE963" s="51"/>
      <c r="AF963" s="51"/>
      <c r="AG963" s="51"/>
    </row>
    <row r="964" spans="1:33" ht="13" x14ac:dyDescent="0.15">
      <c r="A964" s="51"/>
      <c r="B964" s="51"/>
      <c r="C964" s="51"/>
      <c r="D964" s="51"/>
      <c r="E964" s="49"/>
      <c r="F964" s="49"/>
      <c r="G964" s="59"/>
      <c r="H964" s="59"/>
      <c r="I964" s="49"/>
      <c r="J964" s="49"/>
      <c r="K964" s="49"/>
      <c r="L964" s="49"/>
      <c r="M964" s="49"/>
      <c r="N964" s="49"/>
      <c r="O964" s="49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  <c r="AC964" s="51"/>
      <c r="AD964" s="51"/>
      <c r="AE964" s="51"/>
      <c r="AF964" s="51"/>
      <c r="AG964" s="51"/>
    </row>
    <row r="965" spans="1:33" ht="13" x14ac:dyDescent="0.15">
      <c r="A965" s="51"/>
      <c r="B965" s="51"/>
      <c r="C965" s="51"/>
      <c r="D965" s="51"/>
      <c r="E965" s="49"/>
      <c r="F965" s="49"/>
      <c r="G965" s="59"/>
      <c r="H965" s="59"/>
      <c r="I965" s="49"/>
      <c r="J965" s="49"/>
      <c r="K965" s="49"/>
      <c r="L965" s="49"/>
      <c r="M965" s="49"/>
      <c r="N965" s="49"/>
      <c r="O965" s="49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  <c r="AC965" s="51"/>
      <c r="AD965" s="51"/>
      <c r="AE965" s="51"/>
      <c r="AF965" s="51"/>
      <c r="AG965" s="51"/>
    </row>
    <row r="966" spans="1:33" ht="13" x14ac:dyDescent="0.15">
      <c r="A966" s="51"/>
      <c r="B966" s="51"/>
      <c r="C966" s="51"/>
      <c r="D966" s="51"/>
      <c r="E966" s="49"/>
      <c r="F966" s="49"/>
      <c r="G966" s="59"/>
      <c r="H966" s="59"/>
      <c r="I966" s="49"/>
      <c r="J966" s="49"/>
      <c r="K966" s="49"/>
      <c r="L966" s="49"/>
      <c r="M966" s="49"/>
      <c r="N966" s="49"/>
      <c r="O966" s="49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  <c r="AC966" s="51"/>
      <c r="AD966" s="51"/>
      <c r="AE966" s="51"/>
      <c r="AF966" s="51"/>
      <c r="AG966" s="51"/>
    </row>
    <row r="967" spans="1:33" ht="13" x14ac:dyDescent="0.15">
      <c r="A967" s="51"/>
      <c r="B967" s="51"/>
      <c r="C967" s="51"/>
      <c r="D967" s="51"/>
      <c r="E967" s="49"/>
      <c r="F967" s="49"/>
      <c r="G967" s="59"/>
      <c r="H967" s="59"/>
      <c r="I967" s="49"/>
      <c r="J967" s="49"/>
      <c r="K967" s="49"/>
      <c r="L967" s="49"/>
      <c r="M967" s="49"/>
      <c r="N967" s="49"/>
      <c r="O967" s="49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  <c r="AC967" s="51"/>
      <c r="AD967" s="51"/>
      <c r="AE967" s="51"/>
      <c r="AF967" s="51"/>
      <c r="AG967" s="51"/>
    </row>
    <row r="968" spans="1:33" ht="13" x14ac:dyDescent="0.15">
      <c r="A968" s="51"/>
      <c r="B968" s="51"/>
      <c r="C968" s="51"/>
      <c r="D968" s="51"/>
      <c r="E968" s="49"/>
      <c r="F968" s="49"/>
      <c r="G968" s="59"/>
      <c r="H968" s="59"/>
      <c r="I968" s="49"/>
      <c r="J968" s="49"/>
      <c r="K968" s="49"/>
      <c r="L968" s="49"/>
      <c r="M968" s="49"/>
      <c r="N968" s="49"/>
      <c r="O968" s="49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  <c r="AC968" s="51"/>
      <c r="AD968" s="51"/>
      <c r="AE968" s="51"/>
      <c r="AF968" s="51"/>
      <c r="AG968" s="51"/>
    </row>
    <row r="969" spans="1:33" ht="13" x14ac:dyDescent="0.15">
      <c r="A969" s="51"/>
      <c r="B969" s="51"/>
      <c r="C969" s="51"/>
      <c r="D969" s="51"/>
      <c r="E969" s="49"/>
      <c r="F969" s="49"/>
      <c r="G969" s="59"/>
      <c r="H969" s="59"/>
      <c r="I969" s="49"/>
      <c r="J969" s="49"/>
      <c r="K969" s="49"/>
      <c r="L969" s="49"/>
      <c r="M969" s="49"/>
      <c r="N969" s="49"/>
      <c r="O969" s="49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  <c r="AC969" s="51"/>
      <c r="AD969" s="51"/>
      <c r="AE969" s="51"/>
      <c r="AF969" s="51"/>
      <c r="AG969" s="51"/>
    </row>
    <row r="970" spans="1:33" ht="13" x14ac:dyDescent="0.15">
      <c r="A970" s="51"/>
      <c r="B970" s="51"/>
      <c r="C970" s="51"/>
      <c r="D970" s="51"/>
      <c r="E970" s="49"/>
      <c r="F970" s="49"/>
      <c r="G970" s="59"/>
      <c r="H970" s="59"/>
      <c r="I970" s="49"/>
      <c r="J970" s="49"/>
      <c r="K970" s="49"/>
      <c r="L970" s="49"/>
      <c r="M970" s="49"/>
      <c r="N970" s="49"/>
      <c r="O970" s="49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  <c r="AC970" s="51"/>
      <c r="AD970" s="51"/>
      <c r="AE970" s="51"/>
      <c r="AF970" s="51"/>
      <c r="AG970" s="51"/>
    </row>
    <row r="971" spans="1:33" ht="13" x14ac:dyDescent="0.15">
      <c r="A971" s="51"/>
      <c r="B971" s="51"/>
      <c r="C971" s="51"/>
      <c r="D971" s="51"/>
      <c r="E971" s="49"/>
      <c r="F971" s="49"/>
      <c r="G971" s="59"/>
      <c r="H971" s="59"/>
      <c r="I971" s="49"/>
      <c r="J971" s="49"/>
      <c r="K971" s="49"/>
      <c r="L971" s="49"/>
      <c r="M971" s="49"/>
      <c r="N971" s="49"/>
      <c r="O971" s="49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  <c r="AC971" s="51"/>
      <c r="AD971" s="51"/>
      <c r="AE971" s="51"/>
      <c r="AF971" s="51"/>
      <c r="AG971" s="51"/>
    </row>
    <row r="972" spans="1:33" ht="13" x14ac:dyDescent="0.15">
      <c r="A972" s="51"/>
      <c r="B972" s="51"/>
      <c r="C972" s="51"/>
      <c r="D972" s="51"/>
      <c r="E972" s="49"/>
      <c r="F972" s="49"/>
      <c r="G972" s="59"/>
      <c r="H972" s="59"/>
      <c r="I972" s="49"/>
      <c r="J972" s="49"/>
      <c r="K972" s="49"/>
      <c r="L972" s="49"/>
      <c r="M972" s="49"/>
      <c r="N972" s="49"/>
      <c r="O972" s="49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  <c r="AC972" s="51"/>
      <c r="AD972" s="51"/>
      <c r="AE972" s="51"/>
      <c r="AF972" s="51"/>
      <c r="AG972" s="51"/>
    </row>
    <row r="973" spans="1:33" ht="13" x14ac:dyDescent="0.15">
      <c r="A973" s="51"/>
      <c r="B973" s="51"/>
      <c r="C973" s="51"/>
      <c r="D973" s="51"/>
      <c r="E973" s="49"/>
      <c r="F973" s="49"/>
      <c r="G973" s="59"/>
      <c r="H973" s="59"/>
      <c r="I973" s="49"/>
      <c r="J973" s="49"/>
      <c r="K973" s="49"/>
      <c r="L973" s="49"/>
      <c r="M973" s="49"/>
      <c r="N973" s="49"/>
      <c r="O973" s="49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  <c r="AC973" s="51"/>
      <c r="AD973" s="51"/>
      <c r="AE973" s="51"/>
      <c r="AF973" s="51"/>
      <c r="AG973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Y1000"/>
  <sheetViews>
    <sheetView workbookViewId="0">
      <pane ySplit="1" topLeftCell="A2" activePane="bottomLeft" state="frozen"/>
      <selection pane="bottomLeft"/>
    </sheetView>
  </sheetViews>
  <sheetFormatPr baseColWidth="10" defaultColWidth="12.6640625" defaultRowHeight="15.75" customHeight="1" x14ac:dyDescent="0.15"/>
  <cols>
    <col min="1" max="1" width="5.1640625" customWidth="1"/>
    <col min="2" max="2" width="16.1640625" customWidth="1"/>
    <col min="3" max="3" width="20.1640625" customWidth="1"/>
    <col min="4" max="4" width="33.6640625" customWidth="1"/>
    <col min="5" max="5" width="39" customWidth="1"/>
    <col min="6" max="6" width="60.1640625" customWidth="1"/>
  </cols>
  <sheetData>
    <row r="1" spans="1:25" ht="15.75" customHeight="1" x14ac:dyDescent="0.15">
      <c r="A1" s="42" t="s">
        <v>1244</v>
      </c>
      <c r="B1" s="42" t="s">
        <v>1245</v>
      </c>
      <c r="C1" s="42" t="s">
        <v>1246</v>
      </c>
      <c r="D1" s="60" t="s">
        <v>1247</v>
      </c>
      <c r="E1" s="42" t="s">
        <v>1248</v>
      </c>
      <c r="F1" s="42" t="s">
        <v>1249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5.75" customHeight="1" x14ac:dyDescent="0.15">
      <c r="A2" s="46" t="s">
        <v>1250</v>
      </c>
      <c r="B2" s="61" t="s">
        <v>1251</v>
      </c>
      <c r="C2" s="46" t="s">
        <v>1252</v>
      </c>
      <c r="D2" s="62" t="s">
        <v>1253</v>
      </c>
      <c r="E2" s="63" t="s">
        <v>1254</v>
      </c>
      <c r="F2" s="46" t="s">
        <v>103</v>
      </c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5.75" customHeight="1" x14ac:dyDescent="0.15">
      <c r="A3" s="46" t="s">
        <v>1250</v>
      </c>
      <c r="B3" s="61" t="s">
        <v>1255</v>
      </c>
      <c r="C3" s="46" t="s">
        <v>1252</v>
      </c>
      <c r="D3" s="62" t="s">
        <v>1256</v>
      </c>
      <c r="E3" s="63" t="s">
        <v>1254</v>
      </c>
      <c r="F3" s="46" t="s">
        <v>103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5.75" customHeight="1" x14ac:dyDescent="0.15">
      <c r="A4" s="46" t="s">
        <v>1250</v>
      </c>
      <c r="B4" s="61" t="s">
        <v>1257</v>
      </c>
      <c r="C4" s="46" t="s">
        <v>1252</v>
      </c>
      <c r="D4" s="62" t="s">
        <v>1258</v>
      </c>
      <c r="E4" s="63" t="s">
        <v>1254</v>
      </c>
      <c r="F4" s="46" t="s">
        <v>103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.75" customHeight="1" x14ac:dyDescent="0.15">
      <c r="A5" s="46" t="s">
        <v>1250</v>
      </c>
      <c r="B5" s="61" t="s">
        <v>1259</v>
      </c>
      <c r="C5" s="46" t="s">
        <v>1252</v>
      </c>
      <c r="D5" s="62" t="s">
        <v>1260</v>
      </c>
      <c r="E5" s="63" t="s">
        <v>1254</v>
      </c>
      <c r="F5" s="46" t="s">
        <v>103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.75" customHeight="1" x14ac:dyDescent="0.15">
      <c r="A6" s="46" t="s">
        <v>1250</v>
      </c>
      <c r="B6" s="61" t="s">
        <v>1261</v>
      </c>
      <c r="C6" s="46" t="s">
        <v>1252</v>
      </c>
      <c r="D6" s="62" t="s">
        <v>1262</v>
      </c>
      <c r="E6" s="63" t="s">
        <v>1254</v>
      </c>
      <c r="F6" s="46" t="s">
        <v>103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spans="1:25" ht="15.75" customHeight="1" x14ac:dyDescent="0.15">
      <c r="A7" s="46" t="s">
        <v>1250</v>
      </c>
      <c r="B7" s="61" t="s">
        <v>1263</v>
      </c>
      <c r="C7" s="46" t="s">
        <v>1252</v>
      </c>
      <c r="D7" s="62" t="s">
        <v>1264</v>
      </c>
      <c r="E7" s="63" t="s">
        <v>1254</v>
      </c>
      <c r="F7" s="46" t="s">
        <v>103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15.75" customHeight="1" x14ac:dyDescent="0.15">
      <c r="A8" s="46" t="s">
        <v>1250</v>
      </c>
      <c r="B8" s="61" t="s">
        <v>1265</v>
      </c>
      <c r="C8" s="46" t="s">
        <v>1252</v>
      </c>
      <c r="D8" s="62" t="s">
        <v>1266</v>
      </c>
      <c r="E8" s="63" t="s">
        <v>1254</v>
      </c>
      <c r="F8" s="46" t="s">
        <v>103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15.75" customHeight="1" x14ac:dyDescent="0.15">
      <c r="A9" s="46" t="s">
        <v>1250</v>
      </c>
      <c r="B9" s="61" t="s">
        <v>1267</v>
      </c>
      <c r="C9" s="46" t="s">
        <v>1252</v>
      </c>
      <c r="D9" s="62" t="s">
        <v>1268</v>
      </c>
      <c r="E9" s="63" t="s">
        <v>1254</v>
      </c>
      <c r="F9" s="46" t="s">
        <v>103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spans="1:25" ht="15.75" customHeight="1" x14ac:dyDescent="0.15">
      <c r="A10" s="46" t="s">
        <v>1250</v>
      </c>
      <c r="B10" s="61" t="s">
        <v>1269</v>
      </c>
      <c r="C10" s="46" t="s">
        <v>1252</v>
      </c>
      <c r="D10" s="62" t="s">
        <v>1270</v>
      </c>
      <c r="E10" s="63" t="s">
        <v>1254</v>
      </c>
      <c r="F10" s="46" t="s">
        <v>103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5" ht="15.75" customHeight="1" x14ac:dyDescent="0.15">
      <c r="A11" s="46" t="s">
        <v>1250</v>
      </c>
      <c r="B11" s="61" t="s">
        <v>1271</v>
      </c>
      <c r="C11" s="46" t="s">
        <v>1252</v>
      </c>
      <c r="D11" s="62" t="s">
        <v>1272</v>
      </c>
      <c r="E11" s="63" t="s">
        <v>1254</v>
      </c>
      <c r="F11" s="46" t="s">
        <v>103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5" ht="15.75" customHeight="1" x14ac:dyDescent="0.15">
      <c r="A12" s="46" t="s">
        <v>1250</v>
      </c>
      <c r="B12" s="61" t="s">
        <v>1273</v>
      </c>
      <c r="C12" s="46" t="s">
        <v>1252</v>
      </c>
      <c r="D12" s="62" t="s">
        <v>1274</v>
      </c>
      <c r="E12" s="63" t="s">
        <v>1254</v>
      </c>
      <c r="F12" s="46" t="s">
        <v>103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 ht="15.75" customHeight="1" x14ac:dyDescent="0.15">
      <c r="A13" s="46" t="s">
        <v>1250</v>
      </c>
      <c r="B13" s="61" t="s">
        <v>1275</v>
      </c>
      <c r="C13" s="46" t="s">
        <v>1252</v>
      </c>
      <c r="D13" s="62" t="s">
        <v>1276</v>
      </c>
      <c r="E13" s="63" t="s">
        <v>1254</v>
      </c>
      <c r="F13" s="46" t="s">
        <v>103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 ht="15.75" customHeight="1" x14ac:dyDescent="0.15">
      <c r="A14" s="46" t="s">
        <v>1250</v>
      </c>
      <c r="B14" s="61" t="s">
        <v>1277</v>
      </c>
      <c r="C14" s="46" t="s">
        <v>1252</v>
      </c>
      <c r="D14" s="62" t="s">
        <v>1278</v>
      </c>
      <c r="E14" s="63" t="s">
        <v>1254</v>
      </c>
      <c r="F14" s="46" t="s">
        <v>103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 ht="15.75" customHeight="1" x14ac:dyDescent="0.15">
      <c r="A15" s="46" t="s">
        <v>1250</v>
      </c>
      <c r="B15" s="61" t="s">
        <v>1279</v>
      </c>
      <c r="C15" s="46" t="s">
        <v>1252</v>
      </c>
      <c r="D15" s="62" t="s">
        <v>1280</v>
      </c>
      <c r="E15" s="63" t="s">
        <v>1254</v>
      </c>
      <c r="F15" s="46" t="s">
        <v>103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 ht="15.75" customHeight="1" x14ac:dyDescent="0.15">
      <c r="A16" s="46" t="s">
        <v>1250</v>
      </c>
      <c r="B16" s="61" t="s">
        <v>1281</v>
      </c>
      <c r="C16" s="46" t="s">
        <v>1252</v>
      </c>
      <c r="D16" s="62" t="s">
        <v>1282</v>
      </c>
      <c r="E16" s="63" t="s">
        <v>1254</v>
      </c>
      <c r="F16" s="46" t="s">
        <v>103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ht="15.75" customHeight="1" x14ac:dyDescent="0.15">
      <c r="A17" s="46" t="s">
        <v>1250</v>
      </c>
      <c r="B17" s="61" t="s">
        <v>1283</v>
      </c>
      <c r="C17" s="46" t="s">
        <v>1252</v>
      </c>
      <c r="D17" s="62" t="s">
        <v>1284</v>
      </c>
      <c r="E17" s="63" t="s">
        <v>1254</v>
      </c>
      <c r="F17" s="46" t="s">
        <v>103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</row>
    <row r="18" spans="1:25" ht="15.75" customHeight="1" x14ac:dyDescent="0.15">
      <c r="A18" s="46" t="s">
        <v>1250</v>
      </c>
      <c r="B18" s="61" t="s">
        <v>1285</v>
      </c>
      <c r="C18" s="46" t="s">
        <v>1252</v>
      </c>
      <c r="D18" s="62" t="s">
        <v>1286</v>
      </c>
      <c r="E18" s="63" t="s">
        <v>1254</v>
      </c>
      <c r="F18" s="46" t="s">
        <v>103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15.75" customHeight="1" x14ac:dyDescent="0.15">
      <c r="A19" s="46" t="s">
        <v>1250</v>
      </c>
      <c r="B19" s="61" t="s">
        <v>1287</v>
      </c>
      <c r="C19" s="46" t="s">
        <v>1252</v>
      </c>
      <c r="D19" s="62" t="s">
        <v>1288</v>
      </c>
      <c r="E19" s="63" t="s">
        <v>1254</v>
      </c>
      <c r="F19" s="46" t="s">
        <v>103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  <row r="20" spans="1:25" ht="15.75" customHeight="1" x14ac:dyDescent="0.15">
      <c r="A20" s="46" t="s">
        <v>1250</v>
      </c>
      <c r="B20" s="61" t="s">
        <v>1289</v>
      </c>
      <c r="C20" s="46" t="s">
        <v>1252</v>
      </c>
      <c r="D20" s="62" t="s">
        <v>1290</v>
      </c>
      <c r="E20" s="63" t="s">
        <v>1254</v>
      </c>
      <c r="F20" s="46" t="s">
        <v>103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1" spans="1:25" ht="15.75" customHeight="1" x14ac:dyDescent="0.15">
      <c r="A21" s="46" t="s">
        <v>1250</v>
      </c>
      <c r="B21" s="61" t="s">
        <v>1291</v>
      </c>
      <c r="C21" s="46" t="s">
        <v>1252</v>
      </c>
      <c r="D21" s="62" t="s">
        <v>1292</v>
      </c>
      <c r="E21" s="63" t="s">
        <v>1254</v>
      </c>
      <c r="F21" s="46" t="s">
        <v>103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15">
      <c r="A22" s="46" t="s">
        <v>1250</v>
      </c>
      <c r="B22" s="61" t="s">
        <v>1293</v>
      </c>
      <c r="C22" s="46" t="s">
        <v>1252</v>
      </c>
      <c r="D22" s="62" t="s">
        <v>1294</v>
      </c>
      <c r="E22" s="63" t="s">
        <v>1254</v>
      </c>
      <c r="F22" s="46" t="s">
        <v>103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5" ht="15.75" customHeight="1" x14ac:dyDescent="0.15">
      <c r="A23" s="46" t="s">
        <v>1295</v>
      </c>
      <c r="B23" s="61" t="s">
        <v>1296</v>
      </c>
      <c r="C23" s="46" t="s">
        <v>1297</v>
      </c>
      <c r="D23" s="62" t="s">
        <v>1298</v>
      </c>
      <c r="E23" s="63" t="s">
        <v>1299</v>
      </c>
      <c r="F23" s="46" t="s">
        <v>103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</row>
    <row r="24" spans="1:25" ht="15.75" customHeight="1" x14ac:dyDescent="0.15">
      <c r="A24" s="46" t="s">
        <v>1295</v>
      </c>
      <c r="B24" s="61" t="s">
        <v>1300</v>
      </c>
      <c r="C24" s="46" t="s">
        <v>1301</v>
      </c>
      <c r="D24" s="62" t="s">
        <v>1302</v>
      </c>
      <c r="E24" s="63" t="s">
        <v>1303</v>
      </c>
      <c r="F24" s="46" t="s">
        <v>103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5.75" customHeight="1" x14ac:dyDescent="0.15">
      <c r="A25" s="46" t="s">
        <v>1295</v>
      </c>
      <c r="B25" s="61" t="s">
        <v>1304</v>
      </c>
      <c r="C25" s="46" t="s">
        <v>1305</v>
      </c>
      <c r="D25" s="62" t="s">
        <v>1306</v>
      </c>
      <c r="E25" s="63" t="s">
        <v>1303</v>
      </c>
      <c r="F25" s="46" t="s">
        <v>103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5.75" customHeight="1" x14ac:dyDescent="0.15">
      <c r="A26" s="46" t="s">
        <v>1295</v>
      </c>
      <c r="B26" s="61" t="s">
        <v>1307</v>
      </c>
      <c r="C26" s="46" t="s">
        <v>1308</v>
      </c>
      <c r="D26" s="62" t="s">
        <v>1309</v>
      </c>
      <c r="E26" s="63" t="s">
        <v>1303</v>
      </c>
      <c r="F26" s="46" t="s">
        <v>103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5.75" customHeight="1" x14ac:dyDescent="0.15">
      <c r="A27" s="46" t="s">
        <v>1295</v>
      </c>
      <c r="B27" s="61" t="s">
        <v>1310</v>
      </c>
      <c r="C27" s="46" t="s">
        <v>1311</v>
      </c>
      <c r="D27" s="62" t="s">
        <v>1312</v>
      </c>
      <c r="E27" s="63" t="s">
        <v>1313</v>
      </c>
      <c r="F27" s="46" t="s">
        <v>103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ht="15.75" customHeight="1" x14ac:dyDescent="0.15">
      <c r="A28" s="46" t="s">
        <v>1295</v>
      </c>
      <c r="B28" s="61" t="s">
        <v>1314</v>
      </c>
      <c r="C28" s="46" t="s">
        <v>1305</v>
      </c>
      <c r="D28" s="64" t="s">
        <v>1315</v>
      </c>
      <c r="E28" s="65" t="s">
        <v>1316</v>
      </c>
      <c r="F28" s="46" t="s">
        <v>103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ht="15.75" customHeight="1" x14ac:dyDescent="0.15">
      <c r="A29" s="46" t="s">
        <v>1295</v>
      </c>
      <c r="B29" s="61" t="s">
        <v>1317</v>
      </c>
      <c r="C29" s="46" t="s">
        <v>1318</v>
      </c>
      <c r="D29" s="62" t="s">
        <v>1319</v>
      </c>
      <c r="E29" s="63" t="s">
        <v>1299</v>
      </c>
      <c r="F29" s="46" t="s">
        <v>103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ht="15.75" customHeight="1" x14ac:dyDescent="0.15">
      <c r="A30" s="46" t="s">
        <v>1295</v>
      </c>
      <c r="B30" s="61" t="s">
        <v>1320</v>
      </c>
      <c r="C30" s="46" t="s">
        <v>103</v>
      </c>
      <c r="D30" s="64" t="s">
        <v>1321</v>
      </c>
      <c r="E30" s="46" t="s">
        <v>1322</v>
      </c>
      <c r="F30" s="46" t="s">
        <v>1323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ht="15.75" customHeight="1" x14ac:dyDescent="0.15">
      <c r="A31" s="46" t="s">
        <v>1295</v>
      </c>
      <c r="B31" s="61" t="s">
        <v>1324</v>
      </c>
      <c r="C31" s="46" t="s">
        <v>1325</v>
      </c>
      <c r="D31" s="64" t="s">
        <v>1326</v>
      </c>
      <c r="E31" s="65" t="s">
        <v>1299</v>
      </c>
      <c r="F31" s="46" t="s">
        <v>103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15.75" customHeight="1" x14ac:dyDescent="0.15">
      <c r="A32" s="46" t="s">
        <v>1295</v>
      </c>
      <c r="B32" s="61" t="s">
        <v>1327</v>
      </c>
      <c r="C32" s="46" t="s">
        <v>1301</v>
      </c>
      <c r="D32" s="62" t="s">
        <v>1328</v>
      </c>
      <c r="E32" s="63" t="s">
        <v>1329</v>
      </c>
      <c r="F32" s="46" t="s">
        <v>103</v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5.75" customHeight="1" x14ac:dyDescent="0.15">
      <c r="A33" s="46" t="s">
        <v>1295</v>
      </c>
      <c r="B33" s="61" t="s">
        <v>1330</v>
      </c>
      <c r="C33" s="46" t="s">
        <v>1331</v>
      </c>
      <c r="D33" s="62" t="s">
        <v>1332</v>
      </c>
      <c r="E33" s="63" t="s">
        <v>1303</v>
      </c>
      <c r="F33" s="46" t="s">
        <v>103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5.75" customHeight="1" x14ac:dyDescent="0.15">
      <c r="A34" s="46" t="s">
        <v>1295</v>
      </c>
      <c r="B34" s="61" t="s">
        <v>1333</v>
      </c>
      <c r="C34" s="46" t="s">
        <v>1334</v>
      </c>
      <c r="D34" s="62" t="s">
        <v>1335</v>
      </c>
      <c r="E34" s="63" t="s">
        <v>1329</v>
      </c>
      <c r="F34" s="46" t="s">
        <v>103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5.75" customHeight="1" x14ac:dyDescent="0.15">
      <c r="A35" s="46" t="s">
        <v>1295</v>
      </c>
      <c r="B35" s="61" t="s">
        <v>1336</v>
      </c>
      <c r="C35" s="46" t="s">
        <v>103</v>
      </c>
      <c r="D35" s="64" t="s">
        <v>1337</v>
      </c>
      <c r="E35" s="46" t="s">
        <v>1322</v>
      </c>
      <c r="F35" s="46" t="s">
        <v>1338</v>
      </c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ht="15.75" customHeight="1" x14ac:dyDescent="0.15">
      <c r="A36" s="46" t="s">
        <v>1295</v>
      </c>
      <c r="B36" s="61" t="s">
        <v>1339</v>
      </c>
      <c r="C36" s="46" t="s">
        <v>1340</v>
      </c>
      <c r="D36" s="64" t="s">
        <v>1341</v>
      </c>
      <c r="E36" s="65" t="s">
        <v>1342</v>
      </c>
      <c r="F36" s="46" t="s">
        <v>103</v>
      </c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ht="15.75" customHeight="1" x14ac:dyDescent="0.15">
      <c r="A37" s="46" t="s">
        <v>1295</v>
      </c>
      <c r="B37" s="61" t="s">
        <v>1343</v>
      </c>
      <c r="C37" s="46" t="s">
        <v>1344</v>
      </c>
      <c r="D37" s="62" t="s">
        <v>1345</v>
      </c>
      <c r="E37" s="63" t="s">
        <v>1303</v>
      </c>
      <c r="F37" s="46" t="s">
        <v>103</v>
      </c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ht="15.75" customHeight="1" x14ac:dyDescent="0.15">
      <c r="A38" s="46" t="s">
        <v>1295</v>
      </c>
      <c r="B38" s="61" t="s">
        <v>1346</v>
      </c>
      <c r="C38" s="46" t="s">
        <v>1347</v>
      </c>
      <c r="D38" s="62" t="s">
        <v>1348</v>
      </c>
      <c r="E38" s="63" t="s">
        <v>1303</v>
      </c>
      <c r="F38" s="46" t="s">
        <v>103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.75" customHeight="1" x14ac:dyDescent="0.15">
      <c r="A39" s="46" t="s">
        <v>1295</v>
      </c>
      <c r="B39" s="61" t="s">
        <v>1349</v>
      </c>
      <c r="C39" s="46" t="s">
        <v>103</v>
      </c>
      <c r="D39" s="64" t="s">
        <v>1350</v>
      </c>
      <c r="E39" s="46" t="s">
        <v>1322</v>
      </c>
      <c r="F39" s="46" t="s">
        <v>1351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ht="15.75" customHeight="1" x14ac:dyDescent="0.15">
      <c r="A40" s="46" t="s">
        <v>1295</v>
      </c>
      <c r="B40" s="61" t="s">
        <v>1352</v>
      </c>
      <c r="C40" s="46" t="s">
        <v>103</v>
      </c>
      <c r="D40" s="64" t="s">
        <v>1353</v>
      </c>
      <c r="E40" s="46" t="s">
        <v>1322</v>
      </c>
      <c r="F40" s="46" t="s">
        <v>1354</v>
      </c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25" ht="15.75" customHeight="1" x14ac:dyDescent="0.15">
      <c r="A41" s="46" t="s">
        <v>1295</v>
      </c>
      <c r="B41" s="61" t="s">
        <v>1355</v>
      </c>
      <c r="C41" s="46" t="s">
        <v>1356</v>
      </c>
      <c r="D41" s="62" t="s">
        <v>1357</v>
      </c>
      <c r="E41" s="63" t="s">
        <v>1303</v>
      </c>
      <c r="F41" s="46" t="s">
        <v>103</v>
      </c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ht="15.75" customHeight="1" x14ac:dyDescent="0.15">
      <c r="A42" s="46" t="s">
        <v>1295</v>
      </c>
      <c r="B42" s="61" t="s">
        <v>1358</v>
      </c>
      <c r="C42" s="46" t="s">
        <v>1359</v>
      </c>
      <c r="D42" s="64" t="s">
        <v>1360</v>
      </c>
      <c r="E42" s="65" t="s">
        <v>1361</v>
      </c>
      <c r="F42" s="46" t="s">
        <v>103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ht="15.75" customHeight="1" x14ac:dyDescent="0.15">
      <c r="A43" s="54" t="s">
        <v>1295</v>
      </c>
      <c r="B43" s="66" t="s">
        <v>1362</v>
      </c>
      <c r="C43" s="54" t="s">
        <v>1363</v>
      </c>
      <c r="D43" s="67" t="s">
        <v>1364</v>
      </c>
      <c r="E43" s="68" t="s">
        <v>1303</v>
      </c>
      <c r="F43" s="54" t="s">
        <v>103</v>
      </c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ht="15.75" customHeight="1" x14ac:dyDescent="0.15">
      <c r="A44" s="51"/>
      <c r="B44" s="51"/>
      <c r="C44" s="51"/>
      <c r="D44" s="69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ht="15.75" customHeight="1" x14ac:dyDescent="0.15">
      <c r="A45" s="51"/>
      <c r="B45" s="51"/>
      <c r="C45" s="51"/>
      <c r="D45" s="69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ht="15.75" customHeight="1" x14ac:dyDescent="0.15">
      <c r="A46" s="51"/>
      <c r="B46" s="51"/>
      <c r="C46" s="51"/>
      <c r="D46" s="69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ht="15.75" customHeight="1" x14ac:dyDescent="0.15">
      <c r="A47" s="51"/>
      <c r="B47" s="51"/>
      <c r="C47" s="51"/>
      <c r="D47" s="69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ht="15.75" customHeight="1" x14ac:dyDescent="0.15">
      <c r="A48" s="51"/>
      <c r="B48" s="51"/>
      <c r="C48" s="51"/>
      <c r="D48" s="69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ht="15.75" customHeight="1" x14ac:dyDescent="0.15">
      <c r="A49" s="51"/>
      <c r="B49" s="51"/>
      <c r="C49" s="51"/>
      <c r="D49" s="69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1:25" ht="15.75" customHeight="1" x14ac:dyDescent="0.15">
      <c r="A50" s="51"/>
      <c r="B50" s="51"/>
      <c r="C50" s="51"/>
      <c r="D50" s="69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1:25" ht="15.75" customHeight="1" x14ac:dyDescent="0.15">
      <c r="A51" s="51"/>
      <c r="B51" s="51"/>
      <c r="C51" s="51"/>
      <c r="D51" s="69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ht="15.75" customHeight="1" x14ac:dyDescent="0.15">
      <c r="A52" s="51"/>
      <c r="B52" s="51"/>
      <c r="C52" s="51"/>
      <c r="D52" s="69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ht="15.75" customHeight="1" x14ac:dyDescent="0.15">
      <c r="A53" s="51"/>
      <c r="B53" s="51"/>
      <c r="C53" s="51"/>
      <c r="D53" s="69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15.75" customHeight="1" x14ac:dyDescent="0.15">
      <c r="A54" s="51"/>
      <c r="B54" s="51"/>
      <c r="C54" s="51"/>
      <c r="D54" s="69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ht="15.75" customHeight="1" x14ac:dyDescent="0.15">
      <c r="A55" s="51"/>
      <c r="B55" s="51"/>
      <c r="C55" s="51"/>
      <c r="D55" s="69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ht="15.75" customHeight="1" x14ac:dyDescent="0.15">
      <c r="A56" s="51"/>
      <c r="B56" s="51"/>
      <c r="C56" s="51"/>
      <c r="D56" s="69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1:25" ht="15.75" customHeight="1" x14ac:dyDescent="0.15">
      <c r="A57" s="51"/>
      <c r="B57" s="51"/>
      <c r="C57" s="51"/>
      <c r="D57" s="69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1:25" ht="15.75" customHeight="1" x14ac:dyDescent="0.15">
      <c r="A58" s="51"/>
      <c r="B58" s="51"/>
      <c r="C58" s="51"/>
      <c r="D58" s="69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1:25" ht="15.75" customHeight="1" x14ac:dyDescent="0.15">
      <c r="A59" s="51"/>
      <c r="B59" s="51"/>
      <c r="C59" s="51"/>
      <c r="D59" s="69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1:25" ht="15.75" customHeight="1" x14ac:dyDescent="0.15">
      <c r="A60" s="51"/>
      <c r="B60" s="51"/>
      <c r="C60" s="51"/>
      <c r="D60" s="69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25" ht="15.75" customHeight="1" x14ac:dyDescent="0.15">
      <c r="A61" s="51"/>
      <c r="B61" s="51"/>
      <c r="C61" s="51"/>
      <c r="D61" s="69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1:25" ht="15.75" customHeight="1" x14ac:dyDescent="0.15">
      <c r="A62" s="51"/>
      <c r="B62" s="51"/>
      <c r="C62" s="51"/>
      <c r="D62" s="69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1:25" ht="15.75" customHeight="1" x14ac:dyDescent="0.15">
      <c r="A63" s="51"/>
      <c r="B63" s="51"/>
      <c r="C63" s="51"/>
      <c r="D63" s="69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1:25" ht="15.75" customHeight="1" x14ac:dyDescent="0.15">
      <c r="A64" s="51"/>
      <c r="B64" s="51"/>
      <c r="C64" s="51"/>
      <c r="D64" s="69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1:25" ht="15.75" customHeight="1" x14ac:dyDescent="0.15">
      <c r="A65" s="51"/>
      <c r="B65" s="51"/>
      <c r="C65" s="51"/>
      <c r="D65" s="69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1:25" ht="13" x14ac:dyDescent="0.15">
      <c r="A66" s="51"/>
      <c r="B66" s="51"/>
      <c r="C66" s="51"/>
      <c r="D66" s="69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1:25" ht="13" x14ac:dyDescent="0.15">
      <c r="A67" s="51"/>
      <c r="B67" s="51"/>
      <c r="C67" s="51"/>
      <c r="D67" s="69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1:25" ht="13" x14ac:dyDescent="0.15">
      <c r="A68" s="51"/>
      <c r="B68" s="51"/>
      <c r="C68" s="51"/>
      <c r="D68" s="69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1:25" ht="13" x14ac:dyDescent="0.15">
      <c r="A69" s="51"/>
      <c r="B69" s="51"/>
      <c r="C69" s="51"/>
      <c r="D69" s="69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1:25" ht="13" x14ac:dyDescent="0.15">
      <c r="A70" s="51"/>
      <c r="B70" s="51"/>
      <c r="C70" s="51"/>
      <c r="D70" s="69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1:25" ht="13" x14ac:dyDescent="0.15">
      <c r="A71" s="51"/>
      <c r="B71" s="51"/>
      <c r="C71" s="51"/>
      <c r="D71" s="69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1:25" ht="13" x14ac:dyDescent="0.15">
      <c r="A72" s="51"/>
      <c r="B72" s="51"/>
      <c r="C72" s="51"/>
      <c r="D72" s="69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1:25" ht="13" x14ac:dyDescent="0.15">
      <c r="A73" s="51"/>
      <c r="B73" s="51"/>
      <c r="C73" s="51"/>
      <c r="D73" s="69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1:25" ht="13" x14ac:dyDescent="0.15">
      <c r="A74" s="51"/>
      <c r="B74" s="51"/>
      <c r="C74" s="51"/>
      <c r="D74" s="69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1:25" ht="13" x14ac:dyDescent="0.15">
      <c r="A75" s="51"/>
      <c r="B75" s="51"/>
      <c r="C75" s="51"/>
      <c r="D75" s="69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1:25" ht="13" x14ac:dyDescent="0.15">
      <c r="A76" s="51"/>
      <c r="B76" s="51"/>
      <c r="C76" s="51"/>
      <c r="D76" s="69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1:25" ht="13" x14ac:dyDescent="0.15">
      <c r="A77" s="51"/>
      <c r="B77" s="51"/>
      <c r="C77" s="51"/>
      <c r="D77" s="69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</row>
    <row r="78" spans="1:25" ht="13" x14ac:dyDescent="0.15">
      <c r="A78" s="51"/>
      <c r="B78" s="51"/>
      <c r="C78" s="51"/>
      <c r="D78" s="69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</row>
    <row r="79" spans="1:25" ht="13" x14ac:dyDescent="0.15">
      <c r="A79" s="51"/>
      <c r="B79" s="51"/>
      <c r="C79" s="51"/>
      <c r="D79" s="69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</row>
    <row r="80" spans="1:25" ht="13" x14ac:dyDescent="0.15">
      <c r="A80" s="51"/>
      <c r="B80" s="51"/>
      <c r="C80" s="51"/>
      <c r="D80" s="69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</row>
    <row r="81" spans="1:25" ht="13" x14ac:dyDescent="0.15">
      <c r="A81" s="51"/>
      <c r="B81" s="51"/>
      <c r="C81" s="51"/>
      <c r="D81" s="69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</row>
    <row r="82" spans="1:25" ht="13" x14ac:dyDescent="0.15">
      <c r="A82" s="51"/>
      <c r="B82" s="51"/>
      <c r="C82" s="51"/>
      <c r="D82" s="69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</row>
    <row r="83" spans="1:25" ht="13" x14ac:dyDescent="0.15">
      <c r="A83" s="51"/>
      <c r="B83" s="51"/>
      <c r="C83" s="51"/>
      <c r="D83" s="69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</row>
    <row r="84" spans="1:25" ht="13" x14ac:dyDescent="0.15">
      <c r="A84" s="51"/>
      <c r="B84" s="51"/>
      <c r="C84" s="51"/>
      <c r="D84" s="69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  <row r="85" spans="1:25" ht="13" x14ac:dyDescent="0.15">
      <c r="A85" s="51"/>
      <c r="B85" s="51"/>
      <c r="C85" s="51"/>
      <c r="D85" s="69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</row>
    <row r="86" spans="1:25" ht="13" x14ac:dyDescent="0.15">
      <c r="A86" s="51"/>
      <c r="B86" s="51"/>
      <c r="C86" s="51"/>
      <c r="D86" s="69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</row>
    <row r="87" spans="1:25" ht="13" x14ac:dyDescent="0.15">
      <c r="A87" s="51"/>
      <c r="B87" s="51"/>
      <c r="C87" s="51"/>
      <c r="D87" s="69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1:25" ht="13" x14ac:dyDescent="0.15">
      <c r="A88" s="51"/>
      <c r="B88" s="51"/>
      <c r="C88" s="51"/>
      <c r="D88" s="69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</row>
    <row r="89" spans="1:25" ht="13" x14ac:dyDescent="0.15">
      <c r="A89" s="51"/>
      <c r="B89" s="51"/>
      <c r="C89" s="51"/>
      <c r="D89" s="69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</row>
    <row r="90" spans="1:25" ht="13" x14ac:dyDescent="0.15">
      <c r="A90" s="51"/>
      <c r="B90" s="51"/>
      <c r="C90" s="51"/>
      <c r="D90" s="69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</row>
    <row r="91" spans="1:25" ht="13" x14ac:dyDescent="0.15">
      <c r="A91" s="51"/>
      <c r="B91" s="51"/>
      <c r="C91" s="51"/>
      <c r="D91" s="69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</row>
    <row r="92" spans="1:25" ht="13" x14ac:dyDescent="0.15">
      <c r="A92" s="51"/>
      <c r="B92" s="51"/>
      <c r="C92" s="51"/>
      <c r="D92" s="69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</row>
    <row r="93" spans="1:25" ht="13" x14ac:dyDescent="0.15">
      <c r="A93" s="51"/>
      <c r="B93" s="51"/>
      <c r="C93" s="51"/>
      <c r="D93" s="69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</row>
    <row r="94" spans="1:25" ht="13" x14ac:dyDescent="0.15">
      <c r="A94" s="51"/>
      <c r="B94" s="51"/>
      <c r="C94" s="51"/>
      <c r="D94" s="69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</row>
    <row r="95" spans="1:25" ht="13" x14ac:dyDescent="0.15">
      <c r="A95" s="51"/>
      <c r="B95" s="51"/>
      <c r="C95" s="51"/>
      <c r="D95" s="69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</row>
    <row r="96" spans="1:25" ht="13" x14ac:dyDescent="0.15">
      <c r="A96" s="51"/>
      <c r="B96" s="51"/>
      <c r="C96" s="51"/>
      <c r="D96" s="69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</row>
    <row r="97" spans="1:25" ht="13" x14ac:dyDescent="0.15">
      <c r="A97" s="51"/>
      <c r="B97" s="51"/>
      <c r="C97" s="51"/>
      <c r="D97" s="69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</row>
    <row r="98" spans="1:25" ht="13" x14ac:dyDescent="0.15">
      <c r="A98" s="51"/>
      <c r="B98" s="51"/>
      <c r="C98" s="51"/>
      <c r="D98" s="69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</row>
    <row r="99" spans="1:25" ht="13" x14ac:dyDescent="0.15">
      <c r="A99" s="51"/>
      <c r="B99" s="51"/>
      <c r="C99" s="51"/>
      <c r="D99" s="69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</row>
    <row r="100" spans="1:25" ht="13" x14ac:dyDescent="0.15">
      <c r="A100" s="51"/>
      <c r="B100" s="51"/>
      <c r="C100" s="51"/>
      <c r="D100" s="69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</row>
    <row r="101" spans="1:25" ht="13" x14ac:dyDescent="0.15">
      <c r="A101" s="51"/>
      <c r="B101" s="51"/>
      <c r="C101" s="51"/>
      <c r="D101" s="69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</row>
    <row r="102" spans="1:25" ht="13" x14ac:dyDescent="0.15">
      <c r="A102" s="51"/>
      <c r="B102" s="51"/>
      <c r="C102" s="51"/>
      <c r="D102" s="69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</row>
    <row r="103" spans="1:25" ht="13" x14ac:dyDescent="0.15">
      <c r="A103" s="51"/>
      <c r="B103" s="51"/>
      <c r="C103" s="51"/>
      <c r="D103" s="69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</row>
    <row r="104" spans="1:25" ht="13" x14ac:dyDescent="0.15">
      <c r="A104" s="51"/>
      <c r="B104" s="51"/>
      <c r="C104" s="51"/>
      <c r="D104" s="69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</row>
    <row r="105" spans="1:25" ht="13" x14ac:dyDescent="0.15">
      <c r="A105" s="51"/>
      <c r="B105" s="51"/>
      <c r="C105" s="51"/>
      <c r="D105" s="69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</row>
    <row r="106" spans="1:25" ht="13" x14ac:dyDescent="0.15">
      <c r="A106" s="51"/>
      <c r="B106" s="51"/>
      <c r="C106" s="51"/>
      <c r="D106" s="69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</row>
    <row r="107" spans="1:25" ht="13" x14ac:dyDescent="0.15">
      <c r="A107" s="51"/>
      <c r="B107" s="51"/>
      <c r="C107" s="51"/>
      <c r="D107" s="69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</row>
    <row r="108" spans="1:25" ht="13" x14ac:dyDescent="0.15">
      <c r="A108" s="51"/>
      <c r="B108" s="51"/>
      <c r="C108" s="51"/>
      <c r="D108" s="69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</row>
    <row r="109" spans="1:25" ht="13" x14ac:dyDescent="0.15">
      <c r="A109" s="51"/>
      <c r="B109" s="51"/>
      <c r="C109" s="51"/>
      <c r="D109" s="69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</row>
    <row r="110" spans="1:25" ht="13" x14ac:dyDescent="0.15">
      <c r="A110" s="51"/>
      <c r="B110" s="51"/>
      <c r="C110" s="51"/>
      <c r="D110" s="69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</row>
    <row r="111" spans="1:25" ht="13" x14ac:dyDescent="0.15">
      <c r="A111" s="51"/>
      <c r="B111" s="51"/>
      <c r="C111" s="51"/>
      <c r="D111" s="69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</row>
    <row r="112" spans="1:25" ht="13" x14ac:dyDescent="0.15">
      <c r="A112" s="51"/>
      <c r="B112" s="51"/>
      <c r="C112" s="51"/>
      <c r="D112" s="69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</row>
    <row r="113" spans="1:25" ht="13" x14ac:dyDescent="0.15">
      <c r="A113" s="51"/>
      <c r="B113" s="51"/>
      <c r="C113" s="51"/>
      <c r="D113" s="69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</row>
    <row r="114" spans="1:25" ht="13" x14ac:dyDescent="0.15">
      <c r="A114" s="51"/>
      <c r="B114" s="51"/>
      <c r="C114" s="51"/>
      <c r="D114" s="69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</row>
    <row r="115" spans="1:25" ht="13" x14ac:dyDescent="0.15">
      <c r="A115" s="51"/>
      <c r="B115" s="51"/>
      <c r="C115" s="51"/>
      <c r="D115" s="69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</row>
    <row r="116" spans="1:25" ht="13" x14ac:dyDescent="0.15">
      <c r="A116" s="51"/>
      <c r="B116" s="51"/>
      <c r="C116" s="51"/>
      <c r="D116" s="69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</row>
    <row r="117" spans="1:25" ht="13" x14ac:dyDescent="0.15">
      <c r="A117" s="51"/>
      <c r="B117" s="51"/>
      <c r="C117" s="51"/>
      <c r="D117" s="69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</row>
    <row r="118" spans="1:25" ht="13" x14ac:dyDescent="0.15">
      <c r="A118" s="51"/>
      <c r="B118" s="51"/>
      <c r="C118" s="51"/>
      <c r="D118" s="69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</row>
    <row r="119" spans="1:25" ht="13" x14ac:dyDescent="0.15">
      <c r="A119" s="51"/>
      <c r="B119" s="51"/>
      <c r="C119" s="51"/>
      <c r="D119" s="69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</row>
    <row r="120" spans="1:25" ht="13" x14ac:dyDescent="0.15">
      <c r="A120" s="51"/>
      <c r="B120" s="51"/>
      <c r="C120" s="51"/>
      <c r="D120" s="69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</row>
    <row r="121" spans="1:25" ht="13" x14ac:dyDescent="0.15">
      <c r="A121" s="51"/>
      <c r="B121" s="51"/>
      <c r="C121" s="51"/>
      <c r="D121" s="69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</row>
    <row r="122" spans="1:25" ht="13" x14ac:dyDescent="0.15">
      <c r="A122" s="51"/>
      <c r="B122" s="51"/>
      <c r="C122" s="51"/>
      <c r="D122" s="69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</row>
    <row r="123" spans="1:25" ht="13" x14ac:dyDescent="0.15">
      <c r="A123" s="51"/>
      <c r="B123" s="51"/>
      <c r="C123" s="51"/>
      <c r="D123" s="69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</row>
    <row r="124" spans="1:25" ht="13" x14ac:dyDescent="0.15">
      <c r="A124" s="51"/>
      <c r="B124" s="51"/>
      <c r="C124" s="51"/>
      <c r="D124" s="69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</row>
    <row r="125" spans="1:25" ht="13" x14ac:dyDescent="0.15">
      <c r="A125" s="51"/>
      <c r="B125" s="51"/>
      <c r="C125" s="51"/>
      <c r="D125" s="69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</row>
    <row r="126" spans="1:25" ht="13" x14ac:dyDescent="0.15">
      <c r="A126" s="51"/>
      <c r="B126" s="51"/>
      <c r="C126" s="51"/>
      <c r="D126" s="69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</row>
    <row r="127" spans="1:25" ht="13" x14ac:dyDescent="0.15">
      <c r="A127" s="51"/>
      <c r="B127" s="51"/>
      <c r="C127" s="51"/>
      <c r="D127" s="69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</row>
    <row r="128" spans="1:25" ht="13" x14ac:dyDescent="0.15">
      <c r="A128" s="51"/>
      <c r="B128" s="51"/>
      <c r="C128" s="51"/>
      <c r="D128" s="69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</row>
    <row r="129" spans="1:25" ht="13" x14ac:dyDescent="0.15">
      <c r="A129" s="51"/>
      <c r="B129" s="51"/>
      <c r="C129" s="51"/>
      <c r="D129" s="69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</row>
    <row r="130" spans="1:25" ht="13" x14ac:dyDescent="0.15">
      <c r="A130" s="51"/>
      <c r="B130" s="51"/>
      <c r="C130" s="51"/>
      <c r="D130" s="69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</row>
    <row r="131" spans="1:25" ht="13" x14ac:dyDescent="0.15">
      <c r="A131" s="51"/>
      <c r="B131" s="51"/>
      <c r="C131" s="51"/>
      <c r="D131" s="69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</row>
    <row r="132" spans="1:25" ht="13" x14ac:dyDescent="0.15">
      <c r="A132" s="51"/>
      <c r="B132" s="51"/>
      <c r="C132" s="51"/>
      <c r="D132" s="69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</row>
    <row r="133" spans="1:25" ht="13" x14ac:dyDescent="0.15">
      <c r="A133" s="51"/>
      <c r="B133" s="51"/>
      <c r="C133" s="51"/>
      <c r="D133" s="69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</row>
    <row r="134" spans="1:25" ht="13" x14ac:dyDescent="0.15">
      <c r="A134" s="51"/>
      <c r="B134" s="51"/>
      <c r="C134" s="51"/>
      <c r="D134" s="69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</row>
    <row r="135" spans="1:25" ht="13" x14ac:dyDescent="0.15">
      <c r="A135" s="51"/>
      <c r="B135" s="51"/>
      <c r="C135" s="51"/>
      <c r="D135" s="69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</row>
    <row r="136" spans="1:25" ht="13" x14ac:dyDescent="0.15">
      <c r="A136" s="51"/>
      <c r="B136" s="51"/>
      <c r="C136" s="51"/>
      <c r="D136" s="69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</row>
    <row r="137" spans="1:25" ht="13" x14ac:dyDescent="0.15">
      <c r="A137" s="51"/>
      <c r="B137" s="51"/>
      <c r="C137" s="51"/>
      <c r="D137" s="69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</row>
    <row r="138" spans="1:25" ht="13" x14ac:dyDescent="0.15">
      <c r="A138" s="51"/>
      <c r="B138" s="51"/>
      <c r="C138" s="51"/>
      <c r="D138" s="69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1:25" ht="13" x14ac:dyDescent="0.15">
      <c r="A139" s="51"/>
      <c r="B139" s="51"/>
      <c r="C139" s="51"/>
      <c r="D139" s="69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1:25" ht="13" x14ac:dyDescent="0.15">
      <c r="A140" s="51"/>
      <c r="B140" s="51"/>
      <c r="C140" s="51"/>
      <c r="D140" s="69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1:25" ht="13" x14ac:dyDescent="0.15">
      <c r="A141" s="51"/>
      <c r="B141" s="51"/>
      <c r="C141" s="51"/>
      <c r="D141" s="69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1:25" ht="13" x14ac:dyDescent="0.15">
      <c r="A142" s="51"/>
      <c r="B142" s="51"/>
      <c r="C142" s="51"/>
      <c r="D142" s="69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1:25" ht="13" x14ac:dyDescent="0.15">
      <c r="A143" s="51"/>
      <c r="B143" s="51"/>
      <c r="C143" s="51"/>
      <c r="D143" s="69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1:25" ht="13" x14ac:dyDescent="0.15">
      <c r="A144" s="51"/>
      <c r="B144" s="51"/>
      <c r="C144" s="51"/>
      <c r="D144" s="69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ht="13" x14ac:dyDescent="0.15">
      <c r="A145" s="51"/>
      <c r="B145" s="51"/>
      <c r="C145" s="51"/>
      <c r="D145" s="69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ht="13" x14ac:dyDescent="0.15">
      <c r="A146" s="51"/>
      <c r="B146" s="51"/>
      <c r="C146" s="51"/>
      <c r="D146" s="69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ht="13" x14ac:dyDescent="0.15">
      <c r="A147" s="51"/>
      <c r="B147" s="51"/>
      <c r="C147" s="51"/>
      <c r="D147" s="69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ht="13" x14ac:dyDescent="0.15">
      <c r="A148" s="51"/>
      <c r="B148" s="51"/>
      <c r="C148" s="51"/>
      <c r="D148" s="69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ht="13" x14ac:dyDescent="0.15">
      <c r="A149" s="51"/>
      <c r="B149" s="51"/>
      <c r="C149" s="51"/>
      <c r="D149" s="69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ht="13" x14ac:dyDescent="0.15">
      <c r="A150" s="51"/>
      <c r="B150" s="51"/>
      <c r="C150" s="51"/>
      <c r="D150" s="69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ht="13" x14ac:dyDescent="0.15">
      <c r="A151" s="51"/>
      <c r="B151" s="51"/>
      <c r="C151" s="51"/>
      <c r="D151" s="69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ht="13" x14ac:dyDescent="0.15">
      <c r="A152" s="51"/>
      <c r="B152" s="51"/>
      <c r="C152" s="51"/>
      <c r="D152" s="69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ht="13" x14ac:dyDescent="0.15">
      <c r="A153" s="51"/>
      <c r="B153" s="51"/>
      <c r="C153" s="51"/>
      <c r="D153" s="69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ht="13" x14ac:dyDescent="0.15">
      <c r="A154" s="51"/>
      <c r="B154" s="51"/>
      <c r="C154" s="51"/>
      <c r="D154" s="69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ht="13" x14ac:dyDescent="0.15">
      <c r="A155" s="51"/>
      <c r="B155" s="51"/>
      <c r="C155" s="51"/>
      <c r="D155" s="69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ht="13" x14ac:dyDescent="0.15">
      <c r="A156" s="51"/>
      <c r="B156" s="51"/>
      <c r="C156" s="51"/>
      <c r="D156" s="69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ht="13" x14ac:dyDescent="0.15">
      <c r="A157" s="51"/>
      <c r="B157" s="51"/>
      <c r="C157" s="51"/>
      <c r="D157" s="69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ht="13" x14ac:dyDescent="0.15">
      <c r="A158" s="51"/>
      <c r="B158" s="51"/>
      <c r="C158" s="51"/>
      <c r="D158" s="69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ht="13" x14ac:dyDescent="0.15">
      <c r="A159" s="51"/>
      <c r="B159" s="51"/>
      <c r="C159" s="51"/>
      <c r="D159" s="69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ht="13" x14ac:dyDescent="0.15">
      <c r="A160" s="51"/>
      <c r="B160" s="51"/>
      <c r="C160" s="51"/>
      <c r="D160" s="69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1:25" ht="13" x14ac:dyDescent="0.15">
      <c r="A161" s="51"/>
      <c r="B161" s="51"/>
      <c r="C161" s="51"/>
      <c r="D161" s="69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1:25" ht="13" x14ac:dyDescent="0.15">
      <c r="A162" s="51"/>
      <c r="B162" s="51"/>
      <c r="C162" s="51"/>
      <c r="D162" s="69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1:25" ht="13" x14ac:dyDescent="0.15">
      <c r="A163" s="51"/>
      <c r="B163" s="51"/>
      <c r="C163" s="51"/>
      <c r="D163" s="69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1:25" ht="13" x14ac:dyDescent="0.15">
      <c r="A164" s="51"/>
      <c r="B164" s="51"/>
      <c r="C164" s="51"/>
      <c r="D164" s="69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</row>
    <row r="165" spans="1:25" ht="13" x14ac:dyDescent="0.15">
      <c r="A165" s="51"/>
      <c r="B165" s="51"/>
      <c r="C165" s="51"/>
      <c r="D165" s="69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</row>
    <row r="166" spans="1:25" ht="13" x14ac:dyDescent="0.15">
      <c r="A166" s="51"/>
      <c r="B166" s="51"/>
      <c r="C166" s="51"/>
      <c r="D166" s="69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</row>
    <row r="167" spans="1:25" ht="13" x14ac:dyDescent="0.15">
      <c r="A167" s="51"/>
      <c r="B167" s="51"/>
      <c r="C167" s="51"/>
      <c r="D167" s="69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</row>
    <row r="168" spans="1:25" ht="13" x14ac:dyDescent="0.15">
      <c r="A168" s="51"/>
      <c r="B168" s="51"/>
      <c r="C168" s="51"/>
      <c r="D168" s="69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</row>
    <row r="169" spans="1:25" ht="13" x14ac:dyDescent="0.15">
      <c r="A169" s="51"/>
      <c r="B169" s="51"/>
      <c r="C169" s="51"/>
      <c r="D169" s="69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</row>
    <row r="170" spans="1:25" ht="13" x14ac:dyDescent="0.15">
      <c r="A170" s="51"/>
      <c r="B170" s="51"/>
      <c r="C170" s="51"/>
      <c r="D170" s="69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</row>
    <row r="171" spans="1:25" ht="13" x14ac:dyDescent="0.15">
      <c r="A171" s="51"/>
      <c r="B171" s="51"/>
      <c r="C171" s="51"/>
      <c r="D171" s="69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</row>
    <row r="172" spans="1:25" ht="13" x14ac:dyDescent="0.15">
      <c r="A172" s="51"/>
      <c r="B172" s="51"/>
      <c r="C172" s="51"/>
      <c r="D172" s="69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</row>
    <row r="173" spans="1:25" ht="13" x14ac:dyDescent="0.15">
      <c r="A173" s="51"/>
      <c r="B173" s="51"/>
      <c r="C173" s="51"/>
      <c r="D173" s="69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</row>
    <row r="174" spans="1:25" ht="13" x14ac:dyDescent="0.15">
      <c r="A174" s="51"/>
      <c r="B174" s="51"/>
      <c r="C174" s="51"/>
      <c r="D174" s="69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</row>
    <row r="175" spans="1:25" ht="13" x14ac:dyDescent="0.15">
      <c r="A175" s="51"/>
      <c r="B175" s="51"/>
      <c r="C175" s="51"/>
      <c r="D175" s="69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</row>
    <row r="176" spans="1:25" ht="13" x14ac:dyDescent="0.15">
      <c r="A176" s="51"/>
      <c r="B176" s="51"/>
      <c r="C176" s="51"/>
      <c r="D176" s="69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</row>
    <row r="177" spans="1:25" ht="13" x14ac:dyDescent="0.15">
      <c r="A177" s="51"/>
      <c r="B177" s="51"/>
      <c r="C177" s="51"/>
      <c r="D177" s="69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</row>
    <row r="178" spans="1:25" ht="13" x14ac:dyDescent="0.15">
      <c r="A178" s="51"/>
      <c r="B178" s="51"/>
      <c r="C178" s="51"/>
      <c r="D178" s="69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</row>
    <row r="179" spans="1:25" ht="13" x14ac:dyDescent="0.15">
      <c r="A179" s="51"/>
      <c r="B179" s="51"/>
      <c r="C179" s="51"/>
      <c r="D179" s="69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</row>
    <row r="180" spans="1:25" ht="13" x14ac:dyDescent="0.15">
      <c r="A180" s="51"/>
      <c r="B180" s="51"/>
      <c r="C180" s="51"/>
      <c r="D180" s="69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</row>
    <row r="181" spans="1:25" ht="13" x14ac:dyDescent="0.15">
      <c r="A181" s="51"/>
      <c r="B181" s="51"/>
      <c r="C181" s="51"/>
      <c r="D181" s="69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</row>
    <row r="182" spans="1:25" ht="13" x14ac:dyDescent="0.15">
      <c r="A182" s="51"/>
      <c r="B182" s="51"/>
      <c r="C182" s="51"/>
      <c r="D182" s="69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</row>
    <row r="183" spans="1:25" ht="13" x14ac:dyDescent="0.15">
      <c r="A183" s="51"/>
      <c r="B183" s="51"/>
      <c r="C183" s="51"/>
      <c r="D183" s="69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</row>
    <row r="184" spans="1:25" ht="13" x14ac:dyDescent="0.15">
      <c r="A184" s="51"/>
      <c r="B184" s="51"/>
      <c r="C184" s="51"/>
      <c r="D184" s="69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</row>
    <row r="185" spans="1:25" ht="13" x14ac:dyDescent="0.15">
      <c r="A185" s="51"/>
      <c r="B185" s="51"/>
      <c r="C185" s="51"/>
      <c r="D185" s="69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</row>
    <row r="186" spans="1:25" ht="13" x14ac:dyDescent="0.15">
      <c r="A186" s="51"/>
      <c r="B186" s="51"/>
      <c r="C186" s="51"/>
      <c r="D186" s="69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</row>
    <row r="187" spans="1:25" ht="13" x14ac:dyDescent="0.15">
      <c r="A187" s="51"/>
      <c r="B187" s="51"/>
      <c r="C187" s="51"/>
      <c r="D187" s="69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</row>
    <row r="188" spans="1:25" ht="13" x14ac:dyDescent="0.15">
      <c r="A188" s="51"/>
      <c r="B188" s="51"/>
      <c r="C188" s="51"/>
      <c r="D188" s="69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</row>
    <row r="189" spans="1:25" ht="13" x14ac:dyDescent="0.15">
      <c r="A189" s="51"/>
      <c r="B189" s="51"/>
      <c r="C189" s="51"/>
      <c r="D189" s="69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</row>
    <row r="190" spans="1:25" ht="13" x14ac:dyDescent="0.15">
      <c r="A190" s="51"/>
      <c r="B190" s="51"/>
      <c r="C190" s="51"/>
      <c r="D190" s="69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</row>
    <row r="191" spans="1:25" ht="13" x14ac:dyDescent="0.15">
      <c r="A191" s="51"/>
      <c r="B191" s="51"/>
      <c r="C191" s="51"/>
      <c r="D191" s="69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</row>
    <row r="192" spans="1:25" ht="13" x14ac:dyDescent="0.15">
      <c r="A192" s="51"/>
      <c r="B192" s="51"/>
      <c r="C192" s="51"/>
      <c r="D192" s="69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</row>
    <row r="193" spans="1:25" ht="13" x14ac:dyDescent="0.15">
      <c r="A193" s="51"/>
      <c r="B193" s="51"/>
      <c r="C193" s="51"/>
      <c r="D193" s="69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</row>
    <row r="194" spans="1:25" ht="13" x14ac:dyDescent="0.15">
      <c r="A194" s="51"/>
      <c r="B194" s="51"/>
      <c r="C194" s="51"/>
      <c r="D194" s="69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</row>
    <row r="195" spans="1:25" ht="13" x14ac:dyDescent="0.15">
      <c r="A195" s="51"/>
      <c r="B195" s="51"/>
      <c r="C195" s="51"/>
      <c r="D195" s="69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</row>
    <row r="196" spans="1:25" ht="13" x14ac:dyDescent="0.15">
      <c r="A196" s="51"/>
      <c r="B196" s="51"/>
      <c r="C196" s="51"/>
      <c r="D196" s="69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</row>
    <row r="197" spans="1:25" ht="13" x14ac:dyDescent="0.15">
      <c r="A197" s="51"/>
      <c r="B197" s="51"/>
      <c r="C197" s="51"/>
      <c r="D197" s="69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</row>
    <row r="198" spans="1:25" ht="13" x14ac:dyDescent="0.15">
      <c r="A198" s="51"/>
      <c r="B198" s="51"/>
      <c r="C198" s="51"/>
      <c r="D198" s="69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</row>
    <row r="199" spans="1:25" ht="13" x14ac:dyDescent="0.15">
      <c r="A199" s="51"/>
      <c r="B199" s="51"/>
      <c r="C199" s="51"/>
      <c r="D199" s="69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</row>
    <row r="200" spans="1:25" ht="13" x14ac:dyDescent="0.15">
      <c r="A200" s="51"/>
      <c r="B200" s="51"/>
      <c r="C200" s="51"/>
      <c r="D200" s="69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</row>
    <row r="201" spans="1:25" ht="13" x14ac:dyDescent="0.15">
      <c r="A201" s="51"/>
      <c r="B201" s="51"/>
      <c r="C201" s="51"/>
      <c r="D201" s="69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</row>
    <row r="202" spans="1:25" ht="13" x14ac:dyDescent="0.15">
      <c r="A202" s="51"/>
      <c r="B202" s="51"/>
      <c r="C202" s="51"/>
      <c r="D202" s="69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</row>
    <row r="203" spans="1:25" ht="13" x14ac:dyDescent="0.15">
      <c r="A203" s="51"/>
      <c r="B203" s="51"/>
      <c r="C203" s="51"/>
      <c r="D203" s="69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</row>
    <row r="204" spans="1:25" ht="13" x14ac:dyDescent="0.15">
      <c r="A204" s="51"/>
      <c r="B204" s="51"/>
      <c r="C204" s="51"/>
      <c r="D204" s="69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</row>
    <row r="205" spans="1:25" ht="13" x14ac:dyDescent="0.15">
      <c r="A205" s="51"/>
      <c r="B205" s="51"/>
      <c r="C205" s="51"/>
      <c r="D205" s="69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</row>
    <row r="206" spans="1:25" ht="13" x14ac:dyDescent="0.15">
      <c r="A206" s="51"/>
      <c r="B206" s="51"/>
      <c r="C206" s="51"/>
      <c r="D206" s="69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</row>
    <row r="207" spans="1:25" ht="13" x14ac:dyDescent="0.15">
      <c r="A207" s="51"/>
      <c r="B207" s="51"/>
      <c r="C207" s="51"/>
      <c r="D207" s="69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</row>
    <row r="208" spans="1:25" ht="13" x14ac:dyDescent="0.15">
      <c r="A208" s="51"/>
      <c r="B208" s="51"/>
      <c r="C208" s="51"/>
      <c r="D208" s="69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</row>
    <row r="209" spans="1:25" ht="13" x14ac:dyDescent="0.15">
      <c r="A209" s="51"/>
      <c r="B209" s="51"/>
      <c r="C209" s="51"/>
      <c r="D209" s="69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</row>
    <row r="210" spans="1:25" ht="13" x14ac:dyDescent="0.15">
      <c r="A210" s="51"/>
      <c r="B210" s="51"/>
      <c r="C210" s="51"/>
      <c r="D210" s="69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</row>
    <row r="211" spans="1:25" ht="13" x14ac:dyDescent="0.15">
      <c r="A211" s="51"/>
      <c r="B211" s="51"/>
      <c r="C211" s="51"/>
      <c r="D211" s="69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</row>
    <row r="212" spans="1:25" ht="13" x14ac:dyDescent="0.15">
      <c r="A212" s="51"/>
      <c r="B212" s="51"/>
      <c r="C212" s="51"/>
      <c r="D212" s="69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</row>
    <row r="213" spans="1:25" ht="13" x14ac:dyDescent="0.15">
      <c r="A213" s="51"/>
      <c r="B213" s="51"/>
      <c r="C213" s="51"/>
      <c r="D213" s="69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</row>
    <row r="214" spans="1:25" ht="13" x14ac:dyDescent="0.15">
      <c r="A214" s="51"/>
      <c r="B214" s="51"/>
      <c r="C214" s="51"/>
      <c r="D214" s="69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</row>
    <row r="215" spans="1:25" ht="13" x14ac:dyDescent="0.15">
      <c r="A215" s="51"/>
      <c r="B215" s="51"/>
      <c r="C215" s="51"/>
      <c r="D215" s="69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</row>
    <row r="216" spans="1:25" ht="13" x14ac:dyDescent="0.15">
      <c r="A216" s="51"/>
      <c r="B216" s="51"/>
      <c r="C216" s="51"/>
      <c r="D216" s="69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</row>
    <row r="217" spans="1:25" ht="13" x14ac:dyDescent="0.15">
      <c r="A217" s="51"/>
      <c r="B217" s="51"/>
      <c r="C217" s="51"/>
      <c r="D217" s="69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</row>
    <row r="218" spans="1:25" ht="13" x14ac:dyDescent="0.15">
      <c r="A218" s="51"/>
      <c r="B218" s="51"/>
      <c r="C218" s="51"/>
      <c r="D218" s="69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</row>
    <row r="219" spans="1:25" ht="13" x14ac:dyDescent="0.15">
      <c r="A219" s="51"/>
      <c r="B219" s="51"/>
      <c r="C219" s="51"/>
      <c r="D219" s="69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</row>
    <row r="220" spans="1:25" ht="13" x14ac:dyDescent="0.15">
      <c r="A220" s="51"/>
      <c r="B220" s="51"/>
      <c r="C220" s="51"/>
      <c r="D220" s="69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</row>
    <row r="221" spans="1:25" ht="13" x14ac:dyDescent="0.15">
      <c r="A221" s="51"/>
      <c r="B221" s="51"/>
      <c r="C221" s="51"/>
      <c r="D221" s="69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</row>
    <row r="222" spans="1:25" ht="13" x14ac:dyDescent="0.15">
      <c r="A222" s="51"/>
      <c r="B222" s="51"/>
      <c r="C222" s="51"/>
      <c r="D222" s="69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</row>
    <row r="223" spans="1:25" ht="13" x14ac:dyDescent="0.15">
      <c r="A223" s="51"/>
      <c r="B223" s="51"/>
      <c r="C223" s="51"/>
      <c r="D223" s="69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</row>
    <row r="224" spans="1:25" ht="13" x14ac:dyDescent="0.15">
      <c r="A224" s="51"/>
      <c r="B224" s="51"/>
      <c r="C224" s="51"/>
      <c r="D224" s="69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</row>
    <row r="225" spans="1:25" ht="13" x14ac:dyDescent="0.15">
      <c r="A225" s="51"/>
      <c r="B225" s="51"/>
      <c r="C225" s="51"/>
      <c r="D225" s="69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</row>
    <row r="226" spans="1:25" ht="13" x14ac:dyDescent="0.15">
      <c r="A226" s="51"/>
      <c r="B226" s="51"/>
      <c r="C226" s="51"/>
      <c r="D226" s="69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</row>
    <row r="227" spans="1:25" ht="13" x14ac:dyDescent="0.15">
      <c r="A227" s="51"/>
      <c r="B227" s="51"/>
      <c r="C227" s="51"/>
      <c r="D227" s="69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</row>
    <row r="228" spans="1:25" ht="13" x14ac:dyDescent="0.15">
      <c r="A228" s="51"/>
      <c r="B228" s="51"/>
      <c r="C228" s="51"/>
      <c r="D228" s="69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</row>
    <row r="229" spans="1:25" ht="13" x14ac:dyDescent="0.15">
      <c r="A229" s="51"/>
      <c r="B229" s="51"/>
      <c r="C229" s="51"/>
      <c r="D229" s="69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</row>
    <row r="230" spans="1:25" ht="13" x14ac:dyDescent="0.15">
      <c r="A230" s="51"/>
      <c r="B230" s="51"/>
      <c r="C230" s="51"/>
      <c r="D230" s="69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</row>
    <row r="231" spans="1:25" ht="13" x14ac:dyDescent="0.15">
      <c r="A231" s="51"/>
      <c r="B231" s="51"/>
      <c r="C231" s="51"/>
      <c r="D231" s="69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</row>
    <row r="232" spans="1:25" ht="13" x14ac:dyDescent="0.15">
      <c r="A232" s="51"/>
      <c r="B232" s="51"/>
      <c r="C232" s="51"/>
      <c r="D232" s="69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</row>
    <row r="233" spans="1:25" ht="13" x14ac:dyDescent="0.15">
      <c r="A233" s="51"/>
      <c r="B233" s="51"/>
      <c r="C233" s="51"/>
      <c r="D233" s="69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</row>
    <row r="234" spans="1:25" ht="13" x14ac:dyDescent="0.15">
      <c r="A234" s="51"/>
      <c r="B234" s="51"/>
      <c r="C234" s="51"/>
      <c r="D234" s="69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</row>
    <row r="235" spans="1:25" ht="13" x14ac:dyDescent="0.15">
      <c r="A235" s="51"/>
      <c r="B235" s="51"/>
      <c r="C235" s="51"/>
      <c r="D235" s="69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</row>
    <row r="236" spans="1:25" ht="13" x14ac:dyDescent="0.15">
      <c r="A236" s="51"/>
      <c r="B236" s="51"/>
      <c r="C236" s="51"/>
      <c r="D236" s="69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1:25" ht="13" x14ac:dyDescent="0.15">
      <c r="A237" s="51"/>
      <c r="B237" s="51"/>
      <c r="C237" s="51"/>
      <c r="D237" s="69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1:25" ht="13" x14ac:dyDescent="0.15">
      <c r="A238" s="51"/>
      <c r="B238" s="51"/>
      <c r="C238" s="51"/>
      <c r="D238" s="69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</row>
    <row r="239" spans="1:25" ht="13" x14ac:dyDescent="0.15">
      <c r="A239" s="51"/>
      <c r="B239" s="51"/>
      <c r="C239" s="51"/>
      <c r="D239" s="69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</row>
    <row r="240" spans="1:25" ht="13" x14ac:dyDescent="0.15">
      <c r="A240" s="51"/>
      <c r="B240" s="51"/>
      <c r="C240" s="51"/>
      <c r="D240" s="69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</row>
    <row r="241" spans="1:25" ht="13" x14ac:dyDescent="0.15">
      <c r="A241" s="51"/>
      <c r="B241" s="51"/>
      <c r="C241" s="51"/>
      <c r="D241" s="69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1:25" ht="13" x14ac:dyDescent="0.15">
      <c r="A242" s="51"/>
      <c r="B242" s="51"/>
      <c r="C242" s="51"/>
      <c r="D242" s="69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1:25" ht="13" x14ac:dyDescent="0.15">
      <c r="A243" s="51"/>
      <c r="B243" s="51"/>
      <c r="C243" s="51"/>
      <c r="D243" s="69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1:25" ht="13" x14ac:dyDescent="0.15">
      <c r="A244" s="51"/>
      <c r="B244" s="51"/>
      <c r="C244" s="51"/>
      <c r="D244" s="69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1:25" ht="13" x14ac:dyDescent="0.15">
      <c r="A245" s="51"/>
      <c r="B245" s="51"/>
      <c r="C245" s="51"/>
      <c r="D245" s="69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1:25" ht="13" x14ac:dyDescent="0.15">
      <c r="A246" s="51"/>
      <c r="B246" s="51"/>
      <c r="C246" s="51"/>
      <c r="D246" s="69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</row>
    <row r="247" spans="1:25" ht="13" x14ac:dyDescent="0.15">
      <c r="A247" s="51"/>
      <c r="B247" s="51"/>
      <c r="C247" s="51"/>
      <c r="D247" s="69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</row>
    <row r="248" spans="1:25" ht="13" x14ac:dyDescent="0.15">
      <c r="A248" s="51"/>
      <c r="B248" s="51"/>
      <c r="C248" s="51"/>
      <c r="D248" s="69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</row>
    <row r="249" spans="1:25" ht="13" x14ac:dyDescent="0.15">
      <c r="A249" s="51"/>
      <c r="B249" s="51"/>
      <c r="C249" s="51"/>
      <c r="D249" s="69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</row>
    <row r="250" spans="1:25" ht="13" x14ac:dyDescent="0.15">
      <c r="A250" s="51"/>
      <c r="B250" s="51"/>
      <c r="C250" s="51"/>
      <c r="D250" s="69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</row>
    <row r="251" spans="1:25" ht="13" x14ac:dyDescent="0.15">
      <c r="A251" s="51"/>
      <c r="B251" s="51"/>
      <c r="C251" s="51"/>
      <c r="D251" s="69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</row>
    <row r="252" spans="1:25" ht="13" x14ac:dyDescent="0.15">
      <c r="A252" s="51"/>
      <c r="B252" s="51"/>
      <c r="C252" s="51"/>
      <c r="D252" s="69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</row>
    <row r="253" spans="1:25" ht="13" x14ac:dyDescent="0.15">
      <c r="A253" s="51"/>
      <c r="B253" s="51"/>
      <c r="C253" s="51"/>
      <c r="D253" s="69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</row>
    <row r="254" spans="1:25" ht="13" x14ac:dyDescent="0.15">
      <c r="A254" s="51"/>
      <c r="B254" s="51"/>
      <c r="C254" s="51"/>
      <c r="D254" s="69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</row>
    <row r="255" spans="1:25" ht="13" x14ac:dyDescent="0.15">
      <c r="A255" s="51"/>
      <c r="B255" s="51"/>
      <c r="C255" s="51"/>
      <c r="D255" s="69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</row>
    <row r="256" spans="1:25" ht="13" x14ac:dyDescent="0.15">
      <c r="A256" s="51"/>
      <c r="B256" s="51"/>
      <c r="C256" s="51"/>
      <c r="D256" s="69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</row>
    <row r="257" spans="1:25" ht="13" x14ac:dyDescent="0.15">
      <c r="A257" s="51"/>
      <c r="B257" s="51"/>
      <c r="C257" s="51"/>
      <c r="D257" s="69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</row>
    <row r="258" spans="1:25" ht="13" x14ac:dyDescent="0.15">
      <c r="A258" s="51"/>
      <c r="B258" s="51"/>
      <c r="C258" s="51"/>
      <c r="D258" s="69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</row>
    <row r="259" spans="1:25" ht="13" x14ac:dyDescent="0.15">
      <c r="A259" s="51"/>
      <c r="B259" s="51"/>
      <c r="C259" s="51"/>
      <c r="D259" s="69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</row>
    <row r="260" spans="1:25" ht="13" x14ac:dyDescent="0.15">
      <c r="A260" s="51"/>
      <c r="B260" s="51"/>
      <c r="C260" s="51"/>
      <c r="D260" s="69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</row>
    <row r="261" spans="1:25" ht="13" x14ac:dyDescent="0.15">
      <c r="A261" s="51"/>
      <c r="B261" s="51"/>
      <c r="C261" s="51"/>
      <c r="D261" s="69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</row>
    <row r="262" spans="1:25" ht="13" x14ac:dyDescent="0.15">
      <c r="A262" s="51"/>
      <c r="B262" s="51"/>
      <c r="C262" s="51"/>
      <c r="D262" s="69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</row>
    <row r="263" spans="1:25" ht="13" x14ac:dyDescent="0.15">
      <c r="A263" s="51"/>
      <c r="B263" s="51"/>
      <c r="C263" s="51"/>
      <c r="D263" s="69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</row>
    <row r="264" spans="1:25" ht="13" x14ac:dyDescent="0.15">
      <c r="A264" s="51"/>
      <c r="B264" s="51"/>
      <c r="C264" s="51"/>
      <c r="D264" s="69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</row>
    <row r="265" spans="1:25" ht="13" x14ac:dyDescent="0.15">
      <c r="A265" s="51"/>
      <c r="B265" s="51"/>
      <c r="C265" s="51"/>
      <c r="D265" s="69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</row>
    <row r="266" spans="1:25" ht="13" x14ac:dyDescent="0.15">
      <c r="A266" s="51"/>
      <c r="B266" s="51"/>
      <c r="C266" s="51"/>
      <c r="D266" s="69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</row>
    <row r="267" spans="1:25" ht="13" x14ac:dyDescent="0.15">
      <c r="A267" s="51"/>
      <c r="B267" s="51"/>
      <c r="C267" s="51"/>
      <c r="D267" s="69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</row>
    <row r="268" spans="1:25" ht="13" x14ac:dyDescent="0.15">
      <c r="A268" s="51"/>
      <c r="B268" s="51"/>
      <c r="C268" s="51"/>
      <c r="D268" s="69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</row>
    <row r="269" spans="1:25" ht="13" x14ac:dyDescent="0.15">
      <c r="A269" s="51"/>
      <c r="B269" s="51"/>
      <c r="C269" s="51"/>
      <c r="D269" s="69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</row>
    <row r="270" spans="1:25" ht="13" x14ac:dyDescent="0.15">
      <c r="A270" s="51"/>
      <c r="B270" s="51"/>
      <c r="C270" s="51"/>
      <c r="D270" s="69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</row>
    <row r="271" spans="1:25" ht="13" x14ac:dyDescent="0.15">
      <c r="A271" s="51"/>
      <c r="B271" s="51"/>
      <c r="C271" s="51"/>
      <c r="D271" s="69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</row>
    <row r="272" spans="1:25" ht="13" x14ac:dyDescent="0.15">
      <c r="A272" s="51"/>
      <c r="B272" s="51"/>
      <c r="C272" s="51"/>
      <c r="D272" s="69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</row>
    <row r="273" spans="1:25" ht="13" x14ac:dyDescent="0.15">
      <c r="A273" s="51"/>
      <c r="B273" s="51"/>
      <c r="C273" s="51"/>
      <c r="D273" s="69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</row>
    <row r="274" spans="1:25" ht="13" x14ac:dyDescent="0.15">
      <c r="A274" s="51"/>
      <c r="B274" s="51"/>
      <c r="C274" s="51"/>
      <c r="D274" s="69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</row>
    <row r="275" spans="1:25" ht="13" x14ac:dyDescent="0.15">
      <c r="A275" s="51"/>
      <c r="B275" s="51"/>
      <c r="C275" s="51"/>
      <c r="D275" s="69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</row>
    <row r="276" spans="1:25" ht="13" x14ac:dyDescent="0.15">
      <c r="A276" s="51"/>
      <c r="B276" s="51"/>
      <c r="C276" s="51"/>
      <c r="D276" s="69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</row>
    <row r="277" spans="1:25" ht="13" x14ac:dyDescent="0.15">
      <c r="A277" s="51"/>
      <c r="B277" s="51"/>
      <c r="C277" s="51"/>
      <c r="D277" s="69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</row>
    <row r="278" spans="1:25" ht="13" x14ac:dyDescent="0.15">
      <c r="A278" s="51"/>
      <c r="B278" s="51"/>
      <c r="C278" s="51"/>
      <c r="D278" s="69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</row>
    <row r="279" spans="1:25" ht="13" x14ac:dyDescent="0.15">
      <c r="A279" s="51"/>
      <c r="B279" s="51"/>
      <c r="C279" s="51"/>
      <c r="D279" s="69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</row>
    <row r="280" spans="1:25" ht="13" x14ac:dyDescent="0.15">
      <c r="A280" s="51"/>
      <c r="B280" s="51"/>
      <c r="C280" s="51"/>
      <c r="D280" s="69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</row>
    <row r="281" spans="1:25" ht="13" x14ac:dyDescent="0.15">
      <c r="A281" s="51"/>
      <c r="B281" s="51"/>
      <c r="C281" s="51"/>
      <c r="D281" s="69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</row>
    <row r="282" spans="1:25" ht="13" x14ac:dyDescent="0.15">
      <c r="A282" s="51"/>
      <c r="B282" s="51"/>
      <c r="C282" s="51"/>
      <c r="D282" s="69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</row>
    <row r="283" spans="1:25" ht="13" x14ac:dyDescent="0.15">
      <c r="A283" s="51"/>
      <c r="B283" s="51"/>
      <c r="C283" s="51"/>
      <c r="D283" s="69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</row>
    <row r="284" spans="1:25" ht="13" x14ac:dyDescent="0.15">
      <c r="A284" s="51"/>
      <c r="B284" s="51"/>
      <c r="C284" s="51"/>
      <c r="D284" s="69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</row>
    <row r="285" spans="1:25" ht="13" x14ac:dyDescent="0.15">
      <c r="A285" s="51"/>
      <c r="B285" s="51"/>
      <c r="C285" s="51"/>
      <c r="D285" s="69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</row>
    <row r="286" spans="1:25" ht="13" x14ac:dyDescent="0.15">
      <c r="A286" s="51"/>
      <c r="B286" s="51"/>
      <c r="C286" s="51"/>
      <c r="D286" s="69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</row>
    <row r="287" spans="1:25" ht="13" x14ac:dyDescent="0.15">
      <c r="A287" s="51"/>
      <c r="B287" s="51"/>
      <c r="C287" s="51"/>
      <c r="D287" s="69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</row>
    <row r="288" spans="1:25" ht="13" x14ac:dyDescent="0.15">
      <c r="A288" s="51"/>
      <c r="B288" s="51"/>
      <c r="C288" s="51"/>
      <c r="D288" s="69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</row>
    <row r="289" spans="1:25" ht="13" x14ac:dyDescent="0.15">
      <c r="A289" s="51"/>
      <c r="B289" s="51"/>
      <c r="C289" s="51"/>
      <c r="D289" s="69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</row>
    <row r="290" spans="1:25" ht="13" x14ac:dyDescent="0.15">
      <c r="A290" s="51"/>
      <c r="B290" s="51"/>
      <c r="C290" s="51"/>
      <c r="D290" s="69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</row>
    <row r="291" spans="1:25" ht="13" x14ac:dyDescent="0.15">
      <c r="A291" s="51"/>
      <c r="B291" s="51"/>
      <c r="C291" s="51"/>
      <c r="D291" s="69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</row>
    <row r="292" spans="1:25" ht="13" x14ac:dyDescent="0.15">
      <c r="A292" s="51"/>
      <c r="B292" s="51"/>
      <c r="C292" s="51"/>
      <c r="D292" s="69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</row>
    <row r="293" spans="1:25" ht="13" x14ac:dyDescent="0.15">
      <c r="A293" s="51"/>
      <c r="B293" s="51"/>
      <c r="C293" s="51"/>
      <c r="D293" s="69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</row>
    <row r="294" spans="1:25" ht="13" x14ac:dyDescent="0.15">
      <c r="A294" s="51"/>
      <c r="B294" s="51"/>
      <c r="C294" s="51"/>
      <c r="D294" s="69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</row>
    <row r="295" spans="1:25" ht="13" x14ac:dyDescent="0.15">
      <c r="A295" s="51"/>
      <c r="B295" s="51"/>
      <c r="C295" s="51"/>
      <c r="D295" s="69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</row>
    <row r="296" spans="1:25" ht="13" x14ac:dyDescent="0.15">
      <c r="A296" s="51"/>
      <c r="B296" s="51"/>
      <c r="C296" s="51"/>
      <c r="D296" s="69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</row>
    <row r="297" spans="1:25" ht="13" x14ac:dyDescent="0.15">
      <c r="A297" s="51"/>
      <c r="B297" s="51"/>
      <c r="C297" s="51"/>
      <c r="D297" s="69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</row>
    <row r="298" spans="1:25" ht="13" x14ac:dyDescent="0.15">
      <c r="A298" s="51"/>
      <c r="B298" s="51"/>
      <c r="C298" s="51"/>
      <c r="D298" s="69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</row>
    <row r="299" spans="1:25" ht="13" x14ac:dyDescent="0.15">
      <c r="A299" s="51"/>
      <c r="B299" s="51"/>
      <c r="C299" s="51"/>
      <c r="D299" s="69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</row>
    <row r="300" spans="1:25" ht="13" x14ac:dyDescent="0.15">
      <c r="A300" s="51"/>
      <c r="B300" s="51"/>
      <c r="C300" s="51"/>
      <c r="D300" s="69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</row>
    <row r="301" spans="1:25" ht="13" x14ac:dyDescent="0.15">
      <c r="A301" s="51"/>
      <c r="B301" s="51"/>
      <c r="C301" s="51"/>
      <c r="D301" s="69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</row>
    <row r="302" spans="1:25" ht="13" x14ac:dyDescent="0.15">
      <c r="A302" s="51"/>
      <c r="B302" s="51"/>
      <c r="C302" s="51"/>
      <c r="D302" s="69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</row>
    <row r="303" spans="1:25" ht="13" x14ac:dyDescent="0.15">
      <c r="A303" s="51"/>
      <c r="B303" s="51"/>
      <c r="C303" s="51"/>
      <c r="D303" s="69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</row>
    <row r="304" spans="1:25" ht="13" x14ac:dyDescent="0.15">
      <c r="A304" s="51"/>
      <c r="B304" s="51"/>
      <c r="C304" s="51"/>
      <c r="D304" s="69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</row>
    <row r="305" spans="1:25" ht="13" x14ac:dyDescent="0.15">
      <c r="A305" s="51"/>
      <c r="B305" s="51"/>
      <c r="C305" s="51"/>
      <c r="D305" s="69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</row>
    <row r="306" spans="1:25" ht="13" x14ac:dyDescent="0.15">
      <c r="A306" s="51"/>
      <c r="B306" s="51"/>
      <c r="C306" s="51"/>
      <c r="D306" s="69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</row>
    <row r="307" spans="1:25" ht="13" x14ac:dyDescent="0.15">
      <c r="A307" s="51"/>
      <c r="B307" s="51"/>
      <c r="C307" s="51"/>
      <c r="D307" s="69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</row>
    <row r="308" spans="1:25" ht="13" x14ac:dyDescent="0.15">
      <c r="A308" s="51"/>
      <c r="B308" s="51"/>
      <c r="C308" s="51"/>
      <c r="D308" s="69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</row>
    <row r="309" spans="1:25" ht="13" x14ac:dyDescent="0.15">
      <c r="A309" s="51"/>
      <c r="B309" s="51"/>
      <c r="C309" s="51"/>
      <c r="D309" s="69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</row>
    <row r="310" spans="1:25" ht="13" x14ac:dyDescent="0.15">
      <c r="A310" s="51"/>
      <c r="B310" s="51"/>
      <c r="C310" s="51"/>
      <c r="D310" s="69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</row>
    <row r="311" spans="1:25" ht="13" x14ac:dyDescent="0.15">
      <c r="A311" s="51"/>
      <c r="B311" s="51"/>
      <c r="C311" s="51"/>
      <c r="D311" s="69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</row>
    <row r="312" spans="1:25" ht="13" x14ac:dyDescent="0.15">
      <c r="A312" s="51"/>
      <c r="B312" s="51"/>
      <c r="C312" s="51"/>
      <c r="D312" s="69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</row>
    <row r="313" spans="1:25" ht="13" x14ac:dyDescent="0.15">
      <c r="A313" s="51"/>
      <c r="B313" s="51"/>
      <c r="C313" s="51"/>
      <c r="D313" s="69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</row>
    <row r="314" spans="1:25" ht="13" x14ac:dyDescent="0.15">
      <c r="A314" s="51"/>
      <c r="B314" s="51"/>
      <c r="C314" s="51"/>
      <c r="D314" s="69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</row>
    <row r="315" spans="1:25" ht="13" x14ac:dyDescent="0.15">
      <c r="A315" s="51"/>
      <c r="B315" s="51"/>
      <c r="C315" s="51"/>
      <c r="D315" s="69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</row>
    <row r="316" spans="1:25" ht="13" x14ac:dyDescent="0.15">
      <c r="A316" s="51"/>
      <c r="B316" s="51"/>
      <c r="C316" s="51"/>
      <c r="D316" s="69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</row>
    <row r="317" spans="1:25" ht="13" x14ac:dyDescent="0.15">
      <c r="A317" s="51"/>
      <c r="B317" s="51"/>
      <c r="C317" s="51"/>
      <c r="D317" s="69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</row>
    <row r="318" spans="1:25" ht="13" x14ac:dyDescent="0.15">
      <c r="A318" s="51"/>
      <c r="B318" s="51"/>
      <c r="C318" s="51"/>
      <c r="D318" s="69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</row>
    <row r="319" spans="1:25" ht="13" x14ac:dyDescent="0.15">
      <c r="A319" s="51"/>
      <c r="B319" s="51"/>
      <c r="C319" s="51"/>
      <c r="D319" s="69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</row>
    <row r="320" spans="1:25" ht="13" x14ac:dyDescent="0.15">
      <c r="A320" s="51"/>
      <c r="B320" s="51"/>
      <c r="C320" s="51"/>
      <c r="D320" s="69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</row>
    <row r="321" spans="1:25" ht="13" x14ac:dyDescent="0.15">
      <c r="A321" s="51"/>
      <c r="B321" s="51"/>
      <c r="C321" s="51"/>
      <c r="D321" s="69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</row>
    <row r="322" spans="1:25" ht="13" x14ac:dyDescent="0.15">
      <c r="A322" s="51"/>
      <c r="B322" s="51"/>
      <c r="C322" s="51"/>
      <c r="D322" s="69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</row>
    <row r="323" spans="1:25" ht="13" x14ac:dyDescent="0.15">
      <c r="A323" s="51"/>
      <c r="B323" s="51"/>
      <c r="C323" s="51"/>
      <c r="D323" s="69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</row>
    <row r="324" spans="1:25" ht="13" x14ac:dyDescent="0.15">
      <c r="A324" s="51"/>
      <c r="B324" s="51"/>
      <c r="C324" s="51"/>
      <c r="D324" s="69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1:25" ht="13" x14ac:dyDescent="0.15">
      <c r="A325" s="51"/>
      <c r="B325" s="51"/>
      <c r="C325" s="51"/>
      <c r="D325" s="69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1:25" ht="13" x14ac:dyDescent="0.15">
      <c r="A326" s="51"/>
      <c r="B326" s="51"/>
      <c r="C326" s="51"/>
      <c r="D326" s="69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1:25" ht="13" x14ac:dyDescent="0.15">
      <c r="A327" s="51"/>
      <c r="B327" s="51"/>
      <c r="C327" s="51"/>
      <c r="D327" s="69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1:25" ht="13" x14ac:dyDescent="0.15">
      <c r="A328" s="51"/>
      <c r="B328" s="51"/>
      <c r="C328" s="51"/>
      <c r="D328" s="69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1:25" ht="13" x14ac:dyDescent="0.15">
      <c r="A329" s="51"/>
      <c r="B329" s="51"/>
      <c r="C329" s="51"/>
      <c r="D329" s="69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1:25" ht="13" x14ac:dyDescent="0.15">
      <c r="A330" s="51"/>
      <c r="B330" s="51"/>
      <c r="C330" s="51"/>
      <c r="D330" s="69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1:25" ht="13" x14ac:dyDescent="0.15">
      <c r="A331" s="51"/>
      <c r="B331" s="51"/>
      <c r="C331" s="51"/>
      <c r="D331" s="69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</row>
    <row r="332" spans="1:25" ht="13" x14ac:dyDescent="0.15">
      <c r="A332" s="51"/>
      <c r="B332" s="51"/>
      <c r="C332" s="51"/>
      <c r="D332" s="69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</row>
    <row r="333" spans="1:25" ht="13" x14ac:dyDescent="0.15">
      <c r="A333" s="51"/>
      <c r="B333" s="51"/>
      <c r="C333" s="51"/>
      <c r="D333" s="69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</row>
    <row r="334" spans="1:25" ht="13" x14ac:dyDescent="0.15">
      <c r="A334" s="51"/>
      <c r="B334" s="51"/>
      <c r="C334" s="51"/>
      <c r="D334" s="69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</row>
    <row r="335" spans="1:25" ht="13" x14ac:dyDescent="0.15">
      <c r="A335" s="51"/>
      <c r="B335" s="51"/>
      <c r="C335" s="51"/>
      <c r="D335" s="69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</row>
    <row r="336" spans="1:25" ht="13" x14ac:dyDescent="0.15">
      <c r="A336" s="51"/>
      <c r="B336" s="51"/>
      <c r="C336" s="51"/>
      <c r="D336" s="69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</row>
    <row r="337" spans="1:25" ht="13" x14ac:dyDescent="0.15">
      <c r="A337" s="51"/>
      <c r="B337" s="51"/>
      <c r="C337" s="51"/>
      <c r="D337" s="69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</row>
    <row r="338" spans="1:25" ht="13" x14ac:dyDescent="0.15">
      <c r="A338" s="51"/>
      <c r="B338" s="51"/>
      <c r="C338" s="51"/>
      <c r="D338" s="69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</row>
    <row r="339" spans="1:25" ht="13" x14ac:dyDescent="0.15">
      <c r="A339" s="51"/>
      <c r="B339" s="51"/>
      <c r="C339" s="51"/>
      <c r="D339" s="69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</row>
    <row r="340" spans="1:25" ht="13" x14ac:dyDescent="0.15">
      <c r="A340" s="51"/>
      <c r="B340" s="51"/>
      <c r="C340" s="51"/>
      <c r="D340" s="69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</row>
    <row r="341" spans="1:25" ht="13" x14ac:dyDescent="0.15">
      <c r="A341" s="51"/>
      <c r="B341" s="51"/>
      <c r="C341" s="51"/>
      <c r="D341" s="69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</row>
    <row r="342" spans="1:25" ht="13" x14ac:dyDescent="0.15">
      <c r="A342" s="51"/>
      <c r="B342" s="51"/>
      <c r="C342" s="51"/>
      <c r="D342" s="69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</row>
    <row r="343" spans="1:25" ht="13" x14ac:dyDescent="0.15">
      <c r="A343" s="51"/>
      <c r="B343" s="51"/>
      <c r="C343" s="51"/>
      <c r="D343" s="69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</row>
    <row r="344" spans="1:25" ht="13" x14ac:dyDescent="0.15">
      <c r="A344" s="51"/>
      <c r="B344" s="51"/>
      <c r="C344" s="51"/>
      <c r="D344" s="69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</row>
    <row r="345" spans="1:25" ht="13" x14ac:dyDescent="0.15">
      <c r="A345" s="51"/>
      <c r="B345" s="51"/>
      <c r="C345" s="51"/>
      <c r="D345" s="69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</row>
    <row r="346" spans="1:25" ht="13" x14ac:dyDescent="0.15">
      <c r="A346" s="51"/>
      <c r="B346" s="51"/>
      <c r="C346" s="51"/>
      <c r="D346" s="69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</row>
    <row r="347" spans="1:25" ht="13" x14ac:dyDescent="0.15">
      <c r="A347" s="51"/>
      <c r="B347" s="51"/>
      <c r="C347" s="51"/>
      <c r="D347" s="69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</row>
    <row r="348" spans="1:25" ht="13" x14ac:dyDescent="0.15">
      <c r="A348" s="51"/>
      <c r="B348" s="51"/>
      <c r="C348" s="51"/>
      <c r="D348" s="69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</row>
    <row r="349" spans="1:25" ht="13" x14ac:dyDescent="0.15">
      <c r="A349" s="51"/>
      <c r="B349" s="51"/>
      <c r="C349" s="51"/>
      <c r="D349" s="69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</row>
    <row r="350" spans="1:25" ht="13" x14ac:dyDescent="0.15">
      <c r="A350" s="51"/>
      <c r="B350" s="51"/>
      <c r="C350" s="51"/>
      <c r="D350" s="69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</row>
    <row r="351" spans="1:25" ht="13" x14ac:dyDescent="0.15">
      <c r="A351" s="51"/>
      <c r="B351" s="51"/>
      <c r="C351" s="51"/>
      <c r="D351" s="69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</row>
    <row r="352" spans="1:25" ht="13" x14ac:dyDescent="0.15">
      <c r="A352" s="51"/>
      <c r="B352" s="51"/>
      <c r="C352" s="51"/>
      <c r="D352" s="69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</row>
    <row r="353" spans="1:25" ht="13" x14ac:dyDescent="0.15">
      <c r="A353" s="51"/>
      <c r="B353" s="51"/>
      <c r="C353" s="51"/>
      <c r="D353" s="69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</row>
    <row r="354" spans="1:25" ht="13" x14ac:dyDescent="0.15">
      <c r="A354" s="51"/>
      <c r="B354" s="51"/>
      <c r="C354" s="51"/>
      <c r="D354" s="69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</row>
    <row r="355" spans="1:25" ht="13" x14ac:dyDescent="0.15">
      <c r="A355" s="51"/>
      <c r="B355" s="51"/>
      <c r="C355" s="51"/>
      <c r="D355" s="69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</row>
    <row r="356" spans="1:25" ht="13" x14ac:dyDescent="0.15">
      <c r="A356" s="51"/>
      <c r="B356" s="51"/>
      <c r="C356" s="51"/>
      <c r="D356" s="69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</row>
    <row r="357" spans="1:25" ht="13" x14ac:dyDescent="0.15">
      <c r="A357" s="51"/>
      <c r="B357" s="51"/>
      <c r="C357" s="51"/>
      <c r="D357" s="69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</row>
    <row r="358" spans="1:25" ht="13" x14ac:dyDescent="0.15">
      <c r="A358" s="51"/>
      <c r="B358" s="51"/>
      <c r="C358" s="51"/>
      <c r="D358" s="69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</row>
    <row r="359" spans="1:25" ht="13" x14ac:dyDescent="0.15">
      <c r="A359" s="51"/>
      <c r="B359" s="51"/>
      <c r="C359" s="51"/>
      <c r="D359" s="69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</row>
    <row r="360" spans="1:25" ht="13" x14ac:dyDescent="0.15">
      <c r="A360" s="51"/>
      <c r="B360" s="51"/>
      <c r="C360" s="51"/>
      <c r="D360" s="69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</row>
    <row r="361" spans="1:25" ht="13" x14ac:dyDescent="0.15">
      <c r="A361" s="51"/>
      <c r="B361" s="51"/>
      <c r="C361" s="51"/>
      <c r="D361" s="69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</row>
    <row r="362" spans="1:25" ht="13" x14ac:dyDescent="0.15">
      <c r="A362" s="51"/>
      <c r="B362" s="51"/>
      <c r="C362" s="51"/>
      <c r="D362" s="69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</row>
    <row r="363" spans="1:25" ht="13" x14ac:dyDescent="0.15">
      <c r="A363" s="51"/>
      <c r="B363" s="51"/>
      <c r="C363" s="51"/>
      <c r="D363" s="69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</row>
    <row r="364" spans="1:25" ht="13" x14ac:dyDescent="0.15">
      <c r="A364" s="51"/>
      <c r="B364" s="51"/>
      <c r="C364" s="51"/>
      <c r="D364" s="69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</row>
    <row r="365" spans="1:25" ht="13" x14ac:dyDescent="0.15">
      <c r="A365" s="51"/>
      <c r="B365" s="51"/>
      <c r="C365" s="51"/>
      <c r="D365" s="69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</row>
    <row r="366" spans="1:25" ht="13" x14ac:dyDescent="0.15">
      <c r="A366" s="51"/>
      <c r="B366" s="51"/>
      <c r="C366" s="51"/>
      <c r="D366" s="69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</row>
    <row r="367" spans="1:25" ht="13" x14ac:dyDescent="0.15">
      <c r="A367" s="51"/>
      <c r="B367" s="51"/>
      <c r="C367" s="51"/>
      <c r="D367" s="69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</row>
    <row r="368" spans="1:25" ht="13" x14ac:dyDescent="0.15">
      <c r="A368" s="51"/>
      <c r="B368" s="51"/>
      <c r="C368" s="51"/>
      <c r="D368" s="69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</row>
    <row r="369" spans="1:25" ht="13" x14ac:dyDescent="0.15">
      <c r="A369" s="51"/>
      <c r="B369" s="51"/>
      <c r="C369" s="51"/>
      <c r="D369" s="69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</row>
    <row r="370" spans="1:25" ht="13" x14ac:dyDescent="0.15">
      <c r="A370" s="51"/>
      <c r="B370" s="51"/>
      <c r="C370" s="51"/>
      <c r="D370" s="69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</row>
    <row r="371" spans="1:25" ht="13" x14ac:dyDescent="0.15">
      <c r="A371" s="51"/>
      <c r="B371" s="51"/>
      <c r="C371" s="51"/>
      <c r="D371" s="69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</row>
    <row r="372" spans="1:25" ht="13" x14ac:dyDescent="0.15">
      <c r="A372" s="51"/>
      <c r="B372" s="51"/>
      <c r="C372" s="51"/>
      <c r="D372" s="69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</row>
    <row r="373" spans="1:25" ht="13" x14ac:dyDescent="0.15">
      <c r="A373" s="51"/>
      <c r="B373" s="51"/>
      <c r="C373" s="51"/>
      <c r="D373" s="69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</row>
    <row r="374" spans="1:25" ht="13" x14ac:dyDescent="0.15">
      <c r="A374" s="51"/>
      <c r="B374" s="51"/>
      <c r="C374" s="51"/>
      <c r="D374" s="69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</row>
    <row r="375" spans="1:25" ht="13" x14ac:dyDescent="0.15">
      <c r="A375" s="51"/>
      <c r="B375" s="51"/>
      <c r="C375" s="51"/>
      <c r="D375" s="69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</row>
    <row r="376" spans="1:25" ht="13" x14ac:dyDescent="0.15">
      <c r="A376" s="51"/>
      <c r="B376" s="51"/>
      <c r="C376" s="51"/>
      <c r="D376" s="69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</row>
    <row r="377" spans="1:25" ht="13" x14ac:dyDescent="0.15">
      <c r="A377" s="51"/>
      <c r="B377" s="51"/>
      <c r="C377" s="51"/>
      <c r="D377" s="69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</row>
    <row r="378" spans="1:25" ht="13" x14ac:dyDescent="0.15">
      <c r="A378" s="51"/>
      <c r="B378" s="51"/>
      <c r="C378" s="51"/>
      <c r="D378" s="69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</row>
    <row r="379" spans="1:25" ht="13" x14ac:dyDescent="0.15">
      <c r="A379" s="51"/>
      <c r="B379" s="51"/>
      <c r="C379" s="51"/>
      <c r="D379" s="69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</row>
    <row r="380" spans="1:25" ht="13" x14ac:dyDescent="0.15">
      <c r="A380" s="51"/>
      <c r="B380" s="51"/>
      <c r="C380" s="51"/>
      <c r="D380" s="69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</row>
    <row r="381" spans="1:25" ht="13" x14ac:dyDescent="0.15">
      <c r="A381" s="51"/>
      <c r="B381" s="51"/>
      <c r="C381" s="51"/>
      <c r="D381" s="69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</row>
    <row r="382" spans="1:25" ht="13" x14ac:dyDescent="0.15">
      <c r="A382" s="51"/>
      <c r="B382" s="51"/>
      <c r="C382" s="51"/>
      <c r="D382" s="69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</row>
    <row r="383" spans="1:25" ht="13" x14ac:dyDescent="0.15">
      <c r="A383" s="51"/>
      <c r="B383" s="51"/>
      <c r="C383" s="51"/>
      <c r="D383" s="69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</row>
    <row r="384" spans="1:25" ht="13" x14ac:dyDescent="0.15">
      <c r="A384" s="51"/>
      <c r="B384" s="51"/>
      <c r="C384" s="51"/>
      <c r="D384" s="69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</row>
    <row r="385" spans="1:25" ht="13" x14ac:dyDescent="0.15">
      <c r="A385" s="51"/>
      <c r="B385" s="51"/>
      <c r="C385" s="51"/>
      <c r="D385" s="69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</row>
    <row r="386" spans="1:25" ht="13" x14ac:dyDescent="0.15">
      <c r="A386" s="51"/>
      <c r="B386" s="51"/>
      <c r="C386" s="51"/>
      <c r="D386" s="69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</row>
    <row r="387" spans="1:25" ht="13" x14ac:dyDescent="0.15">
      <c r="A387" s="51"/>
      <c r="B387" s="51"/>
      <c r="C387" s="51"/>
      <c r="D387" s="69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</row>
    <row r="388" spans="1:25" ht="13" x14ac:dyDescent="0.15">
      <c r="A388" s="51"/>
      <c r="B388" s="51"/>
      <c r="C388" s="51"/>
      <c r="D388" s="69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</row>
    <row r="389" spans="1:25" ht="13" x14ac:dyDescent="0.15">
      <c r="A389" s="51"/>
      <c r="B389" s="51"/>
      <c r="C389" s="51"/>
      <c r="D389" s="69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</row>
    <row r="390" spans="1:25" ht="13" x14ac:dyDescent="0.15">
      <c r="A390" s="51"/>
      <c r="B390" s="51"/>
      <c r="C390" s="51"/>
      <c r="D390" s="69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</row>
    <row r="391" spans="1:25" ht="13" x14ac:dyDescent="0.15">
      <c r="A391" s="51"/>
      <c r="B391" s="51"/>
      <c r="C391" s="51"/>
      <c r="D391" s="69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</row>
    <row r="392" spans="1:25" ht="13" x14ac:dyDescent="0.15">
      <c r="A392" s="51"/>
      <c r="B392" s="51"/>
      <c r="C392" s="51"/>
      <c r="D392" s="69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</row>
    <row r="393" spans="1:25" ht="13" x14ac:dyDescent="0.15">
      <c r="A393" s="51"/>
      <c r="B393" s="51"/>
      <c r="C393" s="51"/>
      <c r="D393" s="69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</row>
    <row r="394" spans="1:25" ht="13" x14ac:dyDescent="0.15">
      <c r="A394" s="51"/>
      <c r="B394" s="51"/>
      <c r="C394" s="51"/>
      <c r="D394" s="69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</row>
    <row r="395" spans="1:25" ht="13" x14ac:dyDescent="0.15">
      <c r="A395" s="51"/>
      <c r="B395" s="51"/>
      <c r="C395" s="51"/>
      <c r="D395" s="69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</row>
    <row r="396" spans="1:25" ht="13" x14ac:dyDescent="0.15">
      <c r="A396" s="51"/>
      <c r="B396" s="51"/>
      <c r="C396" s="51"/>
      <c r="D396" s="69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</row>
    <row r="397" spans="1:25" ht="13" x14ac:dyDescent="0.15">
      <c r="A397" s="51"/>
      <c r="B397" s="51"/>
      <c r="C397" s="51"/>
      <c r="D397" s="69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</row>
    <row r="398" spans="1:25" ht="13" x14ac:dyDescent="0.15">
      <c r="A398" s="51"/>
      <c r="B398" s="51"/>
      <c r="C398" s="51"/>
      <c r="D398" s="69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</row>
    <row r="399" spans="1:25" ht="13" x14ac:dyDescent="0.15">
      <c r="A399" s="51"/>
      <c r="B399" s="51"/>
      <c r="C399" s="51"/>
      <c r="D399" s="69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</row>
    <row r="400" spans="1:25" ht="13" x14ac:dyDescent="0.15">
      <c r="A400" s="51"/>
      <c r="B400" s="51"/>
      <c r="C400" s="51"/>
      <c r="D400" s="69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</row>
    <row r="401" spans="1:25" ht="13" x14ac:dyDescent="0.15">
      <c r="A401" s="51"/>
      <c r="B401" s="51"/>
      <c r="C401" s="51"/>
      <c r="D401" s="69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</row>
    <row r="402" spans="1:25" ht="13" x14ac:dyDescent="0.15">
      <c r="A402" s="51"/>
      <c r="B402" s="51"/>
      <c r="C402" s="51"/>
      <c r="D402" s="69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</row>
    <row r="403" spans="1:25" ht="13" x14ac:dyDescent="0.15">
      <c r="A403" s="51"/>
      <c r="B403" s="51"/>
      <c r="C403" s="51"/>
      <c r="D403" s="69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</row>
    <row r="404" spans="1:25" ht="13" x14ac:dyDescent="0.15">
      <c r="A404" s="51"/>
      <c r="B404" s="51"/>
      <c r="C404" s="51"/>
      <c r="D404" s="69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</row>
    <row r="405" spans="1:25" ht="13" x14ac:dyDescent="0.15">
      <c r="A405" s="51"/>
      <c r="B405" s="51"/>
      <c r="C405" s="51"/>
      <c r="D405" s="69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</row>
    <row r="406" spans="1:25" ht="13" x14ac:dyDescent="0.15">
      <c r="A406" s="51"/>
      <c r="B406" s="51"/>
      <c r="C406" s="51"/>
      <c r="D406" s="69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</row>
    <row r="407" spans="1:25" ht="13" x14ac:dyDescent="0.15">
      <c r="A407" s="51"/>
      <c r="B407" s="51"/>
      <c r="C407" s="51"/>
      <c r="D407" s="69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</row>
    <row r="408" spans="1:25" ht="13" x14ac:dyDescent="0.15">
      <c r="A408" s="51"/>
      <c r="B408" s="51"/>
      <c r="C408" s="51"/>
      <c r="D408" s="69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</row>
    <row r="409" spans="1:25" ht="13" x14ac:dyDescent="0.15">
      <c r="A409" s="51"/>
      <c r="B409" s="51"/>
      <c r="C409" s="51"/>
      <c r="D409" s="69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</row>
    <row r="410" spans="1:25" ht="13" x14ac:dyDescent="0.15">
      <c r="A410" s="51"/>
      <c r="B410" s="51"/>
      <c r="C410" s="51"/>
      <c r="D410" s="69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</row>
    <row r="411" spans="1:25" ht="13" x14ac:dyDescent="0.15">
      <c r="A411" s="51"/>
      <c r="B411" s="51"/>
      <c r="C411" s="51"/>
      <c r="D411" s="69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1:25" ht="13" x14ac:dyDescent="0.15">
      <c r="A412" s="51"/>
      <c r="B412" s="51"/>
      <c r="C412" s="51"/>
      <c r="D412" s="69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</row>
    <row r="413" spans="1:25" ht="13" x14ac:dyDescent="0.15">
      <c r="A413" s="51"/>
      <c r="B413" s="51"/>
      <c r="C413" s="51"/>
      <c r="D413" s="69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</row>
    <row r="414" spans="1:25" ht="13" x14ac:dyDescent="0.15">
      <c r="A414" s="51"/>
      <c r="B414" s="51"/>
      <c r="C414" s="51"/>
      <c r="D414" s="69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</row>
    <row r="415" spans="1:25" ht="13" x14ac:dyDescent="0.15">
      <c r="A415" s="51"/>
      <c r="B415" s="51"/>
      <c r="C415" s="51"/>
      <c r="D415" s="69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</row>
    <row r="416" spans="1:25" ht="13" x14ac:dyDescent="0.15">
      <c r="A416" s="51"/>
      <c r="B416" s="51"/>
      <c r="C416" s="51"/>
      <c r="D416" s="69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</row>
    <row r="417" spans="1:25" ht="13" x14ac:dyDescent="0.15">
      <c r="A417" s="51"/>
      <c r="B417" s="51"/>
      <c r="C417" s="51"/>
      <c r="D417" s="69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</row>
    <row r="418" spans="1:25" ht="13" x14ac:dyDescent="0.15">
      <c r="A418" s="51"/>
      <c r="B418" s="51"/>
      <c r="C418" s="51"/>
      <c r="D418" s="69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</row>
    <row r="419" spans="1:25" ht="13" x14ac:dyDescent="0.15">
      <c r="A419" s="51"/>
      <c r="B419" s="51"/>
      <c r="C419" s="51"/>
      <c r="D419" s="69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</row>
    <row r="420" spans="1:25" ht="13" x14ac:dyDescent="0.15">
      <c r="A420" s="51"/>
      <c r="B420" s="51"/>
      <c r="C420" s="51"/>
      <c r="D420" s="69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</row>
    <row r="421" spans="1:25" ht="13" x14ac:dyDescent="0.15">
      <c r="A421" s="51"/>
      <c r="B421" s="51"/>
      <c r="C421" s="51"/>
      <c r="D421" s="69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</row>
    <row r="422" spans="1:25" ht="13" x14ac:dyDescent="0.15">
      <c r="A422" s="51"/>
      <c r="B422" s="51"/>
      <c r="C422" s="51"/>
      <c r="D422" s="69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</row>
    <row r="423" spans="1:25" ht="13" x14ac:dyDescent="0.15">
      <c r="A423" s="51"/>
      <c r="B423" s="51"/>
      <c r="C423" s="51"/>
      <c r="D423" s="69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</row>
    <row r="424" spans="1:25" ht="13" x14ac:dyDescent="0.15">
      <c r="A424" s="51"/>
      <c r="B424" s="51"/>
      <c r="C424" s="51"/>
      <c r="D424" s="69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</row>
    <row r="425" spans="1:25" ht="13" x14ac:dyDescent="0.15">
      <c r="A425" s="51"/>
      <c r="B425" s="51"/>
      <c r="C425" s="51"/>
      <c r="D425" s="69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</row>
    <row r="426" spans="1:25" ht="13" x14ac:dyDescent="0.15">
      <c r="A426" s="51"/>
      <c r="B426" s="51"/>
      <c r="C426" s="51"/>
      <c r="D426" s="69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</row>
    <row r="427" spans="1:25" ht="13" x14ac:dyDescent="0.15">
      <c r="A427" s="51"/>
      <c r="B427" s="51"/>
      <c r="C427" s="51"/>
      <c r="D427" s="69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</row>
    <row r="428" spans="1:25" ht="13" x14ac:dyDescent="0.15">
      <c r="A428" s="51"/>
      <c r="B428" s="51"/>
      <c r="C428" s="51"/>
      <c r="D428" s="69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</row>
    <row r="429" spans="1:25" ht="13" x14ac:dyDescent="0.15">
      <c r="A429" s="51"/>
      <c r="B429" s="51"/>
      <c r="C429" s="51"/>
      <c r="D429" s="69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</row>
    <row r="430" spans="1:25" ht="13" x14ac:dyDescent="0.15">
      <c r="A430" s="51"/>
      <c r="B430" s="51"/>
      <c r="C430" s="51"/>
      <c r="D430" s="69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</row>
    <row r="431" spans="1:25" ht="13" x14ac:dyDescent="0.15">
      <c r="A431" s="51"/>
      <c r="B431" s="51"/>
      <c r="C431" s="51"/>
      <c r="D431" s="69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</row>
    <row r="432" spans="1:25" ht="13" x14ac:dyDescent="0.15">
      <c r="A432" s="51"/>
      <c r="B432" s="51"/>
      <c r="C432" s="51"/>
      <c r="D432" s="69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</row>
    <row r="433" spans="1:25" ht="13" x14ac:dyDescent="0.15">
      <c r="A433" s="51"/>
      <c r="B433" s="51"/>
      <c r="C433" s="51"/>
      <c r="D433" s="69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</row>
    <row r="434" spans="1:25" ht="13" x14ac:dyDescent="0.15">
      <c r="A434" s="51"/>
      <c r="B434" s="51"/>
      <c r="C434" s="51"/>
      <c r="D434" s="69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</row>
    <row r="435" spans="1:25" ht="13" x14ac:dyDescent="0.15">
      <c r="A435" s="51"/>
      <c r="B435" s="51"/>
      <c r="C435" s="51"/>
      <c r="D435" s="69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</row>
    <row r="436" spans="1:25" ht="13" x14ac:dyDescent="0.15">
      <c r="A436" s="51"/>
      <c r="B436" s="51"/>
      <c r="C436" s="51"/>
      <c r="D436" s="69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</row>
    <row r="437" spans="1:25" ht="13" x14ac:dyDescent="0.15">
      <c r="A437" s="51"/>
      <c r="B437" s="51"/>
      <c r="C437" s="51"/>
      <c r="D437" s="69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</row>
    <row r="438" spans="1:25" ht="13" x14ac:dyDescent="0.15">
      <c r="A438" s="51"/>
      <c r="B438" s="51"/>
      <c r="C438" s="51"/>
      <c r="D438" s="69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</row>
    <row r="439" spans="1:25" ht="13" x14ac:dyDescent="0.15">
      <c r="A439" s="51"/>
      <c r="B439" s="51"/>
      <c r="C439" s="51"/>
      <c r="D439" s="69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</row>
    <row r="440" spans="1:25" ht="13" x14ac:dyDescent="0.15">
      <c r="A440" s="51"/>
      <c r="B440" s="51"/>
      <c r="C440" s="51"/>
      <c r="D440" s="69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</row>
    <row r="441" spans="1:25" ht="13" x14ac:dyDescent="0.15">
      <c r="A441" s="51"/>
      <c r="B441" s="51"/>
      <c r="C441" s="51"/>
      <c r="D441" s="69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</row>
    <row r="442" spans="1:25" ht="13" x14ac:dyDescent="0.15">
      <c r="A442" s="51"/>
      <c r="B442" s="51"/>
      <c r="C442" s="51"/>
      <c r="D442" s="69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</row>
    <row r="443" spans="1:25" ht="13" x14ac:dyDescent="0.15">
      <c r="A443" s="51"/>
      <c r="B443" s="51"/>
      <c r="C443" s="51"/>
      <c r="D443" s="69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</row>
    <row r="444" spans="1:25" ht="13" x14ac:dyDescent="0.15">
      <c r="A444" s="51"/>
      <c r="B444" s="51"/>
      <c r="C444" s="51"/>
      <c r="D444" s="69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</row>
    <row r="445" spans="1:25" ht="13" x14ac:dyDescent="0.15">
      <c r="A445" s="51"/>
      <c r="B445" s="51"/>
      <c r="C445" s="51"/>
      <c r="D445" s="69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</row>
    <row r="446" spans="1:25" ht="13" x14ac:dyDescent="0.15">
      <c r="A446" s="51"/>
      <c r="B446" s="51"/>
      <c r="C446" s="51"/>
      <c r="D446" s="69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</row>
    <row r="447" spans="1:25" ht="13" x14ac:dyDescent="0.15">
      <c r="A447" s="51"/>
      <c r="B447" s="51"/>
      <c r="C447" s="51"/>
      <c r="D447" s="69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</row>
    <row r="448" spans="1:25" ht="13" x14ac:dyDescent="0.15">
      <c r="A448" s="51"/>
      <c r="B448" s="51"/>
      <c r="C448" s="51"/>
      <c r="D448" s="69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</row>
    <row r="449" spans="1:25" ht="13" x14ac:dyDescent="0.15">
      <c r="A449" s="51"/>
      <c r="B449" s="51"/>
      <c r="C449" s="51"/>
      <c r="D449" s="69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</row>
    <row r="450" spans="1:25" ht="13" x14ac:dyDescent="0.15">
      <c r="A450" s="51"/>
      <c r="B450" s="51"/>
      <c r="C450" s="51"/>
      <c r="D450" s="69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</row>
    <row r="451" spans="1:25" ht="13" x14ac:dyDescent="0.15">
      <c r="A451" s="51"/>
      <c r="B451" s="51"/>
      <c r="C451" s="51"/>
      <c r="D451" s="69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</row>
    <row r="452" spans="1:25" ht="13" x14ac:dyDescent="0.15">
      <c r="A452" s="51"/>
      <c r="B452" s="51"/>
      <c r="C452" s="51"/>
      <c r="D452" s="69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</row>
    <row r="453" spans="1:25" ht="13" x14ac:dyDescent="0.15">
      <c r="A453" s="51"/>
      <c r="B453" s="51"/>
      <c r="C453" s="51"/>
      <c r="D453" s="69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</row>
    <row r="454" spans="1:25" ht="13" x14ac:dyDescent="0.15">
      <c r="A454" s="51"/>
      <c r="B454" s="51"/>
      <c r="C454" s="51"/>
      <c r="D454" s="69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</row>
    <row r="455" spans="1:25" ht="13" x14ac:dyDescent="0.15">
      <c r="A455" s="51"/>
      <c r="B455" s="51"/>
      <c r="C455" s="51"/>
      <c r="D455" s="69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</row>
    <row r="456" spans="1:25" ht="13" x14ac:dyDescent="0.15">
      <c r="A456" s="51"/>
      <c r="B456" s="51"/>
      <c r="C456" s="51"/>
      <c r="D456" s="69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</row>
    <row r="457" spans="1:25" ht="13" x14ac:dyDescent="0.15">
      <c r="A457" s="51"/>
      <c r="B457" s="51"/>
      <c r="C457" s="51"/>
      <c r="D457" s="69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</row>
    <row r="458" spans="1:25" ht="13" x14ac:dyDescent="0.15">
      <c r="A458" s="51"/>
      <c r="B458" s="51"/>
      <c r="C458" s="51"/>
      <c r="D458" s="69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</row>
    <row r="459" spans="1:25" ht="13" x14ac:dyDescent="0.15">
      <c r="A459" s="51"/>
      <c r="B459" s="51"/>
      <c r="C459" s="51"/>
      <c r="D459" s="69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</row>
    <row r="460" spans="1:25" ht="13" x14ac:dyDescent="0.15">
      <c r="A460" s="51"/>
      <c r="B460" s="51"/>
      <c r="C460" s="51"/>
      <c r="D460" s="69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</row>
    <row r="461" spans="1:25" ht="13" x14ac:dyDescent="0.15">
      <c r="A461" s="51"/>
      <c r="B461" s="51"/>
      <c r="C461" s="51"/>
      <c r="D461" s="69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</row>
    <row r="462" spans="1:25" ht="13" x14ac:dyDescent="0.15">
      <c r="A462" s="51"/>
      <c r="B462" s="51"/>
      <c r="C462" s="51"/>
      <c r="D462" s="69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</row>
    <row r="463" spans="1:25" ht="13" x14ac:dyDescent="0.15">
      <c r="A463" s="51"/>
      <c r="B463" s="51"/>
      <c r="C463" s="51"/>
      <c r="D463" s="69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</row>
    <row r="464" spans="1:25" ht="13" x14ac:dyDescent="0.15">
      <c r="A464" s="51"/>
      <c r="B464" s="51"/>
      <c r="C464" s="51"/>
      <c r="D464" s="69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</row>
    <row r="465" spans="1:25" ht="13" x14ac:dyDescent="0.15">
      <c r="A465" s="51"/>
      <c r="B465" s="51"/>
      <c r="C465" s="51"/>
      <c r="D465" s="69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</row>
    <row r="466" spans="1:25" ht="13" x14ac:dyDescent="0.15">
      <c r="A466" s="51"/>
      <c r="B466" s="51"/>
      <c r="C466" s="51"/>
      <c r="D466" s="69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</row>
    <row r="467" spans="1:25" ht="13" x14ac:dyDescent="0.15">
      <c r="A467" s="51"/>
      <c r="B467" s="51"/>
      <c r="C467" s="51"/>
      <c r="D467" s="69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</row>
    <row r="468" spans="1:25" ht="13" x14ac:dyDescent="0.15">
      <c r="A468" s="51"/>
      <c r="B468" s="51"/>
      <c r="C468" s="51"/>
      <c r="D468" s="69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</row>
    <row r="469" spans="1:25" ht="13" x14ac:dyDescent="0.15">
      <c r="A469" s="51"/>
      <c r="B469" s="51"/>
      <c r="C469" s="51"/>
      <c r="D469" s="69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</row>
    <row r="470" spans="1:25" ht="13" x14ac:dyDescent="0.15">
      <c r="A470" s="51"/>
      <c r="B470" s="51"/>
      <c r="C470" s="51"/>
      <c r="D470" s="69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</row>
    <row r="471" spans="1:25" ht="13" x14ac:dyDescent="0.15">
      <c r="A471" s="51"/>
      <c r="B471" s="51"/>
      <c r="C471" s="51"/>
      <c r="D471" s="69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1:25" ht="13" x14ac:dyDescent="0.15">
      <c r="A472" s="51"/>
      <c r="B472" s="51"/>
      <c r="C472" s="51"/>
      <c r="D472" s="69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1:25" ht="13" x14ac:dyDescent="0.15">
      <c r="A473" s="51"/>
      <c r="B473" s="51"/>
      <c r="C473" s="51"/>
      <c r="D473" s="69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</row>
    <row r="474" spans="1:25" ht="13" x14ac:dyDescent="0.15">
      <c r="A474" s="51"/>
      <c r="B474" s="51"/>
      <c r="C474" s="51"/>
      <c r="D474" s="69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</row>
    <row r="475" spans="1:25" ht="13" x14ac:dyDescent="0.15">
      <c r="A475" s="51"/>
      <c r="B475" s="51"/>
      <c r="C475" s="51"/>
      <c r="D475" s="69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</row>
    <row r="476" spans="1:25" ht="13" x14ac:dyDescent="0.15">
      <c r="A476" s="51"/>
      <c r="B476" s="51"/>
      <c r="C476" s="51"/>
      <c r="D476" s="69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</row>
    <row r="477" spans="1:25" ht="13" x14ac:dyDescent="0.15">
      <c r="A477" s="51"/>
      <c r="B477" s="51"/>
      <c r="C477" s="51"/>
      <c r="D477" s="69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</row>
    <row r="478" spans="1:25" ht="13" x14ac:dyDescent="0.15">
      <c r="A478" s="51"/>
      <c r="B478" s="51"/>
      <c r="C478" s="51"/>
      <c r="D478" s="69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</row>
    <row r="479" spans="1:25" ht="13" x14ac:dyDescent="0.15">
      <c r="A479" s="51"/>
      <c r="B479" s="51"/>
      <c r="C479" s="51"/>
      <c r="D479" s="69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</row>
    <row r="480" spans="1:25" ht="13" x14ac:dyDescent="0.15">
      <c r="A480" s="51"/>
      <c r="B480" s="51"/>
      <c r="C480" s="51"/>
      <c r="D480" s="69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</row>
    <row r="481" spans="1:25" ht="13" x14ac:dyDescent="0.15">
      <c r="A481" s="51"/>
      <c r="B481" s="51"/>
      <c r="C481" s="51"/>
      <c r="D481" s="69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</row>
    <row r="482" spans="1:25" ht="13" x14ac:dyDescent="0.15">
      <c r="A482" s="51"/>
      <c r="B482" s="51"/>
      <c r="C482" s="51"/>
      <c r="D482" s="69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</row>
    <row r="483" spans="1:25" ht="13" x14ac:dyDescent="0.15">
      <c r="A483" s="51"/>
      <c r="B483" s="51"/>
      <c r="C483" s="51"/>
      <c r="D483" s="69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</row>
    <row r="484" spans="1:25" ht="13" x14ac:dyDescent="0.15">
      <c r="A484" s="51"/>
      <c r="B484" s="51"/>
      <c r="C484" s="51"/>
      <c r="D484" s="69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</row>
    <row r="485" spans="1:25" ht="13" x14ac:dyDescent="0.15">
      <c r="A485" s="51"/>
      <c r="B485" s="51"/>
      <c r="C485" s="51"/>
      <c r="D485" s="69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</row>
    <row r="486" spans="1:25" ht="13" x14ac:dyDescent="0.15">
      <c r="A486" s="51"/>
      <c r="B486" s="51"/>
      <c r="C486" s="51"/>
      <c r="D486" s="69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</row>
    <row r="487" spans="1:25" ht="13" x14ac:dyDescent="0.15">
      <c r="A487" s="51"/>
      <c r="B487" s="51"/>
      <c r="C487" s="51"/>
      <c r="D487" s="69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</row>
    <row r="488" spans="1:25" ht="13" x14ac:dyDescent="0.15">
      <c r="A488" s="51"/>
      <c r="B488" s="51"/>
      <c r="C488" s="51"/>
      <c r="D488" s="69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</row>
    <row r="489" spans="1:25" ht="13" x14ac:dyDescent="0.15">
      <c r="A489" s="51"/>
      <c r="B489" s="51"/>
      <c r="C489" s="51"/>
      <c r="D489" s="69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</row>
    <row r="490" spans="1:25" ht="13" x14ac:dyDescent="0.15">
      <c r="A490" s="51"/>
      <c r="B490" s="51"/>
      <c r="C490" s="51"/>
      <c r="D490" s="69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</row>
    <row r="491" spans="1:25" ht="13" x14ac:dyDescent="0.15">
      <c r="A491" s="51"/>
      <c r="B491" s="51"/>
      <c r="C491" s="51"/>
      <c r="D491" s="69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</row>
    <row r="492" spans="1:25" ht="13" x14ac:dyDescent="0.15">
      <c r="A492" s="51"/>
      <c r="B492" s="51"/>
      <c r="C492" s="51"/>
      <c r="D492" s="69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</row>
    <row r="493" spans="1:25" ht="13" x14ac:dyDescent="0.15">
      <c r="A493" s="51"/>
      <c r="B493" s="51"/>
      <c r="C493" s="51"/>
      <c r="D493" s="69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</row>
    <row r="494" spans="1:25" ht="13" x14ac:dyDescent="0.15">
      <c r="A494" s="51"/>
      <c r="B494" s="51"/>
      <c r="C494" s="51"/>
      <c r="D494" s="69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</row>
    <row r="495" spans="1:25" ht="13" x14ac:dyDescent="0.15">
      <c r="A495" s="51"/>
      <c r="B495" s="51"/>
      <c r="C495" s="51"/>
      <c r="D495" s="69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</row>
    <row r="496" spans="1:25" ht="13" x14ac:dyDescent="0.15">
      <c r="A496" s="51"/>
      <c r="B496" s="51"/>
      <c r="C496" s="51"/>
      <c r="D496" s="69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</row>
    <row r="497" spans="1:25" ht="13" x14ac:dyDescent="0.15">
      <c r="A497" s="51"/>
      <c r="B497" s="51"/>
      <c r="C497" s="51"/>
      <c r="D497" s="69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</row>
    <row r="498" spans="1:25" ht="13" x14ac:dyDescent="0.15">
      <c r="A498" s="51"/>
      <c r="B498" s="51"/>
      <c r="C498" s="51"/>
      <c r="D498" s="69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</row>
    <row r="499" spans="1:25" ht="13" x14ac:dyDescent="0.15">
      <c r="A499" s="51"/>
      <c r="B499" s="51"/>
      <c r="C499" s="51"/>
      <c r="D499" s="69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</row>
    <row r="500" spans="1:25" ht="13" x14ac:dyDescent="0.15">
      <c r="A500" s="51"/>
      <c r="B500" s="51"/>
      <c r="C500" s="51"/>
      <c r="D500" s="69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</row>
    <row r="501" spans="1:25" ht="13" x14ac:dyDescent="0.15">
      <c r="A501" s="51"/>
      <c r="B501" s="51"/>
      <c r="C501" s="51"/>
      <c r="D501" s="69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</row>
    <row r="502" spans="1:25" ht="13" x14ac:dyDescent="0.15">
      <c r="A502" s="51"/>
      <c r="B502" s="51"/>
      <c r="C502" s="51"/>
      <c r="D502" s="69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</row>
    <row r="503" spans="1:25" ht="13" x14ac:dyDescent="0.15">
      <c r="A503" s="51"/>
      <c r="B503" s="51"/>
      <c r="C503" s="51"/>
      <c r="D503" s="69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</row>
    <row r="504" spans="1:25" ht="13" x14ac:dyDescent="0.15">
      <c r="A504" s="51"/>
      <c r="B504" s="51"/>
      <c r="C504" s="51"/>
      <c r="D504" s="69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</row>
    <row r="505" spans="1:25" ht="13" x14ac:dyDescent="0.15">
      <c r="A505" s="51"/>
      <c r="B505" s="51"/>
      <c r="C505" s="51"/>
      <c r="D505" s="69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</row>
    <row r="506" spans="1:25" ht="13" x14ac:dyDescent="0.15">
      <c r="A506" s="51"/>
      <c r="B506" s="51"/>
      <c r="C506" s="51"/>
      <c r="D506" s="69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</row>
    <row r="507" spans="1:25" ht="13" x14ac:dyDescent="0.15">
      <c r="A507" s="51"/>
      <c r="B507" s="51"/>
      <c r="C507" s="51"/>
      <c r="D507" s="69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</row>
    <row r="508" spans="1:25" ht="13" x14ac:dyDescent="0.15">
      <c r="A508" s="51"/>
      <c r="B508" s="51"/>
      <c r="C508" s="51"/>
      <c r="D508" s="69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</row>
    <row r="509" spans="1:25" ht="13" x14ac:dyDescent="0.15">
      <c r="A509" s="51"/>
      <c r="B509" s="51"/>
      <c r="C509" s="51"/>
      <c r="D509" s="69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</row>
    <row r="510" spans="1:25" ht="13" x14ac:dyDescent="0.15">
      <c r="A510" s="51"/>
      <c r="B510" s="51"/>
      <c r="C510" s="51"/>
      <c r="D510" s="69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</row>
    <row r="511" spans="1:25" ht="13" x14ac:dyDescent="0.15">
      <c r="A511" s="51"/>
      <c r="B511" s="51"/>
      <c r="C511" s="51"/>
      <c r="D511" s="69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</row>
    <row r="512" spans="1:25" ht="13" x14ac:dyDescent="0.15">
      <c r="A512" s="51"/>
      <c r="B512" s="51"/>
      <c r="C512" s="51"/>
      <c r="D512" s="69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</row>
    <row r="513" spans="1:25" ht="13" x14ac:dyDescent="0.15">
      <c r="A513" s="51"/>
      <c r="B513" s="51"/>
      <c r="C513" s="51"/>
      <c r="D513" s="69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</row>
    <row r="514" spans="1:25" ht="13" x14ac:dyDescent="0.15">
      <c r="A514" s="51"/>
      <c r="B514" s="51"/>
      <c r="C514" s="51"/>
      <c r="D514" s="69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</row>
    <row r="515" spans="1:25" ht="13" x14ac:dyDescent="0.15">
      <c r="A515" s="51"/>
      <c r="B515" s="51"/>
      <c r="C515" s="51"/>
      <c r="D515" s="69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</row>
    <row r="516" spans="1:25" ht="13" x14ac:dyDescent="0.15">
      <c r="A516" s="51"/>
      <c r="B516" s="51"/>
      <c r="C516" s="51"/>
      <c r="D516" s="69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</row>
    <row r="517" spans="1:25" ht="13" x14ac:dyDescent="0.15">
      <c r="A517" s="51"/>
      <c r="B517" s="51"/>
      <c r="C517" s="51"/>
      <c r="D517" s="69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</row>
    <row r="518" spans="1:25" ht="13" x14ac:dyDescent="0.15">
      <c r="A518" s="51"/>
      <c r="B518" s="51"/>
      <c r="C518" s="51"/>
      <c r="D518" s="69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</row>
    <row r="519" spans="1:25" ht="13" x14ac:dyDescent="0.15">
      <c r="A519" s="51"/>
      <c r="B519" s="51"/>
      <c r="C519" s="51"/>
      <c r="D519" s="69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</row>
    <row r="520" spans="1:25" ht="13" x14ac:dyDescent="0.15">
      <c r="A520" s="51"/>
      <c r="B520" s="51"/>
      <c r="C520" s="51"/>
      <c r="D520" s="69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</row>
    <row r="521" spans="1:25" ht="13" x14ac:dyDescent="0.15">
      <c r="A521" s="51"/>
      <c r="B521" s="51"/>
      <c r="C521" s="51"/>
      <c r="D521" s="69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</row>
    <row r="522" spans="1:25" ht="13" x14ac:dyDescent="0.15">
      <c r="A522" s="51"/>
      <c r="B522" s="51"/>
      <c r="C522" s="51"/>
      <c r="D522" s="69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</row>
    <row r="523" spans="1:25" ht="13" x14ac:dyDescent="0.15">
      <c r="A523" s="51"/>
      <c r="B523" s="51"/>
      <c r="C523" s="51"/>
      <c r="D523" s="69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</row>
    <row r="524" spans="1:25" ht="13" x14ac:dyDescent="0.15">
      <c r="A524" s="51"/>
      <c r="B524" s="51"/>
      <c r="C524" s="51"/>
      <c r="D524" s="69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</row>
    <row r="525" spans="1:25" ht="13" x14ac:dyDescent="0.15">
      <c r="A525" s="51"/>
      <c r="B525" s="51"/>
      <c r="C525" s="51"/>
      <c r="D525" s="69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</row>
    <row r="526" spans="1:25" ht="13" x14ac:dyDescent="0.15">
      <c r="A526" s="51"/>
      <c r="B526" s="51"/>
      <c r="C526" s="51"/>
      <c r="D526" s="69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</row>
    <row r="527" spans="1:25" ht="13" x14ac:dyDescent="0.15">
      <c r="A527" s="51"/>
      <c r="B527" s="51"/>
      <c r="C527" s="51"/>
      <c r="D527" s="69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</row>
    <row r="528" spans="1:25" ht="13" x14ac:dyDescent="0.15">
      <c r="A528" s="51"/>
      <c r="B528" s="51"/>
      <c r="C528" s="51"/>
      <c r="D528" s="69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</row>
    <row r="529" spans="1:25" ht="13" x14ac:dyDescent="0.15">
      <c r="A529" s="51"/>
      <c r="B529" s="51"/>
      <c r="C529" s="51"/>
      <c r="D529" s="69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</row>
    <row r="530" spans="1:25" ht="13" x14ac:dyDescent="0.15">
      <c r="A530" s="51"/>
      <c r="B530" s="51"/>
      <c r="C530" s="51"/>
      <c r="D530" s="69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</row>
    <row r="531" spans="1:25" ht="13" x14ac:dyDescent="0.15">
      <c r="A531" s="51"/>
      <c r="B531" s="51"/>
      <c r="C531" s="51"/>
      <c r="D531" s="69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</row>
    <row r="532" spans="1:25" ht="13" x14ac:dyDescent="0.15">
      <c r="A532" s="51"/>
      <c r="B532" s="51"/>
      <c r="C532" s="51"/>
      <c r="D532" s="69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</row>
    <row r="533" spans="1:25" ht="13" x14ac:dyDescent="0.15">
      <c r="A533" s="51"/>
      <c r="B533" s="51"/>
      <c r="C533" s="51"/>
      <c r="D533" s="69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</row>
    <row r="534" spans="1:25" ht="13" x14ac:dyDescent="0.15">
      <c r="A534" s="51"/>
      <c r="B534" s="51"/>
      <c r="C534" s="51"/>
      <c r="D534" s="69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</row>
    <row r="535" spans="1:25" ht="13" x14ac:dyDescent="0.15">
      <c r="A535" s="51"/>
      <c r="B535" s="51"/>
      <c r="C535" s="51"/>
      <c r="D535" s="69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</row>
    <row r="536" spans="1:25" ht="13" x14ac:dyDescent="0.15">
      <c r="A536" s="51"/>
      <c r="B536" s="51"/>
      <c r="C536" s="51"/>
      <c r="D536" s="69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</row>
    <row r="537" spans="1:25" ht="13" x14ac:dyDescent="0.15">
      <c r="A537" s="51"/>
      <c r="B537" s="51"/>
      <c r="C537" s="51"/>
      <c r="D537" s="69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</row>
    <row r="538" spans="1:25" ht="13" x14ac:dyDescent="0.15">
      <c r="A538" s="51"/>
      <c r="B538" s="51"/>
      <c r="C538" s="51"/>
      <c r="D538" s="69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</row>
    <row r="539" spans="1:25" ht="13" x14ac:dyDescent="0.15">
      <c r="A539" s="51"/>
      <c r="B539" s="51"/>
      <c r="C539" s="51"/>
      <c r="D539" s="69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</row>
    <row r="540" spans="1:25" ht="13" x14ac:dyDescent="0.15">
      <c r="A540" s="51"/>
      <c r="B540" s="51"/>
      <c r="C540" s="51"/>
      <c r="D540" s="69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</row>
    <row r="541" spans="1:25" ht="13" x14ac:dyDescent="0.15">
      <c r="A541" s="51"/>
      <c r="B541" s="51"/>
      <c r="C541" s="51"/>
      <c r="D541" s="69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</row>
    <row r="542" spans="1:25" ht="13" x14ac:dyDescent="0.15">
      <c r="A542" s="51"/>
      <c r="B542" s="51"/>
      <c r="C542" s="51"/>
      <c r="D542" s="69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</row>
    <row r="543" spans="1:25" ht="13" x14ac:dyDescent="0.15">
      <c r="A543" s="51"/>
      <c r="B543" s="51"/>
      <c r="C543" s="51"/>
      <c r="D543" s="69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</row>
    <row r="544" spans="1:25" ht="13" x14ac:dyDescent="0.15">
      <c r="A544" s="51"/>
      <c r="B544" s="51"/>
      <c r="C544" s="51"/>
      <c r="D544" s="69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</row>
    <row r="545" spans="1:25" ht="13" x14ac:dyDescent="0.15">
      <c r="A545" s="51"/>
      <c r="B545" s="51"/>
      <c r="C545" s="51"/>
      <c r="D545" s="69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</row>
    <row r="546" spans="1:25" ht="13" x14ac:dyDescent="0.15">
      <c r="A546" s="51"/>
      <c r="B546" s="51"/>
      <c r="C546" s="51"/>
      <c r="D546" s="69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</row>
    <row r="547" spans="1:25" ht="13" x14ac:dyDescent="0.15">
      <c r="A547" s="51"/>
      <c r="B547" s="51"/>
      <c r="C547" s="51"/>
      <c r="D547" s="69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</row>
    <row r="548" spans="1:25" ht="13" x14ac:dyDescent="0.15">
      <c r="A548" s="51"/>
      <c r="B548" s="51"/>
      <c r="C548" s="51"/>
      <c r="D548" s="69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</row>
    <row r="549" spans="1:25" ht="13" x14ac:dyDescent="0.15">
      <c r="A549" s="51"/>
      <c r="B549" s="51"/>
      <c r="C549" s="51"/>
      <c r="D549" s="69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</row>
    <row r="550" spans="1:25" ht="13" x14ac:dyDescent="0.15">
      <c r="A550" s="51"/>
      <c r="B550" s="51"/>
      <c r="C550" s="51"/>
      <c r="D550" s="69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</row>
    <row r="551" spans="1:25" ht="13" x14ac:dyDescent="0.15">
      <c r="A551" s="51"/>
      <c r="B551" s="51"/>
      <c r="C551" s="51"/>
      <c r="D551" s="69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</row>
    <row r="552" spans="1:25" ht="13" x14ac:dyDescent="0.15">
      <c r="A552" s="51"/>
      <c r="B552" s="51"/>
      <c r="C552" s="51"/>
      <c r="D552" s="69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</row>
    <row r="553" spans="1:25" ht="13" x14ac:dyDescent="0.15">
      <c r="A553" s="51"/>
      <c r="B553" s="51"/>
      <c r="C553" s="51"/>
      <c r="D553" s="69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</row>
    <row r="554" spans="1:25" ht="13" x14ac:dyDescent="0.15">
      <c r="A554" s="51"/>
      <c r="B554" s="51"/>
      <c r="C554" s="51"/>
      <c r="D554" s="69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</row>
    <row r="555" spans="1:25" ht="13" x14ac:dyDescent="0.15">
      <c r="A555" s="51"/>
      <c r="B555" s="51"/>
      <c r="C555" s="51"/>
      <c r="D555" s="69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</row>
    <row r="556" spans="1:25" ht="13" x14ac:dyDescent="0.15">
      <c r="A556" s="51"/>
      <c r="B556" s="51"/>
      <c r="C556" s="51"/>
      <c r="D556" s="69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</row>
    <row r="557" spans="1:25" ht="13" x14ac:dyDescent="0.15">
      <c r="A557" s="51"/>
      <c r="B557" s="51"/>
      <c r="C557" s="51"/>
      <c r="D557" s="69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</row>
    <row r="558" spans="1:25" ht="13" x14ac:dyDescent="0.15">
      <c r="A558" s="51"/>
      <c r="B558" s="51"/>
      <c r="C558" s="51"/>
      <c r="D558" s="69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</row>
    <row r="559" spans="1:25" ht="13" x14ac:dyDescent="0.15">
      <c r="A559" s="51"/>
      <c r="B559" s="51"/>
      <c r="C559" s="51"/>
      <c r="D559" s="69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</row>
    <row r="560" spans="1:25" ht="13" x14ac:dyDescent="0.15">
      <c r="A560" s="51"/>
      <c r="B560" s="51"/>
      <c r="C560" s="51"/>
      <c r="D560" s="69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</row>
    <row r="561" spans="1:25" ht="13" x14ac:dyDescent="0.15">
      <c r="A561" s="51"/>
      <c r="B561" s="51"/>
      <c r="C561" s="51"/>
      <c r="D561" s="69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</row>
    <row r="562" spans="1:25" ht="13" x14ac:dyDescent="0.15">
      <c r="A562" s="51"/>
      <c r="B562" s="51"/>
      <c r="C562" s="51"/>
      <c r="D562" s="69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</row>
    <row r="563" spans="1:25" ht="13" x14ac:dyDescent="0.15">
      <c r="A563" s="51"/>
      <c r="B563" s="51"/>
      <c r="C563" s="51"/>
      <c r="D563" s="69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</row>
    <row r="564" spans="1:25" ht="13" x14ac:dyDescent="0.15">
      <c r="A564" s="51"/>
      <c r="B564" s="51"/>
      <c r="C564" s="51"/>
      <c r="D564" s="69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</row>
    <row r="565" spans="1:25" ht="13" x14ac:dyDescent="0.15">
      <c r="A565" s="51"/>
      <c r="B565" s="51"/>
      <c r="C565" s="51"/>
      <c r="D565" s="69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</row>
    <row r="566" spans="1:25" ht="13" x14ac:dyDescent="0.15">
      <c r="A566" s="51"/>
      <c r="B566" s="51"/>
      <c r="C566" s="51"/>
      <c r="D566" s="69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</row>
    <row r="567" spans="1:25" ht="13" x14ac:dyDescent="0.15">
      <c r="A567" s="51"/>
      <c r="B567" s="51"/>
      <c r="C567" s="51"/>
      <c r="D567" s="69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</row>
    <row r="568" spans="1:25" ht="13" x14ac:dyDescent="0.15">
      <c r="A568" s="51"/>
      <c r="B568" s="51"/>
      <c r="C568" s="51"/>
      <c r="D568" s="69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</row>
    <row r="569" spans="1:25" ht="13" x14ac:dyDescent="0.15">
      <c r="A569" s="51"/>
      <c r="B569" s="51"/>
      <c r="C569" s="51"/>
      <c r="D569" s="69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</row>
    <row r="570" spans="1:25" ht="13" x14ac:dyDescent="0.15">
      <c r="A570" s="51"/>
      <c r="B570" s="51"/>
      <c r="C570" s="51"/>
      <c r="D570" s="69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</row>
    <row r="571" spans="1:25" ht="13" x14ac:dyDescent="0.15">
      <c r="A571" s="51"/>
      <c r="B571" s="51"/>
      <c r="C571" s="51"/>
      <c r="D571" s="69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</row>
    <row r="572" spans="1:25" ht="13" x14ac:dyDescent="0.15">
      <c r="A572" s="51"/>
      <c r="B572" s="51"/>
      <c r="C572" s="51"/>
      <c r="D572" s="69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</row>
    <row r="573" spans="1:25" ht="13" x14ac:dyDescent="0.15">
      <c r="A573" s="51"/>
      <c r="B573" s="51"/>
      <c r="C573" s="51"/>
      <c r="D573" s="69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</row>
    <row r="574" spans="1:25" ht="13" x14ac:dyDescent="0.15">
      <c r="A574" s="51"/>
      <c r="B574" s="51"/>
      <c r="C574" s="51"/>
      <c r="D574" s="69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</row>
    <row r="575" spans="1:25" ht="13" x14ac:dyDescent="0.15">
      <c r="A575" s="51"/>
      <c r="B575" s="51"/>
      <c r="C575" s="51"/>
      <c r="D575" s="69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</row>
    <row r="576" spans="1:25" ht="13" x14ac:dyDescent="0.15">
      <c r="A576" s="51"/>
      <c r="B576" s="51"/>
      <c r="C576" s="51"/>
      <c r="D576" s="69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</row>
    <row r="577" spans="1:25" ht="13" x14ac:dyDescent="0.15">
      <c r="A577" s="51"/>
      <c r="B577" s="51"/>
      <c r="C577" s="51"/>
      <c r="D577" s="69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</row>
    <row r="578" spans="1:25" ht="13" x14ac:dyDescent="0.15">
      <c r="A578" s="51"/>
      <c r="B578" s="51"/>
      <c r="C578" s="51"/>
      <c r="D578" s="69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</row>
    <row r="579" spans="1:25" ht="13" x14ac:dyDescent="0.15">
      <c r="A579" s="51"/>
      <c r="B579" s="51"/>
      <c r="C579" s="51"/>
      <c r="D579" s="69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</row>
    <row r="580" spans="1:25" ht="13" x14ac:dyDescent="0.15">
      <c r="A580" s="51"/>
      <c r="B580" s="51"/>
      <c r="C580" s="51"/>
      <c r="D580" s="69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</row>
    <row r="581" spans="1:25" ht="13" x14ac:dyDescent="0.15">
      <c r="A581" s="51"/>
      <c r="B581" s="51"/>
      <c r="C581" s="51"/>
      <c r="D581" s="69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</row>
    <row r="582" spans="1:25" ht="13" x14ac:dyDescent="0.15">
      <c r="A582" s="51"/>
      <c r="B582" s="51"/>
      <c r="C582" s="51"/>
      <c r="D582" s="69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</row>
    <row r="583" spans="1:25" ht="13" x14ac:dyDescent="0.15">
      <c r="A583" s="51"/>
      <c r="B583" s="51"/>
      <c r="C583" s="51"/>
      <c r="D583" s="69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</row>
    <row r="584" spans="1:25" ht="13" x14ac:dyDescent="0.15">
      <c r="A584" s="51"/>
      <c r="B584" s="51"/>
      <c r="C584" s="51"/>
      <c r="D584" s="69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</row>
    <row r="585" spans="1:25" ht="13" x14ac:dyDescent="0.15">
      <c r="A585" s="51"/>
      <c r="B585" s="51"/>
      <c r="C585" s="51"/>
      <c r="D585" s="69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</row>
    <row r="586" spans="1:25" ht="13" x14ac:dyDescent="0.15">
      <c r="A586" s="51"/>
      <c r="B586" s="51"/>
      <c r="C586" s="51"/>
      <c r="D586" s="69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</row>
    <row r="587" spans="1:25" ht="13" x14ac:dyDescent="0.15">
      <c r="A587" s="51"/>
      <c r="B587" s="51"/>
      <c r="C587" s="51"/>
      <c r="D587" s="69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</row>
    <row r="588" spans="1:25" ht="13" x14ac:dyDescent="0.15">
      <c r="A588" s="51"/>
      <c r="B588" s="51"/>
      <c r="C588" s="51"/>
      <c r="D588" s="69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</row>
    <row r="589" spans="1:25" ht="13" x14ac:dyDescent="0.15">
      <c r="A589" s="51"/>
      <c r="B589" s="51"/>
      <c r="C589" s="51"/>
      <c r="D589" s="69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</row>
    <row r="590" spans="1:25" ht="13" x14ac:dyDescent="0.15">
      <c r="A590" s="51"/>
      <c r="B590" s="51"/>
      <c r="C590" s="51"/>
      <c r="D590" s="69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</row>
    <row r="591" spans="1:25" ht="13" x14ac:dyDescent="0.15">
      <c r="A591" s="51"/>
      <c r="B591" s="51"/>
      <c r="C591" s="51"/>
      <c r="D591" s="69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</row>
    <row r="592" spans="1:25" ht="13" x14ac:dyDescent="0.15">
      <c r="A592" s="51"/>
      <c r="B592" s="51"/>
      <c r="C592" s="51"/>
      <c r="D592" s="69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</row>
    <row r="593" spans="1:25" ht="13" x14ac:dyDescent="0.15">
      <c r="A593" s="51"/>
      <c r="B593" s="51"/>
      <c r="C593" s="51"/>
      <c r="D593" s="69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</row>
    <row r="594" spans="1:25" ht="13" x14ac:dyDescent="0.15">
      <c r="A594" s="51"/>
      <c r="B594" s="51"/>
      <c r="C594" s="51"/>
      <c r="D594" s="69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</row>
    <row r="595" spans="1:25" ht="13" x14ac:dyDescent="0.15">
      <c r="A595" s="51"/>
      <c r="B595" s="51"/>
      <c r="C595" s="51"/>
      <c r="D595" s="69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</row>
    <row r="596" spans="1:25" ht="13" x14ac:dyDescent="0.15">
      <c r="A596" s="51"/>
      <c r="B596" s="51"/>
      <c r="C596" s="51"/>
      <c r="D596" s="69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</row>
    <row r="597" spans="1:25" ht="13" x14ac:dyDescent="0.15">
      <c r="A597" s="51"/>
      <c r="B597" s="51"/>
      <c r="C597" s="51"/>
      <c r="D597" s="69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</row>
    <row r="598" spans="1:25" ht="13" x14ac:dyDescent="0.15">
      <c r="A598" s="51"/>
      <c r="B598" s="51"/>
      <c r="C598" s="51"/>
      <c r="D598" s="69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</row>
    <row r="599" spans="1:25" ht="13" x14ac:dyDescent="0.15">
      <c r="A599" s="51"/>
      <c r="B599" s="51"/>
      <c r="C599" s="51"/>
      <c r="D599" s="69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</row>
    <row r="600" spans="1:25" ht="13" x14ac:dyDescent="0.15">
      <c r="A600" s="51"/>
      <c r="B600" s="51"/>
      <c r="C600" s="51"/>
      <c r="D600" s="69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</row>
    <row r="601" spans="1:25" ht="13" x14ac:dyDescent="0.15">
      <c r="A601" s="51"/>
      <c r="B601" s="51"/>
      <c r="C601" s="51"/>
      <c r="D601" s="69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</row>
    <row r="602" spans="1:25" ht="13" x14ac:dyDescent="0.15">
      <c r="A602" s="51"/>
      <c r="B602" s="51"/>
      <c r="C602" s="51"/>
      <c r="D602" s="69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</row>
    <row r="603" spans="1:25" ht="13" x14ac:dyDescent="0.15">
      <c r="A603" s="51"/>
      <c r="B603" s="51"/>
      <c r="C603" s="51"/>
      <c r="D603" s="69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</row>
    <row r="604" spans="1:25" ht="13" x14ac:dyDescent="0.15">
      <c r="A604" s="51"/>
      <c r="B604" s="51"/>
      <c r="C604" s="51"/>
      <c r="D604" s="69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</row>
    <row r="605" spans="1:25" ht="13" x14ac:dyDescent="0.15">
      <c r="A605" s="51"/>
      <c r="B605" s="51"/>
      <c r="C605" s="51"/>
      <c r="D605" s="69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</row>
    <row r="606" spans="1:25" ht="13" x14ac:dyDescent="0.15">
      <c r="A606" s="51"/>
      <c r="B606" s="51"/>
      <c r="C606" s="51"/>
      <c r="D606" s="69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</row>
    <row r="607" spans="1:25" ht="13" x14ac:dyDescent="0.15">
      <c r="A607" s="51"/>
      <c r="B607" s="51"/>
      <c r="C607" s="51"/>
      <c r="D607" s="69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</row>
    <row r="608" spans="1:25" ht="13" x14ac:dyDescent="0.15">
      <c r="A608" s="51"/>
      <c r="B608" s="51"/>
      <c r="C608" s="51"/>
      <c r="D608" s="69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</row>
    <row r="609" spans="1:25" ht="13" x14ac:dyDescent="0.15">
      <c r="A609" s="51"/>
      <c r="B609" s="51"/>
      <c r="C609" s="51"/>
      <c r="D609" s="69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</row>
    <row r="610" spans="1:25" ht="13" x14ac:dyDescent="0.15">
      <c r="A610" s="51"/>
      <c r="B610" s="51"/>
      <c r="C610" s="51"/>
      <c r="D610" s="69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</row>
    <row r="611" spans="1:25" ht="13" x14ac:dyDescent="0.15">
      <c r="A611" s="51"/>
      <c r="B611" s="51"/>
      <c r="C611" s="51"/>
      <c r="D611" s="69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</row>
    <row r="612" spans="1:25" ht="13" x14ac:dyDescent="0.15">
      <c r="A612" s="51"/>
      <c r="B612" s="51"/>
      <c r="C612" s="51"/>
      <c r="D612" s="69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</row>
    <row r="613" spans="1:25" ht="13" x14ac:dyDescent="0.15">
      <c r="A613" s="51"/>
      <c r="B613" s="51"/>
      <c r="C613" s="51"/>
      <c r="D613" s="69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</row>
    <row r="614" spans="1:25" ht="13" x14ac:dyDescent="0.15">
      <c r="A614" s="51"/>
      <c r="B614" s="51"/>
      <c r="C614" s="51"/>
      <c r="D614" s="69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</row>
    <row r="615" spans="1:25" ht="13" x14ac:dyDescent="0.15">
      <c r="A615" s="51"/>
      <c r="B615" s="51"/>
      <c r="C615" s="51"/>
      <c r="D615" s="69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</row>
    <row r="616" spans="1:25" ht="13" x14ac:dyDescent="0.15">
      <c r="A616" s="51"/>
      <c r="B616" s="51"/>
      <c r="C616" s="51"/>
      <c r="D616" s="69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</row>
    <row r="617" spans="1:25" ht="13" x14ac:dyDescent="0.15">
      <c r="A617" s="51"/>
      <c r="B617" s="51"/>
      <c r="C617" s="51"/>
      <c r="D617" s="69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</row>
    <row r="618" spans="1:25" ht="13" x14ac:dyDescent="0.15">
      <c r="A618" s="51"/>
      <c r="B618" s="51"/>
      <c r="C618" s="51"/>
      <c r="D618" s="69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</row>
    <row r="619" spans="1:25" ht="13" x14ac:dyDescent="0.15">
      <c r="A619" s="51"/>
      <c r="B619" s="51"/>
      <c r="C619" s="51"/>
      <c r="D619" s="69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</row>
    <row r="620" spans="1:25" ht="13" x14ac:dyDescent="0.15">
      <c r="A620" s="51"/>
      <c r="B620" s="51"/>
      <c r="C620" s="51"/>
      <c r="D620" s="69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</row>
    <row r="621" spans="1:25" ht="13" x14ac:dyDescent="0.15">
      <c r="A621" s="51"/>
      <c r="B621" s="51"/>
      <c r="C621" s="51"/>
      <c r="D621" s="69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</row>
    <row r="622" spans="1:25" ht="13" x14ac:dyDescent="0.15">
      <c r="A622" s="51"/>
      <c r="B622" s="51"/>
      <c r="C622" s="51"/>
      <c r="D622" s="69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</row>
    <row r="623" spans="1:25" ht="13" x14ac:dyDescent="0.15">
      <c r="A623" s="51"/>
      <c r="B623" s="51"/>
      <c r="C623" s="51"/>
      <c r="D623" s="69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</row>
    <row r="624" spans="1:25" ht="13" x14ac:dyDescent="0.15">
      <c r="A624" s="51"/>
      <c r="B624" s="51"/>
      <c r="C624" s="51"/>
      <c r="D624" s="69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</row>
    <row r="625" spans="1:25" ht="13" x14ac:dyDescent="0.15">
      <c r="A625" s="51"/>
      <c r="B625" s="51"/>
      <c r="C625" s="51"/>
      <c r="D625" s="69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</row>
    <row r="626" spans="1:25" ht="13" x14ac:dyDescent="0.15">
      <c r="A626" s="51"/>
      <c r="B626" s="51"/>
      <c r="C626" s="51"/>
      <c r="D626" s="69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</row>
    <row r="627" spans="1:25" ht="13" x14ac:dyDescent="0.15">
      <c r="A627" s="51"/>
      <c r="B627" s="51"/>
      <c r="C627" s="51"/>
      <c r="D627" s="69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</row>
    <row r="628" spans="1:25" ht="13" x14ac:dyDescent="0.15">
      <c r="A628" s="51"/>
      <c r="B628" s="51"/>
      <c r="C628" s="51"/>
      <c r="D628" s="69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</row>
    <row r="629" spans="1:25" ht="13" x14ac:dyDescent="0.15">
      <c r="A629" s="51"/>
      <c r="B629" s="51"/>
      <c r="C629" s="51"/>
      <c r="D629" s="69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</row>
    <row r="630" spans="1:25" ht="13" x14ac:dyDescent="0.15">
      <c r="A630" s="51"/>
      <c r="B630" s="51"/>
      <c r="C630" s="51"/>
      <c r="D630" s="69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</row>
    <row r="631" spans="1:25" ht="13" x14ac:dyDescent="0.15">
      <c r="A631" s="51"/>
      <c r="B631" s="51"/>
      <c r="C631" s="51"/>
      <c r="D631" s="69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</row>
    <row r="632" spans="1:25" ht="13" x14ac:dyDescent="0.15">
      <c r="A632" s="51"/>
      <c r="B632" s="51"/>
      <c r="C632" s="51"/>
      <c r="D632" s="69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</row>
    <row r="633" spans="1:25" ht="13" x14ac:dyDescent="0.15">
      <c r="A633" s="51"/>
      <c r="B633" s="51"/>
      <c r="C633" s="51"/>
      <c r="D633" s="69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</row>
    <row r="634" spans="1:25" ht="13" x14ac:dyDescent="0.15">
      <c r="A634" s="51"/>
      <c r="B634" s="51"/>
      <c r="C634" s="51"/>
      <c r="D634" s="69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</row>
    <row r="635" spans="1:25" ht="13" x14ac:dyDescent="0.15">
      <c r="A635" s="51"/>
      <c r="B635" s="51"/>
      <c r="C635" s="51"/>
      <c r="D635" s="69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</row>
    <row r="636" spans="1:25" ht="13" x14ac:dyDescent="0.15">
      <c r="A636" s="51"/>
      <c r="B636" s="51"/>
      <c r="C636" s="51"/>
      <c r="D636" s="69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</row>
    <row r="637" spans="1:25" ht="13" x14ac:dyDescent="0.15">
      <c r="A637" s="51"/>
      <c r="B637" s="51"/>
      <c r="C637" s="51"/>
      <c r="D637" s="69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</row>
    <row r="638" spans="1:25" ht="13" x14ac:dyDescent="0.15">
      <c r="A638" s="51"/>
      <c r="B638" s="51"/>
      <c r="C638" s="51"/>
      <c r="D638" s="69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</row>
    <row r="639" spans="1:25" ht="13" x14ac:dyDescent="0.15">
      <c r="A639" s="51"/>
      <c r="B639" s="51"/>
      <c r="C639" s="51"/>
      <c r="D639" s="69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</row>
    <row r="640" spans="1:25" ht="13" x14ac:dyDescent="0.15">
      <c r="A640" s="51"/>
      <c r="B640" s="51"/>
      <c r="C640" s="51"/>
      <c r="D640" s="69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</row>
    <row r="641" spans="1:25" ht="13" x14ac:dyDescent="0.15">
      <c r="A641" s="51"/>
      <c r="B641" s="51"/>
      <c r="C641" s="51"/>
      <c r="D641" s="69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</row>
    <row r="642" spans="1:25" ht="13" x14ac:dyDescent="0.15">
      <c r="A642" s="51"/>
      <c r="B642" s="51"/>
      <c r="C642" s="51"/>
      <c r="D642" s="69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</row>
    <row r="643" spans="1:25" ht="13" x14ac:dyDescent="0.15">
      <c r="A643" s="51"/>
      <c r="B643" s="51"/>
      <c r="C643" s="51"/>
      <c r="D643" s="69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</row>
    <row r="644" spans="1:25" ht="13" x14ac:dyDescent="0.15">
      <c r="A644" s="51"/>
      <c r="B644" s="51"/>
      <c r="C644" s="51"/>
      <c r="D644" s="69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</row>
    <row r="645" spans="1:25" ht="13" x14ac:dyDescent="0.15">
      <c r="A645" s="51"/>
      <c r="B645" s="51"/>
      <c r="C645" s="51"/>
      <c r="D645" s="69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</row>
    <row r="646" spans="1:25" ht="13" x14ac:dyDescent="0.15">
      <c r="A646" s="51"/>
      <c r="B646" s="51"/>
      <c r="C646" s="51"/>
      <c r="D646" s="69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</row>
    <row r="647" spans="1:25" ht="13" x14ac:dyDescent="0.15">
      <c r="A647" s="51"/>
      <c r="B647" s="51"/>
      <c r="C647" s="51"/>
      <c r="D647" s="69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</row>
    <row r="648" spans="1:25" ht="13" x14ac:dyDescent="0.15">
      <c r="A648" s="51"/>
      <c r="B648" s="51"/>
      <c r="C648" s="51"/>
      <c r="D648" s="69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</row>
    <row r="649" spans="1:25" ht="13" x14ac:dyDescent="0.15">
      <c r="A649" s="51"/>
      <c r="B649" s="51"/>
      <c r="C649" s="51"/>
      <c r="D649" s="69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</row>
    <row r="650" spans="1:25" ht="13" x14ac:dyDescent="0.15">
      <c r="A650" s="51"/>
      <c r="B650" s="51"/>
      <c r="C650" s="51"/>
      <c r="D650" s="69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</row>
    <row r="651" spans="1:25" ht="13" x14ac:dyDescent="0.15">
      <c r="A651" s="51"/>
      <c r="B651" s="51"/>
      <c r="C651" s="51"/>
      <c r="D651" s="69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</row>
    <row r="652" spans="1:25" ht="13" x14ac:dyDescent="0.15">
      <c r="A652" s="51"/>
      <c r="B652" s="51"/>
      <c r="C652" s="51"/>
      <c r="D652" s="69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</row>
    <row r="653" spans="1:25" ht="13" x14ac:dyDescent="0.15">
      <c r="A653" s="51"/>
      <c r="B653" s="51"/>
      <c r="C653" s="51"/>
      <c r="D653" s="69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</row>
    <row r="654" spans="1:25" ht="13" x14ac:dyDescent="0.15">
      <c r="A654" s="51"/>
      <c r="B654" s="51"/>
      <c r="C654" s="51"/>
      <c r="D654" s="69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</row>
    <row r="655" spans="1:25" ht="13" x14ac:dyDescent="0.15">
      <c r="A655" s="51"/>
      <c r="B655" s="51"/>
      <c r="C655" s="51"/>
      <c r="D655" s="69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</row>
    <row r="656" spans="1:25" ht="13" x14ac:dyDescent="0.15">
      <c r="A656" s="51"/>
      <c r="B656" s="51"/>
      <c r="C656" s="51"/>
      <c r="D656" s="69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</row>
    <row r="657" spans="1:25" ht="13" x14ac:dyDescent="0.15">
      <c r="A657" s="51"/>
      <c r="B657" s="51"/>
      <c r="C657" s="51"/>
      <c r="D657" s="69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</row>
    <row r="658" spans="1:25" ht="13" x14ac:dyDescent="0.15">
      <c r="A658" s="51"/>
      <c r="B658" s="51"/>
      <c r="C658" s="51"/>
      <c r="D658" s="69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</row>
    <row r="659" spans="1:25" ht="13" x14ac:dyDescent="0.15">
      <c r="A659" s="51"/>
      <c r="B659" s="51"/>
      <c r="C659" s="51"/>
      <c r="D659" s="69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</row>
    <row r="660" spans="1:25" ht="13" x14ac:dyDescent="0.15">
      <c r="A660" s="51"/>
      <c r="B660" s="51"/>
      <c r="C660" s="51"/>
      <c r="D660" s="69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</row>
    <row r="661" spans="1:25" ht="13" x14ac:dyDescent="0.15">
      <c r="A661" s="51"/>
      <c r="B661" s="51"/>
      <c r="C661" s="51"/>
      <c r="D661" s="69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</row>
    <row r="662" spans="1:25" ht="13" x14ac:dyDescent="0.15">
      <c r="A662" s="51"/>
      <c r="B662" s="51"/>
      <c r="C662" s="51"/>
      <c r="D662" s="69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</row>
    <row r="663" spans="1:25" ht="13" x14ac:dyDescent="0.15">
      <c r="A663" s="51"/>
      <c r="B663" s="51"/>
      <c r="C663" s="51"/>
      <c r="D663" s="69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</row>
    <row r="664" spans="1:25" ht="13" x14ac:dyDescent="0.15">
      <c r="A664" s="51"/>
      <c r="B664" s="51"/>
      <c r="C664" s="51"/>
      <c r="D664" s="69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</row>
    <row r="665" spans="1:25" ht="13" x14ac:dyDescent="0.15">
      <c r="A665" s="51"/>
      <c r="B665" s="51"/>
      <c r="C665" s="51"/>
      <c r="D665" s="69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</row>
    <row r="666" spans="1:25" ht="13" x14ac:dyDescent="0.15">
      <c r="A666" s="51"/>
      <c r="B666" s="51"/>
      <c r="C666" s="51"/>
      <c r="D666" s="69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</row>
    <row r="667" spans="1:25" ht="13" x14ac:dyDescent="0.15">
      <c r="A667" s="51"/>
      <c r="B667" s="51"/>
      <c r="C667" s="51"/>
      <c r="D667" s="69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</row>
    <row r="668" spans="1:25" ht="13" x14ac:dyDescent="0.15">
      <c r="A668" s="51"/>
      <c r="B668" s="51"/>
      <c r="C668" s="51"/>
      <c r="D668" s="69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</row>
    <row r="669" spans="1:25" ht="13" x14ac:dyDescent="0.15">
      <c r="A669" s="51"/>
      <c r="B669" s="51"/>
      <c r="C669" s="51"/>
      <c r="D669" s="69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</row>
    <row r="670" spans="1:25" ht="13" x14ac:dyDescent="0.15">
      <c r="A670" s="51"/>
      <c r="B670" s="51"/>
      <c r="C670" s="51"/>
      <c r="D670" s="69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</row>
    <row r="671" spans="1:25" ht="13" x14ac:dyDescent="0.15">
      <c r="A671" s="51"/>
      <c r="B671" s="51"/>
      <c r="C671" s="51"/>
      <c r="D671" s="69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</row>
    <row r="672" spans="1:25" ht="13" x14ac:dyDescent="0.15">
      <c r="A672" s="51"/>
      <c r="B672" s="51"/>
      <c r="C672" s="51"/>
      <c r="D672" s="69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</row>
    <row r="673" spans="1:25" ht="13" x14ac:dyDescent="0.15">
      <c r="A673" s="51"/>
      <c r="B673" s="51"/>
      <c r="C673" s="51"/>
      <c r="D673" s="69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</row>
    <row r="674" spans="1:25" ht="13" x14ac:dyDescent="0.15">
      <c r="A674" s="51"/>
      <c r="B674" s="51"/>
      <c r="C674" s="51"/>
      <c r="D674" s="69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</row>
    <row r="675" spans="1:25" ht="13" x14ac:dyDescent="0.15">
      <c r="A675" s="51"/>
      <c r="B675" s="51"/>
      <c r="C675" s="51"/>
      <c r="D675" s="69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</row>
    <row r="676" spans="1:25" ht="13" x14ac:dyDescent="0.15">
      <c r="A676" s="51"/>
      <c r="B676" s="51"/>
      <c r="C676" s="51"/>
      <c r="D676" s="69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</row>
    <row r="677" spans="1:25" ht="13" x14ac:dyDescent="0.15">
      <c r="A677" s="51"/>
      <c r="B677" s="51"/>
      <c r="C677" s="51"/>
      <c r="D677" s="69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</row>
    <row r="678" spans="1:25" ht="13" x14ac:dyDescent="0.15">
      <c r="A678" s="51"/>
      <c r="B678" s="51"/>
      <c r="C678" s="51"/>
      <c r="D678" s="69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</row>
    <row r="679" spans="1:25" ht="13" x14ac:dyDescent="0.15">
      <c r="A679" s="51"/>
      <c r="B679" s="51"/>
      <c r="C679" s="51"/>
      <c r="D679" s="69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</row>
    <row r="680" spans="1:25" ht="13" x14ac:dyDescent="0.15">
      <c r="A680" s="51"/>
      <c r="B680" s="51"/>
      <c r="C680" s="51"/>
      <c r="D680" s="69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</row>
    <row r="681" spans="1:25" ht="13" x14ac:dyDescent="0.15">
      <c r="A681" s="51"/>
      <c r="B681" s="51"/>
      <c r="C681" s="51"/>
      <c r="D681" s="69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</row>
    <row r="682" spans="1:25" ht="13" x14ac:dyDescent="0.15">
      <c r="A682" s="51"/>
      <c r="B682" s="51"/>
      <c r="C682" s="51"/>
      <c r="D682" s="69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</row>
    <row r="683" spans="1:25" ht="13" x14ac:dyDescent="0.15">
      <c r="A683" s="51"/>
      <c r="B683" s="51"/>
      <c r="C683" s="51"/>
      <c r="D683" s="69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</row>
    <row r="684" spans="1:25" ht="13" x14ac:dyDescent="0.15">
      <c r="A684" s="51"/>
      <c r="B684" s="51"/>
      <c r="C684" s="51"/>
      <c r="D684" s="69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</row>
    <row r="685" spans="1:25" ht="13" x14ac:dyDescent="0.15">
      <c r="A685" s="51"/>
      <c r="B685" s="51"/>
      <c r="C685" s="51"/>
      <c r="D685" s="69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</row>
    <row r="686" spans="1:25" ht="13" x14ac:dyDescent="0.15">
      <c r="A686" s="51"/>
      <c r="B686" s="51"/>
      <c r="C686" s="51"/>
      <c r="D686" s="69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</row>
    <row r="687" spans="1:25" ht="13" x14ac:dyDescent="0.15">
      <c r="A687" s="51"/>
      <c r="B687" s="51"/>
      <c r="C687" s="51"/>
      <c r="D687" s="69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</row>
    <row r="688" spans="1:25" ht="13" x14ac:dyDescent="0.15">
      <c r="A688" s="51"/>
      <c r="B688" s="51"/>
      <c r="C688" s="51"/>
      <c r="D688" s="69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</row>
    <row r="689" spans="1:25" ht="13" x14ac:dyDescent="0.15">
      <c r="A689" s="51"/>
      <c r="B689" s="51"/>
      <c r="C689" s="51"/>
      <c r="D689" s="69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</row>
    <row r="690" spans="1:25" ht="13" x14ac:dyDescent="0.15">
      <c r="A690" s="51"/>
      <c r="B690" s="51"/>
      <c r="C690" s="51"/>
      <c r="D690" s="69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</row>
    <row r="691" spans="1:25" ht="13" x14ac:dyDescent="0.15">
      <c r="A691" s="51"/>
      <c r="B691" s="51"/>
      <c r="C691" s="51"/>
      <c r="D691" s="69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</row>
    <row r="692" spans="1:25" ht="13" x14ac:dyDescent="0.15">
      <c r="A692" s="51"/>
      <c r="B692" s="51"/>
      <c r="C692" s="51"/>
      <c r="D692" s="69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</row>
    <row r="693" spans="1:25" ht="13" x14ac:dyDescent="0.15">
      <c r="A693" s="51"/>
      <c r="B693" s="51"/>
      <c r="C693" s="51"/>
      <c r="D693" s="69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</row>
    <row r="694" spans="1:25" ht="13" x14ac:dyDescent="0.15">
      <c r="A694" s="51"/>
      <c r="B694" s="51"/>
      <c r="C694" s="51"/>
      <c r="D694" s="69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</row>
    <row r="695" spans="1:25" ht="13" x14ac:dyDescent="0.15">
      <c r="A695" s="51"/>
      <c r="B695" s="51"/>
      <c r="C695" s="51"/>
      <c r="D695" s="69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</row>
    <row r="696" spans="1:25" ht="13" x14ac:dyDescent="0.15">
      <c r="A696" s="51"/>
      <c r="B696" s="51"/>
      <c r="C696" s="51"/>
      <c r="D696" s="69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</row>
    <row r="697" spans="1:25" ht="13" x14ac:dyDescent="0.15">
      <c r="A697" s="51"/>
      <c r="B697" s="51"/>
      <c r="C697" s="51"/>
      <c r="D697" s="69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</row>
    <row r="698" spans="1:25" ht="13" x14ac:dyDescent="0.15">
      <c r="A698" s="51"/>
      <c r="B698" s="51"/>
      <c r="C698" s="51"/>
      <c r="D698" s="69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</row>
    <row r="699" spans="1:25" ht="13" x14ac:dyDescent="0.15">
      <c r="A699" s="51"/>
      <c r="B699" s="51"/>
      <c r="C699" s="51"/>
      <c r="D699" s="69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</row>
    <row r="700" spans="1:25" ht="13" x14ac:dyDescent="0.15">
      <c r="A700" s="51"/>
      <c r="B700" s="51"/>
      <c r="C700" s="51"/>
      <c r="D700" s="69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</row>
    <row r="701" spans="1:25" ht="13" x14ac:dyDescent="0.15">
      <c r="A701" s="51"/>
      <c r="B701" s="51"/>
      <c r="C701" s="51"/>
      <c r="D701" s="69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</row>
    <row r="702" spans="1:25" ht="13" x14ac:dyDescent="0.15">
      <c r="A702" s="51"/>
      <c r="B702" s="51"/>
      <c r="C702" s="51"/>
      <c r="D702" s="69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</row>
    <row r="703" spans="1:25" ht="13" x14ac:dyDescent="0.15">
      <c r="A703" s="51"/>
      <c r="B703" s="51"/>
      <c r="C703" s="51"/>
      <c r="D703" s="69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</row>
    <row r="704" spans="1:25" ht="13" x14ac:dyDescent="0.15">
      <c r="A704" s="51"/>
      <c r="B704" s="51"/>
      <c r="C704" s="51"/>
      <c r="D704" s="69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</row>
    <row r="705" spans="1:25" ht="13" x14ac:dyDescent="0.15">
      <c r="A705" s="51"/>
      <c r="B705" s="51"/>
      <c r="C705" s="51"/>
      <c r="D705" s="69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</row>
    <row r="706" spans="1:25" ht="13" x14ac:dyDescent="0.15">
      <c r="A706" s="51"/>
      <c r="B706" s="51"/>
      <c r="C706" s="51"/>
      <c r="D706" s="69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</row>
    <row r="707" spans="1:25" ht="13" x14ac:dyDescent="0.15">
      <c r="A707" s="51"/>
      <c r="B707" s="51"/>
      <c r="C707" s="51"/>
      <c r="D707" s="69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</row>
    <row r="708" spans="1:25" ht="13" x14ac:dyDescent="0.15">
      <c r="A708" s="51"/>
      <c r="B708" s="51"/>
      <c r="C708" s="51"/>
      <c r="D708" s="69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</row>
    <row r="709" spans="1:25" ht="13" x14ac:dyDescent="0.15">
      <c r="A709" s="51"/>
      <c r="B709" s="51"/>
      <c r="C709" s="51"/>
      <c r="D709" s="69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</row>
    <row r="710" spans="1:25" ht="13" x14ac:dyDescent="0.15">
      <c r="A710" s="51"/>
      <c r="B710" s="51"/>
      <c r="C710" s="51"/>
      <c r="D710" s="69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</row>
    <row r="711" spans="1:25" ht="13" x14ac:dyDescent="0.15">
      <c r="A711" s="51"/>
      <c r="B711" s="51"/>
      <c r="C711" s="51"/>
      <c r="D711" s="69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</row>
    <row r="712" spans="1:25" ht="13" x14ac:dyDescent="0.15">
      <c r="A712" s="51"/>
      <c r="B712" s="51"/>
      <c r="C712" s="51"/>
      <c r="D712" s="69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</row>
    <row r="713" spans="1:25" ht="13" x14ac:dyDescent="0.15">
      <c r="A713" s="51"/>
      <c r="B713" s="51"/>
      <c r="C713" s="51"/>
      <c r="D713" s="69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</row>
    <row r="714" spans="1:25" ht="13" x14ac:dyDescent="0.15">
      <c r="A714" s="51"/>
      <c r="B714" s="51"/>
      <c r="C714" s="51"/>
      <c r="D714" s="69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</row>
    <row r="715" spans="1:25" ht="13" x14ac:dyDescent="0.15">
      <c r="A715" s="51"/>
      <c r="B715" s="51"/>
      <c r="C715" s="51"/>
      <c r="D715" s="69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</row>
    <row r="716" spans="1:25" ht="13" x14ac:dyDescent="0.15">
      <c r="A716" s="51"/>
      <c r="B716" s="51"/>
      <c r="C716" s="51"/>
      <c r="D716" s="69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</row>
    <row r="717" spans="1:25" ht="13" x14ac:dyDescent="0.15">
      <c r="A717" s="51"/>
      <c r="B717" s="51"/>
      <c r="C717" s="51"/>
      <c r="D717" s="69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</row>
    <row r="718" spans="1:25" ht="13" x14ac:dyDescent="0.15">
      <c r="A718" s="51"/>
      <c r="B718" s="51"/>
      <c r="C718" s="51"/>
      <c r="D718" s="69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</row>
    <row r="719" spans="1:25" ht="13" x14ac:dyDescent="0.15">
      <c r="A719" s="51"/>
      <c r="B719" s="51"/>
      <c r="C719" s="51"/>
      <c r="D719" s="69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</row>
    <row r="720" spans="1:25" ht="13" x14ac:dyDescent="0.15">
      <c r="A720" s="51"/>
      <c r="B720" s="51"/>
      <c r="C720" s="51"/>
      <c r="D720" s="69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</row>
    <row r="721" spans="1:25" ht="13" x14ac:dyDescent="0.15">
      <c r="A721" s="51"/>
      <c r="B721" s="51"/>
      <c r="C721" s="51"/>
      <c r="D721" s="69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</row>
    <row r="722" spans="1:25" ht="13" x14ac:dyDescent="0.15">
      <c r="A722" s="51"/>
      <c r="B722" s="51"/>
      <c r="C722" s="51"/>
      <c r="D722" s="69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</row>
    <row r="723" spans="1:25" ht="13" x14ac:dyDescent="0.15">
      <c r="A723" s="51"/>
      <c r="B723" s="51"/>
      <c r="C723" s="51"/>
      <c r="D723" s="69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</row>
    <row r="724" spans="1:25" ht="13" x14ac:dyDescent="0.15">
      <c r="A724" s="51"/>
      <c r="B724" s="51"/>
      <c r="C724" s="51"/>
      <c r="D724" s="69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</row>
    <row r="725" spans="1:25" ht="13" x14ac:dyDescent="0.15">
      <c r="A725" s="51"/>
      <c r="B725" s="51"/>
      <c r="C725" s="51"/>
      <c r="D725" s="69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</row>
    <row r="726" spans="1:25" ht="13" x14ac:dyDescent="0.15">
      <c r="A726" s="51"/>
      <c r="B726" s="51"/>
      <c r="C726" s="51"/>
      <c r="D726" s="69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</row>
    <row r="727" spans="1:25" ht="13" x14ac:dyDescent="0.15">
      <c r="A727" s="51"/>
      <c r="B727" s="51"/>
      <c r="C727" s="51"/>
      <c r="D727" s="69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</row>
    <row r="728" spans="1:25" ht="13" x14ac:dyDescent="0.15">
      <c r="A728" s="51"/>
      <c r="B728" s="51"/>
      <c r="C728" s="51"/>
      <c r="D728" s="69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</row>
    <row r="729" spans="1:25" ht="13" x14ac:dyDescent="0.15">
      <c r="A729" s="51"/>
      <c r="B729" s="51"/>
      <c r="C729" s="51"/>
      <c r="D729" s="69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</row>
    <row r="730" spans="1:25" ht="13" x14ac:dyDescent="0.15">
      <c r="A730" s="51"/>
      <c r="B730" s="51"/>
      <c r="C730" s="51"/>
      <c r="D730" s="69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</row>
    <row r="731" spans="1:25" ht="13" x14ac:dyDescent="0.15">
      <c r="A731" s="51"/>
      <c r="B731" s="51"/>
      <c r="C731" s="51"/>
      <c r="D731" s="69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</row>
    <row r="732" spans="1:25" ht="13" x14ac:dyDescent="0.15">
      <c r="A732" s="51"/>
      <c r="B732" s="51"/>
      <c r="C732" s="51"/>
      <c r="D732" s="69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</row>
    <row r="733" spans="1:25" ht="13" x14ac:dyDescent="0.15">
      <c r="A733" s="51"/>
      <c r="B733" s="51"/>
      <c r="C733" s="51"/>
      <c r="D733" s="69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</row>
    <row r="734" spans="1:25" ht="13" x14ac:dyDescent="0.15">
      <c r="A734" s="51"/>
      <c r="B734" s="51"/>
      <c r="C734" s="51"/>
      <c r="D734" s="69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</row>
    <row r="735" spans="1:25" ht="13" x14ac:dyDescent="0.15">
      <c r="A735" s="51"/>
      <c r="B735" s="51"/>
      <c r="C735" s="51"/>
      <c r="D735" s="69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</row>
    <row r="736" spans="1:25" ht="13" x14ac:dyDescent="0.15">
      <c r="A736" s="51"/>
      <c r="B736" s="51"/>
      <c r="C736" s="51"/>
      <c r="D736" s="69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</row>
    <row r="737" spans="1:25" ht="13" x14ac:dyDescent="0.15">
      <c r="A737" s="51"/>
      <c r="B737" s="51"/>
      <c r="C737" s="51"/>
      <c r="D737" s="69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</row>
    <row r="738" spans="1:25" ht="13" x14ac:dyDescent="0.15">
      <c r="A738" s="51"/>
      <c r="B738" s="51"/>
      <c r="C738" s="51"/>
      <c r="D738" s="69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</row>
    <row r="739" spans="1:25" ht="13" x14ac:dyDescent="0.15">
      <c r="A739" s="51"/>
      <c r="B739" s="51"/>
      <c r="C739" s="51"/>
      <c r="D739" s="69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</row>
    <row r="740" spans="1:25" ht="13" x14ac:dyDescent="0.15">
      <c r="A740" s="51"/>
      <c r="B740" s="51"/>
      <c r="C740" s="51"/>
      <c r="D740" s="69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</row>
    <row r="741" spans="1:25" ht="13" x14ac:dyDescent="0.15">
      <c r="A741" s="51"/>
      <c r="B741" s="51"/>
      <c r="C741" s="51"/>
      <c r="D741" s="69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</row>
    <row r="742" spans="1:25" ht="13" x14ac:dyDescent="0.15">
      <c r="A742" s="51"/>
      <c r="B742" s="51"/>
      <c r="C742" s="51"/>
      <c r="D742" s="69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</row>
    <row r="743" spans="1:25" ht="13" x14ac:dyDescent="0.15">
      <c r="A743" s="51"/>
      <c r="B743" s="51"/>
      <c r="C743" s="51"/>
      <c r="D743" s="69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</row>
    <row r="744" spans="1:25" ht="13" x14ac:dyDescent="0.15">
      <c r="A744" s="51"/>
      <c r="B744" s="51"/>
      <c r="C744" s="51"/>
      <c r="D744" s="69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</row>
    <row r="745" spans="1:25" ht="13" x14ac:dyDescent="0.15">
      <c r="A745" s="51"/>
      <c r="B745" s="51"/>
      <c r="C745" s="51"/>
      <c r="D745" s="69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</row>
    <row r="746" spans="1:25" ht="13" x14ac:dyDescent="0.15">
      <c r="A746" s="51"/>
      <c r="B746" s="51"/>
      <c r="C746" s="51"/>
      <c r="D746" s="69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</row>
    <row r="747" spans="1:25" ht="13" x14ac:dyDescent="0.15">
      <c r="A747" s="51"/>
      <c r="B747" s="51"/>
      <c r="C747" s="51"/>
      <c r="D747" s="69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</row>
    <row r="748" spans="1:25" ht="13" x14ac:dyDescent="0.15">
      <c r="A748" s="51"/>
      <c r="B748" s="51"/>
      <c r="C748" s="51"/>
      <c r="D748" s="69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</row>
    <row r="749" spans="1:25" ht="13" x14ac:dyDescent="0.15">
      <c r="A749" s="51"/>
      <c r="B749" s="51"/>
      <c r="C749" s="51"/>
      <c r="D749" s="69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</row>
    <row r="750" spans="1:25" ht="13" x14ac:dyDescent="0.15">
      <c r="A750" s="51"/>
      <c r="B750" s="51"/>
      <c r="C750" s="51"/>
      <c r="D750" s="69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</row>
    <row r="751" spans="1:25" ht="13" x14ac:dyDescent="0.15">
      <c r="A751" s="51"/>
      <c r="B751" s="51"/>
      <c r="C751" s="51"/>
      <c r="D751" s="69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</row>
    <row r="752" spans="1:25" ht="13" x14ac:dyDescent="0.15">
      <c r="A752" s="51"/>
      <c r="B752" s="51"/>
      <c r="C752" s="51"/>
      <c r="D752" s="69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</row>
    <row r="753" spans="1:25" ht="13" x14ac:dyDescent="0.15">
      <c r="A753" s="51"/>
      <c r="B753" s="51"/>
      <c r="C753" s="51"/>
      <c r="D753" s="69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</row>
    <row r="754" spans="1:25" ht="13" x14ac:dyDescent="0.15">
      <c r="A754" s="51"/>
      <c r="B754" s="51"/>
      <c r="C754" s="51"/>
      <c r="D754" s="69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</row>
    <row r="755" spans="1:25" ht="13" x14ac:dyDescent="0.15">
      <c r="A755" s="51"/>
      <c r="B755" s="51"/>
      <c r="C755" s="51"/>
      <c r="D755" s="69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</row>
    <row r="756" spans="1:25" ht="13" x14ac:dyDescent="0.15">
      <c r="A756" s="51"/>
      <c r="B756" s="51"/>
      <c r="C756" s="51"/>
      <c r="D756" s="69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</row>
    <row r="757" spans="1:25" ht="13" x14ac:dyDescent="0.15">
      <c r="A757" s="51"/>
      <c r="B757" s="51"/>
      <c r="C757" s="51"/>
      <c r="D757" s="69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</row>
    <row r="758" spans="1:25" ht="13" x14ac:dyDescent="0.15">
      <c r="A758" s="51"/>
      <c r="B758" s="51"/>
      <c r="C758" s="51"/>
      <c r="D758" s="69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</row>
    <row r="759" spans="1:25" ht="13" x14ac:dyDescent="0.15">
      <c r="A759" s="51"/>
      <c r="B759" s="51"/>
      <c r="C759" s="51"/>
      <c r="D759" s="69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</row>
    <row r="760" spans="1:25" ht="13" x14ac:dyDescent="0.15">
      <c r="A760" s="51"/>
      <c r="B760" s="51"/>
      <c r="C760" s="51"/>
      <c r="D760" s="69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</row>
    <row r="761" spans="1:25" ht="13" x14ac:dyDescent="0.15">
      <c r="A761" s="51"/>
      <c r="B761" s="51"/>
      <c r="C761" s="51"/>
      <c r="D761" s="69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</row>
    <row r="762" spans="1:25" ht="13" x14ac:dyDescent="0.15">
      <c r="A762" s="51"/>
      <c r="B762" s="51"/>
      <c r="C762" s="51"/>
      <c r="D762" s="69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</row>
    <row r="763" spans="1:25" ht="13" x14ac:dyDescent="0.15">
      <c r="A763" s="51"/>
      <c r="B763" s="51"/>
      <c r="C763" s="51"/>
      <c r="D763" s="69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</row>
    <row r="764" spans="1:25" ht="13" x14ac:dyDescent="0.15">
      <c r="A764" s="51"/>
      <c r="B764" s="51"/>
      <c r="C764" s="51"/>
      <c r="D764" s="69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</row>
    <row r="765" spans="1:25" ht="13" x14ac:dyDescent="0.15">
      <c r="A765" s="51"/>
      <c r="B765" s="51"/>
      <c r="C765" s="51"/>
      <c r="D765" s="69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</row>
    <row r="766" spans="1:25" ht="13" x14ac:dyDescent="0.15">
      <c r="A766" s="51"/>
      <c r="B766" s="51"/>
      <c r="C766" s="51"/>
      <c r="D766" s="69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</row>
    <row r="767" spans="1:25" ht="13" x14ac:dyDescent="0.15">
      <c r="A767" s="51"/>
      <c r="B767" s="51"/>
      <c r="C767" s="51"/>
      <c r="D767" s="69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</row>
    <row r="768" spans="1:25" ht="13" x14ac:dyDescent="0.15">
      <c r="A768" s="51"/>
      <c r="B768" s="51"/>
      <c r="C768" s="51"/>
      <c r="D768" s="69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</row>
    <row r="769" spans="1:25" ht="13" x14ac:dyDescent="0.15">
      <c r="A769" s="51"/>
      <c r="B769" s="51"/>
      <c r="C769" s="51"/>
      <c r="D769" s="69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</row>
    <row r="770" spans="1:25" ht="13" x14ac:dyDescent="0.15">
      <c r="A770" s="51"/>
      <c r="B770" s="51"/>
      <c r="C770" s="51"/>
      <c r="D770" s="69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</row>
    <row r="771" spans="1:25" ht="13" x14ac:dyDescent="0.15">
      <c r="A771" s="51"/>
      <c r="B771" s="51"/>
      <c r="C771" s="51"/>
      <c r="D771" s="69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</row>
    <row r="772" spans="1:25" ht="13" x14ac:dyDescent="0.15">
      <c r="A772" s="51"/>
      <c r="B772" s="51"/>
      <c r="C772" s="51"/>
      <c r="D772" s="69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</row>
    <row r="773" spans="1:25" ht="13" x14ac:dyDescent="0.15">
      <c r="A773" s="51"/>
      <c r="B773" s="51"/>
      <c r="C773" s="51"/>
      <c r="D773" s="69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</row>
    <row r="774" spans="1:25" ht="13" x14ac:dyDescent="0.15">
      <c r="A774" s="51"/>
      <c r="B774" s="51"/>
      <c r="C774" s="51"/>
      <c r="D774" s="69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</row>
    <row r="775" spans="1:25" ht="13" x14ac:dyDescent="0.15">
      <c r="A775" s="51"/>
      <c r="B775" s="51"/>
      <c r="C775" s="51"/>
      <c r="D775" s="69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</row>
    <row r="776" spans="1:25" ht="13" x14ac:dyDescent="0.15">
      <c r="A776" s="51"/>
      <c r="B776" s="51"/>
      <c r="C776" s="51"/>
      <c r="D776" s="69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</row>
    <row r="777" spans="1:25" ht="13" x14ac:dyDescent="0.15">
      <c r="A777" s="51"/>
      <c r="B777" s="51"/>
      <c r="C777" s="51"/>
      <c r="D777" s="69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</row>
    <row r="778" spans="1:25" ht="13" x14ac:dyDescent="0.15">
      <c r="A778" s="51"/>
      <c r="B778" s="51"/>
      <c r="C778" s="51"/>
      <c r="D778" s="69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</row>
    <row r="779" spans="1:25" ht="13" x14ac:dyDescent="0.15">
      <c r="A779" s="51"/>
      <c r="B779" s="51"/>
      <c r="C779" s="51"/>
      <c r="D779" s="69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</row>
    <row r="780" spans="1:25" ht="13" x14ac:dyDescent="0.15">
      <c r="A780" s="51"/>
      <c r="B780" s="51"/>
      <c r="C780" s="51"/>
      <c r="D780" s="69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</row>
    <row r="781" spans="1:25" ht="13" x14ac:dyDescent="0.15">
      <c r="A781" s="51"/>
      <c r="B781" s="51"/>
      <c r="C781" s="51"/>
      <c r="D781" s="69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</row>
    <row r="782" spans="1:25" ht="13" x14ac:dyDescent="0.15">
      <c r="A782" s="51"/>
      <c r="B782" s="51"/>
      <c r="C782" s="51"/>
      <c r="D782" s="69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</row>
    <row r="783" spans="1:25" ht="13" x14ac:dyDescent="0.15">
      <c r="A783" s="51"/>
      <c r="B783" s="51"/>
      <c r="C783" s="51"/>
      <c r="D783" s="69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</row>
    <row r="784" spans="1:25" ht="13" x14ac:dyDescent="0.15">
      <c r="A784" s="51"/>
      <c r="B784" s="51"/>
      <c r="C784" s="51"/>
      <c r="D784" s="69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</row>
    <row r="785" spans="1:25" ht="13" x14ac:dyDescent="0.15">
      <c r="A785" s="51"/>
      <c r="B785" s="51"/>
      <c r="C785" s="51"/>
      <c r="D785" s="69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</row>
    <row r="786" spans="1:25" ht="13" x14ac:dyDescent="0.15">
      <c r="A786" s="51"/>
      <c r="B786" s="51"/>
      <c r="C786" s="51"/>
      <c r="D786" s="69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</row>
    <row r="787" spans="1:25" ht="13" x14ac:dyDescent="0.15">
      <c r="A787" s="51"/>
      <c r="B787" s="51"/>
      <c r="C787" s="51"/>
      <c r="D787" s="69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</row>
    <row r="788" spans="1:25" ht="13" x14ac:dyDescent="0.15">
      <c r="A788" s="51"/>
      <c r="B788" s="51"/>
      <c r="C788" s="51"/>
      <c r="D788" s="69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</row>
    <row r="789" spans="1:25" ht="13" x14ac:dyDescent="0.15">
      <c r="A789" s="51"/>
      <c r="B789" s="51"/>
      <c r="C789" s="51"/>
      <c r="D789" s="69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</row>
    <row r="790" spans="1:25" ht="13" x14ac:dyDescent="0.15">
      <c r="A790" s="51"/>
      <c r="B790" s="51"/>
      <c r="C790" s="51"/>
      <c r="D790" s="69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</row>
    <row r="791" spans="1:25" ht="13" x14ac:dyDescent="0.15">
      <c r="A791" s="51"/>
      <c r="B791" s="51"/>
      <c r="C791" s="51"/>
      <c r="D791" s="69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</row>
    <row r="792" spans="1:25" ht="13" x14ac:dyDescent="0.15">
      <c r="A792" s="51"/>
      <c r="B792" s="51"/>
      <c r="C792" s="51"/>
      <c r="D792" s="69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</row>
    <row r="793" spans="1:25" ht="13" x14ac:dyDescent="0.15">
      <c r="A793" s="51"/>
      <c r="B793" s="51"/>
      <c r="C793" s="51"/>
      <c r="D793" s="69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</row>
    <row r="794" spans="1:25" ht="13" x14ac:dyDescent="0.15">
      <c r="A794" s="51"/>
      <c r="B794" s="51"/>
      <c r="C794" s="51"/>
      <c r="D794" s="69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</row>
    <row r="795" spans="1:25" ht="13" x14ac:dyDescent="0.15">
      <c r="A795" s="51"/>
      <c r="B795" s="51"/>
      <c r="C795" s="51"/>
      <c r="D795" s="69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</row>
    <row r="796" spans="1:25" ht="13" x14ac:dyDescent="0.15">
      <c r="A796" s="51"/>
      <c r="B796" s="51"/>
      <c r="C796" s="51"/>
      <c r="D796" s="69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</row>
    <row r="797" spans="1:25" ht="13" x14ac:dyDescent="0.15">
      <c r="A797" s="51"/>
      <c r="B797" s="51"/>
      <c r="C797" s="51"/>
      <c r="D797" s="69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</row>
    <row r="798" spans="1:25" ht="13" x14ac:dyDescent="0.15">
      <c r="A798" s="51"/>
      <c r="B798" s="51"/>
      <c r="C798" s="51"/>
      <c r="D798" s="69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</row>
    <row r="799" spans="1:25" ht="13" x14ac:dyDescent="0.15">
      <c r="A799" s="51"/>
      <c r="B799" s="51"/>
      <c r="C799" s="51"/>
      <c r="D799" s="69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</row>
    <row r="800" spans="1:25" ht="13" x14ac:dyDescent="0.15">
      <c r="A800" s="51"/>
      <c r="B800" s="51"/>
      <c r="C800" s="51"/>
      <c r="D800" s="69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</row>
    <row r="801" spans="1:25" ht="13" x14ac:dyDescent="0.15">
      <c r="A801" s="51"/>
      <c r="B801" s="51"/>
      <c r="C801" s="51"/>
      <c r="D801" s="69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</row>
    <row r="802" spans="1:25" ht="13" x14ac:dyDescent="0.15">
      <c r="A802" s="51"/>
      <c r="B802" s="51"/>
      <c r="C802" s="51"/>
      <c r="D802" s="69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</row>
    <row r="803" spans="1:25" ht="13" x14ac:dyDescent="0.15">
      <c r="A803" s="51"/>
      <c r="B803" s="51"/>
      <c r="C803" s="51"/>
      <c r="D803" s="69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</row>
    <row r="804" spans="1:25" ht="13" x14ac:dyDescent="0.15">
      <c r="A804" s="51"/>
      <c r="B804" s="51"/>
      <c r="C804" s="51"/>
      <c r="D804" s="69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</row>
    <row r="805" spans="1:25" ht="13" x14ac:dyDescent="0.15">
      <c r="A805" s="51"/>
      <c r="B805" s="51"/>
      <c r="C805" s="51"/>
      <c r="D805" s="69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</row>
    <row r="806" spans="1:25" ht="13" x14ac:dyDescent="0.15">
      <c r="A806" s="51"/>
      <c r="B806" s="51"/>
      <c r="C806" s="51"/>
      <c r="D806" s="69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</row>
    <row r="807" spans="1:25" ht="13" x14ac:dyDescent="0.15">
      <c r="A807" s="51"/>
      <c r="B807" s="51"/>
      <c r="C807" s="51"/>
      <c r="D807" s="69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</row>
    <row r="808" spans="1:25" ht="13" x14ac:dyDescent="0.15">
      <c r="A808" s="51"/>
      <c r="B808" s="51"/>
      <c r="C808" s="51"/>
      <c r="D808" s="69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</row>
    <row r="809" spans="1:25" ht="13" x14ac:dyDescent="0.15">
      <c r="A809" s="51"/>
      <c r="B809" s="51"/>
      <c r="C809" s="51"/>
      <c r="D809" s="69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</row>
    <row r="810" spans="1:25" ht="13" x14ac:dyDescent="0.15">
      <c r="A810" s="51"/>
      <c r="B810" s="51"/>
      <c r="C810" s="51"/>
      <c r="D810" s="69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</row>
    <row r="811" spans="1:25" ht="13" x14ac:dyDescent="0.15">
      <c r="A811" s="51"/>
      <c r="B811" s="51"/>
      <c r="C811" s="51"/>
      <c r="D811" s="69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</row>
    <row r="812" spans="1:25" ht="13" x14ac:dyDescent="0.15">
      <c r="A812" s="51"/>
      <c r="B812" s="51"/>
      <c r="C812" s="51"/>
      <c r="D812" s="69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</row>
    <row r="813" spans="1:25" ht="13" x14ac:dyDescent="0.15">
      <c r="A813" s="51"/>
      <c r="B813" s="51"/>
      <c r="C813" s="51"/>
      <c r="D813" s="69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</row>
    <row r="814" spans="1:25" ht="13" x14ac:dyDescent="0.15">
      <c r="A814" s="51"/>
      <c r="B814" s="51"/>
      <c r="C814" s="51"/>
      <c r="D814" s="69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</row>
    <row r="815" spans="1:25" ht="13" x14ac:dyDescent="0.15">
      <c r="A815" s="51"/>
      <c r="B815" s="51"/>
      <c r="C815" s="51"/>
      <c r="D815" s="69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</row>
    <row r="816" spans="1:25" ht="13" x14ac:dyDescent="0.15">
      <c r="A816" s="51"/>
      <c r="B816" s="51"/>
      <c r="C816" s="51"/>
      <c r="D816" s="69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</row>
    <row r="817" spans="1:25" ht="13" x14ac:dyDescent="0.15">
      <c r="A817" s="51"/>
      <c r="B817" s="51"/>
      <c r="C817" s="51"/>
      <c r="D817" s="69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</row>
    <row r="818" spans="1:25" ht="13" x14ac:dyDescent="0.15">
      <c r="A818" s="51"/>
      <c r="B818" s="51"/>
      <c r="C818" s="51"/>
      <c r="D818" s="69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</row>
    <row r="819" spans="1:25" ht="13" x14ac:dyDescent="0.15">
      <c r="A819" s="51"/>
      <c r="B819" s="51"/>
      <c r="C819" s="51"/>
      <c r="D819" s="69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</row>
    <row r="820" spans="1:25" ht="13" x14ac:dyDescent="0.15">
      <c r="A820" s="51"/>
      <c r="B820" s="51"/>
      <c r="C820" s="51"/>
      <c r="D820" s="69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</row>
    <row r="821" spans="1:25" ht="13" x14ac:dyDescent="0.15">
      <c r="A821" s="51"/>
      <c r="B821" s="51"/>
      <c r="C821" s="51"/>
      <c r="D821" s="69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</row>
    <row r="822" spans="1:25" ht="13" x14ac:dyDescent="0.15">
      <c r="A822" s="51"/>
      <c r="B822" s="51"/>
      <c r="C822" s="51"/>
      <c r="D822" s="69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</row>
    <row r="823" spans="1:25" ht="13" x14ac:dyDescent="0.15">
      <c r="A823" s="51"/>
      <c r="B823" s="51"/>
      <c r="C823" s="51"/>
      <c r="D823" s="69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</row>
    <row r="824" spans="1:25" ht="13" x14ac:dyDescent="0.15">
      <c r="A824" s="51"/>
      <c r="B824" s="51"/>
      <c r="C824" s="51"/>
      <c r="D824" s="69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</row>
    <row r="825" spans="1:25" ht="13" x14ac:dyDescent="0.15">
      <c r="A825" s="51"/>
      <c r="B825" s="51"/>
      <c r="C825" s="51"/>
      <c r="D825" s="69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</row>
    <row r="826" spans="1:25" ht="13" x14ac:dyDescent="0.15">
      <c r="A826" s="51"/>
      <c r="B826" s="51"/>
      <c r="C826" s="51"/>
      <c r="D826" s="69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</row>
    <row r="827" spans="1:25" ht="13" x14ac:dyDescent="0.15">
      <c r="A827" s="51"/>
      <c r="B827" s="51"/>
      <c r="C827" s="51"/>
      <c r="D827" s="69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</row>
    <row r="828" spans="1:25" ht="13" x14ac:dyDescent="0.15">
      <c r="A828" s="51"/>
      <c r="B828" s="51"/>
      <c r="C828" s="51"/>
      <c r="D828" s="69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</row>
    <row r="829" spans="1:25" ht="13" x14ac:dyDescent="0.15">
      <c r="A829" s="51"/>
      <c r="B829" s="51"/>
      <c r="C829" s="51"/>
      <c r="D829" s="69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</row>
    <row r="830" spans="1:25" ht="13" x14ac:dyDescent="0.15">
      <c r="A830" s="51"/>
      <c r="B830" s="51"/>
      <c r="C830" s="51"/>
      <c r="D830" s="69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</row>
    <row r="831" spans="1:25" ht="13" x14ac:dyDescent="0.15">
      <c r="A831" s="51"/>
      <c r="B831" s="51"/>
      <c r="C831" s="51"/>
      <c r="D831" s="69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</row>
    <row r="832" spans="1:25" ht="13" x14ac:dyDescent="0.15">
      <c r="A832" s="51"/>
      <c r="B832" s="51"/>
      <c r="C832" s="51"/>
      <c r="D832" s="69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</row>
    <row r="833" spans="1:25" ht="13" x14ac:dyDescent="0.15">
      <c r="A833" s="51"/>
      <c r="B833" s="51"/>
      <c r="C833" s="51"/>
      <c r="D833" s="69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</row>
    <row r="834" spans="1:25" ht="13" x14ac:dyDescent="0.15">
      <c r="A834" s="51"/>
      <c r="B834" s="51"/>
      <c r="C834" s="51"/>
      <c r="D834" s="69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</row>
    <row r="835" spans="1:25" ht="13" x14ac:dyDescent="0.15">
      <c r="A835" s="51"/>
      <c r="B835" s="51"/>
      <c r="C835" s="51"/>
      <c r="D835" s="69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</row>
    <row r="836" spans="1:25" ht="13" x14ac:dyDescent="0.15">
      <c r="A836" s="51"/>
      <c r="B836" s="51"/>
      <c r="C836" s="51"/>
      <c r="D836" s="69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</row>
    <row r="837" spans="1:25" ht="13" x14ac:dyDescent="0.15">
      <c r="A837" s="51"/>
      <c r="B837" s="51"/>
      <c r="C837" s="51"/>
      <c r="D837" s="69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</row>
    <row r="838" spans="1:25" ht="13" x14ac:dyDescent="0.15">
      <c r="A838" s="51"/>
      <c r="B838" s="51"/>
      <c r="C838" s="51"/>
      <c r="D838" s="69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</row>
    <row r="839" spans="1:25" ht="13" x14ac:dyDescent="0.15">
      <c r="A839" s="51"/>
      <c r="B839" s="51"/>
      <c r="C839" s="51"/>
      <c r="D839" s="69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</row>
    <row r="840" spans="1:25" ht="13" x14ac:dyDescent="0.15">
      <c r="A840" s="51"/>
      <c r="B840" s="51"/>
      <c r="C840" s="51"/>
      <c r="D840" s="69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</row>
    <row r="841" spans="1:25" ht="13" x14ac:dyDescent="0.15">
      <c r="A841" s="51"/>
      <c r="B841" s="51"/>
      <c r="C841" s="51"/>
      <c r="D841" s="69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</row>
    <row r="842" spans="1:25" ht="13" x14ac:dyDescent="0.15">
      <c r="A842" s="51"/>
      <c r="B842" s="51"/>
      <c r="C842" s="51"/>
      <c r="D842" s="69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</row>
    <row r="843" spans="1:25" ht="13" x14ac:dyDescent="0.15">
      <c r="A843" s="51"/>
      <c r="B843" s="51"/>
      <c r="C843" s="51"/>
      <c r="D843" s="69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</row>
    <row r="844" spans="1:25" ht="13" x14ac:dyDescent="0.15">
      <c r="A844" s="51"/>
      <c r="B844" s="51"/>
      <c r="C844" s="51"/>
      <c r="D844" s="69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</row>
    <row r="845" spans="1:25" ht="13" x14ac:dyDescent="0.15">
      <c r="A845" s="51"/>
      <c r="B845" s="51"/>
      <c r="C845" s="51"/>
      <c r="D845" s="69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</row>
    <row r="846" spans="1:25" ht="13" x14ac:dyDescent="0.15">
      <c r="A846" s="51"/>
      <c r="B846" s="51"/>
      <c r="C846" s="51"/>
      <c r="D846" s="69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</row>
    <row r="847" spans="1:25" ht="13" x14ac:dyDescent="0.15">
      <c r="A847" s="51"/>
      <c r="B847" s="51"/>
      <c r="C847" s="51"/>
      <c r="D847" s="69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</row>
    <row r="848" spans="1:25" ht="13" x14ac:dyDescent="0.15">
      <c r="A848" s="51"/>
      <c r="B848" s="51"/>
      <c r="C848" s="51"/>
      <c r="D848" s="69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</row>
    <row r="849" spans="1:25" ht="13" x14ac:dyDescent="0.15">
      <c r="A849" s="51"/>
      <c r="B849" s="51"/>
      <c r="C849" s="51"/>
      <c r="D849" s="69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</row>
    <row r="850" spans="1:25" ht="13" x14ac:dyDescent="0.15">
      <c r="A850" s="51"/>
      <c r="B850" s="51"/>
      <c r="C850" s="51"/>
      <c r="D850" s="69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</row>
    <row r="851" spans="1:25" ht="13" x14ac:dyDescent="0.15">
      <c r="A851" s="51"/>
      <c r="B851" s="51"/>
      <c r="C851" s="51"/>
      <c r="D851" s="69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</row>
    <row r="852" spans="1:25" ht="13" x14ac:dyDescent="0.15">
      <c r="A852" s="51"/>
      <c r="B852" s="51"/>
      <c r="C852" s="51"/>
      <c r="D852" s="69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</row>
    <row r="853" spans="1:25" ht="13" x14ac:dyDescent="0.15">
      <c r="A853" s="51"/>
      <c r="B853" s="51"/>
      <c r="C853" s="51"/>
      <c r="D853" s="69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</row>
    <row r="854" spans="1:25" ht="13" x14ac:dyDescent="0.15">
      <c r="A854" s="51"/>
      <c r="B854" s="51"/>
      <c r="C854" s="51"/>
      <c r="D854" s="69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</row>
    <row r="855" spans="1:25" ht="13" x14ac:dyDescent="0.15">
      <c r="A855" s="51"/>
      <c r="B855" s="51"/>
      <c r="C855" s="51"/>
      <c r="D855" s="69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</row>
    <row r="856" spans="1:25" ht="13" x14ac:dyDescent="0.15">
      <c r="A856" s="51"/>
      <c r="B856" s="51"/>
      <c r="C856" s="51"/>
      <c r="D856" s="69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</row>
    <row r="857" spans="1:25" ht="13" x14ac:dyDescent="0.15">
      <c r="A857" s="51"/>
      <c r="B857" s="51"/>
      <c r="C857" s="51"/>
      <c r="D857" s="69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</row>
    <row r="858" spans="1:25" ht="13" x14ac:dyDescent="0.15">
      <c r="A858" s="51"/>
      <c r="B858" s="51"/>
      <c r="C858" s="51"/>
      <c r="D858" s="69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</row>
    <row r="859" spans="1:25" ht="13" x14ac:dyDescent="0.15">
      <c r="A859" s="51"/>
      <c r="B859" s="51"/>
      <c r="C859" s="51"/>
      <c r="D859" s="69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</row>
    <row r="860" spans="1:25" ht="13" x14ac:dyDescent="0.15">
      <c r="A860" s="51"/>
      <c r="B860" s="51"/>
      <c r="C860" s="51"/>
      <c r="D860" s="69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</row>
    <row r="861" spans="1:25" ht="13" x14ac:dyDescent="0.15">
      <c r="A861" s="51"/>
      <c r="B861" s="51"/>
      <c r="C861" s="51"/>
      <c r="D861" s="69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</row>
    <row r="862" spans="1:25" ht="13" x14ac:dyDescent="0.15">
      <c r="A862" s="51"/>
      <c r="B862" s="51"/>
      <c r="C862" s="51"/>
      <c r="D862" s="69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</row>
    <row r="863" spans="1:25" ht="13" x14ac:dyDescent="0.15">
      <c r="A863" s="51"/>
      <c r="B863" s="51"/>
      <c r="C863" s="51"/>
      <c r="D863" s="69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</row>
    <row r="864" spans="1:25" ht="13" x14ac:dyDescent="0.15">
      <c r="A864" s="51"/>
      <c r="B864" s="51"/>
      <c r="C864" s="51"/>
      <c r="D864" s="69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</row>
    <row r="865" spans="1:25" ht="13" x14ac:dyDescent="0.15">
      <c r="A865" s="51"/>
      <c r="B865" s="51"/>
      <c r="C865" s="51"/>
      <c r="D865" s="69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</row>
    <row r="866" spans="1:25" ht="13" x14ac:dyDescent="0.15">
      <c r="A866" s="51"/>
      <c r="B866" s="51"/>
      <c r="C866" s="51"/>
      <c r="D866" s="69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</row>
    <row r="867" spans="1:25" ht="13" x14ac:dyDescent="0.15">
      <c r="A867" s="51"/>
      <c r="B867" s="51"/>
      <c r="C867" s="51"/>
      <c r="D867" s="69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</row>
    <row r="868" spans="1:25" ht="13" x14ac:dyDescent="0.15">
      <c r="A868" s="51"/>
      <c r="B868" s="51"/>
      <c r="C868" s="51"/>
      <c r="D868" s="69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</row>
    <row r="869" spans="1:25" ht="13" x14ac:dyDescent="0.15">
      <c r="A869" s="51"/>
      <c r="B869" s="51"/>
      <c r="C869" s="51"/>
      <c r="D869" s="69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</row>
    <row r="870" spans="1:25" ht="13" x14ac:dyDescent="0.15">
      <c r="A870" s="51"/>
      <c r="B870" s="51"/>
      <c r="C870" s="51"/>
      <c r="D870" s="69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</row>
    <row r="871" spans="1:25" ht="13" x14ac:dyDescent="0.15">
      <c r="A871" s="51"/>
      <c r="B871" s="51"/>
      <c r="C871" s="51"/>
      <c r="D871" s="69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</row>
    <row r="872" spans="1:25" ht="13" x14ac:dyDescent="0.15">
      <c r="A872" s="51"/>
      <c r="B872" s="51"/>
      <c r="C872" s="51"/>
      <c r="D872" s="69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</row>
    <row r="873" spans="1:25" ht="13" x14ac:dyDescent="0.15">
      <c r="A873" s="51"/>
      <c r="B873" s="51"/>
      <c r="C873" s="51"/>
      <c r="D873" s="69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</row>
    <row r="874" spans="1:25" ht="13" x14ac:dyDescent="0.15">
      <c r="A874" s="51"/>
      <c r="B874" s="51"/>
      <c r="C874" s="51"/>
      <c r="D874" s="69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</row>
    <row r="875" spans="1:25" ht="13" x14ac:dyDescent="0.15">
      <c r="A875" s="51"/>
      <c r="B875" s="51"/>
      <c r="C875" s="51"/>
      <c r="D875" s="69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</row>
    <row r="876" spans="1:25" ht="13" x14ac:dyDescent="0.15">
      <c r="A876" s="51"/>
      <c r="B876" s="51"/>
      <c r="C876" s="51"/>
      <c r="D876" s="69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</row>
    <row r="877" spans="1:25" ht="13" x14ac:dyDescent="0.15">
      <c r="A877" s="51"/>
      <c r="B877" s="51"/>
      <c r="C877" s="51"/>
      <c r="D877" s="69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</row>
    <row r="878" spans="1:25" ht="13" x14ac:dyDescent="0.15">
      <c r="A878" s="51"/>
      <c r="B878" s="51"/>
      <c r="C878" s="51"/>
      <c r="D878" s="69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</row>
    <row r="879" spans="1:25" ht="13" x14ac:dyDescent="0.15">
      <c r="A879" s="51"/>
      <c r="B879" s="51"/>
      <c r="C879" s="51"/>
      <c r="D879" s="69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</row>
    <row r="880" spans="1:25" ht="13" x14ac:dyDescent="0.15">
      <c r="A880" s="51"/>
      <c r="B880" s="51"/>
      <c r="C880" s="51"/>
      <c r="D880" s="69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</row>
    <row r="881" spans="1:25" ht="13" x14ac:dyDescent="0.15">
      <c r="A881" s="51"/>
      <c r="B881" s="51"/>
      <c r="C881" s="51"/>
      <c r="D881" s="69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</row>
    <row r="882" spans="1:25" ht="13" x14ac:dyDescent="0.15">
      <c r="A882" s="51"/>
      <c r="B882" s="51"/>
      <c r="C882" s="51"/>
      <c r="D882" s="69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</row>
    <row r="883" spans="1:25" ht="13" x14ac:dyDescent="0.15">
      <c r="A883" s="51"/>
      <c r="B883" s="51"/>
      <c r="C883" s="51"/>
      <c r="D883" s="69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</row>
    <row r="884" spans="1:25" ht="13" x14ac:dyDescent="0.15">
      <c r="A884" s="51"/>
      <c r="B884" s="51"/>
      <c r="C884" s="51"/>
      <c r="D884" s="69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</row>
    <row r="885" spans="1:25" ht="13" x14ac:dyDescent="0.15">
      <c r="A885" s="51"/>
      <c r="B885" s="51"/>
      <c r="C885" s="51"/>
      <c r="D885" s="69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</row>
    <row r="886" spans="1:25" ht="13" x14ac:dyDescent="0.15">
      <c r="A886" s="51"/>
      <c r="B886" s="51"/>
      <c r="C886" s="51"/>
      <c r="D886" s="69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</row>
    <row r="887" spans="1:25" ht="13" x14ac:dyDescent="0.15">
      <c r="A887" s="51"/>
      <c r="B887" s="51"/>
      <c r="C887" s="51"/>
      <c r="D887" s="69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</row>
    <row r="888" spans="1:25" ht="13" x14ac:dyDescent="0.15">
      <c r="A888" s="51"/>
      <c r="B888" s="51"/>
      <c r="C888" s="51"/>
      <c r="D888" s="69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</row>
    <row r="889" spans="1:25" ht="13" x14ac:dyDescent="0.15">
      <c r="A889" s="51"/>
      <c r="B889" s="51"/>
      <c r="C889" s="51"/>
      <c r="D889" s="69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</row>
    <row r="890" spans="1:25" ht="13" x14ac:dyDescent="0.15">
      <c r="A890" s="51"/>
      <c r="B890" s="51"/>
      <c r="C890" s="51"/>
      <c r="D890" s="69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</row>
    <row r="891" spans="1:25" ht="13" x14ac:dyDescent="0.15">
      <c r="A891" s="51"/>
      <c r="B891" s="51"/>
      <c r="C891" s="51"/>
      <c r="D891" s="69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</row>
    <row r="892" spans="1:25" ht="13" x14ac:dyDescent="0.15">
      <c r="A892" s="51"/>
      <c r="B892" s="51"/>
      <c r="C892" s="51"/>
      <c r="D892" s="69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</row>
    <row r="893" spans="1:25" ht="13" x14ac:dyDescent="0.15">
      <c r="A893" s="51"/>
      <c r="B893" s="51"/>
      <c r="C893" s="51"/>
      <c r="D893" s="69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</row>
    <row r="894" spans="1:25" ht="13" x14ac:dyDescent="0.15">
      <c r="A894" s="51"/>
      <c r="B894" s="51"/>
      <c r="C894" s="51"/>
      <c r="D894" s="69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</row>
    <row r="895" spans="1:25" ht="13" x14ac:dyDescent="0.15">
      <c r="A895" s="51"/>
      <c r="B895" s="51"/>
      <c r="C895" s="51"/>
      <c r="D895" s="69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</row>
    <row r="896" spans="1:25" ht="13" x14ac:dyDescent="0.15">
      <c r="A896" s="51"/>
      <c r="B896" s="51"/>
      <c r="C896" s="51"/>
      <c r="D896" s="69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</row>
    <row r="897" spans="1:25" ht="13" x14ac:dyDescent="0.15">
      <c r="A897" s="51"/>
      <c r="B897" s="51"/>
      <c r="C897" s="51"/>
      <c r="D897" s="69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</row>
    <row r="898" spans="1:25" ht="13" x14ac:dyDescent="0.15">
      <c r="A898" s="51"/>
      <c r="B898" s="51"/>
      <c r="C898" s="51"/>
      <c r="D898" s="69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</row>
    <row r="899" spans="1:25" ht="13" x14ac:dyDescent="0.15">
      <c r="A899" s="51"/>
      <c r="B899" s="51"/>
      <c r="C899" s="51"/>
      <c r="D899" s="69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</row>
    <row r="900" spans="1:25" ht="13" x14ac:dyDescent="0.15">
      <c r="A900" s="51"/>
      <c r="B900" s="51"/>
      <c r="C900" s="51"/>
      <c r="D900" s="69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</row>
    <row r="901" spans="1:25" ht="13" x14ac:dyDescent="0.15">
      <c r="A901" s="51"/>
      <c r="B901" s="51"/>
      <c r="C901" s="51"/>
      <c r="D901" s="69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</row>
    <row r="902" spans="1:25" ht="13" x14ac:dyDescent="0.15">
      <c r="A902" s="51"/>
      <c r="B902" s="51"/>
      <c r="C902" s="51"/>
      <c r="D902" s="69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</row>
    <row r="903" spans="1:25" ht="13" x14ac:dyDescent="0.15">
      <c r="A903" s="51"/>
      <c r="B903" s="51"/>
      <c r="C903" s="51"/>
      <c r="D903" s="69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</row>
    <row r="904" spans="1:25" ht="13" x14ac:dyDescent="0.15">
      <c r="A904" s="51"/>
      <c r="B904" s="51"/>
      <c r="C904" s="51"/>
      <c r="D904" s="69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</row>
    <row r="905" spans="1:25" ht="13" x14ac:dyDescent="0.15">
      <c r="A905" s="51"/>
      <c r="B905" s="51"/>
      <c r="C905" s="51"/>
      <c r="D905" s="69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</row>
    <row r="906" spans="1:25" ht="13" x14ac:dyDescent="0.15">
      <c r="A906" s="51"/>
      <c r="B906" s="51"/>
      <c r="C906" s="51"/>
      <c r="D906" s="69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</row>
    <row r="907" spans="1:25" ht="13" x14ac:dyDescent="0.15">
      <c r="A907" s="51"/>
      <c r="B907" s="51"/>
      <c r="C907" s="51"/>
      <c r="D907" s="69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</row>
    <row r="908" spans="1:25" ht="13" x14ac:dyDescent="0.15">
      <c r="A908" s="51"/>
      <c r="B908" s="51"/>
      <c r="C908" s="51"/>
      <c r="D908" s="69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</row>
    <row r="909" spans="1:25" ht="13" x14ac:dyDescent="0.15">
      <c r="A909" s="51"/>
      <c r="B909" s="51"/>
      <c r="C909" s="51"/>
      <c r="D909" s="69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</row>
    <row r="910" spans="1:25" ht="13" x14ac:dyDescent="0.15">
      <c r="A910" s="51"/>
      <c r="B910" s="51"/>
      <c r="C910" s="51"/>
      <c r="D910" s="69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</row>
    <row r="911" spans="1:25" ht="13" x14ac:dyDescent="0.15">
      <c r="A911" s="51"/>
      <c r="B911" s="51"/>
      <c r="C911" s="51"/>
      <c r="D911" s="69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</row>
    <row r="912" spans="1:25" ht="13" x14ac:dyDescent="0.15">
      <c r="A912" s="51"/>
      <c r="B912" s="51"/>
      <c r="C912" s="51"/>
      <c r="D912" s="69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</row>
    <row r="913" spans="1:25" ht="13" x14ac:dyDescent="0.15">
      <c r="A913" s="51"/>
      <c r="B913" s="51"/>
      <c r="C913" s="51"/>
      <c r="D913" s="69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</row>
    <row r="914" spans="1:25" ht="13" x14ac:dyDescent="0.15">
      <c r="A914" s="51"/>
      <c r="B914" s="51"/>
      <c r="C914" s="51"/>
      <c r="D914" s="69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</row>
    <row r="915" spans="1:25" ht="13" x14ac:dyDescent="0.15">
      <c r="A915" s="51"/>
      <c r="B915" s="51"/>
      <c r="C915" s="51"/>
      <c r="D915" s="69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</row>
    <row r="916" spans="1:25" ht="13" x14ac:dyDescent="0.15">
      <c r="A916" s="51"/>
      <c r="B916" s="51"/>
      <c r="C916" s="51"/>
      <c r="D916" s="69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</row>
    <row r="917" spans="1:25" ht="13" x14ac:dyDescent="0.15">
      <c r="A917" s="51"/>
      <c r="B917" s="51"/>
      <c r="C917" s="51"/>
      <c r="D917" s="69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</row>
    <row r="918" spans="1:25" ht="13" x14ac:dyDescent="0.15">
      <c r="A918" s="51"/>
      <c r="B918" s="51"/>
      <c r="C918" s="51"/>
      <c r="D918" s="69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</row>
    <row r="919" spans="1:25" ht="13" x14ac:dyDescent="0.15">
      <c r="A919" s="51"/>
      <c r="B919" s="51"/>
      <c r="C919" s="51"/>
      <c r="D919" s="69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</row>
    <row r="920" spans="1:25" ht="13" x14ac:dyDescent="0.15">
      <c r="A920" s="51"/>
      <c r="B920" s="51"/>
      <c r="C920" s="51"/>
      <c r="D920" s="69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</row>
    <row r="921" spans="1:25" ht="13" x14ac:dyDescent="0.15">
      <c r="A921" s="51"/>
      <c r="B921" s="51"/>
      <c r="C921" s="51"/>
      <c r="D921" s="69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</row>
    <row r="922" spans="1:25" ht="13" x14ac:dyDescent="0.15">
      <c r="A922" s="51"/>
      <c r="B922" s="51"/>
      <c r="C922" s="51"/>
      <c r="D922" s="69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</row>
    <row r="923" spans="1:25" ht="13" x14ac:dyDescent="0.15">
      <c r="A923" s="51"/>
      <c r="B923" s="51"/>
      <c r="C923" s="51"/>
      <c r="D923" s="69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</row>
    <row r="924" spans="1:25" ht="13" x14ac:dyDescent="0.15">
      <c r="A924" s="51"/>
      <c r="B924" s="51"/>
      <c r="C924" s="51"/>
      <c r="D924" s="69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</row>
    <row r="925" spans="1:25" ht="13" x14ac:dyDescent="0.15">
      <c r="A925" s="51"/>
      <c r="B925" s="51"/>
      <c r="C925" s="51"/>
      <c r="D925" s="69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</row>
    <row r="926" spans="1:25" ht="13" x14ac:dyDescent="0.15">
      <c r="A926" s="51"/>
      <c r="B926" s="51"/>
      <c r="C926" s="51"/>
      <c r="D926" s="69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</row>
    <row r="927" spans="1:25" ht="13" x14ac:dyDescent="0.15">
      <c r="A927" s="51"/>
      <c r="B927" s="51"/>
      <c r="C927" s="51"/>
      <c r="D927" s="69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</row>
    <row r="928" spans="1:25" ht="13" x14ac:dyDescent="0.15">
      <c r="A928" s="51"/>
      <c r="B928" s="51"/>
      <c r="C928" s="51"/>
      <c r="D928" s="69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</row>
    <row r="929" spans="1:25" ht="13" x14ac:dyDescent="0.15">
      <c r="A929" s="51"/>
      <c r="B929" s="51"/>
      <c r="C929" s="51"/>
      <c r="D929" s="69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</row>
    <row r="930" spans="1:25" ht="13" x14ac:dyDescent="0.15">
      <c r="A930" s="51"/>
      <c r="B930" s="51"/>
      <c r="C930" s="51"/>
      <c r="D930" s="69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</row>
    <row r="931" spans="1:25" ht="13" x14ac:dyDescent="0.15">
      <c r="A931" s="51"/>
      <c r="B931" s="51"/>
      <c r="C931" s="51"/>
      <c r="D931" s="69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</row>
    <row r="932" spans="1:25" ht="13" x14ac:dyDescent="0.15">
      <c r="A932" s="51"/>
      <c r="B932" s="51"/>
      <c r="C932" s="51"/>
      <c r="D932" s="69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</row>
    <row r="933" spans="1:25" ht="13" x14ac:dyDescent="0.15">
      <c r="A933" s="51"/>
      <c r="B933" s="51"/>
      <c r="C933" s="51"/>
      <c r="D933" s="69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</row>
    <row r="934" spans="1:25" ht="13" x14ac:dyDescent="0.15">
      <c r="A934" s="51"/>
      <c r="B934" s="51"/>
      <c r="C934" s="51"/>
      <c r="D934" s="69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</row>
    <row r="935" spans="1:25" ht="13" x14ac:dyDescent="0.15">
      <c r="A935" s="51"/>
      <c r="B935" s="51"/>
      <c r="C935" s="51"/>
      <c r="D935" s="69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</row>
    <row r="936" spans="1:25" ht="13" x14ac:dyDescent="0.15">
      <c r="A936" s="51"/>
      <c r="B936" s="51"/>
      <c r="C936" s="51"/>
      <c r="D936" s="69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</row>
    <row r="937" spans="1:25" ht="13" x14ac:dyDescent="0.15">
      <c r="A937" s="51"/>
      <c r="B937" s="51"/>
      <c r="C937" s="51"/>
      <c r="D937" s="69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</row>
    <row r="938" spans="1:25" ht="13" x14ac:dyDescent="0.15">
      <c r="A938" s="51"/>
      <c r="B938" s="51"/>
      <c r="C938" s="51"/>
      <c r="D938" s="69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</row>
    <row r="939" spans="1:25" ht="13" x14ac:dyDescent="0.15">
      <c r="A939" s="51"/>
      <c r="B939" s="51"/>
      <c r="C939" s="51"/>
      <c r="D939" s="69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</row>
    <row r="940" spans="1:25" ht="13" x14ac:dyDescent="0.15">
      <c r="A940" s="51"/>
      <c r="B940" s="51"/>
      <c r="C940" s="51"/>
      <c r="D940" s="69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</row>
    <row r="941" spans="1:25" ht="13" x14ac:dyDescent="0.15">
      <c r="A941" s="51"/>
      <c r="B941" s="51"/>
      <c r="C941" s="51"/>
      <c r="D941" s="69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</row>
    <row r="942" spans="1:25" ht="13" x14ac:dyDescent="0.15">
      <c r="A942" s="51"/>
      <c r="B942" s="51"/>
      <c r="C942" s="51"/>
      <c r="D942" s="69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</row>
    <row r="943" spans="1:25" ht="13" x14ac:dyDescent="0.15">
      <c r="A943" s="51"/>
      <c r="B943" s="51"/>
      <c r="C943" s="51"/>
      <c r="D943" s="69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</row>
    <row r="944" spans="1:25" ht="13" x14ac:dyDescent="0.15">
      <c r="A944" s="51"/>
      <c r="B944" s="51"/>
      <c r="C944" s="51"/>
      <c r="D944" s="69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</row>
    <row r="945" spans="1:25" ht="13" x14ac:dyDescent="0.15">
      <c r="A945" s="51"/>
      <c r="B945" s="51"/>
      <c r="C945" s="51"/>
      <c r="D945" s="69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</row>
    <row r="946" spans="1:25" ht="13" x14ac:dyDescent="0.15">
      <c r="A946" s="51"/>
      <c r="B946" s="51"/>
      <c r="C946" s="51"/>
      <c r="D946" s="69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</row>
    <row r="947" spans="1:25" ht="13" x14ac:dyDescent="0.15">
      <c r="A947" s="51"/>
      <c r="B947" s="51"/>
      <c r="C947" s="51"/>
      <c r="D947" s="69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</row>
    <row r="948" spans="1:25" ht="13" x14ac:dyDescent="0.15">
      <c r="A948" s="51"/>
      <c r="B948" s="51"/>
      <c r="C948" s="51"/>
      <c r="D948" s="69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</row>
    <row r="949" spans="1:25" ht="13" x14ac:dyDescent="0.15">
      <c r="A949" s="51"/>
      <c r="B949" s="51"/>
      <c r="C949" s="51"/>
      <c r="D949" s="69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</row>
    <row r="950" spans="1:25" ht="13" x14ac:dyDescent="0.15">
      <c r="A950" s="51"/>
      <c r="B950" s="51"/>
      <c r="C950" s="51"/>
      <c r="D950" s="69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</row>
    <row r="951" spans="1:25" ht="13" x14ac:dyDescent="0.15">
      <c r="A951" s="51"/>
      <c r="B951" s="51"/>
      <c r="C951" s="51"/>
      <c r="D951" s="69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</row>
    <row r="952" spans="1:25" ht="13" x14ac:dyDescent="0.15">
      <c r="A952" s="51"/>
      <c r="B952" s="51"/>
      <c r="C952" s="51"/>
      <c r="D952" s="69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</row>
    <row r="953" spans="1:25" ht="13" x14ac:dyDescent="0.15">
      <c r="A953" s="51"/>
      <c r="B953" s="51"/>
      <c r="C953" s="51"/>
      <c r="D953" s="69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</row>
    <row r="954" spans="1:25" ht="13" x14ac:dyDescent="0.15">
      <c r="A954" s="51"/>
      <c r="B954" s="51"/>
      <c r="C954" s="51"/>
      <c r="D954" s="69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</row>
    <row r="955" spans="1:25" ht="13" x14ac:dyDescent="0.15">
      <c r="A955" s="51"/>
      <c r="B955" s="51"/>
      <c r="C955" s="51"/>
      <c r="D955" s="69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</row>
    <row r="956" spans="1:25" ht="13" x14ac:dyDescent="0.15">
      <c r="A956" s="51"/>
      <c r="B956" s="51"/>
      <c r="C956" s="51"/>
      <c r="D956" s="69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</row>
    <row r="957" spans="1:25" ht="13" x14ac:dyDescent="0.15">
      <c r="A957" s="51"/>
      <c r="B957" s="51"/>
      <c r="C957" s="51"/>
      <c r="D957" s="69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</row>
    <row r="958" spans="1:25" ht="13" x14ac:dyDescent="0.15">
      <c r="A958" s="51"/>
      <c r="B958" s="51"/>
      <c r="C958" s="51"/>
      <c r="D958" s="69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</row>
    <row r="959" spans="1:25" ht="13" x14ac:dyDescent="0.15">
      <c r="A959" s="51"/>
      <c r="B959" s="51"/>
      <c r="C959" s="51"/>
      <c r="D959" s="69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</row>
    <row r="960" spans="1:25" ht="13" x14ac:dyDescent="0.15">
      <c r="A960" s="51"/>
      <c r="B960" s="51"/>
      <c r="C960" s="51"/>
      <c r="D960" s="69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</row>
    <row r="961" spans="1:25" ht="13" x14ac:dyDescent="0.15">
      <c r="A961" s="51"/>
      <c r="B961" s="51"/>
      <c r="C961" s="51"/>
      <c r="D961" s="69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</row>
    <row r="962" spans="1:25" ht="13" x14ac:dyDescent="0.15">
      <c r="A962" s="51"/>
      <c r="B962" s="51"/>
      <c r="C962" s="51"/>
      <c r="D962" s="69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</row>
    <row r="963" spans="1:25" ht="13" x14ac:dyDescent="0.15">
      <c r="A963" s="51"/>
      <c r="B963" s="51"/>
      <c r="C963" s="51"/>
      <c r="D963" s="69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</row>
    <row r="964" spans="1:25" ht="13" x14ac:dyDescent="0.15">
      <c r="A964" s="51"/>
      <c r="B964" s="51"/>
      <c r="C964" s="51"/>
      <c r="D964" s="69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</row>
    <row r="965" spans="1:25" ht="13" x14ac:dyDescent="0.15">
      <c r="A965" s="51"/>
      <c r="B965" s="51"/>
      <c r="C965" s="51"/>
      <c r="D965" s="69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</row>
    <row r="966" spans="1:25" ht="13" x14ac:dyDescent="0.15">
      <c r="A966" s="51"/>
      <c r="B966" s="51"/>
      <c r="C966" s="51"/>
      <c r="D966" s="69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</row>
    <row r="967" spans="1:25" ht="13" x14ac:dyDescent="0.15">
      <c r="A967" s="51"/>
      <c r="B967" s="51"/>
      <c r="C967" s="51"/>
      <c r="D967" s="69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</row>
    <row r="968" spans="1:25" ht="13" x14ac:dyDescent="0.15">
      <c r="A968" s="51"/>
      <c r="B968" s="51"/>
      <c r="C968" s="51"/>
      <c r="D968" s="69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</row>
    <row r="969" spans="1:25" ht="13" x14ac:dyDescent="0.15">
      <c r="A969" s="51"/>
      <c r="B969" s="51"/>
      <c r="C969" s="51"/>
      <c r="D969" s="69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</row>
    <row r="970" spans="1:25" ht="13" x14ac:dyDescent="0.15">
      <c r="A970" s="51"/>
      <c r="B970" s="51"/>
      <c r="C970" s="51"/>
      <c r="D970" s="69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</row>
    <row r="971" spans="1:25" ht="13" x14ac:dyDescent="0.15">
      <c r="A971" s="51"/>
      <c r="B971" s="51"/>
      <c r="C971" s="51"/>
      <c r="D971" s="69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</row>
    <row r="972" spans="1:25" ht="13" x14ac:dyDescent="0.15">
      <c r="A972" s="51"/>
      <c r="B972" s="51"/>
      <c r="C972" s="51"/>
      <c r="D972" s="69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</row>
    <row r="973" spans="1:25" ht="13" x14ac:dyDescent="0.15">
      <c r="A973" s="51"/>
      <c r="B973" s="51"/>
      <c r="C973" s="51"/>
      <c r="D973" s="69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</row>
    <row r="974" spans="1:25" ht="13" x14ac:dyDescent="0.15">
      <c r="A974" s="51"/>
      <c r="B974" s="51"/>
      <c r="C974" s="51"/>
      <c r="D974" s="69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</row>
    <row r="975" spans="1:25" ht="13" x14ac:dyDescent="0.15">
      <c r="A975" s="51"/>
      <c r="B975" s="51"/>
      <c r="C975" s="51"/>
      <c r="D975" s="69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</row>
    <row r="976" spans="1:25" ht="13" x14ac:dyDescent="0.15">
      <c r="A976" s="51"/>
      <c r="B976" s="51"/>
      <c r="C976" s="51"/>
      <c r="D976" s="69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</row>
    <row r="977" spans="1:25" ht="13" x14ac:dyDescent="0.15">
      <c r="A977" s="51"/>
      <c r="B977" s="51"/>
      <c r="C977" s="51"/>
      <c r="D977" s="69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</row>
    <row r="978" spans="1:25" ht="13" x14ac:dyDescent="0.15">
      <c r="A978" s="51"/>
      <c r="B978" s="51"/>
      <c r="C978" s="51"/>
      <c r="D978" s="69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</row>
    <row r="979" spans="1:25" ht="13" x14ac:dyDescent="0.15">
      <c r="A979" s="51"/>
      <c r="B979" s="51"/>
      <c r="C979" s="51"/>
      <c r="D979" s="69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</row>
    <row r="980" spans="1:25" ht="13" x14ac:dyDescent="0.15">
      <c r="A980" s="51"/>
      <c r="B980" s="51"/>
      <c r="C980" s="51"/>
      <c r="D980" s="69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</row>
    <row r="981" spans="1:25" ht="13" x14ac:dyDescent="0.15">
      <c r="A981" s="51"/>
      <c r="B981" s="51"/>
      <c r="C981" s="51"/>
      <c r="D981" s="69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</row>
    <row r="982" spans="1:25" ht="13" x14ac:dyDescent="0.15">
      <c r="A982" s="51"/>
      <c r="B982" s="51"/>
      <c r="C982" s="51"/>
      <c r="D982" s="69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</row>
    <row r="983" spans="1:25" ht="13" x14ac:dyDescent="0.15">
      <c r="A983" s="51"/>
      <c r="B983" s="51"/>
      <c r="C983" s="51"/>
      <c r="D983" s="69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</row>
    <row r="984" spans="1:25" ht="13" x14ac:dyDescent="0.15">
      <c r="A984" s="51"/>
      <c r="B984" s="51"/>
      <c r="C984" s="51"/>
      <c r="D984" s="69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</row>
    <row r="985" spans="1:25" ht="13" x14ac:dyDescent="0.15">
      <c r="A985" s="51"/>
      <c r="B985" s="51"/>
      <c r="C985" s="51"/>
      <c r="D985" s="69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</row>
    <row r="986" spans="1:25" ht="13" x14ac:dyDescent="0.15">
      <c r="A986" s="51"/>
      <c r="B986" s="51"/>
      <c r="C986" s="51"/>
      <c r="D986" s="69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</row>
    <row r="987" spans="1:25" ht="13" x14ac:dyDescent="0.15">
      <c r="A987" s="51"/>
      <c r="B987" s="51"/>
      <c r="C987" s="51"/>
      <c r="D987" s="69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</row>
    <row r="988" spans="1:25" ht="13" x14ac:dyDescent="0.15">
      <c r="A988" s="51"/>
      <c r="B988" s="51"/>
      <c r="C988" s="51"/>
      <c r="D988" s="69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</row>
    <row r="989" spans="1:25" ht="13" x14ac:dyDescent="0.15">
      <c r="A989" s="51"/>
      <c r="B989" s="51"/>
      <c r="C989" s="51"/>
      <c r="D989" s="69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</row>
    <row r="990" spans="1:25" ht="13" x14ac:dyDescent="0.15">
      <c r="A990" s="51"/>
      <c r="B990" s="51"/>
      <c r="C990" s="51"/>
      <c r="D990" s="69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</row>
    <row r="991" spans="1:25" ht="13" x14ac:dyDescent="0.15">
      <c r="A991" s="51"/>
      <c r="B991" s="51"/>
      <c r="C991" s="51"/>
      <c r="D991" s="69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</row>
    <row r="992" spans="1:25" ht="13" x14ac:dyDescent="0.15">
      <c r="A992" s="51"/>
      <c r="B992" s="51"/>
      <c r="C992" s="51"/>
      <c r="D992" s="69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</row>
    <row r="993" spans="1:25" ht="13" x14ac:dyDescent="0.15">
      <c r="A993" s="51"/>
      <c r="B993" s="51"/>
      <c r="C993" s="51"/>
      <c r="D993" s="69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</row>
    <row r="994" spans="1:25" ht="13" x14ac:dyDescent="0.15">
      <c r="A994" s="51"/>
      <c r="B994" s="51"/>
      <c r="C994" s="51"/>
      <c r="D994" s="69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</row>
    <row r="995" spans="1:25" ht="13" x14ac:dyDescent="0.15">
      <c r="A995" s="51"/>
      <c r="B995" s="51"/>
      <c r="C995" s="51"/>
      <c r="D995" s="69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</row>
    <row r="996" spans="1:25" ht="13" x14ac:dyDescent="0.15">
      <c r="A996" s="51"/>
      <c r="B996" s="51"/>
      <c r="C996" s="51"/>
      <c r="D996" s="69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</row>
    <row r="997" spans="1:25" ht="13" x14ac:dyDescent="0.15">
      <c r="A997" s="51"/>
      <c r="B997" s="51"/>
      <c r="C997" s="51"/>
      <c r="D997" s="69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</row>
    <row r="998" spans="1:25" ht="13" x14ac:dyDescent="0.15">
      <c r="A998" s="51"/>
      <c r="B998" s="51"/>
      <c r="C998" s="51"/>
      <c r="D998" s="69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</row>
    <row r="999" spans="1:25" ht="13" x14ac:dyDescent="0.15">
      <c r="A999" s="51"/>
      <c r="B999" s="51"/>
      <c r="C999" s="51"/>
      <c r="D999" s="69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</row>
    <row r="1000" spans="1:25" ht="13" x14ac:dyDescent="0.15">
      <c r="A1000" s="51"/>
      <c r="B1000" s="51"/>
      <c r="C1000" s="51"/>
      <c r="D1000" s="69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</row>
  </sheetData>
  <hyperlinks>
    <hyperlink ref="E2" r:id="rId1" xr:uid="{00000000-0004-0000-0700-000000000000}"/>
    <hyperlink ref="E3" r:id="rId2" xr:uid="{00000000-0004-0000-0700-000001000000}"/>
    <hyperlink ref="E4" r:id="rId3" xr:uid="{00000000-0004-0000-0700-000002000000}"/>
    <hyperlink ref="E5" r:id="rId4" xr:uid="{00000000-0004-0000-0700-000003000000}"/>
    <hyperlink ref="E6" r:id="rId5" xr:uid="{00000000-0004-0000-0700-000004000000}"/>
    <hyperlink ref="E7" r:id="rId6" xr:uid="{00000000-0004-0000-0700-000005000000}"/>
    <hyperlink ref="E8" r:id="rId7" xr:uid="{00000000-0004-0000-0700-000006000000}"/>
    <hyperlink ref="E9" r:id="rId8" xr:uid="{00000000-0004-0000-0700-000007000000}"/>
    <hyperlink ref="E10" r:id="rId9" xr:uid="{00000000-0004-0000-0700-000008000000}"/>
    <hyperlink ref="E11" r:id="rId10" xr:uid="{00000000-0004-0000-0700-000009000000}"/>
    <hyperlink ref="E12" r:id="rId11" xr:uid="{00000000-0004-0000-0700-00000A000000}"/>
    <hyperlink ref="E13" r:id="rId12" xr:uid="{00000000-0004-0000-0700-00000B000000}"/>
    <hyperlink ref="E14" r:id="rId13" xr:uid="{00000000-0004-0000-0700-00000C000000}"/>
    <hyperlink ref="E15" r:id="rId14" xr:uid="{00000000-0004-0000-0700-00000D000000}"/>
    <hyperlink ref="E16" r:id="rId15" xr:uid="{00000000-0004-0000-0700-00000E000000}"/>
    <hyperlink ref="E17" r:id="rId16" xr:uid="{00000000-0004-0000-0700-00000F000000}"/>
    <hyperlink ref="E18" r:id="rId17" xr:uid="{00000000-0004-0000-0700-000010000000}"/>
    <hyperlink ref="E19" r:id="rId18" xr:uid="{00000000-0004-0000-0700-000011000000}"/>
    <hyperlink ref="E20" r:id="rId19" xr:uid="{00000000-0004-0000-0700-000012000000}"/>
    <hyperlink ref="E21" r:id="rId20" xr:uid="{00000000-0004-0000-0700-000013000000}"/>
    <hyperlink ref="E22" r:id="rId21" xr:uid="{00000000-0004-0000-0700-000014000000}"/>
    <hyperlink ref="E23" r:id="rId22" xr:uid="{00000000-0004-0000-0700-000015000000}"/>
    <hyperlink ref="E24" r:id="rId23" xr:uid="{00000000-0004-0000-0700-000016000000}"/>
    <hyperlink ref="E25" r:id="rId24" xr:uid="{00000000-0004-0000-0700-000017000000}"/>
    <hyperlink ref="E26" r:id="rId25" xr:uid="{00000000-0004-0000-0700-000018000000}"/>
    <hyperlink ref="E27" r:id="rId26" xr:uid="{00000000-0004-0000-0700-000019000000}"/>
    <hyperlink ref="E28" r:id="rId27" xr:uid="{00000000-0004-0000-0700-00001A000000}"/>
    <hyperlink ref="E29" r:id="rId28" xr:uid="{00000000-0004-0000-0700-00001B000000}"/>
    <hyperlink ref="E31" r:id="rId29" xr:uid="{00000000-0004-0000-0700-00001C000000}"/>
    <hyperlink ref="E32" r:id="rId30" xr:uid="{00000000-0004-0000-0700-00001D000000}"/>
    <hyperlink ref="E33" r:id="rId31" xr:uid="{00000000-0004-0000-0700-00001E000000}"/>
    <hyperlink ref="E34" r:id="rId32" xr:uid="{00000000-0004-0000-0700-00001F000000}"/>
    <hyperlink ref="E36" r:id="rId33" xr:uid="{00000000-0004-0000-0700-000020000000}"/>
    <hyperlink ref="E37" r:id="rId34" xr:uid="{00000000-0004-0000-0700-000021000000}"/>
    <hyperlink ref="E38" r:id="rId35" xr:uid="{00000000-0004-0000-0700-000022000000}"/>
    <hyperlink ref="E41" r:id="rId36" xr:uid="{00000000-0004-0000-0700-000023000000}"/>
    <hyperlink ref="E42" r:id="rId37" xr:uid="{00000000-0004-0000-0700-000024000000}"/>
    <hyperlink ref="E43" r:id="rId38" xr:uid="{00000000-0004-0000-0700-00002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S1</vt:lpstr>
      <vt:lpstr>S2</vt:lpstr>
      <vt:lpstr>S3</vt:lpstr>
      <vt:lpstr>S4</vt:lpstr>
      <vt:lpstr>S5</vt:lpstr>
      <vt:lpstr>S6</vt:lpstr>
      <vt:lpstr>S7</vt:lpstr>
      <vt:lpstr>S8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Kenji Fukushima</cp:lastModifiedBy>
  <dcterms:modified xsi:type="dcterms:W3CDTF">2022-03-28T11:13:33Z</dcterms:modified>
</cp:coreProperties>
</file>