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perimente_Daten_Auswertungen\NextCloud_Ordner\OVC Paper\Raw data\Raw data\"/>
    </mc:Choice>
  </mc:AlternateContent>
  <xr:revisionPtr revIDLastSave="0" documentId="8_{E58D0EAE-276C-4227-8CD1-6E2F70C07033}" xr6:coauthVersionLast="47" xr6:coauthVersionMax="47" xr10:uidLastSave="{00000000-0000-0000-0000-000000000000}"/>
  <bookViews>
    <workbookView xWindow="-108" yWindow="-108" windowWidth="23256" windowHeight="12576" xr2:uid="{50CD4D5F-550C-4105-A6B1-C151AF0199D5}"/>
  </bookViews>
  <sheets>
    <sheet name="ED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C32" i="1"/>
  <c r="B32" i="1"/>
  <c r="D31" i="1"/>
  <c r="E31" i="1" s="1"/>
  <c r="G31" i="1" s="1"/>
  <c r="D30" i="1"/>
  <c r="F30" i="1" s="1"/>
  <c r="D29" i="1"/>
  <c r="F29" i="1" s="1"/>
  <c r="H29" i="1" s="1"/>
  <c r="J29" i="1" s="1"/>
  <c r="D28" i="1"/>
  <c r="F28" i="1" s="1"/>
  <c r="D27" i="1"/>
  <c r="F27" i="1" s="1"/>
  <c r="D26" i="1"/>
  <c r="F26" i="1" s="1"/>
  <c r="D25" i="1"/>
  <c r="F25" i="1" s="1"/>
  <c r="H25" i="1" s="1"/>
  <c r="J25" i="1" s="1"/>
  <c r="D24" i="1"/>
  <c r="F24" i="1" s="1"/>
  <c r="D23" i="1"/>
  <c r="F23" i="1" s="1"/>
  <c r="D22" i="1"/>
  <c r="F22" i="1" s="1"/>
  <c r="D21" i="1"/>
  <c r="F21" i="1" s="1"/>
  <c r="H21" i="1" s="1"/>
  <c r="J21" i="1" s="1"/>
  <c r="D20" i="1"/>
  <c r="F20" i="1" s="1"/>
  <c r="D19" i="1"/>
  <c r="E19" i="1" s="1"/>
  <c r="G19" i="1" s="1"/>
  <c r="D18" i="1"/>
  <c r="F18" i="1" s="1"/>
  <c r="D17" i="1"/>
  <c r="F17" i="1" s="1"/>
  <c r="H17" i="1" s="1"/>
  <c r="J17" i="1" s="1"/>
  <c r="D16" i="1"/>
  <c r="F16" i="1" s="1"/>
  <c r="D15" i="1"/>
  <c r="F15" i="1" s="1"/>
  <c r="D14" i="1"/>
  <c r="F14" i="1" s="1"/>
  <c r="D13" i="1"/>
  <c r="F13" i="1" s="1"/>
  <c r="H13" i="1" s="1"/>
  <c r="J13" i="1" s="1"/>
  <c r="D12" i="1"/>
  <c r="F12" i="1" s="1"/>
  <c r="D11" i="1"/>
  <c r="F11" i="1" s="1"/>
  <c r="D10" i="1"/>
  <c r="F10" i="1" s="1"/>
  <c r="F9" i="1"/>
  <c r="H9" i="1" s="1"/>
  <c r="J9" i="1" s="1"/>
  <c r="E9" i="1"/>
  <c r="G9" i="1" s="1"/>
  <c r="D9" i="1"/>
  <c r="D8" i="1"/>
  <c r="F8" i="1" s="1"/>
  <c r="E7" i="1"/>
  <c r="G7" i="1" s="1"/>
  <c r="D7" i="1"/>
  <c r="F7" i="1" s="1"/>
  <c r="D6" i="1"/>
  <c r="F6" i="1" s="1"/>
  <c r="D5" i="1"/>
  <c r="E5" i="1" s="1"/>
  <c r="G5" i="1" s="1"/>
  <c r="D4" i="1"/>
  <c r="F4" i="1" s="1"/>
  <c r="D3" i="1"/>
  <c r="F3" i="1" s="1"/>
  <c r="D2" i="1"/>
  <c r="E23" i="1" l="1"/>
  <c r="G23" i="1" s="1"/>
  <c r="F5" i="1"/>
  <c r="H5" i="1" s="1"/>
  <c r="J5" i="1" s="1"/>
  <c r="F19" i="1"/>
  <c r="E25" i="1"/>
  <c r="G25" i="1" s="1"/>
  <c r="E27" i="1"/>
  <c r="G27" i="1" s="1"/>
  <c r="E17" i="1"/>
  <c r="G17" i="1" s="1"/>
  <c r="E3" i="1"/>
  <c r="G3" i="1" s="1"/>
  <c r="I3" i="1" s="1"/>
  <c r="K3" i="1" s="1"/>
  <c r="E21" i="1"/>
  <c r="G21" i="1" s="1"/>
  <c r="I21" i="1" s="1"/>
  <c r="K21" i="1" s="1"/>
  <c r="F31" i="1"/>
  <c r="D33" i="1"/>
  <c r="E13" i="1"/>
  <c r="G13" i="1" s="1"/>
  <c r="I13" i="1" s="1"/>
  <c r="K13" i="1" s="1"/>
  <c r="E11" i="1"/>
  <c r="G11" i="1" s="1"/>
  <c r="I11" i="1" s="1"/>
  <c r="K11" i="1" s="1"/>
  <c r="E29" i="1"/>
  <c r="G29" i="1" s="1"/>
  <c r="E15" i="1"/>
  <c r="G15" i="1" s="1"/>
  <c r="H16" i="1"/>
  <c r="J16" i="1" s="1"/>
  <c r="I27" i="1"/>
  <c r="K27" i="1" s="1"/>
  <c r="H6" i="1"/>
  <c r="J6" i="1" s="1"/>
  <c r="H24" i="1"/>
  <c r="J24" i="1" s="1"/>
  <c r="I31" i="1"/>
  <c r="K31" i="1" s="1"/>
  <c r="H30" i="1"/>
  <c r="J30" i="1" s="1"/>
  <c r="H10" i="1"/>
  <c r="J10" i="1" s="1"/>
  <c r="H28" i="1"/>
  <c r="J28" i="1" s="1"/>
  <c r="I7" i="1"/>
  <c r="K7" i="1" s="1"/>
  <c r="H14" i="1"/>
  <c r="J14" i="1" s="1"/>
  <c r="H4" i="1"/>
  <c r="J4" i="1" s="1"/>
  <c r="H18" i="1"/>
  <c r="J18" i="1" s="1"/>
  <c r="I23" i="1"/>
  <c r="K23" i="1" s="1"/>
  <c r="H8" i="1"/>
  <c r="J8" i="1" s="1"/>
  <c r="I15" i="1"/>
  <c r="K15" i="1" s="1"/>
  <c r="H22" i="1"/>
  <c r="J22" i="1" s="1"/>
  <c r="H20" i="1"/>
  <c r="J20" i="1" s="1"/>
  <c r="H12" i="1"/>
  <c r="J12" i="1" s="1"/>
  <c r="I19" i="1"/>
  <c r="K19" i="1" s="1"/>
  <c r="H26" i="1"/>
  <c r="J26" i="1" s="1"/>
  <c r="I9" i="1"/>
  <c r="K9" i="1" s="1"/>
  <c r="E2" i="1"/>
  <c r="I17" i="1"/>
  <c r="K17" i="1" s="1"/>
  <c r="I25" i="1"/>
  <c r="K25" i="1" s="1"/>
  <c r="I29" i="1"/>
  <c r="K29" i="1" s="1"/>
  <c r="E4" i="1"/>
  <c r="G4" i="1" s="1"/>
  <c r="E8" i="1"/>
  <c r="G8" i="1" s="1"/>
  <c r="E12" i="1"/>
  <c r="G12" i="1" s="1"/>
  <c r="E16" i="1"/>
  <c r="G16" i="1" s="1"/>
  <c r="E20" i="1"/>
  <c r="G20" i="1" s="1"/>
  <c r="E24" i="1"/>
  <c r="G24" i="1" s="1"/>
  <c r="E28" i="1"/>
  <c r="G28" i="1" s="1"/>
  <c r="H3" i="1"/>
  <c r="J3" i="1" s="1"/>
  <c r="H7" i="1"/>
  <c r="J7" i="1" s="1"/>
  <c r="H11" i="1"/>
  <c r="J11" i="1" s="1"/>
  <c r="H15" i="1"/>
  <c r="J15" i="1" s="1"/>
  <c r="H19" i="1"/>
  <c r="J19" i="1" s="1"/>
  <c r="H23" i="1"/>
  <c r="J23" i="1" s="1"/>
  <c r="H27" i="1"/>
  <c r="J27" i="1" s="1"/>
  <c r="H31" i="1"/>
  <c r="J31" i="1" s="1"/>
  <c r="D32" i="1"/>
  <c r="I5" i="1"/>
  <c r="K5" i="1" s="1"/>
  <c r="E6" i="1"/>
  <c r="G6" i="1" s="1"/>
  <c r="E10" i="1"/>
  <c r="G10" i="1" s="1"/>
  <c r="E14" i="1"/>
  <c r="G14" i="1" s="1"/>
  <c r="E18" i="1"/>
  <c r="G18" i="1" s="1"/>
  <c r="E22" i="1"/>
  <c r="G22" i="1" s="1"/>
  <c r="E26" i="1"/>
  <c r="G26" i="1" s="1"/>
  <c r="E30" i="1"/>
  <c r="G30" i="1" s="1"/>
  <c r="F2" i="1"/>
  <c r="I28" i="1" l="1"/>
  <c r="K28" i="1" s="1"/>
  <c r="I18" i="1"/>
  <c r="K18" i="1" s="1"/>
  <c r="I24" i="1"/>
  <c r="K24" i="1" s="1"/>
  <c r="I22" i="1"/>
  <c r="K22" i="1" s="1"/>
  <c r="I20" i="1"/>
  <c r="K20" i="1" s="1"/>
  <c r="E32" i="1"/>
  <c r="E33" i="1"/>
  <c r="G2" i="1"/>
  <c r="I10" i="1"/>
  <c r="K10" i="1" s="1"/>
  <c r="I16" i="1"/>
  <c r="K16" i="1" s="1"/>
  <c r="I6" i="1"/>
  <c r="K6" i="1" s="1"/>
  <c r="I12" i="1"/>
  <c r="K12" i="1" s="1"/>
  <c r="I26" i="1"/>
  <c r="K26" i="1" s="1"/>
  <c r="F32" i="1"/>
  <c r="F33" i="1"/>
  <c r="H2" i="1"/>
  <c r="I8" i="1"/>
  <c r="K8" i="1" s="1"/>
  <c r="I14" i="1"/>
  <c r="K14" i="1" s="1"/>
  <c r="I30" i="1"/>
  <c r="K30" i="1" s="1"/>
  <c r="I4" i="1"/>
  <c r="K4" i="1" s="1"/>
  <c r="G32" i="1" l="1"/>
  <c r="G33" i="1"/>
  <c r="I2" i="1"/>
  <c r="H32" i="1"/>
  <c r="H33" i="1"/>
  <c r="J2" i="1"/>
  <c r="J33" i="1" l="1"/>
  <c r="J32" i="1"/>
  <c r="I33" i="1"/>
  <c r="K2" i="1"/>
  <c r="I32" i="1"/>
  <c r="K33" i="1" l="1"/>
  <c r="K32" i="1"/>
</calcChain>
</file>

<file path=xl/sharedStrings.xml><?xml version="1.0" encoding="utf-8"?>
<sst xmlns="http://schemas.openxmlformats.org/spreadsheetml/2006/main" count="13" uniqueCount="13">
  <si>
    <t>#</t>
  </si>
  <si>
    <t>ADU</t>
  </si>
  <si>
    <t>e-/pixel</t>
  </si>
  <si>
    <t>e-/ROI</t>
  </si>
  <si>
    <t>photon shot noise / pixel</t>
  </si>
  <si>
    <t>photon shot noise / ROI</t>
  </si>
  <si>
    <t>accuracy/pixel</t>
  </si>
  <si>
    <t>accuracy/ROI</t>
  </si>
  <si>
    <t>Mean</t>
  </si>
  <si>
    <t>SEM</t>
  </si>
  <si>
    <t>number of pixels</t>
  </si>
  <si>
    <t>Photons/pixel</t>
  </si>
  <si>
    <t>Photons/ROI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</si>
</sst>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2" fontId="0" fillId="0" borderId="0" xfId="0" applyNumberFormat="1"/>
    <xf numFmtId="0" fontId="1" fillId="0" borderId="1" xfId="0" applyFont="1" applyBorder="1"/>
    <xf numFmtId="1" fontId="0" fillId="0" borderId="2" xfId="0" applyNumberFormat="1" applyBorder="1"/>
    <xf numFmtId="2" fontId="0" fillId="0" borderId="2" xfId="0" applyNumberFormat="1" applyBorder="1"/>
    <xf numFmtId="0" fontId="1" fillId="0" borderId="3" xfId="0" applyFont="1" applyBorder="1"/>
    <xf numFmtId="1" fontId="0" fillId="0" borderId="4" xfId="0" applyNumberFormat="1" applyBorder="1"/>
    <xf numFmtId="164" fontId="0" fillId="0" borderId="4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4141-C863-42D9-8172-E2DBC84846CD}">
  <dimension ref="A1:K33"/>
  <sheetViews>
    <sheetView tabSelected="1" workbookViewId="0">
      <selection activeCell="C19" sqref="C19"/>
    </sheetView>
  </sheetViews>
  <sheetFormatPr baseColWidth="10" defaultRowHeight="14.4" x14ac:dyDescent="0.3"/>
  <cols>
    <col min="1" max="1" width="5.88671875" bestFit="1" customWidth="1"/>
    <col min="2" max="2" width="6" bestFit="1" customWidth="1"/>
    <col min="3" max="3" width="15" bestFit="1" customWidth="1"/>
    <col min="4" max="4" width="7.44140625" bestFit="1" customWidth="1"/>
    <col min="5" max="5" width="8" bestFit="1" customWidth="1"/>
    <col min="6" max="6" width="14.109375" bestFit="1" customWidth="1"/>
    <col min="7" max="7" width="13.21875" bestFit="1" customWidth="1"/>
    <col min="8" max="8" width="22.109375" bestFit="1" customWidth="1"/>
    <col min="9" max="9" width="21.21875" bestFit="1" customWidth="1"/>
    <col min="10" max="10" width="13.21875" bestFit="1" customWidth="1"/>
    <col min="11" max="11" width="12.33203125" bestFit="1" customWidth="1"/>
  </cols>
  <sheetData>
    <row r="1" spans="1:11" x14ac:dyDescent="0.3">
      <c r="A1" s="1" t="s">
        <v>0</v>
      </c>
      <c r="B1" s="1" t="s">
        <v>1</v>
      </c>
      <c r="C1" s="1" t="s">
        <v>10</v>
      </c>
      <c r="D1" s="1" t="s">
        <v>2</v>
      </c>
      <c r="E1" s="1" t="s">
        <v>3</v>
      </c>
      <c r="F1" s="1" t="s">
        <v>11</v>
      </c>
      <c r="G1" s="1" t="s">
        <v>12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x14ac:dyDescent="0.3">
      <c r="A2" s="1">
        <v>1</v>
      </c>
      <c r="B2" s="2">
        <v>14568</v>
      </c>
      <c r="C2" s="2">
        <v>361</v>
      </c>
      <c r="D2" s="2">
        <f>B2*0.23</f>
        <v>3350.6400000000003</v>
      </c>
      <c r="E2" s="2">
        <f>D2*C2</f>
        <v>1209581.04</v>
      </c>
      <c r="F2" s="2">
        <f>D2/0.87</f>
        <v>3851.3103448275865</v>
      </c>
      <c r="G2" s="2">
        <f>E2/0.87</f>
        <v>1390323.0344827587</v>
      </c>
      <c r="H2" s="2">
        <f>(F2)^0.5</f>
        <v>62.058926391193609</v>
      </c>
      <c r="I2" s="2">
        <f>(G2)^0.5</f>
        <v>1179.1196014326786</v>
      </c>
      <c r="J2" s="3">
        <f>100*1/H2</f>
        <v>1.6113717367529319</v>
      </c>
      <c r="K2" s="3">
        <f>100*1/I2</f>
        <v>8.48090387764701E-2</v>
      </c>
    </row>
    <row r="3" spans="1:11" x14ac:dyDescent="0.3">
      <c r="A3" s="1">
        <v>2</v>
      </c>
      <c r="B3" s="2">
        <v>19551</v>
      </c>
      <c r="C3" s="2">
        <v>238</v>
      </c>
      <c r="D3" s="2">
        <f t="shared" ref="D3:D31" si="0">B3*0.23</f>
        <v>4496.7300000000005</v>
      </c>
      <c r="E3" s="2">
        <f t="shared" ref="E3:E31" si="1">D3*C3</f>
        <v>1070221.7400000002</v>
      </c>
      <c r="F3" s="2">
        <f t="shared" ref="F3:G31" si="2">D3/0.87</f>
        <v>5168.6551724137935</v>
      </c>
      <c r="G3" s="2">
        <f t="shared" si="2"/>
        <v>1230139.931034483</v>
      </c>
      <c r="H3" s="2">
        <f t="shared" ref="H3:I31" si="3">(F3)^0.5</f>
        <v>71.893359724064879</v>
      </c>
      <c r="I3" s="2">
        <f t="shared" si="3"/>
        <v>1109.1167346291747</v>
      </c>
      <c r="J3" s="3">
        <f t="shared" ref="J3:K31" si="4">100*1/H3</f>
        <v>1.390949044304115</v>
      </c>
      <c r="K3" s="3">
        <f t="shared" si="4"/>
        <v>9.0161834978925173E-2</v>
      </c>
    </row>
    <row r="4" spans="1:11" x14ac:dyDescent="0.3">
      <c r="A4" s="1">
        <v>3</v>
      </c>
      <c r="B4" s="2">
        <v>25270</v>
      </c>
      <c r="C4" s="2">
        <v>338</v>
      </c>
      <c r="D4" s="2">
        <f t="shared" si="0"/>
        <v>5812.1</v>
      </c>
      <c r="E4" s="2">
        <f t="shared" si="1"/>
        <v>1964489.8</v>
      </c>
      <c r="F4" s="2">
        <f t="shared" si="2"/>
        <v>6680.574712643679</v>
      </c>
      <c r="G4" s="2">
        <f t="shared" si="2"/>
        <v>2258034.2528735632</v>
      </c>
      <c r="H4" s="2">
        <f t="shared" si="3"/>
        <v>81.734782758894511</v>
      </c>
      <c r="I4" s="2">
        <f t="shared" si="3"/>
        <v>1502.6756978382139</v>
      </c>
      <c r="J4" s="3">
        <f t="shared" si="4"/>
        <v>1.2234693312268923</v>
      </c>
      <c r="K4" s="3">
        <f t="shared" si="4"/>
        <v>6.6547958514177386E-2</v>
      </c>
    </row>
    <row r="5" spans="1:11" x14ac:dyDescent="0.3">
      <c r="A5" s="1">
        <v>4</v>
      </c>
      <c r="B5" s="2">
        <v>12589</v>
      </c>
      <c r="C5" s="2">
        <v>600</v>
      </c>
      <c r="D5" s="2">
        <f t="shared" si="0"/>
        <v>2895.4700000000003</v>
      </c>
      <c r="E5" s="2">
        <f t="shared" si="1"/>
        <v>1737282.0000000002</v>
      </c>
      <c r="F5" s="2">
        <f t="shared" si="2"/>
        <v>3328.1264367816093</v>
      </c>
      <c r="G5" s="2">
        <f t="shared" si="2"/>
        <v>1996875.8620689658</v>
      </c>
      <c r="H5" s="2">
        <f t="shared" si="3"/>
        <v>57.689916248696441</v>
      </c>
      <c r="I5" s="2">
        <f t="shared" si="3"/>
        <v>1413.1085811320254</v>
      </c>
      <c r="J5" s="3">
        <f t="shared" si="4"/>
        <v>1.7334051859064641</v>
      </c>
      <c r="K5" s="3">
        <f t="shared" si="4"/>
        <v>7.0765970382750856E-2</v>
      </c>
    </row>
    <row r="6" spans="1:11" x14ac:dyDescent="0.3">
      <c r="A6" s="1">
        <v>5</v>
      </c>
      <c r="B6" s="2">
        <v>16268</v>
      </c>
      <c r="C6" s="2">
        <v>527</v>
      </c>
      <c r="D6" s="2">
        <f t="shared" si="0"/>
        <v>3741.6400000000003</v>
      </c>
      <c r="E6" s="2">
        <f t="shared" si="1"/>
        <v>1971844.2800000003</v>
      </c>
      <c r="F6" s="2">
        <f t="shared" si="2"/>
        <v>4300.7356321839088</v>
      </c>
      <c r="G6" s="2">
        <f t="shared" si="2"/>
        <v>2266487.6781609198</v>
      </c>
      <c r="H6" s="2">
        <f t="shared" si="3"/>
        <v>65.579994145958182</v>
      </c>
      <c r="I6" s="2">
        <f t="shared" si="3"/>
        <v>1505.485861162741</v>
      </c>
      <c r="J6" s="3">
        <f t="shared" si="4"/>
        <v>1.5248552748790263</v>
      </c>
      <c r="K6" s="3">
        <f t="shared" si="4"/>
        <v>6.6423739059738751E-2</v>
      </c>
    </row>
    <row r="7" spans="1:11" x14ac:dyDescent="0.3">
      <c r="A7" s="1">
        <v>6</v>
      </c>
      <c r="B7" s="2">
        <v>24579</v>
      </c>
      <c r="C7" s="2">
        <v>294</v>
      </c>
      <c r="D7" s="2">
        <f t="shared" si="0"/>
        <v>5653.17</v>
      </c>
      <c r="E7" s="2">
        <f t="shared" si="1"/>
        <v>1662031.98</v>
      </c>
      <c r="F7" s="2">
        <f t="shared" si="2"/>
        <v>6497.8965517241377</v>
      </c>
      <c r="G7" s="2">
        <f t="shared" si="2"/>
        <v>1910381.5862068965</v>
      </c>
      <c r="H7" s="2">
        <f t="shared" si="3"/>
        <v>80.609531395016418</v>
      </c>
      <c r="I7" s="2">
        <f t="shared" si="3"/>
        <v>1382.1655422585591</v>
      </c>
      <c r="J7" s="3">
        <f t="shared" si="4"/>
        <v>1.2405480874211157</v>
      </c>
      <c r="K7" s="3">
        <f t="shared" si="4"/>
        <v>7.2350233703983621E-2</v>
      </c>
    </row>
    <row r="8" spans="1:11" x14ac:dyDescent="0.3">
      <c r="A8" s="1">
        <v>7</v>
      </c>
      <c r="B8" s="2">
        <v>13598</v>
      </c>
      <c r="C8" s="2">
        <v>495</v>
      </c>
      <c r="D8" s="2">
        <f t="shared" si="0"/>
        <v>3127.54</v>
      </c>
      <c r="E8" s="2">
        <f t="shared" si="1"/>
        <v>1548132.3</v>
      </c>
      <c r="F8" s="2">
        <f t="shared" si="2"/>
        <v>3594.8735632183907</v>
      </c>
      <c r="G8" s="2">
        <f t="shared" si="2"/>
        <v>1779462.4137931035</v>
      </c>
      <c r="H8" s="2">
        <f t="shared" si="3"/>
        <v>59.957264474110147</v>
      </c>
      <c r="I8" s="2">
        <f t="shared" si="3"/>
        <v>1333.9649222498706</v>
      </c>
      <c r="J8" s="3">
        <f t="shared" si="4"/>
        <v>1.6678546107316239</v>
      </c>
      <c r="K8" s="3">
        <f t="shared" si="4"/>
        <v>7.4964489944262996E-2</v>
      </c>
    </row>
    <row r="9" spans="1:11" x14ac:dyDescent="0.3">
      <c r="A9" s="1">
        <v>8</v>
      </c>
      <c r="B9" s="2">
        <v>14421</v>
      </c>
      <c r="C9" s="2">
        <v>504</v>
      </c>
      <c r="D9" s="2">
        <f t="shared" si="0"/>
        <v>3316.83</v>
      </c>
      <c r="E9" s="2">
        <f t="shared" si="1"/>
        <v>1671682.32</v>
      </c>
      <c r="F9" s="2">
        <f t="shared" si="2"/>
        <v>3812.4482758620688</v>
      </c>
      <c r="G9" s="2">
        <f t="shared" si="2"/>
        <v>1921473.9310344828</v>
      </c>
      <c r="H9" s="2">
        <f t="shared" si="3"/>
        <v>61.745026324895747</v>
      </c>
      <c r="I9" s="2">
        <f t="shared" si="3"/>
        <v>1386.1724030705859</v>
      </c>
      <c r="J9" s="3">
        <f t="shared" si="4"/>
        <v>1.6195636466945638</v>
      </c>
      <c r="K9" s="3">
        <f t="shared" si="4"/>
        <v>7.2141098595300671E-2</v>
      </c>
    </row>
    <row r="10" spans="1:11" x14ac:dyDescent="0.3">
      <c r="A10" s="1">
        <v>9</v>
      </c>
      <c r="B10" s="2">
        <v>14547</v>
      </c>
      <c r="C10" s="2">
        <v>504</v>
      </c>
      <c r="D10" s="2">
        <f t="shared" si="0"/>
        <v>3345.81</v>
      </c>
      <c r="E10" s="2">
        <f t="shared" si="1"/>
        <v>1686288.24</v>
      </c>
      <c r="F10" s="2">
        <f t="shared" si="2"/>
        <v>3845.7586206896553</v>
      </c>
      <c r="G10" s="2">
        <f t="shared" si="2"/>
        <v>1938262.3448275863</v>
      </c>
      <c r="H10" s="2">
        <f t="shared" si="3"/>
        <v>62.014180803181262</v>
      </c>
      <c r="I10" s="2">
        <f t="shared" si="3"/>
        <v>1392.2149061217476</v>
      </c>
      <c r="J10" s="3">
        <f t="shared" si="4"/>
        <v>1.6125344026937483</v>
      </c>
      <c r="K10" s="3">
        <f t="shared" si="4"/>
        <v>7.1827991181740089E-2</v>
      </c>
    </row>
    <row r="11" spans="1:11" x14ac:dyDescent="0.3">
      <c r="A11" s="1">
        <v>10</v>
      </c>
      <c r="B11" s="2">
        <v>12632</v>
      </c>
      <c r="C11" s="2">
        <v>480</v>
      </c>
      <c r="D11" s="2">
        <f t="shared" si="0"/>
        <v>2905.36</v>
      </c>
      <c r="E11" s="2">
        <f t="shared" si="1"/>
        <v>1394572.8</v>
      </c>
      <c r="F11" s="2">
        <f t="shared" si="2"/>
        <v>3339.4942528735633</v>
      </c>
      <c r="G11" s="2">
        <f t="shared" si="2"/>
        <v>1602957.2413793104</v>
      </c>
      <c r="H11" s="2">
        <f t="shared" si="3"/>
        <v>57.788357416295916</v>
      </c>
      <c r="I11" s="2">
        <f t="shared" si="3"/>
        <v>1266.0794767230493</v>
      </c>
      <c r="J11" s="3">
        <f t="shared" si="4"/>
        <v>1.7304523691445275</v>
      </c>
      <c r="K11" s="3">
        <f t="shared" si="4"/>
        <v>7.8983983105726199E-2</v>
      </c>
    </row>
    <row r="12" spans="1:11" x14ac:dyDescent="0.3">
      <c r="A12" s="1">
        <v>11</v>
      </c>
      <c r="B12" s="2">
        <v>16153</v>
      </c>
      <c r="C12" s="2">
        <v>324</v>
      </c>
      <c r="D12" s="2">
        <f t="shared" si="0"/>
        <v>3715.19</v>
      </c>
      <c r="E12" s="2">
        <f t="shared" si="1"/>
        <v>1203721.56</v>
      </c>
      <c r="F12" s="2">
        <f t="shared" si="2"/>
        <v>4270.333333333333</v>
      </c>
      <c r="G12" s="2">
        <f t="shared" si="2"/>
        <v>1383588</v>
      </c>
      <c r="H12" s="2">
        <f t="shared" si="3"/>
        <v>65.347787516742542</v>
      </c>
      <c r="I12" s="2">
        <f t="shared" si="3"/>
        <v>1176.260175301366</v>
      </c>
      <c r="J12" s="3">
        <f t="shared" si="4"/>
        <v>1.5302736909704759</v>
      </c>
      <c r="K12" s="3">
        <f t="shared" si="4"/>
        <v>8.5015205053915313E-2</v>
      </c>
    </row>
    <row r="13" spans="1:11" x14ac:dyDescent="0.3">
      <c r="A13" s="1">
        <v>12</v>
      </c>
      <c r="B13" s="2">
        <v>23116</v>
      </c>
      <c r="C13" s="2">
        <v>374</v>
      </c>
      <c r="D13" s="2">
        <f t="shared" si="0"/>
        <v>5316.68</v>
      </c>
      <c r="E13" s="2">
        <f t="shared" si="1"/>
        <v>1988438.32</v>
      </c>
      <c r="F13" s="2">
        <f t="shared" si="2"/>
        <v>6111.1264367816093</v>
      </c>
      <c r="G13" s="2">
        <f t="shared" si="2"/>
        <v>2285561.2873563217</v>
      </c>
      <c r="H13" s="2">
        <f t="shared" si="3"/>
        <v>78.173694020313562</v>
      </c>
      <c r="I13" s="2">
        <f t="shared" si="3"/>
        <v>1511.8072917393677</v>
      </c>
      <c r="J13" s="3">
        <f t="shared" si="4"/>
        <v>1.2792026941187509</v>
      </c>
      <c r="K13" s="3">
        <f t="shared" si="4"/>
        <v>6.6145996613726998E-2</v>
      </c>
    </row>
    <row r="14" spans="1:11" x14ac:dyDescent="0.3">
      <c r="A14" s="1">
        <v>13</v>
      </c>
      <c r="B14" s="2">
        <v>14548</v>
      </c>
      <c r="C14" s="2">
        <v>221</v>
      </c>
      <c r="D14" s="2">
        <f t="shared" si="0"/>
        <v>3346.04</v>
      </c>
      <c r="E14" s="2">
        <f t="shared" si="1"/>
        <v>739474.84</v>
      </c>
      <c r="F14" s="2">
        <f t="shared" si="2"/>
        <v>3846.022988505747</v>
      </c>
      <c r="G14" s="2">
        <f t="shared" si="2"/>
        <v>849971.08045977005</v>
      </c>
      <c r="H14" s="2">
        <f t="shared" si="3"/>
        <v>62.016312277543129</v>
      </c>
      <c r="I14" s="2">
        <f t="shared" si="3"/>
        <v>921.93876177312882</v>
      </c>
      <c r="J14" s="3">
        <f t="shared" si="4"/>
        <v>1.6124789805699433</v>
      </c>
      <c r="K14" s="3">
        <f t="shared" si="4"/>
        <v>0.10846707411203094</v>
      </c>
    </row>
    <row r="15" spans="1:11" x14ac:dyDescent="0.3">
      <c r="A15" s="1">
        <v>14</v>
      </c>
      <c r="B15" s="2">
        <v>13814</v>
      </c>
      <c r="C15" s="2">
        <v>221</v>
      </c>
      <c r="D15" s="2">
        <f t="shared" si="0"/>
        <v>3177.2200000000003</v>
      </c>
      <c r="E15" s="2">
        <f t="shared" si="1"/>
        <v>702165.62000000011</v>
      </c>
      <c r="F15" s="2">
        <f t="shared" si="2"/>
        <v>3651.977011494253</v>
      </c>
      <c r="G15" s="2">
        <f t="shared" si="2"/>
        <v>807086.91954023007</v>
      </c>
      <c r="H15" s="2">
        <f t="shared" si="3"/>
        <v>60.431589516528959</v>
      </c>
      <c r="I15" s="2">
        <f t="shared" si="3"/>
        <v>898.3801642624519</v>
      </c>
      <c r="J15" s="3">
        <f t="shared" si="4"/>
        <v>1.6547636889916404</v>
      </c>
      <c r="K15" s="3">
        <f t="shared" si="4"/>
        <v>0.11131145140776516</v>
      </c>
    </row>
    <row r="16" spans="1:11" x14ac:dyDescent="0.3">
      <c r="A16" s="1">
        <v>15</v>
      </c>
      <c r="B16" s="2">
        <v>15585</v>
      </c>
      <c r="C16" s="2">
        <v>208</v>
      </c>
      <c r="D16" s="2">
        <f t="shared" si="0"/>
        <v>3584.55</v>
      </c>
      <c r="E16" s="2">
        <f t="shared" si="1"/>
        <v>745586.4</v>
      </c>
      <c r="F16" s="2">
        <f t="shared" si="2"/>
        <v>4120.1724137931033</v>
      </c>
      <c r="G16" s="2">
        <f t="shared" si="2"/>
        <v>856995.86206896557</v>
      </c>
      <c r="H16" s="2">
        <f t="shared" si="3"/>
        <v>64.188569183251801</v>
      </c>
      <c r="I16" s="2">
        <f t="shared" si="3"/>
        <v>925.74070995552825</v>
      </c>
      <c r="J16" s="3">
        <f t="shared" si="4"/>
        <v>1.5579097847548249</v>
      </c>
      <c r="K16" s="3">
        <f t="shared" si="4"/>
        <v>0.10802160791308822</v>
      </c>
    </row>
    <row r="17" spans="1:11" x14ac:dyDescent="0.3">
      <c r="A17" s="1">
        <v>16</v>
      </c>
      <c r="B17" s="2">
        <v>15000</v>
      </c>
      <c r="C17" s="2">
        <v>361</v>
      </c>
      <c r="D17" s="2">
        <f t="shared" si="0"/>
        <v>3450</v>
      </c>
      <c r="E17" s="2">
        <f t="shared" si="1"/>
        <v>1245450</v>
      </c>
      <c r="F17" s="2">
        <f t="shared" si="2"/>
        <v>3965.5172413793102</v>
      </c>
      <c r="G17" s="2">
        <f t="shared" si="2"/>
        <v>1431551.7241379311</v>
      </c>
      <c r="H17" s="2">
        <f t="shared" si="3"/>
        <v>62.972352992240253</v>
      </c>
      <c r="I17" s="2">
        <f t="shared" si="3"/>
        <v>1196.4747068525649</v>
      </c>
      <c r="J17" s="3">
        <f t="shared" si="4"/>
        <v>1.5879984667608413</v>
      </c>
      <c r="K17" s="3">
        <f t="shared" si="4"/>
        <v>8.3578866671623231E-2</v>
      </c>
    </row>
    <row r="18" spans="1:11" x14ac:dyDescent="0.3">
      <c r="A18" s="1">
        <v>17</v>
      </c>
      <c r="B18" s="2">
        <v>50182</v>
      </c>
      <c r="C18" s="2">
        <v>176</v>
      </c>
      <c r="D18" s="2">
        <f t="shared" si="0"/>
        <v>11541.86</v>
      </c>
      <c r="E18" s="2">
        <f t="shared" si="1"/>
        <v>2031367.36</v>
      </c>
      <c r="F18" s="2">
        <f t="shared" si="2"/>
        <v>13266.505747126437</v>
      </c>
      <c r="G18" s="2">
        <f t="shared" si="2"/>
        <v>2334905.0114942528</v>
      </c>
      <c r="H18" s="2">
        <f t="shared" si="3"/>
        <v>115.180318401741</v>
      </c>
      <c r="I18" s="2">
        <f t="shared" si="3"/>
        <v>1528.0395974889698</v>
      </c>
      <c r="J18" s="3">
        <f t="shared" si="4"/>
        <v>0.86820388576463992</v>
      </c>
      <c r="K18" s="3">
        <f t="shared" si="4"/>
        <v>6.5443330241133926E-2</v>
      </c>
    </row>
    <row r="19" spans="1:11" x14ac:dyDescent="0.3">
      <c r="A19" s="1">
        <v>18</v>
      </c>
      <c r="B19" s="2">
        <v>45187</v>
      </c>
      <c r="C19" s="2">
        <v>378</v>
      </c>
      <c r="D19" s="2">
        <f t="shared" si="0"/>
        <v>10393.01</v>
      </c>
      <c r="E19" s="2">
        <f t="shared" si="1"/>
        <v>3928557.7800000003</v>
      </c>
      <c r="F19" s="2">
        <f t="shared" si="2"/>
        <v>11945.988505747127</v>
      </c>
      <c r="G19" s="2">
        <f t="shared" si="2"/>
        <v>4515583.6551724141</v>
      </c>
      <c r="H19" s="2">
        <f t="shared" si="3"/>
        <v>109.297705857658</v>
      </c>
      <c r="I19" s="2">
        <f t="shared" si="3"/>
        <v>2124.9902717830059</v>
      </c>
      <c r="J19" s="3">
        <f t="shared" si="4"/>
        <v>0.91493228714455621</v>
      </c>
      <c r="K19" s="3">
        <f t="shared" si="4"/>
        <v>4.7059038964961213E-2</v>
      </c>
    </row>
    <row r="20" spans="1:11" x14ac:dyDescent="0.3">
      <c r="A20" s="1">
        <v>19</v>
      </c>
      <c r="B20" s="2">
        <v>38318</v>
      </c>
      <c r="C20" s="2">
        <v>475</v>
      </c>
      <c r="D20" s="2">
        <f t="shared" si="0"/>
        <v>8813.1400000000012</v>
      </c>
      <c r="E20" s="2">
        <f t="shared" si="1"/>
        <v>4186241.5000000005</v>
      </c>
      <c r="F20" s="2">
        <f t="shared" si="2"/>
        <v>10130.045977011496</v>
      </c>
      <c r="G20" s="2">
        <f t="shared" si="2"/>
        <v>4811771.8390804604</v>
      </c>
      <c r="H20" s="2">
        <f t="shared" si="3"/>
        <v>100.64812952564741</v>
      </c>
      <c r="I20" s="2">
        <f t="shared" si="3"/>
        <v>2193.5751272934467</v>
      </c>
      <c r="J20" s="3">
        <f t="shared" si="4"/>
        <v>0.99356044142397848</v>
      </c>
      <c r="K20" s="3">
        <f t="shared" si="4"/>
        <v>4.5587679562808264E-2</v>
      </c>
    </row>
    <row r="21" spans="1:11" x14ac:dyDescent="0.3">
      <c r="A21" s="1">
        <v>20</v>
      </c>
      <c r="B21" s="2">
        <v>37073</v>
      </c>
      <c r="C21" s="2">
        <v>475</v>
      </c>
      <c r="D21" s="2">
        <f t="shared" si="0"/>
        <v>8526.7900000000009</v>
      </c>
      <c r="E21" s="2">
        <f t="shared" si="1"/>
        <v>4050225.2500000005</v>
      </c>
      <c r="F21" s="2">
        <f t="shared" si="2"/>
        <v>9800.9080459770121</v>
      </c>
      <c r="G21" s="2">
        <f t="shared" si="2"/>
        <v>4655431.3218390811</v>
      </c>
      <c r="H21" s="2">
        <f t="shared" si="3"/>
        <v>98.999535584653188</v>
      </c>
      <c r="I21" s="2">
        <f t="shared" si="3"/>
        <v>2157.6448553548107</v>
      </c>
      <c r="J21" s="3">
        <f t="shared" si="4"/>
        <v>1.0101057485718337</v>
      </c>
      <c r="K21" s="3">
        <f t="shared" si="4"/>
        <v>4.6346830319096075E-2</v>
      </c>
    </row>
    <row r="22" spans="1:11" x14ac:dyDescent="0.3">
      <c r="A22" s="1">
        <v>21</v>
      </c>
      <c r="B22" s="2">
        <v>15368</v>
      </c>
      <c r="C22" s="2">
        <v>418</v>
      </c>
      <c r="D22" s="2">
        <f t="shared" si="0"/>
        <v>3534.6400000000003</v>
      </c>
      <c r="E22" s="2">
        <f t="shared" si="1"/>
        <v>1477479.5200000003</v>
      </c>
      <c r="F22" s="2">
        <f t="shared" si="2"/>
        <v>4062.8045977011498</v>
      </c>
      <c r="G22" s="2">
        <f t="shared" si="2"/>
        <v>1698252.3218390807</v>
      </c>
      <c r="H22" s="2">
        <f t="shared" si="3"/>
        <v>63.740133336079161</v>
      </c>
      <c r="I22" s="2">
        <f t="shared" si="3"/>
        <v>1303.1701047212066</v>
      </c>
      <c r="J22" s="3">
        <f t="shared" si="4"/>
        <v>1.5688702669122983</v>
      </c>
      <c r="K22" s="3">
        <f t="shared" si="4"/>
        <v>7.6735953071447621E-2</v>
      </c>
    </row>
    <row r="23" spans="1:11" x14ac:dyDescent="0.3">
      <c r="A23" s="1">
        <v>22</v>
      </c>
      <c r="B23" s="2">
        <v>12457</v>
      </c>
      <c r="C23" s="2">
        <v>182</v>
      </c>
      <c r="D23" s="2">
        <f t="shared" si="0"/>
        <v>2865.11</v>
      </c>
      <c r="E23" s="2">
        <f t="shared" si="1"/>
        <v>521450.02</v>
      </c>
      <c r="F23" s="2">
        <f t="shared" si="2"/>
        <v>3293.2298850574716</v>
      </c>
      <c r="G23" s="2">
        <f t="shared" si="2"/>
        <v>599367.83908045979</v>
      </c>
      <c r="H23" s="2">
        <f t="shared" si="3"/>
        <v>57.386669924795875</v>
      </c>
      <c r="I23" s="2">
        <f t="shared" si="3"/>
        <v>774.18850358324221</v>
      </c>
      <c r="J23" s="3">
        <f t="shared" si="4"/>
        <v>1.7425649568279196</v>
      </c>
      <c r="K23" s="3">
        <f t="shared" si="4"/>
        <v>0.12916750834862767</v>
      </c>
    </row>
    <row r="24" spans="1:11" x14ac:dyDescent="0.3">
      <c r="A24" s="1">
        <v>23</v>
      </c>
      <c r="B24" s="2">
        <v>13301</v>
      </c>
      <c r="C24" s="2">
        <v>135</v>
      </c>
      <c r="D24" s="2">
        <f t="shared" si="0"/>
        <v>3059.23</v>
      </c>
      <c r="E24" s="2">
        <f t="shared" si="1"/>
        <v>412996.05</v>
      </c>
      <c r="F24" s="2">
        <f t="shared" si="2"/>
        <v>3516.3563218390805</v>
      </c>
      <c r="G24" s="2">
        <f t="shared" si="2"/>
        <v>474708.10344827583</v>
      </c>
      <c r="H24" s="2">
        <f t="shared" si="3"/>
        <v>59.298872854710154</v>
      </c>
      <c r="I24" s="2">
        <f t="shared" si="3"/>
        <v>688.99064104549041</v>
      </c>
      <c r="J24" s="3">
        <f t="shared" si="4"/>
        <v>1.6863726945537874</v>
      </c>
      <c r="K24" s="3">
        <f t="shared" si="4"/>
        <v>0.14513985247790548</v>
      </c>
    </row>
    <row r="25" spans="1:11" x14ac:dyDescent="0.3">
      <c r="A25" s="1">
        <v>24</v>
      </c>
      <c r="B25" s="2">
        <v>18731</v>
      </c>
      <c r="C25" s="2">
        <v>252</v>
      </c>
      <c r="D25" s="2">
        <f t="shared" si="0"/>
        <v>4308.13</v>
      </c>
      <c r="E25" s="2">
        <f t="shared" si="1"/>
        <v>1085648.76</v>
      </c>
      <c r="F25" s="2">
        <f t="shared" si="2"/>
        <v>4951.8735632183907</v>
      </c>
      <c r="G25" s="2">
        <f t="shared" si="2"/>
        <v>1247872.1379310344</v>
      </c>
      <c r="H25" s="2">
        <f t="shared" si="3"/>
        <v>70.369549971691526</v>
      </c>
      <c r="I25" s="2">
        <f t="shared" si="3"/>
        <v>1117.0819745797685</v>
      </c>
      <c r="J25" s="3">
        <f t="shared" si="4"/>
        <v>1.4210691988257464</v>
      </c>
      <c r="K25" s="3">
        <f t="shared" si="4"/>
        <v>8.9518945140636325E-2</v>
      </c>
    </row>
    <row r="26" spans="1:11" x14ac:dyDescent="0.3">
      <c r="A26" s="1">
        <v>25</v>
      </c>
      <c r="B26" s="2">
        <v>12978</v>
      </c>
      <c r="C26" s="2">
        <v>154</v>
      </c>
      <c r="D26" s="2">
        <f t="shared" si="0"/>
        <v>2984.94</v>
      </c>
      <c r="E26" s="2">
        <f t="shared" si="1"/>
        <v>459680.76</v>
      </c>
      <c r="F26" s="2">
        <f t="shared" si="2"/>
        <v>3430.9655172413795</v>
      </c>
      <c r="G26" s="2">
        <f t="shared" si="2"/>
        <v>528368.68965517241</v>
      </c>
      <c r="H26" s="2">
        <f t="shared" si="3"/>
        <v>58.574444233312015</v>
      </c>
      <c r="I26" s="2">
        <f t="shared" si="3"/>
        <v>726.88973693069318</v>
      </c>
      <c r="J26" s="3">
        <f t="shared" si="4"/>
        <v>1.7072291732155909</v>
      </c>
      <c r="K26" s="3">
        <f t="shared" si="4"/>
        <v>0.13757244726311868</v>
      </c>
    </row>
    <row r="27" spans="1:11" x14ac:dyDescent="0.3">
      <c r="A27" s="1">
        <v>26</v>
      </c>
      <c r="B27" s="2">
        <v>15994</v>
      </c>
      <c r="C27" s="2">
        <v>552</v>
      </c>
      <c r="D27" s="2">
        <f t="shared" si="0"/>
        <v>3678.6200000000003</v>
      </c>
      <c r="E27" s="2">
        <f t="shared" si="1"/>
        <v>2030598.2400000002</v>
      </c>
      <c r="F27" s="2">
        <f t="shared" si="2"/>
        <v>4228.2988505747135</v>
      </c>
      <c r="G27" s="2">
        <f t="shared" si="2"/>
        <v>2334020.9655172415</v>
      </c>
      <c r="H27" s="2">
        <f t="shared" si="3"/>
        <v>65.025370822277623</v>
      </c>
      <c r="I27" s="2">
        <f t="shared" si="3"/>
        <v>1527.7502955382602</v>
      </c>
      <c r="J27" s="3">
        <f t="shared" si="4"/>
        <v>1.5378612799196849</v>
      </c>
      <c r="K27" s="3">
        <f t="shared" si="4"/>
        <v>6.5455722896631999E-2</v>
      </c>
    </row>
    <row r="28" spans="1:11" x14ac:dyDescent="0.3">
      <c r="A28" s="1">
        <v>27</v>
      </c>
      <c r="B28" s="2">
        <v>15057</v>
      </c>
      <c r="C28" s="2">
        <v>384</v>
      </c>
      <c r="D28" s="2">
        <f t="shared" si="0"/>
        <v>3463.11</v>
      </c>
      <c r="E28" s="2">
        <f t="shared" si="1"/>
        <v>1329834.24</v>
      </c>
      <c r="F28" s="2">
        <f t="shared" si="2"/>
        <v>3980.5862068965521</v>
      </c>
      <c r="G28" s="2">
        <f t="shared" si="2"/>
        <v>1528545.1034482759</v>
      </c>
      <c r="H28" s="2">
        <f t="shared" si="3"/>
        <v>63.091887013280498</v>
      </c>
      <c r="I28" s="2">
        <f t="shared" si="3"/>
        <v>1236.3434407349262</v>
      </c>
      <c r="J28" s="3">
        <f t="shared" si="4"/>
        <v>1.5849898415457211</v>
      </c>
      <c r="K28" s="3">
        <f t="shared" si="4"/>
        <v>8.0883674151703736E-2</v>
      </c>
    </row>
    <row r="29" spans="1:11" x14ac:dyDescent="0.3">
      <c r="A29" s="1">
        <v>28</v>
      </c>
      <c r="B29" s="2">
        <v>16163</v>
      </c>
      <c r="C29" s="2">
        <v>384</v>
      </c>
      <c r="D29" s="2">
        <f t="shared" si="0"/>
        <v>3717.4900000000002</v>
      </c>
      <c r="E29" s="2">
        <f t="shared" si="1"/>
        <v>1427516.1600000001</v>
      </c>
      <c r="F29" s="2">
        <f t="shared" si="2"/>
        <v>4272.977011494253</v>
      </c>
      <c r="G29" s="2">
        <f t="shared" si="2"/>
        <v>1640823.1724137934</v>
      </c>
      <c r="H29" s="2">
        <f t="shared" si="3"/>
        <v>65.368012142746494</v>
      </c>
      <c r="I29" s="2">
        <f t="shared" si="3"/>
        <v>1280.9462019982702</v>
      </c>
      <c r="J29" s="3">
        <f t="shared" si="4"/>
        <v>1.5298002298375906</v>
      </c>
      <c r="K29" s="3">
        <f t="shared" si="4"/>
        <v>7.8067291072802636E-2</v>
      </c>
    </row>
    <row r="30" spans="1:11" x14ac:dyDescent="0.3">
      <c r="A30" s="1">
        <v>29</v>
      </c>
      <c r="B30" s="2">
        <v>12623</v>
      </c>
      <c r="C30" s="2">
        <v>256</v>
      </c>
      <c r="D30" s="2">
        <f t="shared" si="0"/>
        <v>2903.29</v>
      </c>
      <c r="E30" s="2">
        <f t="shared" si="1"/>
        <v>743242.23999999999</v>
      </c>
      <c r="F30" s="2">
        <f t="shared" si="2"/>
        <v>3337.1149425287358</v>
      </c>
      <c r="G30" s="2">
        <f t="shared" si="2"/>
        <v>854301.42528735637</v>
      </c>
      <c r="H30" s="2">
        <f t="shared" si="3"/>
        <v>57.767767332040243</v>
      </c>
      <c r="I30" s="2">
        <f t="shared" si="3"/>
        <v>924.28427731264389</v>
      </c>
      <c r="J30" s="3">
        <f t="shared" si="4"/>
        <v>1.7310691518544481</v>
      </c>
      <c r="K30" s="3">
        <f>100*1/I30</f>
        <v>0.10819182199090301</v>
      </c>
    </row>
    <row r="31" spans="1:11" ht="15" thickBot="1" x14ac:dyDescent="0.35">
      <c r="A31" s="1">
        <v>30</v>
      </c>
      <c r="B31" s="2">
        <v>21742</v>
      </c>
      <c r="C31" s="2">
        <v>224</v>
      </c>
      <c r="D31" s="2">
        <f t="shared" si="0"/>
        <v>5000.66</v>
      </c>
      <c r="E31" s="2">
        <f t="shared" si="1"/>
        <v>1120147.8399999999</v>
      </c>
      <c r="F31" s="2">
        <f t="shared" si="2"/>
        <v>5747.8850574712642</v>
      </c>
      <c r="G31" s="2">
        <f t="shared" si="2"/>
        <v>1287526.252873563</v>
      </c>
      <c r="H31" s="2">
        <f t="shared" si="3"/>
        <v>75.814807639875099</v>
      </c>
      <c r="I31" s="2">
        <f t="shared" si="3"/>
        <v>1134.6921401303364</v>
      </c>
      <c r="J31" s="3">
        <f t="shared" si="4"/>
        <v>1.3190035444659574</v>
      </c>
      <c r="K31" s="3">
        <f t="shared" si="4"/>
        <v>8.812963134521537E-2</v>
      </c>
    </row>
    <row r="32" spans="1:11" x14ac:dyDescent="0.3">
      <c r="A32" s="4" t="s">
        <v>8</v>
      </c>
      <c r="B32" s="5">
        <f>AVERAGE(B2:B31)</f>
        <v>19713.766666666666</v>
      </c>
      <c r="C32" s="5">
        <f t="shared" ref="C32:K32" si="5">AVERAGE(C2:C31)</f>
        <v>349.83333333333331</v>
      </c>
      <c r="D32" s="5">
        <f t="shared" si="5"/>
        <v>4534.1663333333336</v>
      </c>
      <c r="E32" s="5">
        <f t="shared" si="5"/>
        <v>1578198.298666667</v>
      </c>
      <c r="F32" s="5">
        <f t="shared" si="5"/>
        <v>5211.6854406130278</v>
      </c>
      <c r="G32" s="5">
        <f>AVERAGE(G2:G31)</f>
        <v>1814021.032950192</v>
      </c>
      <c r="H32" s="5">
        <f t="shared" si="5"/>
        <v>70.492161660981168</v>
      </c>
      <c r="I32" s="5">
        <f t="shared" si="5"/>
        <v>1293.9764234999375</v>
      </c>
      <c r="J32" s="6">
        <f t="shared" si="5"/>
        <v>1.473108789892841</v>
      </c>
      <c r="K32" s="6">
        <f t="shared" si="5"/>
        <v>8.3827208895407276E-2</v>
      </c>
    </row>
    <row r="33" spans="1:11" ht="15" thickBot="1" x14ac:dyDescent="0.35">
      <c r="A33" s="7" t="s">
        <v>9</v>
      </c>
      <c r="B33" s="8">
        <f>STDEV(B2:B31)/(30)^0.5</f>
        <v>1824.8437203962787</v>
      </c>
      <c r="C33" s="8">
        <f t="shared" ref="C33:J33" si="6">STDEV(C2:C31)/(30)^0.5</f>
        <v>24.14468282691368</v>
      </c>
      <c r="D33" s="8">
        <f t="shared" si="6"/>
        <v>419.71405569114398</v>
      </c>
      <c r="E33" s="8">
        <f t="shared" si="6"/>
        <v>176770.13353773695</v>
      </c>
      <c r="F33" s="8">
        <f t="shared" si="6"/>
        <v>482.42994907028054</v>
      </c>
      <c r="G33" s="8">
        <f>STDEV(G2:G31)/(30)^0.5</f>
        <v>203184.0615376287</v>
      </c>
      <c r="H33" s="8">
        <f t="shared" si="6"/>
        <v>2.8919661905731258</v>
      </c>
      <c r="I33" s="8">
        <f>STDEV(I2:I31)/(30)^0.5</f>
        <v>69.39294617250431</v>
      </c>
      <c r="J33" s="9">
        <f t="shared" si="6"/>
        <v>4.6587311230035601E-2</v>
      </c>
      <c r="K33" s="9">
        <f>STDEV(K2:K31)/(30)^0.5</f>
        <v>4.5389762026089566E-3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ED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Amelie Bergs</dc:creator>
  <cp:lastModifiedBy>Amelie Bergs</cp:lastModifiedBy>
  <dcterms:created xsi:type="dcterms:W3CDTF">2023-03-06T12:38:11Z</dcterms:created>
  <dcterms:modified xsi:type="dcterms:W3CDTF">2023-03-06T12:40:24Z</dcterms:modified>
</cp:coreProperties>
</file>